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0" yWindow="60" windowWidth="14400" windowHeight="12660"/>
  </bookViews>
  <sheets>
    <sheet name="прил 7.1" sheetId="1" r:id="rId1"/>
    <sheet name="прил 7.2" sheetId="2" r:id="rId2"/>
    <sheet name="прил 8" sheetId="3" r:id="rId3"/>
    <sheet name="прил 9" sheetId="4" r:id="rId4"/>
    <sheet name="пр.12 ЧечЭ" sheetId="5" r:id="rId5"/>
    <sheet name="приложение 13" sheetId="6" r:id="rId6"/>
    <sheet name="1" sheetId="7" state="hidden" r:id="rId7"/>
  </sheets>
  <externalReferences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_xlnm._FilterDatabase" localSheetId="0" hidden="1">'прил 7.1'!$A$19:$CA$651</definedName>
    <definedName name="_xlnm._FilterDatabase" localSheetId="1" hidden="1">'прил 7.2'!$B$19:$AQ$655</definedName>
    <definedName name="_xlnm._FilterDatabase" localSheetId="3" hidden="1">'прил 9'!$B$19:$AQ$579</definedName>
    <definedName name="_xlnm._FilterDatabase" localSheetId="5" hidden="1">'приложение 13'!$A$17:$K$21</definedName>
    <definedName name="Z_02EAD9A2_047F_4619_AAD4_5A2779D2D0AA_.wvu.PrintArea" localSheetId="2" hidden="1">'прил 8'!$A$1:$M$52</definedName>
    <definedName name="Z_05EA5EF2_8FC0_40F8_9040_445839917B1F_.wvu.FilterData" localSheetId="0" hidden="1">'прил 7.1'!$A$19:$BW$650</definedName>
    <definedName name="Z_16E8AE88_17A3_4C08_A2A4_1E53D1730CF8_.wvu.PrintArea" localSheetId="2" hidden="1">'прил 8'!$A$1:$M$52</definedName>
    <definedName name="Z_1A82A870_63EE_4A21_9E94_6ABA6196FA84_.wvu.PrintArea" localSheetId="2" hidden="1">'прил 8'!$A$1:$M$58</definedName>
    <definedName name="Z_20F9C861_6458_4DFD_BCE3_68A0D44C8C4E_.wvu.Cols" localSheetId="1" hidden="1">'прил 7.2'!$AH:$AQ</definedName>
    <definedName name="Z_20F9C861_6458_4DFD_BCE3_68A0D44C8C4E_.wvu.FilterData" localSheetId="0" hidden="1">'прил 7.1'!$B$19:$BQ$650</definedName>
    <definedName name="Z_20F9C861_6458_4DFD_BCE3_68A0D44C8C4E_.wvu.FilterData" localSheetId="1" hidden="1">'прил 7.2'!$B$19:$AQ$655</definedName>
    <definedName name="Z_20F9C861_6458_4DFD_BCE3_68A0D44C8C4E_.wvu.FilterData" localSheetId="3" hidden="1">'прил 9'!$B$19:$AQ$579</definedName>
    <definedName name="Z_20F9C861_6458_4DFD_BCE3_68A0D44C8C4E_.wvu.PrintArea" localSheetId="0" hidden="1">'прил 7.1'!$A$1:$BQ$1222</definedName>
    <definedName name="Z_20F9C861_6458_4DFD_BCE3_68A0D44C8C4E_.wvu.PrintArea" localSheetId="2" hidden="1">'прил 8'!$A$1:$M$52</definedName>
    <definedName name="Z_20F9C861_6458_4DFD_BCE3_68A0D44C8C4E_.wvu.PrintArea" localSheetId="3" hidden="1">'прил 9'!$A$1:$AQ$579</definedName>
    <definedName name="Z_20F9C861_6458_4DFD_BCE3_68A0D44C8C4E_.wvu.PrintTitles" localSheetId="0" hidden="1">'прил 7.1'!$16:$18</definedName>
    <definedName name="Z_20F9C861_6458_4DFD_BCE3_68A0D44C8C4E_.wvu.PrintTitles" localSheetId="1" hidden="1">'прил 7.2'!$16:$18</definedName>
    <definedName name="Z_20F9C861_6458_4DFD_BCE3_68A0D44C8C4E_.wvu.PrintTitles" localSheetId="3" hidden="1">'прил 9'!$15:$18</definedName>
    <definedName name="Z_20F9C861_6458_4DFD_BCE3_68A0D44C8C4E_.wvu.Rows" localSheetId="0" hidden="1">'прил 7.1'!$22:$45,'прил 7.1'!$47:$71,'прил 7.1'!$74:$97,'прил 7.1'!$99:$122,'прил 7.1'!$125:$146,'прил 7.1'!$159:$174,'прил 7.1'!$188:$215,'прил 7.1'!$217:$254,'прил 7.1'!$267:$286,'прил 7.1'!$296:$303,'прил 7.1'!$306:$333,'прил 7.1'!$336:$336,'прил 7.1'!$342:$355,'прил 7.1'!$357:$376,'прил 7.1'!$379:$392,'прил 7.1'!$394:$407,'прил 7.1'!$410:$447,'прил 7.1'!$449:$486</definedName>
    <definedName name="Z_2EC5D4C7_61BA_4972_8F57_7F6A8E876F11_.wvu.PrintArea" localSheetId="2" hidden="1">'прил 8'!$A$1:$M$58</definedName>
    <definedName name="Z_311AA26A_3CCC_4A0D_8432_26C9747079A6_.wvu.FilterData" localSheetId="0" hidden="1">'прил 7.1'!$B$19:$BQ$650</definedName>
    <definedName name="Z_34EF3851_C812_4700_95CD_C5028452EC34_.wvu.FilterData" localSheetId="0" hidden="1">'прил 7.1'!$B$19:$BQ$638</definedName>
    <definedName name="Z_4861F9CF_F27F_4CE8_B923_1BA6893D2F74_.wvu.FilterData" localSheetId="0" hidden="1">'прил 7.1'!$B$19:$BY$637</definedName>
    <definedName name="Z_49B92086_039E_4291_9BE7_08336B71B55E_.wvu.PrintArea" localSheetId="2" hidden="1">'прил 8'!$A$1:$M$52</definedName>
    <definedName name="Z_4AB587B9_DE72_40AE_9D0D_51B03FAC685D_.wvu.FilterData" localSheetId="0" hidden="1">'прил 7.1'!$A$19:$BW$650</definedName>
    <definedName name="Z_4AB587B9_DE72_40AE_9D0D_51B03FAC685D_.wvu.FilterData" localSheetId="1" hidden="1">'прил 7.2'!$B$19:$AQ$655</definedName>
    <definedName name="Z_5547C54F_FA41_4061_9BC0_F0DA1FA23736_.wvu.FilterData" localSheetId="0" hidden="1">'прил 7.1'!$A$19:$CE$650</definedName>
    <definedName name="Z_5547C54F_FA41_4061_9BC0_F0DA1FA23736_.wvu.FilterData" localSheetId="1" hidden="1">'прил 7.2'!$B$19:$AQ$655</definedName>
    <definedName name="Z_5547C54F_FA41_4061_9BC0_F0DA1FA23736_.wvu.FilterData" localSheetId="3" hidden="1">'прил 9'!$B$19:$AQ$579</definedName>
    <definedName name="Z_5547C54F_FA41_4061_9BC0_F0DA1FA23736_.wvu.FilterData" localSheetId="5" hidden="1">'приложение 13'!$A$17:$K$21</definedName>
    <definedName name="Z_5547C54F_FA41_4061_9BC0_F0DA1FA23736_.wvu.PrintArea" localSheetId="4" hidden="1">'пр.12 ЧечЭ'!$A$1:$C$50</definedName>
    <definedName name="Z_5547C54F_FA41_4061_9BC0_F0DA1FA23736_.wvu.PrintArea" localSheetId="0" hidden="1">'прил 7.1'!$A$1:$AJ$1222</definedName>
    <definedName name="Z_5547C54F_FA41_4061_9BC0_F0DA1FA23736_.wvu.PrintArea" localSheetId="2" hidden="1">'прил 8'!$A$1:$M$52</definedName>
    <definedName name="Z_5547C54F_FA41_4061_9BC0_F0DA1FA23736_.wvu.PrintArea" localSheetId="3" hidden="1">'прил 9'!$A$1:$AQ$579</definedName>
    <definedName name="Z_5547C54F_FA41_4061_9BC0_F0DA1FA23736_.wvu.PrintTitles" localSheetId="0" hidden="1">'прил 7.1'!$16:$18</definedName>
    <definedName name="Z_5547C54F_FA41_4061_9BC0_F0DA1FA23736_.wvu.PrintTitles" localSheetId="1" hidden="1">'прил 7.2'!$16:$18</definedName>
    <definedName name="Z_5547C54F_FA41_4061_9BC0_F0DA1FA23736_.wvu.PrintTitles" localSheetId="3" hidden="1">'прил 9'!$15:$18</definedName>
    <definedName name="Z_5547C54F_FA41_4061_9BC0_F0DA1FA23736_.wvu.Rows" localSheetId="0" hidden="1">'прил 7.1'!$785:$788,'прил 7.1'!$789:$1129,'прил 7.1'!$1130:$1131,'прил 7.1'!$1132:$1141,'прил 7.1'!$1142:$1144,'прил 7.1'!$1145:$1146,'прил 7.1'!$1147:$1156,'прил 7.1'!#REF!,'прил 7.1'!$1157:$1223</definedName>
    <definedName name="Z_5BDBA0E9_F1D4_4F33_87DD_1FD768D9C020_.wvu.Rows" localSheetId="0" hidden="1">'прил 7.1'!$22:$41</definedName>
    <definedName name="Z_5C0C8B3E_BEED_4BA8_AFE4_D047ECEF07BD_.wvu.FilterData" localSheetId="0" hidden="1">'прил 7.1'!$A$19:$BW$650</definedName>
    <definedName name="Z_5C0C8B3E_BEED_4BA8_AFE4_D047ECEF07BD_.wvu.FilterData" localSheetId="3" hidden="1">'прил 9'!$B$19:$AQ$579</definedName>
    <definedName name="Z_5DF6DB0B_9D98_4A1F_9689_92CDCF2943F6_.wvu.PrintArea" localSheetId="6" hidden="1">'1'!$A$1:$L$81</definedName>
    <definedName name="Z_5DF6DB0B_9D98_4A1F_9689_92CDCF2943F6_.wvu.PrintArea" localSheetId="5" hidden="1">'приложение 13'!$A$1:$L$19</definedName>
    <definedName name="Z_6443188D_3D1E_4534_8D13_9D86CBBECDED_.wvu.PrintArea" localSheetId="2" hidden="1">'прил 8'!$A$1:$M$58</definedName>
    <definedName name="Z_69283418_BC55_46BF_99B7_B1CD013DCE6A_.wvu.FilterData" localSheetId="0" hidden="1">'прил 7.1'!$A$19:$CE$650</definedName>
    <definedName name="Z_6A435D58_552A_468F_B536_C55C9B1013BE_.wvu.PrintArea" localSheetId="2" hidden="1">'прил 8'!$A$1:$M$58</definedName>
    <definedName name="Z_741CBA12_4BC9_4306_BB02_1CF6083FF85E_.wvu.Cols" localSheetId="0" hidden="1">'прил 7.1'!$P:$U</definedName>
    <definedName name="Z_741CBA12_4BC9_4306_BB02_1CF6083FF85E_.wvu.FilterData" localSheetId="0" hidden="1">'прил 7.1'!$B$19:$BQ$650</definedName>
    <definedName name="Z_741CBA12_4BC9_4306_BB02_1CF6083FF85E_.wvu.FilterData" localSheetId="1" hidden="1">'прил 7.2'!$B$19:$AQ$655</definedName>
    <definedName name="Z_741CBA12_4BC9_4306_BB02_1CF6083FF85E_.wvu.FilterData" localSheetId="3" hidden="1">'прил 9'!$B$19:$AQ$579</definedName>
    <definedName name="Z_741CBA12_4BC9_4306_BB02_1CF6083FF85E_.wvu.FilterData" localSheetId="5" hidden="1">'приложение 13'!$A$17:$K$21</definedName>
    <definedName name="Z_741CBA12_4BC9_4306_BB02_1CF6083FF85E_.wvu.PrintArea" localSheetId="0" hidden="1">'прил 7.1'!$A$1:$AJ$1222</definedName>
    <definedName name="Z_741CBA12_4BC9_4306_BB02_1CF6083FF85E_.wvu.PrintArea" localSheetId="2" hidden="1">'прил 8'!$A$1:$M$52</definedName>
    <definedName name="Z_741CBA12_4BC9_4306_BB02_1CF6083FF85E_.wvu.PrintArea" localSheetId="3" hidden="1">'прил 9'!$A$1:$AQ$579</definedName>
    <definedName name="Z_741CBA12_4BC9_4306_BB02_1CF6083FF85E_.wvu.PrintTitles" localSheetId="0" hidden="1">'прил 7.1'!$16:$18</definedName>
    <definedName name="Z_741CBA12_4BC9_4306_BB02_1CF6083FF85E_.wvu.PrintTitles" localSheetId="1" hidden="1">'прил 7.2'!$16:$18</definedName>
    <definedName name="Z_741CBA12_4BC9_4306_BB02_1CF6083FF85E_.wvu.PrintTitles" localSheetId="3" hidden="1">'прил 9'!$15:$18</definedName>
    <definedName name="Z_7AA1BFA8_6974_4FCA_A17F_A76092498536_.wvu.Cols" localSheetId="0" hidden="1">'прил 7.1'!$H:$O,'прил 7.1'!$Q:$U</definedName>
    <definedName name="Z_7AA1BFA8_6974_4FCA_A17F_A76092498536_.wvu.FilterData" localSheetId="0" hidden="1">'прил 7.1'!$A$19:$BY$650</definedName>
    <definedName name="Z_7AA1BFA8_6974_4FCA_A17F_A76092498536_.wvu.FilterData" localSheetId="1" hidden="1">'прил 7.2'!$B$19:$AQ$655</definedName>
    <definedName name="Z_7AA1BFA8_6974_4FCA_A17F_A76092498536_.wvu.FilterData" localSheetId="3" hidden="1">'прил 9'!$B$19:$AQ$579</definedName>
    <definedName name="Z_7AA1BFA8_6974_4FCA_A17F_A76092498536_.wvu.FilterData" localSheetId="5" hidden="1">'приложение 13'!$A$17:$K$21</definedName>
    <definedName name="Z_7AA1BFA8_6974_4FCA_A17F_A76092498536_.wvu.PrintArea" localSheetId="4" hidden="1">'пр.12 ЧечЭ'!$A$1:$C$50</definedName>
    <definedName name="Z_7AA1BFA8_6974_4FCA_A17F_A76092498536_.wvu.PrintArea" localSheetId="0" hidden="1">'прил 7.1'!$A$1:$BW$1222</definedName>
    <definedName name="Z_7AA1BFA8_6974_4FCA_A17F_A76092498536_.wvu.PrintArea" localSheetId="2" hidden="1">'прил 8'!$A$1:$M$52</definedName>
    <definedName name="Z_7AA1BFA8_6974_4FCA_A17F_A76092498536_.wvu.PrintArea" localSheetId="3" hidden="1">'прил 9'!$A$1:$AQ$579</definedName>
    <definedName name="Z_7AA1BFA8_6974_4FCA_A17F_A76092498536_.wvu.PrintTitles" localSheetId="0" hidden="1">'прил 7.1'!$16:$18</definedName>
    <definedName name="Z_7AA1BFA8_6974_4FCA_A17F_A76092498536_.wvu.PrintTitles" localSheetId="1" hidden="1">'прил 7.2'!$16:$18</definedName>
    <definedName name="Z_7AA1BFA8_6974_4FCA_A17F_A76092498536_.wvu.PrintTitles" localSheetId="3" hidden="1">'прил 9'!$15:$18</definedName>
    <definedName name="Z_87D1A3B0_4C93_429C_BCE7_3F5FEEDCD6D0_.wvu.PrintArea" localSheetId="2" hidden="1">'прил 8'!$A$1:$M$58</definedName>
    <definedName name="Z_8BB7B736_A7C4_429C_ACC3_971252C535EE_.wvu.FilterData" localSheetId="0" hidden="1">'прил 7.1'!$A$19:$BY$650</definedName>
    <definedName name="Z_8BB7B736_A7C4_429C_ACC3_971252C535EE_.wvu.FilterData" localSheetId="1" hidden="1">'прил 7.2'!$B$19:$AQ$655</definedName>
    <definedName name="Z_8BB7B736_A7C4_429C_ACC3_971252C535EE_.wvu.FilterData" localSheetId="3" hidden="1">'прил 9'!$B$19:$AQ$579</definedName>
    <definedName name="Z_8BB7B736_A7C4_429C_ACC3_971252C535EE_.wvu.FilterData" localSheetId="5" hidden="1">'приложение 13'!$A$17:$K$21</definedName>
    <definedName name="Z_8BB7B736_A7C4_429C_ACC3_971252C535EE_.wvu.PrintArea" localSheetId="4" hidden="1">'пр.12 ЧечЭ'!$A$1:$C$50</definedName>
    <definedName name="Z_8BB7B736_A7C4_429C_ACC3_971252C535EE_.wvu.PrintArea" localSheetId="0" hidden="1">'прил 7.1'!$A$1:$BW$1222</definedName>
    <definedName name="Z_8BB7B736_A7C4_429C_ACC3_971252C535EE_.wvu.PrintArea" localSheetId="2" hidden="1">'прил 8'!$A$1:$M$52</definedName>
    <definedName name="Z_8BB7B736_A7C4_429C_ACC3_971252C535EE_.wvu.PrintArea" localSheetId="3" hidden="1">'прил 9'!$A$1:$AQ$579</definedName>
    <definedName name="Z_8BB7B736_A7C4_429C_ACC3_971252C535EE_.wvu.PrintTitles" localSheetId="0" hidden="1">'прил 7.1'!$16:$18</definedName>
    <definedName name="Z_8BB7B736_A7C4_429C_ACC3_971252C535EE_.wvu.PrintTitles" localSheetId="1" hidden="1">'прил 7.2'!$16:$18</definedName>
    <definedName name="Z_8BB7B736_A7C4_429C_ACC3_971252C535EE_.wvu.PrintTitles" localSheetId="3" hidden="1">'прил 9'!$15:$18</definedName>
    <definedName name="Z_93E7284F_3FAD_4F4C_BCFA_803E575DFDA1_.wvu.FilterData" localSheetId="0" hidden="1">'прил 7.1'!$A$19:$CE$650</definedName>
    <definedName name="Z_93E7284F_3FAD_4F4C_BCFA_803E575DFDA1_.wvu.FilterData" localSheetId="3" hidden="1">'прил 9'!$B$19:$AQ$579</definedName>
    <definedName name="Z_93E7284F_3FAD_4F4C_BCFA_803E575DFDA1_.wvu.FilterData" localSheetId="5" hidden="1">'приложение 13'!$A$17:$K$21</definedName>
    <definedName name="Z_9631D204_DDE8_4D6A_B710_220A8103D872_.wvu.Rows" localSheetId="0" hidden="1">'прил 7.1'!$22:$40,'прил 7.1'!$44:$45,'прил 7.1'!$47:$65,'прил 7.1'!$70:$71,'прил 7.1'!$74:$96,'прил 7.1'!$99:$658</definedName>
    <definedName name="Z_979772C7_2BCA_41A3_9938_B249EB4937CB_.wvu.FilterData" localSheetId="1" hidden="1">'прил 7.2'!$B$19:$AQ$655</definedName>
    <definedName name="Z_97CDAD80_7AA4_4858_9295_56C8D7128432_.wvu.Cols" localSheetId="0" hidden="1">'прил 7.1'!$V:$V,'прил 7.1'!$X:$AI,'прил 7.1'!$AL:$AL</definedName>
    <definedName name="Z_97CDAD80_7AA4_4858_9295_56C8D7128432_.wvu.FilterData" localSheetId="0" hidden="1">'прил 7.1'!$B$19:$BQ$650</definedName>
    <definedName name="Z_97CDAD80_7AA4_4858_9295_56C8D7128432_.wvu.FilterData" localSheetId="1" hidden="1">'прил 7.2'!$B$19:$AQ$655</definedName>
    <definedName name="Z_97CDAD80_7AA4_4858_9295_56C8D7128432_.wvu.FilterData" localSheetId="3" hidden="1">'прил 9'!$B$19:$AQ$579</definedName>
    <definedName name="Z_97CDAD80_7AA4_4858_9295_56C8D7128432_.wvu.PrintArea" localSheetId="0" hidden="1">'прил 7.1'!$A$1:$BQ$1222</definedName>
    <definedName name="Z_97CDAD80_7AA4_4858_9295_56C8D7128432_.wvu.PrintArea" localSheetId="3" hidden="1">'прил 9'!$A$1:$AQ$579</definedName>
    <definedName name="Z_97CDAD80_7AA4_4858_9295_56C8D7128432_.wvu.PrintTitles" localSheetId="0" hidden="1">'прил 7.1'!$16:$18</definedName>
    <definedName name="Z_97CDAD80_7AA4_4858_9295_56C8D7128432_.wvu.PrintTitles" localSheetId="1" hidden="1">'прил 7.2'!$16:$18</definedName>
    <definedName name="Z_97CDAD80_7AA4_4858_9295_56C8D7128432_.wvu.PrintTitles" localSheetId="3" hidden="1">'прил 9'!$15:$18</definedName>
    <definedName name="Z_97CDAD80_7AA4_4858_9295_56C8D7128432_.wvu.Rows" localSheetId="0" hidden="1">'прил 7.1'!$22:$45,'прил 7.1'!$47:$71,'прил 7.1'!$74:$97,'прил 7.1'!$99:$122,'прил 7.1'!$125:$128,'прил 7.1'!$133:$143,'прил 7.1'!$148:$149,'прил 7.1'!$151:$170,'прил 7.1'!$178:$215,'прил 7.1'!$217:$254,'прил 7.1'!$257:$294,'прил 7.1'!$296:$333,'прил 7.1'!$336:$355,'прил 7.1'!$357:$376,'прил 7.1'!$379:$392,'прил 7.1'!$394:$407,'прил 7.1'!$410:$447,'прил 7.1'!$449:$486,'прил 7.1'!$489:$498,'прил 7.1'!$505:$570</definedName>
    <definedName name="Z_9D1BADF6_16F1_4819_81EA_EB2BD99E78DB_.wvu.FilterData" localSheetId="0" hidden="1">'прил 7.1'!$A$19:$BW$650</definedName>
    <definedName name="Z_A3607FAC_5E6A_43EE_9992_E096223ACC17_.wvu.PrintArea" localSheetId="2" hidden="1">'прил 8'!$A$1:$M$58</definedName>
    <definedName name="Z_BD37CDD4_88E1_435C_BF66_2604C82E7624_.wvu.PrintArea" localSheetId="2" hidden="1">'прил 8'!$A$1:$M$58</definedName>
    <definedName name="Z_BE01B2EE_6823_401E_8F22_033EB129AD30_.wvu.PrintArea" localSheetId="2" hidden="1">'прил 8'!$A$1:$M$58</definedName>
    <definedName name="Z_C21BC225_69C9_4458_9F3D_FDCF30852D79_.wvu.FilterData" localSheetId="0" hidden="1">'прил 7.1'!$B$19:$BQ$650</definedName>
    <definedName name="Z_C21BC225_69C9_4458_9F3D_FDCF30852D79_.wvu.FilterData" localSheetId="1" hidden="1">'прил 7.2'!$B$19:$AQ$655</definedName>
    <definedName name="Z_C21BC225_69C9_4458_9F3D_FDCF30852D79_.wvu.FilterData" localSheetId="3" hidden="1">'прил 9'!$B$19:$AQ$579</definedName>
    <definedName name="Z_C21BC225_69C9_4458_9F3D_FDCF30852D79_.wvu.FilterData" localSheetId="5" hidden="1">'приложение 13'!$A$17:$K$21</definedName>
    <definedName name="Z_C21BC225_69C9_4458_9F3D_FDCF30852D79_.wvu.PrintArea" localSheetId="0" hidden="1">'прил 7.1'!$A$1:$BQ$1222</definedName>
    <definedName name="Z_C21BC225_69C9_4458_9F3D_FDCF30852D79_.wvu.PrintArea" localSheetId="2" hidden="1">'прил 8'!$A$1:$M$52</definedName>
    <definedName name="Z_C21BC225_69C9_4458_9F3D_FDCF30852D79_.wvu.PrintArea" localSheetId="3" hidden="1">'прил 9'!$A$1:$AQ$579</definedName>
    <definedName name="Z_C21BC225_69C9_4458_9F3D_FDCF30852D79_.wvu.PrintTitles" localSheetId="0" hidden="1">'прил 7.1'!$16:$18</definedName>
    <definedName name="Z_C21BC225_69C9_4458_9F3D_FDCF30852D79_.wvu.PrintTitles" localSheetId="1" hidden="1">'прил 7.2'!$16:$18</definedName>
    <definedName name="Z_C21BC225_69C9_4458_9F3D_FDCF30852D79_.wvu.PrintTitles" localSheetId="3" hidden="1">'прил 9'!$15:$18</definedName>
    <definedName name="Z_C21BC225_69C9_4458_9F3D_FDCF30852D79_.wvu.Rows" localSheetId="0" hidden="1">'прил 7.1'!$22:$45,'прил 7.1'!$47:$71,'прил 7.1'!$74:$97,'прил 7.1'!$99:$122,'прил 7.1'!$125:$146,'прил 7.1'!$159:$174,'прил 7.1'!$188:$215,'прил 7.1'!$217:$254,'прил 7.1'!$267:$286,'прил 7.1'!$296:$303,'прил 7.1'!$306:$333,'прил 7.1'!$336:$336,'прил 7.1'!$342:$355,'прил 7.1'!$357:$376,'прил 7.1'!$379:$392,'прил 7.1'!$394:$407,'прил 7.1'!$410:$447,'прил 7.1'!$449:$486</definedName>
    <definedName name="Z_D92F208B_4EE5_4F27_99E8_73D96F8FD9AF_.wvu.FilterData" localSheetId="0" hidden="1">'прил 7.1'!$A$19:$BW$650</definedName>
    <definedName name="Z_D92F208B_4EE5_4F27_99E8_73D96F8FD9AF_.wvu.FilterData" localSheetId="1" hidden="1">'прил 7.2'!$B$19:$AQ$655</definedName>
    <definedName name="Z_DA6437FB_B3E2_4DF1_83B2_C8DA9C26BDFF_.wvu.PrintArea" localSheetId="2" hidden="1">'прил 8'!$A$1:$M$58</definedName>
    <definedName name="Z_E4F9CEE5_941D_40EA_8917_727C3350B4EB_.wvu.PrintArea" localSheetId="2" hidden="1">'прил 8'!$A$1:$M$58</definedName>
    <definedName name="Z_E5F6542B_C67F_4136_B4A6_8D722C9EECE3_.wvu.FilterData" localSheetId="0" hidden="1">'прил 7.1'!$A$19:$BW$650</definedName>
    <definedName name="Z_E5F6542B_C67F_4136_B4A6_8D722C9EECE3_.wvu.FilterData" localSheetId="1" hidden="1">'прил 7.2'!$B$19:$AQ$655</definedName>
    <definedName name="Z_ECB1FFA5_4BAE_4C76_934E_2C54061A9632_.wvu.PrintArea" localSheetId="2" hidden="1">'прил 8'!$A$1:$M$52</definedName>
    <definedName name="Z_F7275DA8_C46D_49F6_89EC_4C1FADB5F7D4_.wvu.FilterData" localSheetId="0" hidden="1">'прил 7.1'!$A$19:$BY$650</definedName>
    <definedName name="вводы" localSheetId="5">'[1]приложение 7.1'!$AD$197:$AF$314</definedName>
    <definedName name="вводы">'[2]приложение 7.1'!$AD$197:$AF$314</definedName>
    <definedName name="_xlnm.Print_Titles" localSheetId="0">'прил 7.1'!$16:$18</definedName>
    <definedName name="_xlnm.Print_Titles" localSheetId="1">'прил 7.2'!$16:$18</definedName>
    <definedName name="_xlnm.Print_Titles" localSheetId="3">'прил 9'!$15:$18</definedName>
    <definedName name="имя" localSheetId="2">'[3]прил 7.1'!$C$540:$E$1114</definedName>
    <definedName name="имя" localSheetId="5">'[4]прил 7.1'!$C$540:$E$1114</definedName>
    <definedName name="имя">'[5]прил 7.1'!$C$540:$E$1114</definedName>
    <definedName name="_xlnm.Print_Area" localSheetId="4">'пр.12 ЧечЭ'!$A$1:$C$50</definedName>
    <definedName name="_xlnm.Print_Area" localSheetId="0">'прил 7.1'!$A$1:$BW$1222</definedName>
    <definedName name="_xlnm.Print_Area" localSheetId="2">'прил 8'!$A$1:$M$52</definedName>
    <definedName name="_xlnm.Print_Area" localSheetId="3">'прил 9'!$A$1:$AQ$579</definedName>
    <definedName name="_xlnm.Print_Area" localSheetId="5">'приложение 13'!$A$1:$K$106</definedName>
    <definedName name="регл">'[6]приложение 7.1'!$D$626:$BU$1495</definedName>
    <definedName name="финанс" localSheetId="2">'[3]прил 7.1'!$AN$544:$BX$877</definedName>
    <definedName name="финанс" localSheetId="5">'[4]прил 7.1'!$AN$544:$BX$877</definedName>
    <definedName name="финанс">'[5]прил 7.1'!$AN$544:$BX$877</definedName>
  </definedNames>
  <calcPr calcId="145621"/>
  <customWorkbookViews>
    <customWorkbookView name="Андриянова Яна Владимировна - Личное представление" guid="{8BB7B736-A7C4-429C-ACC3-971252C535EE}" mergeInterval="0" personalView="1" maximized="1" windowWidth="1916" windowHeight="855" activeSheetId="1"/>
    <customWorkbookView name="Пышнограева Олеся Михайловна - Личное представление" guid="{7AA1BFA8-6974-4FCA-A17F-A76092498536}" mergeInterval="0" personalView="1" maximized="1" windowWidth="1916" windowHeight="829" activeSheetId="1" showComments="commIndAndComment"/>
    <customWorkbookView name="Дьякивнич Марина Александровна - Личное представление" guid="{5547C54F-FA41-4061-9BC0-F0DA1FA23736}" mergeInterval="0" personalView="1" maximized="1" windowWidth="1916" windowHeight="839" activeSheetId="1"/>
    <customWorkbookView name="Боташева Бэла Султановна - Личное представление" guid="{741CBA12-4BC9-4306-BB02-1CF6083FF85E}" mergeInterval="0" personalView="1" maximized="1" windowWidth="1916" windowHeight="795" activeSheetId="1"/>
    <customWorkbookView name="Горбоконь Ольга Викторовна - Личное представление" guid="{97CDAD80-7AA4-4858-9295-56C8D7128432}" mergeInterval="0" personalView="1" xWindow="12" yWindow="33" windowWidth="703" windowHeight="820" activeSheetId="1"/>
    <customWorkbookView name="Борлакова Эльвира Аликовна - Личное представление" guid="{20F9C861-6458-4DFD-BCE3-68A0D44C8C4E}" mergeInterval="0" personalView="1" xWindow="13" yWindow="40" windowWidth="963" windowHeight="805" activeSheetId="3"/>
    <customWorkbookView name="Машковская Екатерина Васильевна - Личное представление" guid="{C21BC225-69C9-4458-9F3D-FDCF30852D79}" mergeInterval="0" personalView="1" xWindow="-3" yWindow="31" windowWidth="1025" windowHeight="814" activeSheetId="1"/>
  </customWorkbookViews>
</workbook>
</file>

<file path=xl/calcChain.xml><?xml version="1.0" encoding="utf-8"?>
<calcChain xmlns="http://schemas.openxmlformats.org/spreadsheetml/2006/main">
  <c r="AH21" i="1" l="1"/>
  <c r="AH20" i="1"/>
  <c r="AH19" i="1"/>
  <c r="R21" i="1"/>
  <c r="R20" i="1"/>
  <c r="R19" i="1"/>
  <c r="E20" i="1"/>
  <c r="E19" i="1" s="1"/>
  <c r="H20" i="1"/>
  <c r="H19" i="1" s="1"/>
  <c r="I20" i="1"/>
  <c r="I19" i="1" s="1"/>
  <c r="L20" i="1"/>
  <c r="L19" i="1" s="1"/>
  <c r="M20" i="1"/>
  <c r="M19" i="1" s="1"/>
  <c r="P20" i="1"/>
  <c r="P19" i="1" s="1"/>
  <c r="Q20" i="1"/>
  <c r="Q19" i="1" s="1"/>
  <c r="T20" i="1"/>
  <c r="T19" i="1" s="1"/>
  <c r="U20" i="1"/>
  <c r="U19" i="1" s="1"/>
  <c r="E21" i="1"/>
  <c r="F21" i="1"/>
  <c r="F20" i="1" s="1"/>
  <c r="F19" i="1" s="1"/>
  <c r="G21" i="1"/>
  <c r="G20" i="1" s="1"/>
  <c r="G19" i="1" s="1"/>
  <c r="H21" i="1"/>
  <c r="I21" i="1"/>
  <c r="J21" i="1"/>
  <c r="J20" i="1" s="1"/>
  <c r="J19" i="1" s="1"/>
  <c r="K21" i="1"/>
  <c r="K20" i="1" s="1"/>
  <c r="K19" i="1" s="1"/>
  <c r="L21" i="1"/>
  <c r="M21" i="1"/>
  <c r="N21" i="1"/>
  <c r="N20" i="1" s="1"/>
  <c r="N19" i="1" s="1"/>
  <c r="O21" i="1"/>
  <c r="O20" i="1" s="1"/>
  <c r="O19" i="1" s="1"/>
  <c r="P21" i="1"/>
  <c r="Q21" i="1"/>
  <c r="S21" i="1"/>
  <c r="S20" i="1" s="1"/>
  <c r="S19" i="1" s="1"/>
  <c r="T21" i="1"/>
  <c r="U21" i="1"/>
  <c r="V21" i="1"/>
  <c r="V20" i="1" s="1"/>
  <c r="V19" i="1" s="1"/>
  <c r="AF20" i="1"/>
  <c r="AF19" i="1" s="1"/>
  <c r="AG20" i="1"/>
  <c r="AG19" i="1" s="1"/>
  <c r="AJ20" i="1"/>
  <c r="AJ19" i="1" s="1"/>
  <c r="AK20" i="1"/>
  <c r="AK19" i="1" s="1"/>
  <c r="AN20" i="1"/>
  <c r="AN19" i="1" s="1"/>
  <c r="AO20" i="1"/>
  <c r="AO19" i="1" s="1"/>
  <c r="AR20" i="1"/>
  <c r="AR19" i="1" s="1"/>
  <c r="AS20" i="1"/>
  <c r="AS19" i="1" s="1"/>
  <c r="AV20" i="1"/>
  <c r="AV19" i="1" s="1"/>
  <c r="AW20" i="1"/>
  <c r="AW19" i="1" s="1"/>
  <c r="AZ20" i="1"/>
  <c r="AZ19" i="1" s="1"/>
  <c r="BA20" i="1"/>
  <c r="BA19" i="1" s="1"/>
  <c r="BD20" i="1"/>
  <c r="BD19" i="1" s="1"/>
  <c r="BE20" i="1"/>
  <c r="BE19" i="1" s="1"/>
  <c r="BH20" i="1"/>
  <c r="BH19" i="1" s="1"/>
  <c r="BI20" i="1"/>
  <c r="BI19" i="1" s="1"/>
  <c r="BL20" i="1"/>
  <c r="BL19" i="1" s="1"/>
  <c r="BM20" i="1"/>
  <c r="BM19" i="1" s="1"/>
  <c r="BP20" i="1"/>
  <c r="BP19" i="1" s="1"/>
  <c r="BQ20" i="1"/>
  <c r="BQ19" i="1" s="1"/>
  <c r="AF21" i="1"/>
  <c r="AG21" i="1"/>
  <c r="AI21" i="1"/>
  <c r="AI20" i="1" s="1"/>
  <c r="AI19" i="1" s="1"/>
  <c r="AJ21" i="1"/>
  <c r="AK21" i="1"/>
  <c r="AL21" i="1"/>
  <c r="AL20" i="1" s="1"/>
  <c r="AL19" i="1" s="1"/>
  <c r="AM21" i="1"/>
  <c r="AM20" i="1" s="1"/>
  <c r="AM19" i="1" s="1"/>
  <c r="AN21" i="1"/>
  <c r="AO21" i="1"/>
  <c r="AP21" i="1"/>
  <c r="AP20" i="1" s="1"/>
  <c r="AP19" i="1" s="1"/>
  <c r="AQ21" i="1"/>
  <c r="AQ20" i="1" s="1"/>
  <c r="AQ19" i="1" s="1"/>
  <c r="AR21" i="1"/>
  <c r="AS21" i="1"/>
  <c r="AT21" i="1"/>
  <c r="AT20" i="1" s="1"/>
  <c r="AT19" i="1" s="1"/>
  <c r="AU21" i="1"/>
  <c r="AU20" i="1" s="1"/>
  <c r="AU19" i="1" s="1"/>
  <c r="AV21" i="1"/>
  <c r="AW21" i="1"/>
  <c r="AX21" i="1"/>
  <c r="AX20" i="1" s="1"/>
  <c r="AX19" i="1" s="1"/>
  <c r="AY21" i="1"/>
  <c r="AY20" i="1" s="1"/>
  <c r="AY19" i="1" s="1"/>
  <c r="AZ21" i="1"/>
  <c r="BA21" i="1"/>
  <c r="BB21" i="1"/>
  <c r="BB20" i="1" s="1"/>
  <c r="BB19" i="1" s="1"/>
  <c r="BC21" i="1"/>
  <c r="BC20" i="1" s="1"/>
  <c r="BC19" i="1" s="1"/>
  <c r="BD21" i="1"/>
  <c r="BE21" i="1"/>
  <c r="BF21" i="1"/>
  <c r="BF20" i="1" s="1"/>
  <c r="BF19" i="1" s="1"/>
  <c r="BG21" i="1"/>
  <c r="BG20" i="1" s="1"/>
  <c r="BG19" i="1" s="1"/>
  <c r="BH21" i="1"/>
  <c r="BI21" i="1"/>
  <c r="BJ21" i="1"/>
  <c r="BJ20" i="1" s="1"/>
  <c r="BJ19" i="1" s="1"/>
  <c r="BK21" i="1"/>
  <c r="BK20" i="1" s="1"/>
  <c r="BK19" i="1" s="1"/>
  <c r="BL21" i="1"/>
  <c r="BM21" i="1"/>
  <c r="BN21" i="1"/>
  <c r="BN20" i="1" s="1"/>
  <c r="BN19" i="1" s="1"/>
  <c r="BO21" i="1"/>
  <c r="BO20" i="1" s="1"/>
  <c r="BO19" i="1" s="1"/>
  <c r="BP21" i="1"/>
  <c r="BQ21" i="1"/>
  <c r="AE21" i="1"/>
  <c r="E590" i="1"/>
  <c r="H590" i="1"/>
  <c r="I590" i="1"/>
  <c r="J590" i="1"/>
  <c r="K590" i="1"/>
  <c r="L590" i="1"/>
  <c r="M590" i="1"/>
  <c r="N590" i="1"/>
  <c r="O590" i="1"/>
  <c r="S590" i="1"/>
  <c r="T590" i="1"/>
  <c r="U590" i="1"/>
  <c r="X590" i="1"/>
  <c r="Y590" i="1"/>
  <c r="Z590" i="1"/>
  <c r="AA590" i="1"/>
  <c r="AB590" i="1"/>
  <c r="AC590" i="1"/>
  <c r="AD590" i="1"/>
  <c r="AE590" i="1"/>
  <c r="AI590" i="1"/>
  <c r="AK590" i="1"/>
  <c r="AN590" i="1"/>
  <c r="AO590" i="1"/>
  <c r="AP590" i="1"/>
  <c r="AQ590" i="1"/>
  <c r="AR590" i="1"/>
  <c r="AS590" i="1"/>
  <c r="AT590" i="1"/>
  <c r="AU590" i="1"/>
  <c r="AZ590" i="1"/>
  <c r="BA590" i="1"/>
  <c r="BB590" i="1"/>
  <c r="BC590" i="1"/>
  <c r="BD590" i="1"/>
  <c r="BE590" i="1"/>
  <c r="BF590" i="1"/>
  <c r="BG590" i="1"/>
  <c r="BJ590" i="1"/>
  <c r="BK590" i="1"/>
  <c r="BL590" i="1"/>
  <c r="BM590" i="1"/>
  <c r="BN590" i="1"/>
  <c r="BO590" i="1"/>
  <c r="BP590" i="1"/>
  <c r="BQ590" i="1"/>
  <c r="D590" i="1"/>
  <c r="AH42" i="1"/>
  <c r="AG42" i="1"/>
  <c r="E621" i="1"/>
  <c r="W490" i="1"/>
  <c r="V490" i="1"/>
  <c r="A507" i="1"/>
  <c r="A508" i="1" s="1"/>
  <c r="I510" i="1"/>
  <c r="I515" i="1" l="1"/>
  <c r="I533" i="1"/>
  <c r="I507" i="1"/>
  <c r="Q550" i="1" l="1"/>
  <c r="AV277" i="1"/>
  <c r="AV278" i="1"/>
  <c r="AX279" i="1"/>
  <c r="AY279" i="1"/>
  <c r="AX280" i="1"/>
  <c r="AY280" i="1"/>
  <c r="AX281" i="1"/>
  <c r="AY281" i="1"/>
  <c r="AX282" i="1"/>
  <c r="AY282" i="1"/>
  <c r="AX283" i="1"/>
  <c r="AY283" i="1"/>
  <c r="AX284" i="1"/>
  <c r="AY284" i="1"/>
  <c r="AX285" i="1"/>
  <c r="AY285" i="1"/>
  <c r="AX286" i="1"/>
  <c r="AY286" i="1"/>
  <c r="AX288" i="1"/>
  <c r="AY288" i="1"/>
  <c r="AX290" i="1"/>
  <c r="AY290" i="1"/>
  <c r="AX291" i="1"/>
  <c r="AY291" i="1"/>
  <c r="AX292" i="1"/>
  <c r="AY292" i="1"/>
  <c r="AX293" i="1"/>
  <c r="AY293" i="1"/>
  <c r="AX294" i="1"/>
  <c r="AY294" i="1"/>
  <c r="AX278" i="1"/>
  <c r="BH290" i="1"/>
  <c r="BI290" i="1"/>
  <c r="BH291" i="1"/>
  <c r="BI291" i="1"/>
  <c r="BH292" i="1"/>
  <c r="BI292" i="1"/>
  <c r="BH293" i="1"/>
  <c r="BI293" i="1"/>
  <c r="BH294" i="1"/>
  <c r="BI294" i="1"/>
  <c r="AL290" i="1"/>
  <c r="AM290" i="1"/>
  <c r="AL291" i="1"/>
  <c r="AM291" i="1"/>
  <c r="AL292" i="1"/>
  <c r="AM292" i="1"/>
  <c r="AL293" i="1"/>
  <c r="AM293" i="1"/>
  <c r="AL294" i="1"/>
  <c r="AM294" i="1"/>
  <c r="AG290" i="1"/>
  <c r="AH290" i="1"/>
  <c r="AG291" i="1"/>
  <c r="AH291" i="1"/>
  <c r="AG292" i="1"/>
  <c r="AH292" i="1"/>
  <c r="AG293" i="1"/>
  <c r="AH293" i="1"/>
  <c r="AG294" i="1"/>
  <c r="AH294" i="1"/>
  <c r="R53" i="1"/>
  <c r="Q54" i="1"/>
  <c r="AX142" i="1"/>
  <c r="AY142" i="1"/>
  <c r="AX143" i="1"/>
  <c r="AY143" i="1"/>
  <c r="AX144" i="1"/>
  <c r="AY144" i="1"/>
  <c r="BH142" i="1"/>
  <c r="BI142" i="1"/>
  <c r="BH143" i="1"/>
  <c r="BI143" i="1"/>
  <c r="BH144" i="1"/>
  <c r="BI144" i="1"/>
  <c r="AL142" i="1"/>
  <c r="AM142" i="1"/>
  <c r="AL143" i="1"/>
  <c r="AM143" i="1"/>
  <c r="AL144" i="1"/>
  <c r="AM144" i="1"/>
  <c r="V142" i="1"/>
  <c r="W142" i="1"/>
  <c r="AF142" i="1" s="1"/>
  <c r="V143" i="1"/>
  <c r="W143" i="1"/>
  <c r="AF143" i="1" s="1"/>
  <c r="V144" i="1"/>
  <c r="W144" i="1"/>
  <c r="AF144" i="1" s="1"/>
  <c r="F142" i="1"/>
  <c r="G142" i="1"/>
  <c r="P142" i="1" s="1"/>
  <c r="F143" i="1"/>
  <c r="G143" i="1"/>
  <c r="P143" i="1" s="1"/>
  <c r="F144" i="1"/>
  <c r="G144" i="1"/>
  <c r="P144" i="1" s="1"/>
  <c r="AW202" i="1"/>
  <c r="AV202" i="1"/>
  <c r="AN289" i="1"/>
  <c r="AO289" i="1"/>
  <c r="AP289" i="1"/>
  <c r="AQ289" i="1"/>
  <c r="AR289" i="1"/>
  <c r="AS289" i="1"/>
  <c r="AT289" i="1"/>
  <c r="AU289" i="1"/>
  <c r="AZ289" i="1"/>
  <c r="BA289" i="1"/>
  <c r="BB289" i="1"/>
  <c r="BC289" i="1"/>
  <c r="BD289" i="1"/>
  <c r="BE289" i="1"/>
  <c r="BF289" i="1"/>
  <c r="BG289" i="1"/>
  <c r="BJ289" i="1"/>
  <c r="BK289" i="1"/>
  <c r="BL289" i="1"/>
  <c r="BM289" i="1"/>
  <c r="BN289" i="1"/>
  <c r="BO289" i="1"/>
  <c r="BP289" i="1"/>
  <c r="BQ289" i="1"/>
  <c r="AW633" i="1"/>
  <c r="AV633" i="1"/>
  <c r="AW632" i="1"/>
  <c r="AV632" i="1"/>
  <c r="AW631" i="1"/>
  <c r="AV631" i="1"/>
  <c r="AW629" i="1"/>
  <c r="AV629" i="1"/>
  <c r="AW625" i="1"/>
  <c r="AV625" i="1"/>
  <c r="AW624" i="1"/>
  <c r="AV624" i="1"/>
  <c r="AW623" i="1"/>
  <c r="AV623" i="1"/>
  <c r="AW622" i="1"/>
  <c r="AV622" i="1"/>
  <c r="AW619" i="1"/>
  <c r="AV619" i="1"/>
  <c r="AW616" i="1"/>
  <c r="AV616" i="1"/>
  <c r="AW615" i="1"/>
  <c r="AV615" i="1"/>
  <c r="AW614" i="1"/>
  <c r="AV614" i="1"/>
  <c r="AW613" i="1"/>
  <c r="AV613" i="1"/>
  <c r="AW612" i="1"/>
  <c r="AV612" i="1"/>
  <c r="AW611" i="1"/>
  <c r="AV611" i="1"/>
  <c r="AW609" i="1"/>
  <c r="AV609" i="1"/>
  <c r="AW608" i="1"/>
  <c r="AV608" i="1"/>
  <c r="AW607" i="1"/>
  <c r="AV607" i="1"/>
  <c r="AW604" i="1"/>
  <c r="AV604" i="1"/>
  <c r="AW602" i="1"/>
  <c r="AV602" i="1"/>
  <c r="AW600" i="1"/>
  <c r="AV600" i="1"/>
  <c r="AW597" i="1"/>
  <c r="AV597" i="1"/>
  <c r="AW596" i="1"/>
  <c r="AV596" i="1"/>
  <c r="AW595" i="1"/>
  <c r="AV595" i="1"/>
  <c r="AW594" i="1"/>
  <c r="AV594" i="1"/>
  <c r="AW593" i="1"/>
  <c r="AV593" i="1"/>
  <c r="AW591" i="1"/>
  <c r="AW590" i="1" s="1"/>
  <c r="AV591" i="1"/>
  <c r="AV590" i="1" s="1"/>
  <c r="AW589" i="1"/>
  <c r="AV589" i="1"/>
  <c r="AW587" i="1"/>
  <c r="AV587" i="1"/>
  <c r="AW586" i="1"/>
  <c r="AV586" i="1"/>
  <c r="AW585" i="1"/>
  <c r="AV585" i="1"/>
  <c r="AW584" i="1"/>
  <c r="AV584" i="1"/>
  <c r="AW583" i="1"/>
  <c r="AV583" i="1"/>
  <c r="AW582" i="1"/>
  <c r="AV582" i="1"/>
  <c r="AW581" i="1"/>
  <c r="AV581" i="1"/>
  <c r="AW580" i="1"/>
  <c r="AV580" i="1"/>
  <c r="AW579" i="1"/>
  <c r="AV579" i="1"/>
  <c r="AW578" i="1"/>
  <c r="AV578" i="1"/>
  <c r="AW577" i="1"/>
  <c r="AV577" i="1"/>
  <c r="AW576" i="1"/>
  <c r="AV576" i="1"/>
  <c r="AW575" i="1"/>
  <c r="AV575" i="1"/>
  <c r="AW574" i="1"/>
  <c r="AV574" i="1"/>
  <c r="AW573" i="1"/>
  <c r="AV573" i="1"/>
  <c r="AW572" i="1"/>
  <c r="AV572" i="1"/>
  <c r="AW571" i="1"/>
  <c r="AV571" i="1"/>
  <c r="AW570" i="1"/>
  <c r="AV570" i="1"/>
  <c r="AW568" i="1"/>
  <c r="AV568" i="1"/>
  <c r="AW567" i="1"/>
  <c r="AV567" i="1"/>
  <c r="AW566" i="1"/>
  <c r="AV566" i="1"/>
  <c r="AW564" i="1"/>
  <c r="AV564" i="1"/>
  <c r="AW562" i="1"/>
  <c r="AV562" i="1"/>
  <c r="AW560" i="1"/>
  <c r="AV560" i="1"/>
  <c r="AW559" i="1"/>
  <c r="AV559" i="1"/>
  <c r="AW558" i="1"/>
  <c r="AV558" i="1"/>
  <c r="AW557" i="1"/>
  <c r="AV557" i="1"/>
  <c r="AW556" i="1"/>
  <c r="AV556" i="1"/>
  <c r="AW555" i="1"/>
  <c r="AV555" i="1"/>
  <c r="AW554" i="1"/>
  <c r="AV554" i="1"/>
  <c r="AW553" i="1"/>
  <c r="AV553" i="1"/>
  <c r="AW552" i="1"/>
  <c r="AV552" i="1"/>
  <c r="AW551" i="1"/>
  <c r="AV551" i="1"/>
  <c r="AW550" i="1"/>
  <c r="AV550" i="1"/>
  <c r="AW549" i="1"/>
  <c r="AV549" i="1"/>
  <c r="AW548" i="1"/>
  <c r="AV548" i="1"/>
  <c r="AW547" i="1"/>
  <c r="AV547" i="1"/>
  <c r="AW546" i="1"/>
  <c r="AV546" i="1"/>
  <c r="AW545" i="1"/>
  <c r="AV545" i="1"/>
  <c r="AW544" i="1"/>
  <c r="AV544" i="1"/>
  <c r="AW543" i="1"/>
  <c r="AV543" i="1"/>
  <c r="AW542" i="1"/>
  <c r="AV542" i="1"/>
  <c r="AW541" i="1"/>
  <c r="AV541" i="1"/>
  <c r="AW540" i="1"/>
  <c r="AV540" i="1"/>
  <c r="AW539" i="1"/>
  <c r="AV539" i="1"/>
  <c r="AW538" i="1"/>
  <c r="AV538" i="1"/>
  <c r="AW537" i="1"/>
  <c r="AV537" i="1"/>
  <c r="AW536" i="1"/>
  <c r="AV536" i="1"/>
  <c r="AW535" i="1"/>
  <c r="AV535" i="1"/>
  <c r="AW534" i="1"/>
  <c r="AV534" i="1"/>
  <c r="AW533" i="1"/>
  <c r="AV533" i="1"/>
  <c r="AW532" i="1"/>
  <c r="AV532" i="1"/>
  <c r="AW530" i="1"/>
  <c r="AV530" i="1"/>
  <c r="AW529" i="1"/>
  <c r="AV529" i="1"/>
  <c r="AW528" i="1"/>
  <c r="AV528" i="1"/>
  <c r="AW527" i="1"/>
  <c r="AV527" i="1"/>
  <c r="AW526" i="1"/>
  <c r="AV526" i="1"/>
  <c r="AW525" i="1"/>
  <c r="AV525" i="1"/>
  <c r="AW524" i="1"/>
  <c r="AV524" i="1"/>
  <c r="AW523" i="1"/>
  <c r="AV523" i="1"/>
  <c r="AW522" i="1"/>
  <c r="AV522" i="1"/>
  <c r="AW521" i="1"/>
  <c r="AV521" i="1"/>
  <c r="AW520" i="1"/>
  <c r="AV520" i="1"/>
  <c r="AW519" i="1"/>
  <c r="AV519" i="1"/>
  <c r="AW518" i="1"/>
  <c r="AV518" i="1"/>
  <c r="AW517" i="1"/>
  <c r="AV517" i="1"/>
  <c r="AW516" i="1"/>
  <c r="AV516" i="1"/>
  <c r="AW515" i="1"/>
  <c r="AV515" i="1"/>
  <c r="AW514" i="1"/>
  <c r="AV514" i="1"/>
  <c r="AW513" i="1"/>
  <c r="AV513" i="1"/>
  <c r="AW512" i="1"/>
  <c r="AV512" i="1"/>
  <c r="AW511" i="1"/>
  <c r="AV511" i="1"/>
  <c r="AW510" i="1"/>
  <c r="AV510" i="1"/>
  <c r="AW509" i="1"/>
  <c r="AV509" i="1"/>
  <c r="AW508" i="1"/>
  <c r="AV508" i="1"/>
  <c r="AW507" i="1"/>
  <c r="AV507" i="1"/>
  <c r="AW506" i="1"/>
  <c r="AV506" i="1"/>
  <c r="AW503" i="1"/>
  <c r="AV503" i="1"/>
  <c r="AW502" i="1"/>
  <c r="AV502" i="1"/>
  <c r="AW501" i="1"/>
  <c r="AV501" i="1"/>
  <c r="AW500" i="1"/>
  <c r="AV500" i="1"/>
  <c r="AW499" i="1"/>
  <c r="AV499" i="1"/>
  <c r="AW497" i="1"/>
  <c r="AV497" i="1"/>
  <c r="AW496" i="1"/>
  <c r="AV496" i="1"/>
  <c r="AW495" i="1"/>
  <c r="AV495" i="1"/>
  <c r="AW494" i="1"/>
  <c r="AV494" i="1"/>
  <c r="AW493" i="1"/>
  <c r="AV493" i="1"/>
  <c r="AW492" i="1"/>
  <c r="AV492" i="1"/>
  <c r="AW490" i="1"/>
  <c r="AV490" i="1"/>
  <c r="AW486" i="1"/>
  <c r="AV486" i="1"/>
  <c r="AW485" i="1"/>
  <c r="AV485" i="1"/>
  <c r="AW484" i="1"/>
  <c r="AV484" i="1"/>
  <c r="AW483" i="1"/>
  <c r="AV483" i="1"/>
  <c r="AW482" i="1"/>
  <c r="AV482" i="1"/>
  <c r="AW481" i="1"/>
  <c r="AV481" i="1"/>
  <c r="AW480" i="1"/>
  <c r="AV480" i="1"/>
  <c r="AW479" i="1"/>
  <c r="AV479" i="1"/>
  <c r="AW478" i="1"/>
  <c r="AV478" i="1"/>
  <c r="AW477" i="1"/>
  <c r="AV477" i="1"/>
  <c r="AW476" i="1"/>
  <c r="AV476" i="1"/>
  <c r="AW475" i="1"/>
  <c r="AV475" i="1"/>
  <c r="AW474" i="1"/>
  <c r="AV474" i="1"/>
  <c r="AW473" i="1"/>
  <c r="AV473" i="1"/>
  <c r="AW472" i="1"/>
  <c r="AV472" i="1"/>
  <c r="AW471" i="1"/>
  <c r="AV471" i="1"/>
  <c r="AW470" i="1"/>
  <c r="AV470" i="1"/>
  <c r="AW469" i="1"/>
  <c r="AV469" i="1"/>
  <c r="AW468" i="1"/>
  <c r="AV468" i="1"/>
  <c r="AW467" i="1"/>
  <c r="AV467" i="1"/>
  <c r="AW466" i="1"/>
  <c r="AV466" i="1"/>
  <c r="AW465" i="1"/>
  <c r="AV465" i="1"/>
  <c r="AW464" i="1"/>
  <c r="AV464" i="1"/>
  <c r="AW463" i="1"/>
  <c r="AV463" i="1"/>
  <c r="AW462" i="1"/>
  <c r="AV462" i="1"/>
  <c r="AW461" i="1"/>
  <c r="AV461" i="1"/>
  <c r="AW460" i="1"/>
  <c r="AV460" i="1"/>
  <c r="AW459" i="1"/>
  <c r="AV459" i="1"/>
  <c r="AW458" i="1"/>
  <c r="AV458" i="1"/>
  <c r="AW457" i="1"/>
  <c r="AV457" i="1"/>
  <c r="AW456" i="1"/>
  <c r="AV456" i="1"/>
  <c r="AW455" i="1"/>
  <c r="AV455" i="1"/>
  <c r="AW454" i="1"/>
  <c r="AV454" i="1"/>
  <c r="AW453" i="1"/>
  <c r="AV453" i="1"/>
  <c r="AW452" i="1"/>
  <c r="AV452" i="1"/>
  <c r="AW451" i="1"/>
  <c r="AV451" i="1"/>
  <c r="AW450" i="1"/>
  <c r="AV450" i="1"/>
  <c r="AW449" i="1"/>
  <c r="AV449" i="1"/>
  <c r="AW447" i="1"/>
  <c r="AV447" i="1"/>
  <c r="AW446" i="1"/>
  <c r="AV446" i="1"/>
  <c r="AW445" i="1"/>
  <c r="AV445" i="1"/>
  <c r="AW444" i="1"/>
  <c r="AV444" i="1"/>
  <c r="AW443" i="1"/>
  <c r="AV443" i="1"/>
  <c r="AW442" i="1"/>
  <c r="AV442" i="1"/>
  <c r="AW441" i="1"/>
  <c r="AV441" i="1"/>
  <c r="AW440" i="1"/>
  <c r="AV440" i="1"/>
  <c r="AW439" i="1"/>
  <c r="AV439" i="1"/>
  <c r="AW438" i="1"/>
  <c r="AV438" i="1"/>
  <c r="AW437" i="1"/>
  <c r="AV437" i="1"/>
  <c r="AW436" i="1"/>
  <c r="AV436" i="1"/>
  <c r="AW435" i="1"/>
  <c r="AV435" i="1"/>
  <c r="AW434" i="1"/>
  <c r="AV434" i="1"/>
  <c r="AW433" i="1"/>
  <c r="AV433" i="1"/>
  <c r="AW432" i="1"/>
  <c r="AV432" i="1"/>
  <c r="AW431" i="1"/>
  <c r="AV431" i="1"/>
  <c r="AW430" i="1"/>
  <c r="AV430" i="1"/>
  <c r="AW429" i="1"/>
  <c r="AV429" i="1"/>
  <c r="AW428" i="1"/>
  <c r="AV428" i="1"/>
  <c r="AW427" i="1"/>
  <c r="AV427" i="1"/>
  <c r="AW426" i="1"/>
  <c r="AV426" i="1"/>
  <c r="AW425" i="1"/>
  <c r="AV425" i="1"/>
  <c r="AW424" i="1"/>
  <c r="AV424" i="1"/>
  <c r="AW423" i="1"/>
  <c r="AV423" i="1"/>
  <c r="AW422" i="1"/>
  <c r="AV422" i="1"/>
  <c r="AW421" i="1"/>
  <c r="AV421" i="1"/>
  <c r="AW420" i="1"/>
  <c r="AV420" i="1"/>
  <c r="AW419" i="1"/>
  <c r="AV419" i="1"/>
  <c r="AW418" i="1"/>
  <c r="AV418" i="1"/>
  <c r="AW417" i="1"/>
  <c r="AV417" i="1"/>
  <c r="AW416" i="1"/>
  <c r="AV416" i="1"/>
  <c r="AW415" i="1"/>
  <c r="AV415" i="1"/>
  <c r="AW414" i="1"/>
  <c r="AV414" i="1"/>
  <c r="AW413" i="1"/>
  <c r="AV413" i="1"/>
  <c r="AW412" i="1"/>
  <c r="AV412" i="1"/>
  <c r="AW411" i="1"/>
  <c r="AV411" i="1"/>
  <c r="AW410" i="1"/>
  <c r="AV410" i="1"/>
  <c r="AW407" i="1"/>
  <c r="AV407" i="1"/>
  <c r="AW406" i="1"/>
  <c r="AV406" i="1"/>
  <c r="AW405" i="1"/>
  <c r="AV405" i="1"/>
  <c r="AW404" i="1"/>
  <c r="AV404" i="1"/>
  <c r="AW403" i="1"/>
  <c r="AV403" i="1"/>
  <c r="AW402" i="1"/>
  <c r="AV402" i="1"/>
  <c r="AW401" i="1"/>
  <c r="AV401" i="1"/>
  <c r="AW400" i="1"/>
  <c r="AV400" i="1"/>
  <c r="AW399" i="1"/>
  <c r="AV399" i="1"/>
  <c r="AW398" i="1"/>
  <c r="AV398" i="1"/>
  <c r="AW397" i="1"/>
  <c r="AV397" i="1"/>
  <c r="AW396" i="1"/>
  <c r="AV396" i="1"/>
  <c r="AW395" i="1"/>
  <c r="AV395" i="1"/>
  <c r="AW394" i="1"/>
  <c r="AV394" i="1"/>
  <c r="AW392" i="1"/>
  <c r="AV392" i="1"/>
  <c r="AW391" i="1"/>
  <c r="AV391" i="1"/>
  <c r="AW390" i="1"/>
  <c r="AV390" i="1"/>
  <c r="AW389" i="1"/>
  <c r="AV389" i="1"/>
  <c r="AW388" i="1"/>
  <c r="AV388" i="1"/>
  <c r="AW387" i="1"/>
  <c r="AV387" i="1"/>
  <c r="AW386" i="1"/>
  <c r="AV386" i="1"/>
  <c r="AW385" i="1"/>
  <c r="AV385" i="1"/>
  <c r="AW384" i="1"/>
  <c r="AV384" i="1"/>
  <c r="AW383" i="1"/>
  <c r="AV383" i="1"/>
  <c r="AW382" i="1"/>
  <c r="AV382" i="1"/>
  <c r="AW380" i="1"/>
  <c r="AV380" i="1"/>
  <c r="AW379" i="1"/>
  <c r="AV379" i="1"/>
  <c r="AW376" i="1"/>
  <c r="AV376" i="1"/>
  <c r="AW375" i="1"/>
  <c r="AV375" i="1"/>
  <c r="AW374" i="1"/>
  <c r="AV374" i="1"/>
  <c r="AW373" i="1"/>
  <c r="AV373" i="1"/>
  <c r="AW372" i="1"/>
  <c r="AV372" i="1"/>
  <c r="AW371" i="1"/>
  <c r="AV371" i="1"/>
  <c r="AW370" i="1"/>
  <c r="AV370" i="1"/>
  <c r="AW369" i="1"/>
  <c r="AV369" i="1"/>
  <c r="AW368" i="1"/>
  <c r="AV368" i="1"/>
  <c r="AW367" i="1"/>
  <c r="AV367" i="1"/>
  <c r="AW366" i="1"/>
  <c r="AV366" i="1"/>
  <c r="AW365" i="1"/>
  <c r="AV365" i="1"/>
  <c r="AW364" i="1"/>
  <c r="AV364" i="1"/>
  <c r="AW363" i="1"/>
  <c r="AV363" i="1"/>
  <c r="AW362" i="1"/>
  <c r="AV362" i="1"/>
  <c r="AW361" i="1"/>
  <c r="AV361" i="1"/>
  <c r="AW360" i="1"/>
  <c r="AV360" i="1"/>
  <c r="AW359" i="1"/>
  <c r="AV359" i="1"/>
  <c r="AW358" i="1"/>
  <c r="AV358" i="1"/>
  <c r="AW357" i="1"/>
  <c r="AV357" i="1"/>
  <c r="AW355" i="1"/>
  <c r="AV355" i="1"/>
  <c r="AW354" i="1"/>
  <c r="AV354" i="1"/>
  <c r="AW353" i="1"/>
  <c r="AV353" i="1"/>
  <c r="AW352" i="1"/>
  <c r="AV352" i="1"/>
  <c r="AW351" i="1"/>
  <c r="AV351" i="1"/>
  <c r="AW350" i="1"/>
  <c r="AV350" i="1"/>
  <c r="AW349" i="1"/>
  <c r="AV349" i="1"/>
  <c r="AW348" i="1"/>
  <c r="AV348" i="1"/>
  <c r="AW347" i="1"/>
  <c r="AV347" i="1"/>
  <c r="AW346" i="1"/>
  <c r="AV346" i="1"/>
  <c r="AW345" i="1"/>
  <c r="AV345" i="1"/>
  <c r="AW344" i="1"/>
  <c r="AV344" i="1"/>
  <c r="AW343" i="1"/>
  <c r="AV343" i="1"/>
  <c r="AW342" i="1"/>
  <c r="AV342" i="1"/>
  <c r="AW341" i="1"/>
  <c r="AV341" i="1"/>
  <c r="AW339" i="1"/>
  <c r="AV339" i="1"/>
  <c r="AW337" i="1"/>
  <c r="AV337" i="1"/>
  <c r="AW336" i="1"/>
  <c r="AV336" i="1"/>
  <c r="AW333" i="1"/>
  <c r="AV333" i="1"/>
  <c r="AW332" i="1"/>
  <c r="AV332" i="1"/>
  <c r="AW331" i="1"/>
  <c r="AV331" i="1"/>
  <c r="AW330" i="1"/>
  <c r="AV330" i="1"/>
  <c r="AW329" i="1"/>
  <c r="AV329" i="1"/>
  <c r="AW328" i="1"/>
  <c r="AV328" i="1"/>
  <c r="AW327" i="1"/>
  <c r="AV327" i="1"/>
  <c r="AW326" i="1"/>
  <c r="AV326" i="1"/>
  <c r="AW325" i="1"/>
  <c r="AV325" i="1"/>
  <c r="AW324" i="1"/>
  <c r="AV324" i="1"/>
  <c r="AW323" i="1"/>
  <c r="AV323" i="1"/>
  <c r="AW322" i="1"/>
  <c r="AV322" i="1"/>
  <c r="AW321" i="1"/>
  <c r="AV321" i="1"/>
  <c r="AW320" i="1"/>
  <c r="AV320" i="1"/>
  <c r="AW319" i="1"/>
  <c r="AV319" i="1"/>
  <c r="AW318" i="1"/>
  <c r="AV318" i="1"/>
  <c r="AW317" i="1"/>
  <c r="AV317" i="1"/>
  <c r="AW316" i="1"/>
  <c r="AV316" i="1"/>
  <c r="AW315" i="1"/>
  <c r="AV315" i="1"/>
  <c r="AW314" i="1"/>
  <c r="AV314" i="1"/>
  <c r="AW313" i="1"/>
  <c r="AV313" i="1"/>
  <c r="AW312" i="1"/>
  <c r="AV312" i="1"/>
  <c r="AW311" i="1"/>
  <c r="AV311" i="1"/>
  <c r="AW310" i="1"/>
  <c r="AV310" i="1"/>
  <c r="AW309" i="1"/>
  <c r="AV309" i="1"/>
  <c r="AW308" i="1"/>
  <c r="AV308" i="1"/>
  <c r="AW307" i="1"/>
  <c r="AV307" i="1"/>
  <c r="AW306" i="1"/>
  <c r="AV306" i="1"/>
  <c r="AW305" i="1"/>
  <c r="AV305" i="1"/>
  <c r="AW303" i="1"/>
  <c r="AV303" i="1"/>
  <c r="AW302" i="1"/>
  <c r="AV302" i="1"/>
  <c r="AW301" i="1"/>
  <c r="AV301" i="1"/>
  <c r="AW300" i="1"/>
  <c r="AV300" i="1"/>
  <c r="AW299" i="1"/>
  <c r="AV299" i="1"/>
  <c r="AW298" i="1"/>
  <c r="AV298" i="1"/>
  <c r="AW297" i="1"/>
  <c r="AV297" i="1"/>
  <c r="AW296" i="1"/>
  <c r="AV296" i="1"/>
  <c r="AW288" i="1"/>
  <c r="AV288" i="1"/>
  <c r="AW286" i="1"/>
  <c r="AV286" i="1"/>
  <c r="AW285" i="1"/>
  <c r="AV285" i="1"/>
  <c r="AW284" i="1"/>
  <c r="AV284" i="1"/>
  <c r="AW283" i="1"/>
  <c r="AV283" i="1"/>
  <c r="AW282" i="1"/>
  <c r="AV282" i="1"/>
  <c r="AW281" i="1"/>
  <c r="AV281" i="1"/>
  <c r="AW280" i="1"/>
  <c r="AV280" i="1"/>
  <c r="AW279" i="1"/>
  <c r="AV279" i="1"/>
  <c r="AW278" i="1"/>
  <c r="AW277" i="1"/>
  <c r="AW276" i="1"/>
  <c r="AV276" i="1"/>
  <c r="AW275" i="1"/>
  <c r="AV275" i="1"/>
  <c r="AW274" i="1"/>
  <c r="AV274" i="1"/>
  <c r="AW273" i="1"/>
  <c r="AV273" i="1"/>
  <c r="AW272" i="1"/>
  <c r="AV272" i="1"/>
  <c r="AW271" i="1"/>
  <c r="AV271" i="1"/>
  <c r="AW270" i="1"/>
  <c r="AV270" i="1"/>
  <c r="AW269" i="1"/>
  <c r="AV269" i="1"/>
  <c r="AW268" i="1"/>
  <c r="AV268" i="1"/>
  <c r="AW267" i="1"/>
  <c r="AV267" i="1"/>
  <c r="AW266" i="1"/>
  <c r="AV266" i="1"/>
  <c r="AW264" i="1"/>
  <c r="AV264" i="1"/>
  <c r="AW263" i="1"/>
  <c r="AV263" i="1"/>
  <c r="AW262" i="1"/>
  <c r="AV262" i="1"/>
  <c r="AW261" i="1"/>
  <c r="AV261" i="1"/>
  <c r="AW260" i="1"/>
  <c r="AV260" i="1"/>
  <c r="AW259" i="1"/>
  <c r="AV259" i="1"/>
  <c r="AW258" i="1"/>
  <c r="AV258" i="1"/>
  <c r="AW257" i="1"/>
  <c r="AV257" i="1"/>
  <c r="AW254" i="1"/>
  <c r="AV254" i="1"/>
  <c r="AW253" i="1"/>
  <c r="AV253" i="1"/>
  <c r="AW252" i="1"/>
  <c r="AV252" i="1"/>
  <c r="AW251" i="1"/>
  <c r="AV251" i="1"/>
  <c r="AW250" i="1"/>
  <c r="AV250" i="1"/>
  <c r="AW249" i="1"/>
  <c r="AV249" i="1"/>
  <c r="AW248" i="1"/>
  <c r="AV248" i="1"/>
  <c r="AW247" i="1"/>
  <c r="AV247" i="1"/>
  <c r="AW246" i="1"/>
  <c r="AV246" i="1"/>
  <c r="AW245" i="1"/>
  <c r="AV245" i="1"/>
  <c r="AW244" i="1"/>
  <c r="AV244" i="1"/>
  <c r="AW243" i="1"/>
  <c r="AV243" i="1"/>
  <c r="AW242" i="1"/>
  <c r="AV242" i="1"/>
  <c r="AW241" i="1"/>
  <c r="AV241" i="1"/>
  <c r="AW240" i="1"/>
  <c r="AV240" i="1"/>
  <c r="AW239" i="1"/>
  <c r="AV239" i="1"/>
  <c r="AW238" i="1"/>
  <c r="AV238" i="1"/>
  <c r="AW237" i="1"/>
  <c r="AV237" i="1"/>
  <c r="AW236" i="1"/>
  <c r="AV236" i="1"/>
  <c r="AW235" i="1"/>
  <c r="AV235" i="1"/>
  <c r="AW234" i="1"/>
  <c r="AV234" i="1"/>
  <c r="AW233" i="1"/>
  <c r="AV233" i="1"/>
  <c r="AW232" i="1"/>
  <c r="AV232" i="1"/>
  <c r="AW231" i="1"/>
  <c r="AV231" i="1"/>
  <c r="AW230" i="1"/>
  <c r="AV230" i="1"/>
  <c r="AW229" i="1"/>
  <c r="AV229" i="1"/>
  <c r="AW228" i="1"/>
  <c r="AV228" i="1"/>
  <c r="AW227" i="1"/>
  <c r="AV227" i="1"/>
  <c r="AW226" i="1"/>
  <c r="AV226" i="1"/>
  <c r="AW225" i="1"/>
  <c r="AV225" i="1"/>
  <c r="AW224" i="1"/>
  <c r="AV224" i="1"/>
  <c r="AW223" i="1"/>
  <c r="AV223" i="1"/>
  <c r="AW222" i="1"/>
  <c r="AV222" i="1"/>
  <c r="AW221" i="1"/>
  <c r="AV221" i="1"/>
  <c r="AW220" i="1"/>
  <c r="AV220" i="1"/>
  <c r="AW219" i="1"/>
  <c r="AV219" i="1"/>
  <c r="AW218" i="1"/>
  <c r="AV218" i="1"/>
  <c r="AW217" i="1"/>
  <c r="AV217" i="1"/>
  <c r="AW215" i="1"/>
  <c r="AV215" i="1"/>
  <c r="AW214" i="1"/>
  <c r="AV214" i="1"/>
  <c r="AW213" i="1"/>
  <c r="AV213" i="1"/>
  <c r="AW212" i="1"/>
  <c r="AV212" i="1"/>
  <c r="AW211" i="1"/>
  <c r="AV211" i="1"/>
  <c r="AW210" i="1"/>
  <c r="AV210" i="1"/>
  <c r="AW209" i="1"/>
  <c r="AV209" i="1"/>
  <c r="AW208" i="1"/>
  <c r="AV208" i="1"/>
  <c r="AW207" i="1"/>
  <c r="AV207" i="1"/>
  <c r="AW206" i="1"/>
  <c r="AV206" i="1"/>
  <c r="AW205" i="1"/>
  <c r="AV205" i="1"/>
  <c r="AW204" i="1"/>
  <c r="AV204" i="1"/>
  <c r="AW203" i="1"/>
  <c r="AV203" i="1"/>
  <c r="AW201" i="1"/>
  <c r="AV201" i="1"/>
  <c r="AW200" i="1"/>
  <c r="AV200" i="1"/>
  <c r="AW199" i="1"/>
  <c r="AV199" i="1"/>
  <c r="AW198" i="1"/>
  <c r="AV198" i="1"/>
  <c r="AW197" i="1"/>
  <c r="AV197" i="1"/>
  <c r="AW196" i="1"/>
  <c r="AV196" i="1"/>
  <c r="AW195" i="1"/>
  <c r="AV195" i="1"/>
  <c r="AW194" i="1"/>
  <c r="AV194" i="1"/>
  <c r="AW193" i="1"/>
  <c r="AV193" i="1"/>
  <c r="AW192" i="1"/>
  <c r="AV192" i="1"/>
  <c r="AW191" i="1"/>
  <c r="AV191" i="1"/>
  <c r="AW190" i="1"/>
  <c r="AV190" i="1"/>
  <c r="AW189" i="1"/>
  <c r="AV189" i="1"/>
  <c r="AW188" i="1"/>
  <c r="AV188" i="1"/>
  <c r="AW187" i="1"/>
  <c r="AV187" i="1"/>
  <c r="AW186" i="1"/>
  <c r="AV186" i="1"/>
  <c r="AW185" i="1"/>
  <c r="AV185" i="1"/>
  <c r="AW184" i="1"/>
  <c r="AV184" i="1"/>
  <c r="AW183" i="1"/>
  <c r="AV183" i="1"/>
  <c r="AW182" i="1"/>
  <c r="AV182" i="1"/>
  <c r="AW181" i="1"/>
  <c r="AV181" i="1"/>
  <c r="AW180" i="1"/>
  <c r="AV180" i="1"/>
  <c r="AW179" i="1"/>
  <c r="AV179" i="1"/>
  <c r="AW178" i="1"/>
  <c r="AV178" i="1"/>
  <c r="AW174" i="1"/>
  <c r="AV174" i="1"/>
  <c r="AW173" i="1"/>
  <c r="AV173" i="1"/>
  <c r="AW172" i="1"/>
  <c r="AV172" i="1"/>
  <c r="AW171" i="1"/>
  <c r="AV171" i="1"/>
  <c r="AW170" i="1"/>
  <c r="AV170" i="1"/>
  <c r="AW169" i="1"/>
  <c r="AV169" i="1"/>
  <c r="AW168" i="1"/>
  <c r="AV168" i="1"/>
  <c r="AW167" i="1"/>
  <c r="AV167" i="1"/>
  <c r="AW166" i="1"/>
  <c r="AV166" i="1"/>
  <c r="AW165" i="1"/>
  <c r="AV165" i="1"/>
  <c r="AW164" i="1"/>
  <c r="AV164" i="1"/>
  <c r="AW163" i="1"/>
  <c r="AV163" i="1"/>
  <c r="AW162" i="1"/>
  <c r="AV162" i="1"/>
  <c r="AW161" i="1"/>
  <c r="AV161" i="1"/>
  <c r="AW160" i="1"/>
  <c r="AV160" i="1"/>
  <c r="AW159" i="1"/>
  <c r="AV159" i="1"/>
  <c r="AW158" i="1"/>
  <c r="AV158" i="1"/>
  <c r="AW157" i="1"/>
  <c r="AV157" i="1"/>
  <c r="AW156" i="1"/>
  <c r="AV156" i="1"/>
  <c r="AW155" i="1"/>
  <c r="AV155" i="1"/>
  <c r="AW154" i="1"/>
  <c r="AV154" i="1"/>
  <c r="AW153" i="1"/>
  <c r="AV153" i="1"/>
  <c r="AW152" i="1"/>
  <c r="AV152" i="1"/>
  <c r="AW151" i="1"/>
  <c r="AV151" i="1"/>
  <c r="AW149" i="1"/>
  <c r="AV149" i="1"/>
  <c r="AW147" i="1"/>
  <c r="AV147" i="1"/>
  <c r="AW146" i="1"/>
  <c r="AV146" i="1"/>
  <c r="AW144" i="1"/>
  <c r="AV144" i="1"/>
  <c r="AW143" i="1"/>
  <c r="AV143" i="1"/>
  <c r="AW142" i="1"/>
  <c r="AV142" i="1"/>
  <c r="AW141" i="1"/>
  <c r="AV141" i="1"/>
  <c r="AW140" i="1"/>
  <c r="AV140" i="1"/>
  <c r="AW139" i="1"/>
  <c r="AV139" i="1"/>
  <c r="AW138" i="1"/>
  <c r="AV138" i="1"/>
  <c r="AW137" i="1"/>
  <c r="AV137" i="1"/>
  <c r="AW136" i="1"/>
  <c r="AV136" i="1"/>
  <c r="AW135" i="1"/>
  <c r="AV135" i="1"/>
  <c r="AW134" i="1"/>
  <c r="AV134" i="1"/>
  <c r="AW133" i="1"/>
  <c r="AV133" i="1"/>
  <c r="AW132" i="1"/>
  <c r="AV132" i="1"/>
  <c r="AW131" i="1"/>
  <c r="AV131" i="1"/>
  <c r="AW130" i="1"/>
  <c r="AV130" i="1"/>
  <c r="AW129" i="1"/>
  <c r="AV129" i="1"/>
  <c r="AW128" i="1"/>
  <c r="AV128" i="1"/>
  <c r="AW127" i="1"/>
  <c r="AV127" i="1"/>
  <c r="AW126" i="1"/>
  <c r="AV126" i="1"/>
  <c r="AW125" i="1"/>
  <c r="AV125" i="1"/>
  <c r="AW122" i="1"/>
  <c r="AV122" i="1"/>
  <c r="AW121" i="1"/>
  <c r="AV121" i="1"/>
  <c r="AW120" i="1"/>
  <c r="AV120" i="1"/>
  <c r="AW119" i="1"/>
  <c r="AV119" i="1"/>
  <c r="AW118" i="1"/>
  <c r="AV118" i="1"/>
  <c r="AW117" i="1"/>
  <c r="AV117" i="1"/>
  <c r="AW116" i="1"/>
  <c r="AV116" i="1"/>
  <c r="AW115" i="1"/>
  <c r="AV115" i="1"/>
  <c r="AW114" i="1"/>
  <c r="AV114" i="1"/>
  <c r="AW113" i="1"/>
  <c r="AV113" i="1"/>
  <c r="AW112" i="1"/>
  <c r="AV112" i="1"/>
  <c r="AW111" i="1"/>
  <c r="AV111" i="1"/>
  <c r="AW110" i="1"/>
  <c r="AV110" i="1"/>
  <c r="AW109" i="1"/>
  <c r="AV109" i="1"/>
  <c r="AW108" i="1"/>
  <c r="AV108" i="1"/>
  <c r="AW107" i="1"/>
  <c r="AV107" i="1"/>
  <c r="AW106" i="1"/>
  <c r="AV106" i="1"/>
  <c r="AW105" i="1"/>
  <c r="AV105" i="1"/>
  <c r="AW104" i="1"/>
  <c r="AV104" i="1"/>
  <c r="AW103" i="1"/>
  <c r="AV103" i="1"/>
  <c r="AW102" i="1"/>
  <c r="AV102" i="1"/>
  <c r="AW101" i="1"/>
  <c r="AV101" i="1"/>
  <c r="AW100" i="1"/>
  <c r="AV100" i="1"/>
  <c r="AW99" i="1"/>
  <c r="AV99" i="1"/>
  <c r="AW97" i="1"/>
  <c r="AV97" i="1"/>
  <c r="AW96" i="1"/>
  <c r="AV96" i="1"/>
  <c r="AW95" i="1"/>
  <c r="AV95" i="1"/>
  <c r="AW94" i="1"/>
  <c r="AV94" i="1"/>
  <c r="AW93" i="1"/>
  <c r="AV93" i="1"/>
  <c r="AW92" i="1"/>
  <c r="AV92" i="1"/>
  <c r="AW91" i="1"/>
  <c r="AV91" i="1"/>
  <c r="AW90" i="1"/>
  <c r="AV90" i="1"/>
  <c r="AW89" i="1"/>
  <c r="AV89" i="1"/>
  <c r="AW88" i="1"/>
  <c r="AV88" i="1"/>
  <c r="AW87" i="1"/>
  <c r="AV87" i="1"/>
  <c r="AW86" i="1"/>
  <c r="AV86" i="1"/>
  <c r="AW85" i="1"/>
  <c r="AV85" i="1"/>
  <c r="AW84" i="1"/>
  <c r="AV84" i="1"/>
  <c r="AW83" i="1"/>
  <c r="AV83" i="1"/>
  <c r="AW82" i="1"/>
  <c r="AV82" i="1"/>
  <c r="AW81" i="1"/>
  <c r="AV81" i="1"/>
  <c r="AW80" i="1"/>
  <c r="AV80" i="1"/>
  <c r="AW79" i="1"/>
  <c r="AV79" i="1"/>
  <c r="AW78" i="1"/>
  <c r="AV78" i="1"/>
  <c r="AW77" i="1"/>
  <c r="AV77" i="1"/>
  <c r="AW76" i="1"/>
  <c r="AV76" i="1"/>
  <c r="AW75" i="1"/>
  <c r="AV75" i="1"/>
  <c r="AW74" i="1"/>
  <c r="AV74" i="1"/>
  <c r="AW71" i="1"/>
  <c r="AV71" i="1"/>
  <c r="AW70" i="1"/>
  <c r="AV70" i="1"/>
  <c r="AW69" i="1"/>
  <c r="AV69" i="1"/>
  <c r="AW68" i="1"/>
  <c r="AV68" i="1"/>
  <c r="AW66" i="1"/>
  <c r="AV66" i="1"/>
  <c r="AW65" i="1"/>
  <c r="AV65" i="1"/>
  <c r="AW64" i="1"/>
  <c r="AV64" i="1"/>
  <c r="AW63" i="1"/>
  <c r="AV63" i="1"/>
  <c r="AW62" i="1"/>
  <c r="AV62" i="1"/>
  <c r="AW61" i="1"/>
  <c r="AV61" i="1"/>
  <c r="AW60" i="1"/>
  <c r="AV60" i="1"/>
  <c r="AW59" i="1"/>
  <c r="AV59" i="1"/>
  <c r="AW58" i="1"/>
  <c r="AV58" i="1"/>
  <c r="AW57" i="1"/>
  <c r="AV57" i="1"/>
  <c r="AW56" i="1"/>
  <c r="AV56" i="1"/>
  <c r="AW55" i="1"/>
  <c r="AV55" i="1"/>
  <c r="AW54" i="1"/>
  <c r="AV54" i="1"/>
  <c r="AW53" i="1"/>
  <c r="AV53" i="1"/>
  <c r="AW52" i="1"/>
  <c r="AV52" i="1"/>
  <c r="AW51" i="1"/>
  <c r="AV51" i="1"/>
  <c r="AW50" i="1"/>
  <c r="AV50" i="1"/>
  <c r="AW49" i="1"/>
  <c r="AV49" i="1"/>
  <c r="AW48" i="1"/>
  <c r="AV48" i="1"/>
  <c r="AW47" i="1"/>
  <c r="AV47" i="1"/>
  <c r="AW45" i="1"/>
  <c r="AV45" i="1"/>
  <c r="AW44" i="1"/>
  <c r="AV44" i="1"/>
  <c r="AW43" i="1"/>
  <c r="AV43" i="1"/>
  <c r="AW42" i="1"/>
  <c r="AV42" i="1"/>
  <c r="AW41" i="1"/>
  <c r="AV41" i="1"/>
  <c r="AW40" i="1"/>
  <c r="AV40" i="1"/>
  <c r="AW39" i="1"/>
  <c r="AV39" i="1"/>
  <c r="AW38" i="1"/>
  <c r="AV38" i="1"/>
  <c r="AW37" i="1"/>
  <c r="AV37" i="1"/>
  <c r="AW36" i="1"/>
  <c r="AV36" i="1"/>
  <c r="AW35" i="1"/>
  <c r="AV35" i="1"/>
  <c r="AW34" i="1"/>
  <c r="AV34" i="1"/>
  <c r="AW33" i="1"/>
  <c r="AV33" i="1"/>
  <c r="AW32" i="1"/>
  <c r="AV32" i="1"/>
  <c r="AW31" i="1"/>
  <c r="AV31" i="1"/>
  <c r="AW30" i="1"/>
  <c r="AV30" i="1"/>
  <c r="AW29" i="1"/>
  <c r="AV29" i="1"/>
  <c r="AW28" i="1"/>
  <c r="AV28" i="1"/>
  <c r="AW27" i="1"/>
  <c r="AV27" i="1"/>
  <c r="AW26" i="1"/>
  <c r="AV26" i="1"/>
  <c r="AW25" i="1"/>
  <c r="AV25" i="1"/>
  <c r="AW24" i="1"/>
  <c r="AV24" i="1"/>
  <c r="AW23" i="1"/>
  <c r="AV23" i="1"/>
  <c r="AV22" i="1"/>
  <c r="AW22" i="1"/>
  <c r="AH68" i="1"/>
  <c r="AG68" i="1"/>
  <c r="S67" i="1"/>
  <c r="T67" i="1"/>
  <c r="U67" i="1"/>
  <c r="X67" i="1"/>
  <c r="Y67" i="1"/>
  <c r="Z67" i="1"/>
  <c r="AA67" i="1"/>
  <c r="AB67" i="1"/>
  <c r="AC67" i="1"/>
  <c r="AD67" i="1"/>
  <c r="AE67" i="1"/>
  <c r="S145" i="1"/>
  <c r="T145" i="1"/>
  <c r="U145" i="1"/>
  <c r="X145" i="1"/>
  <c r="Y145" i="1"/>
  <c r="Z145" i="1"/>
  <c r="AA145" i="1"/>
  <c r="AB145" i="1"/>
  <c r="AC145" i="1"/>
  <c r="AD145" i="1"/>
  <c r="AE145" i="1"/>
  <c r="AF145" i="1"/>
  <c r="S489" i="1"/>
  <c r="T489" i="1"/>
  <c r="U489" i="1"/>
  <c r="X489" i="1"/>
  <c r="Y489" i="1"/>
  <c r="Z489" i="1"/>
  <c r="AA489" i="1"/>
  <c r="AB489" i="1"/>
  <c r="AC489" i="1"/>
  <c r="AD489" i="1"/>
  <c r="AE489" i="1"/>
  <c r="S498" i="1"/>
  <c r="T498" i="1"/>
  <c r="U498" i="1"/>
  <c r="X498" i="1"/>
  <c r="Y498" i="1"/>
  <c r="Z498" i="1"/>
  <c r="AA498" i="1"/>
  <c r="AB498" i="1"/>
  <c r="AC498" i="1"/>
  <c r="AD498" i="1"/>
  <c r="AE498" i="1"/>
  <c r="S491" i="1"/>
  <c r="T491" i="1"/>
  <c r="U491" i="1"/>
  <c r="X491" i="1"/>
  <c r="Y491" i="1"/>
  <c r="Z491" i="1"/>
  <c r="AA491" i="1"/>
  <c r="AB491" i="1"/>
  <c r="AC491" i="1"/>
  <c r="AD491" i="1"/>
  <c r="AE491" i="1"/>
  <c r="O505" i="1"/>
  <c r="S505" i="1"/>
  <c r="T505" i="1"/>
  <c r="U505" i="1"/>
  <c r="X505" i="1"/>
  <c r="Y505" i="1"/>
  <c r="Z505" i="1"/>
  <c r="AA505" i="1"/>
  <c r="AB505" i="1"/>
  <c r="AC505" i="1"/>
  <c r="AD505" i="1"/>
  <c r="AE505" i="1"/>
  <c r="S531" i="1"/>
  <c r="T531" i="1"/>
  <c r="U531" i="1"/>
  <c r="X531" i="1"/>
  <c r="Y531" i="1"/>
  <c r="Z531" i="1"/>
  <c r="AA531" i="1"/>
  <c r="AB531" i="1"/>
  <c r="AC531" i="1"/>
  <c r="AD531" i="1"/>
  <c r="AE531" i="1"/>
  <c r="S569" i="1"/>
  <c r="T569" i="1"/>
  <c r="U569" i="1"/>
  <c r="X569" i="1"/>
  <c r="Y569" i="1"/>
  <c r="Z569" i="1"/>
  <c r="AA569" i="1"/>
  <c r="AB569" i="1"/>
  <c r="AC569" i="1"/>
  <c r="AD569" i="1"/>
  <c r="AE569" i="1"/>
  <c r="S610" i="1"/>
  <c r="T610" i="1"/>
  <c r="U610" i="1"/>
  <c r="X610" i="1"/>
  <c r="Y610" i="1"/>
  <c r="Z610" i="1"/>
  <c r="AA610" i="1"/>
  <c r="AB610" i="1"/>
  <c r="AC610" i="1"/>
  <c r="AD610" i="1"/>
  <c r="AE610" i="1"/>
  <c r="O620" i="1"/>
  <c r="S620" i="1"/>
  <c r="T620" i="1"/>
  <c r="U620" i="1"/>
  <c r="X620" i="1"/>
  <c r="Y620" i="1"/>
  <c r="Z620" i="1"/>
  <c r="AA620" i="1"/>
  <c r="AB620" i="1"/>
  <c r="AC620" i="1"/>
  <c r="AD620" i="1"/>
  <c r="AE620" i="1"/>
  <c r="AH633" i="1"/>
  <c r="AG633" i="1"/>
  <c r="AH632" i="1"/>
  <c r="AG632" i="1"/>
  <c r="AH631" i="1"/>
  <c r="AG631" i="1"/>
  <c r="AH629" i="1"/>
  <c r="AG629" i="1"/>
  <c r="AH625" i="1"/>
  <c r="AG625" i="1"/>
  <c r="AH624" i="1"/>
  <c r="AG624" i="1"/>
  <c r="AH623" i="1"/>
  <c r="AG623" i="1"/>
  <c r="AH622" i="1"/>
  <c r="AG622" i="1"/>
  <c r="AH621" i="1"/>
  <c r="AH620" i="1" s="1"/>
  <c r="AG621" i="1"/>
  <c r="AG620" i="1" s="1"/>
  <c r="AH619" i="1"/>
  <c r="AG619" i="1"/>
  <c r="AH616" i="1"/>
  <c r="AG616" i="1"/>
  <c r="AH615" i="1"/>
  <c r="AG615" i="1"/>
  <c r="AH614" i="1"/>
  <c r="AG614" i="1"/>
  <c r="AH613" i="1"/>
  <c r="AG613" i="1"/>
  <c r="AH612" i="1"/>
  <c r="AG612" i="1"/>
  <c r="AH611" i="1"/>
  <c r="AG611" i="1"/>
  <c r="AG610" i="1" s="1"/>
  <c r="AH609" i="1"/>
  <c r="AG609" i="1"/>
  <c r="AH608" i="1"/>
  <c r="AG608" i="1"/>
  <c r="AH607" i="1"/>
  <c r="AG607" i="1"/>
  <c r="AH604" i="1"/>
  <c r="AG604" i="1"/>
  <c r="AH602" i="1"/>
  <c r="AG602" i="1"/>
  <c r="AH600" i="1"/>
  <c r="AG600" i="1"/>
  <c r="AH597" i="1"/>
  <c r="AG597" i="1"/>
  <c r="AH596" i="1"/>
  <c r="AG596" i="1"/>
  <c r="AH595" i="1"/>
  <c r="AG595" i="1"/>
  <c r="AH594" i="1"/>
  <c r="AG594" i="1"/>
  <c r="AH593" i="1"/>
  <c r="AG593" i="1"/>
  <c r="AH591" i="1"/>
  <c r="AH590" i="1" s="1"/>
  <c r="AG591" i="1"/>
  <c r="AG590" i="1" s="1"/>
  <c r="AH589" i="1"/>
  <c r="AG589" i="1"/>
  <c r="AH587" i="1"/>
  <c r="AG587" i="1"/>
  <c r="AH586" i="1"/>
  <c r="AG586" i="1"/>
  <c r="AH585" i="1"/>
  <c r="AG585" i="1"/>
  <c r="AH584" i="1"/>
  <c r="AG584" i="1"/>
  <c r="AH583" i="1"/>
  <c r="AG583" i="1"/>
  <c r="AH582" i="1"/>
  <c r="AG582" i="1"/>
  <c r="AH581" i="1"/>
  <c r="AG581" i="1"/>
  <c r="AH580" i="1"/>
  <c r="AG580" i="1"/>
  <c r="AH579" i="1"/>
  <c r="AG579" i="1"/>
  <c r="AH578" i="1"/>
  <c r="AG578" i="1"/>
  <c r="AH577" i="1"/>
  <c r="AG577" i="1"/>
  <c r="AH576" i="1"/>
  <c r="AG576" i="1"/>
  <c r="AH575" i="1"/>
  <c r="AG575" i="1"/>
  <c r="AH574" i="1"/>
  <c r="AG574" i="1"/>
  <c r="AH573" i="1"/>
  <c r="AG573" i="1"/>
  <c r="AH572" i="1"/>
  <c r="AG572" i="1"/>
  <c r="AH571" i="1"/>
  <c r="AG571" i="1"/>
  <c r="AH570" i="1"/>
  <c r="AH569" i="1" s="1"/>
  <c r="AG570" i="1"/>
  <c r="AH568" i="1"/>
  <c r="AG568" i="1"/>
  <c r="AH567" i="1"/>
  <c r="AG567" i="1"/>
  <c r="AH566" i="1"/>
  <c r="AG566" i="1"/>
  <c r="AH564" i="1"/>
  <c r="AG564" i="1"/>
  <c r="AH562" i="1"/>
  <c r="AG562" i="1"/>
  <c r="AH560" i="1"/>
  <c r="AG560" i="1"/>
  <c r="AH559" i="1"/>
  <c r="AG559" i="1"/>
  <c r="AH558" i="1"/>
  <c r="AG558" i="1"/>
  <c r="AH557" i="1"/>
  <c r="AG557" i="1"/>
  <c r="AH556" i="1"/>
  <c r="AG556" i="1"/>
  <c r="AH555" i="1"/>
  <c r="AG555" i="1"/>
  <c r="AH554" i="1"/>
  <c r="AG554" i="1"/>
  <c r="AH553" i="1"/>
  <c r="AG553" i="1"/>
  <c r="AH552" i="1"/>
  <c r="AG552" i="1"/>
  <c r="AH551" i="1"/>
  <c r="AG551" i="1"/>
  <c r="AH550" i="1"/>
  <c r="AG550" i="1"/>
  <c r="AH549" i="1"/>
  <c r="AG549" i="1"/>
  <c r="AH548" i="1"/>
  <c r="AG548" i="1"/>
  <c r="AH547" i="1"/>
  <c r="AG547" i="1"/>
  <c r="AH546" i="1"/>
  <c r="AG546" i="1"/>
  <c r="AH545" i="1"/>
  <c r="AG545" i="1"/>
  <c r="AH544" i="1"/>
  <c r="AG544" i="1"/>
  <c r="AH543" i="1"/>
  <c r="AG543" i="1"/>
  <c r="AH542" i="1"/>
  <c r="AG542" i="1"/>
  <c r="AH541" i="1"/>
  <c r="AG541" i="1"/>
  <c r="AH540" i="1"/>
  <c r="AG540" i="1"/>
  <c r="AH539" i="1"/>
  <c r="AG539" i="1"/>
  <c r="AH538" i="1"/>
  <c r="AG538" i="1"/>
  <c r="AH537" i="1"/>
  <c r="AG537" i="1"/>
  <c r="AH536" i="1"/>
  <c r="AG536" i="1"/>
  <c r="AH535" i="1"/>
  <c r="AG535" i="1"/>
  <c r="AH534" i="1"/>
  <c r="AG534" i="1"/>
  <c r="AH533" i="1"/>
  <c r="AG533" i="1"/>
  <c r="AH532" i="1"/>
  <c r="AH531" i="1" s="1"/>
  <c r="AG532" i="1"/>
  <c r="AH530" i="1"/>
  <c r="AG530" i="1"/>
  <c r="AH529" i="1"/>
  <c r="AG529" i="1"/>
  <c r="AH528" i="1"/>
  <c r="AG528" i="1"/>
  <c r="AH527" i="1"/>
  <c r="AG527" i="1"/>
  <c r="AH526" i="1"/>
  <c r="AG526" i="1"/>
  <c r="AH525" i="1"/>
  <c r="AG525" i="1"/>
  <c r="AH524" i="1"/>
  <c r="AG524" i="1"/>
  <c r="AH523" i="1"/>
  <c r="AG523" i="1"/>
  <c r="AH522" i="1"/>
  <c r="AG522" i="1"/>
  <c r="AH521" i="1"/>
  <c r="AG521" i="1"/>
  <c r="AH520" i="1"/>
  <c r="AG520" i="1"/>
  <c r="AH519" i="1"/>
  <c r="AG519" i="1"/>
  <c r="AH518" i="1"/>
  <c r="AG518" i="1"/>
  <c r="AH517" i="1"/>
  <c r="AG517" i="1"/>
  <c r="AH516" i="1"/>
  <c r="AG516" i="1"/>
  <c r="AH515" i="1"/>
  <c r="AG515" i="1"/>
  <c r="AH514" i="1"/>
  <c r="AG514" i="1"/>
  <c r="AH513" i="1"/>
  <c r="AG513" i="1"/>
  <c r="AH512" i="1"/>
  <c r="AG512" i="1"/>
  <c r="AH511" i="1"/>
  <c r="AG511" i="1"/>
  <c r="AH510" i="1"/>
  <c r="AG510" i="1"/>
  <c r="AH509" i="1"/>
  <c r="AG509" i="1"/>
  <c r="AH508" i="1"/>
  <c r="AG508" i="1"/>
  <c r="AH507" i="1"/>
  <c r="AG507" i="1"/>
  <c r="AH506" i="1"/>
  <c r="AH505" i="1" s="1"/>
  <c r="AG506" i="1"/>
  <c r="AH503" i="1"/>
  <c r="AG503" i="1"/>
  <c r="AH502" i="1"/>
  <c r="AG502" i="1"/>
  <c r="AH501" i="1"/>
  <c r="AG501" i="1"/>
  <c r="AH500" i="1"/>
  <c r="AG500" i="1"/>
  <c r="AH499" i="1"/>
  <c r="AH498" i="1" s="1"/>
  <c r="AG499" i="1"/>
  <c r="AH497" i="1"/>
  <c r="AG497" i="1"/>
  <c r="AH496" i="1"/>
  <c r="AG496" i="1"/>
  <c r="AH495" i="1"/>
  <c r="AG495" i="1"/>
  <c r="AH494" i="1"/>
  <c r="AG494" i="1"/>
  <c r="AH493" i="1"/>
  <c r="AG493" i="1"/>
  <c r="AH492" i="1"/>
  <c r="AH491" i="1" s="1"/>
  <c r="AG492" i="1"/>
  <c r="AH490" i="1"/>
  <c r="AH489" i="1" s="1"/>
  <c r="AG490" i="1"/>
  <c r="AH486" i="1"/>
  <c r="AG486" i="1"/>
  <c r="AH485" i="1"/>
  <c r="AG485" i="1"/>
  <c r="AH484" i="1"/>
  <c r="AG484" i="1"/>
  <c r="AH483" i="1"/>
  <c r="AG483" i="1"/>
  <c r="AH482" i="1"/>
  <c r="AG482" i="1"/>
  <c r="AH481" i="1"/>
  <c r="AG481" i="1"/>
  <c r="AH480" i="1"/>
  <c r="AG480" i="1"/>
  <c r="AH479" i="1"/>
  <c r="AG479" i="1"/>
  <c r="AH478" i="1"/>
  <c r="AG478" i="1"/>
  <c r="AH477" i="1"/>
  <c r="AG477" i="1"/>
  <c r="AH476" i="1"/>
  <c r="AG476" i="1"/>
  <c r="AH475" i="1"/>
  <c r="AG475" i="1"/>
  <c r="AH474" i="1"/>
  <c r="AG474" i="1"/>
  <c r="AH473" i="1"/>
  <c r="AG473" i="1"/>
  <c r="AH472" i="1"/>
  <c r="AG472" i="1"/>
  <c r="AH471" i="1"/>
  <c r="AG471" i="1"/>
  <c r="AH470" i="1"/>
  <c r="AG470" i="1"/>
  <c r="AH469" i="1"/>
  <c r="AG469" i="1"/>
  <c r="AH468" i="1"/>
  <c r="AG468" i="1"/>
  <c r="AH467" i="1"/>
  <c r="AG467" i="1"/>
  <c r="AH466" i="1"/>
  <c r="AG466" i="1"/>
  <c r="AH465" i="1"/>
  <c r="AG465" i="1"/>
  <c r="AH464" i="1"/>
  <c r="AG464" i="1"/>
  <c r="AH463" i="1"/>
  <c r="AG463" i="1"/>
  <c r="AH462" i="1"/>
  <c r="AG462" i="1"/>
  <c r="AH461" i="1"/>
  <c r="AG461" i="1"/>
  <c r="AH460" i="1"/>
  <c r="AG460" i="1"/>
  <c r="AH459" i="1"/>
  <c r="AG459" i="1"/>
  <c r="AH458" i="1"/>
  <c r="AG458" i="1"/>
  <c r="AH457" i="1"/>
  <c r="AG457" i="1"/>
  <c r="AH456" i="1"/>
  <c r="AG456" i="1"/>
  <c r="AH455" i="1"/>
  <c r="AG455" i="1"/>
  <c r="AH454" i="1"/>
  <c r="AG454" i="1"/>
  <c r="AH453" i="1"/>
  <c r="AG453" i="1"/>
  <c r="AH452" i="1"/>
  <c r="AG452" i="1"/>
  <c r="AH451" i="1"/>
  <c r="AG451" i="1"/>
  <c r="AH450" i="1"/>
  <c r="AG450" i="1"/>
  <c r="AH449" i="1"/>
  <c r="AG449" i="1"/>
  <c r="AH447" i="1"/>
  <c r="AG447" i="1"/>
  <c r="AH446" i="1"/>
  <c r="AG446" i="1"/>
  <c r="AH445" i="1"/>
  <c r="AG445" i="1"/>
  <c r="AH444" i="1"/>
  <c r="AG444" i="1"/>
  <c r="AH443" i="1"/>
  <c r="AG443" i="1"/>
  <c r="AH442" i="1"/>
  <c r="AG442" i="1"/>
  <c r="AH441" i="1"/>
  <c r="AG441" i="1"/>
  <c r="AH440" i="1"/>
  <c r="AG440" i="1"/>
  <c r="AH439" i="1"/>
  <c r="AG439" i="1"/>
  <c r="AH438" i="1"/>
  <c r="AG438" i="1"/>
  <c r="AH437" i="1"/>
  <c r="AG437" i="1"/>
  <c r="AH436" i="1"/>
  <c r="AG436" i="1"/>
  <c r="AH435" i="1"/>
  <c r="AG435" i="1"/>
  <c r="AH434" i="1"/>
  <c r="AG434" i="1"/>
  <c r="AH433" i="1"/>
  <c r="AG433" i="1"/>
  <c r="AH432" i="1"/>
  <c r="AG432" i="1"/>
  <c r="AH431" i="1"/>
  <c r="AG431" i="1"/>
  <c r="AH430" i="1"/>
  <c r="AG430" i="1"/>
  <c r="AH429" i="1"/>
  <c r="AG429" i="1"/>
  <c r="AH428" i="1"/>
  <c r="AG428" i="1"/>
  <c r="AH427" i="1"/>
  <c r="AG427" i="1"/>
  <c r="AH426" i="1"/>
  <c r="AG426" i="1"/>
  <c r="AH425" i="1"/>
  <c r="AG425" i="1"/>
  <c r="AH424" i="1"/>
  <c r="AG424" i="1"/>
  <c r="AH423" i="1"/>
  <c r="AG423" i="1"/>
  <c r="AH422" i="1"/>
  <c r="AG422" i="1"/>
  <c r="AH421" i="1"/>
  <c r="AG421" i="1"/>
  <c r="AH420" i="1"/>
  <c r="AG420" i="1"/>
  <c r="AH419" i="1"/>
  <c r="AG419" i="1"/>
  <c r="AH418" i="1"/>
  <c r="AG418" i="1"/>
  <c r="AH417" i="1"/>
  <c r="AG417" i="1"/>
  <c r="AH416" i="1"/>
  <c r="AG416" i="1"/>
  <c r="AH415" i="1"/>
  <c r="AG415" i="1"/>
  <c r="AH414" i="1"/>
  <c r="AG414" i="1"/>
  <c r="AH413" i="1"/>
  <c r="AG413" i="1"/>
  <c r="AH412" i="1"/>
  <c r="AG412" i="1"/>
  <c r="AH411" i="1"/>
  <c r="AG411" i="1"/>
  <c r="AH410" i="1"/>
  <c r="AG410" i="1"/>
  <c r="AH407" i="1"/>
  <c r="AG407" i="1"/>
  <c r="AH406" i="1"/>
  <c r="AG406" i="1"/>
  <c r="AH405" i="1"/>
  <c r="AG405" i="1"/>
  <c r="AH404" i="1"/>
  <c r="AG404" i="1"/>
  <c r="AH403" i="1"/>
  <c r="AG403" i="1"/>
  <c r="AH402" i="1"/>
  <c r="AG402" i="1"/>
  <c r="AH401" i="1"/>
  <c r="AG401" i="1"/>
  <c r="AH400" i="1"/>
  <c r="AG400" i="1"/>
  <c r="AH399" i="1"/>
  <c r="AG399" i="1"/>
  <c r="AH398" i="1"/>
  <c r="AG398" i="1"/>
  <c r="AH397" i="1"/>
  <c r="AG397" i="1"/>
  <c r="AH396" i="1"/>
  <c r="AG396" i="1"/>
  <c r="AH395" i="1"/>
  <c r="AG395" i="1"/>
  <c r="AH394" i="1"/>
  <c r="AG394" i="1"/>
  <c r="AH392" i="1"/>
  <c r="AG392" i="1"/>
  <c r="AH391" i="1"/>
  <c r="AG391" i="1"/>
  <c r="AH390" i="1"/>
  <c r="AG390" i="1"/>
  <c r="AH389" i="1"/>
  <c r="AG389" i="1"/>
  <c r="AH388" i="1"/>
  <c r="AG388" i="1"/>
  <c r="AH387" i="1"/>
  <c r="AG387" i="1"/>
  <c r="AH386" i="1"/>
  <c r="AG386" i="1"/>
  <c r="AH385" i="1"/>
  <c r="AG385" i="1"/>
  <c r="AH384" i="1"/>
  <c r="AG384" i="1"/>
  <c r="AH383" i="1"/>
  <c r="AG383" i="1"/>
  <c r="AH382" i="1"/>
  <c r="AG382" i="1"/>
  <c r="AH380" i="1"/>
  <c r="AG380" i="1"/>
  <c r="AH379" i="1"/>
  <c r="AG379" i="1"/>
  <c r="AH376" i="1"/>
  <c r="AG376" i="1"/>
  <c r="AH375" i="1"/>
  <c r="AG375" i="1"/>
  <c r="AH374" i="1"/>
  <c r="AG374" i="1"/>
  <c r="AH373" i="1"/>
  <c r="AG373" i="1"/>
  <c r="AH372" i="1"/>
  <c r="AG372" i="1"/>
  <c r="AH371" i="1"/>
  <c r="AG371" i="1"/>
  <c r="AH370" i="1"/>
  <c r="AG370" i="1"/>
  <c r="AH369" i="1"/>
  <c r="AG369" i="1"/>
  <c r="AH368" i="1"/>
  <c r="AG368" i="1"/>
  <c r="AH367" i="1"/>
  <c r="AG367" i="1"/>
  <c r="AH366" i="1"/>
  <c r="AG366" i="1"/>
  <c r="AH365" i="1"/>
  <c r="AG365" i="1"/>
  <c r="AH364" i="1"/>
  <c r="AG364" i="1"/>
  <c r="AH363" i="1"/>
  <c r="AG363" i="1"/>
  <c r="AH362" i="1"/>
  <c r="AG362" i="1"/>
  <c r="AH361" i="1"/>
  <c r="AG361" i="1"/>
  <c r="AH360" i="1"/>
  <c r="AG360" i="1"/>
  <c r="AH359" i="1"/>
  <c r="AG359" i="1"/>
  <c r="AH358" i="1"/>
  <c r="AG358" i="1"/>
  <c r="AH357" i="1"/>
  <c r="AG357" i="1"/>
  <c r="AH355" i="1"/>
  <c r="AG355" i="1"/>
  <c r="AH354" i="1"/>
  <c r="AG354" i="1"/>
  <c r="AH353" i="1"/>
  <c r="AG353" i="1"/>
  <c r="AH352" i="1"/>
  <c r="AG352" i="1"/>
  <c r="AH351" i="1"/>
  <c r="AG351" i="1"/>
  <c r="AH350" i="1"/>
  <c r="AG350" i="1"/>
  <c r="AH349" i="1"/>
  <c r="AG349" i="1"/>
  <c r="AH348" i="1"/>
  <c r="AG348" i="1"/>
  <c r="AH347" i="1"/>
  <c r="AG347" i="1"/>
  <c r="AH346" i="1"/>
  <c r="AG346" i="1"/>
  <c r="AH345" i="1"/>
  <c r="AG345" i="1"/>
  <c r="AH344" i="1"/>
  <c r="AG344" i="1"/>
  <c r="AH343" i="1"/>
  <c r="AG343" i="1"/>
  <c r="AH342" i="1"/>
  <c r="AG342" i="1"/>
  <c r="AH341" i="1"/>
  <c r="AG341" i="1"/>
  <c r="AH339" i="1"/>
  <c r="AG339" i="1"/>
  <c r="AH337" i="1"/>
  <c r="AG337" i="1"/>
  <c r="AH336" i="1"/>
  <c r="AG336" i="1"/>
  <c r="AH333" i="1"/>
  <c r="AG333" i="1"/>
  <c r="AH332" i="1"/>
  <c r="AG332" i="1"/>
  <c r="AH331" i="1"/>
  <c r="AG331" i="1"/>
  <c r="AH330" i="1"/>
  <c r="AG330" i="1"/>
  <c r="AH329" i="1"/>
  <c r="AG329" i="1"/>
  <c r="AH328" i="1"/>
  <c r="AG328" i="1"/>
  <c r="AH327" i="1"/>
  <c r="AG327" i="1"/>
  <c r="AH326" i="1"/>
  <c r="AG326" i="1"/>
  <c r="AH325" i="1"/>
  <c r="AG325" i="1"/>
  <c r="AH324" i="1"/>
  <c r="AG324" i="1"/>
  <c r="AH323" i="1"/>
  <c r="AG323" i="1"/>
  <c r="AH322" i="1"/>
  <c r="AG322" i="1"/>
  <c r="AH321" i="1"/>
  <c r="AG321" i="1"/>
  <c r="AH320" i="1"/>
  <c r="AG320" i="1"/>
  <c r="AH319" i="1"/>
  <c r="AG319" i="1"/>
  <c r="AH318" i="1"/>
  <c r="AG318" i="1"/>
  <c r="AH317" i="1"/>
  <c r="AG317" i="1"/>
  <c r="AH316" i="1"/>
  <c r="AG316" i="1"/>
  <c r="AH315" i="1"/>
  <c r="AG315" i="1"/>
  <c r="AH314" i="1"/>
  <c r="AG314" i="1"/>
  <c r="AH313" i="1"/>
  <c r="AG313" i="1"/>
  <c r="AH312" i="1"/>
  <c r="AG312" i="1"/>
  <c r="AH311" i="1"/>
  <c r="AG311" i="1"/>
  <c r="AH310" i="1"/>
  <c r="AG310" i="1"/>
  <c r="AH309" i="1"/>
  <c r="AG309" i="1"/>
  <c r="AH308" i="1"/>
  <c r="AG308" i="1"/>
  <c r="AH307" i="1"/>
  <c r="AG307" i="1"/>
  <c r="AH306" i="1"/>
  <c r="AG306" i="1"/>
  <c r="AH305" i="1"/>
  <c r="AG305" i="1"/>
  <c r="AH303" i="1"/>
  <c r="AG303" i="1"/>
  <c r="AH302" i="1"/>
  <c r="AG302" i="1"/>
  <c r="AH301" i="1"/>
  <c r="AG301" i="1"/>
  <c r="AH300" i="1"/>
  <c r="AG300" i="1"/>
  <c r="AH299" i="1"/>
  <c r="AG299" i="1"/>
  <c r="AH298" i="1"/>
  <c r="AG298" i="1"/>
  <c r="AH297" i="1"/>
  <c r="AG297" i="1"/>
  <c r="AH296" i="1"/>
  <c r="AG296" i="1"/>
  <c r="AH288" i="1"/>
  <c r="AG288" i="1"/>
  <c r="AH286" i="1"/>
  <c r="AG286" i="1"/>
  <c r="AH285" i="1"/>
  <c r="AG285" i="1"/>
  <c r="AH284" i="1"/>
  <c r="AG284" i="1"/>
  <c r="AH283" i="1"/>
  <c r="AG283" i="1"/>
  <c r="AH282" i="1"/>
  <c r="AG282" i="1"/>
  <c r="AH281" i="1"/>
  <c r="AG281" i="1"/>
  <c r="AH280" i="1"/>
  <c r="AG280" i="1"/>
  <c r="AH279" i="1"/>
  <c r="AG279" i="1"/>
  <c r="AH278" i="1"/>
  <c r="AG278" i="1"/>
  <c r="AH277" i="1"/>
  <c r="AG277" i="1"/>
  <c r="AH276" i="1"/>
  <c r="AG276" i="1"/>
  <c r="AH275" i="1"/>
  <c r="AG275" i="1"/>
  <c r="AH274" i="1"/>
  <c r="AG274" i="1"/>
  <c r="AH273" i="1"/>
  <c r="AG273" i="1"/>
  <c r="AH272" i="1"/>
  <c r="AG272" i="1"/>
  <c r="AH271" i="1"/>
  <c r="AG271" i="1"/>
  <c r="AH270" i="1"/>
  <c r="AG270" i="1"/>
  <c r="AH269" i="1"/>
  <c r="AG269" i="1"/>
  <c r="AH268" i="1"/>
  <c r="AG268" i="1"/>
  <c r="AH267" i="1"/>
  <c r="AG267" i="1"/>
  <c r="AH266" i="1"/>
  <c r="AG266" i="1"/>
  <c r="AH264" i="1"/>
  <c r="AG264" i="1"/>
  <c r="AH263" i="1"/>
  <c r="AG263" i="1"/>
  <c r="AH262" i="1"/>
  <c r="AG262" i="1"/>
  <c r="AH261" i="1"/>
  <c r="AG261" i="1"/>
  <c r="AH260" i="1"/>
  <c r="AG260" i="1"/>
  <c r="AH259" i="1"/>
  <c r="AG259" i="1"/>
  <c r="AH258" i="1"/>
  <c r="AG258" i="1"/>
  <c r="AH257" i="1"/>
  <c r="AG257" i="1"/>
  <c r="AH254" i="1"/>
  <c r="AG254" i="1"/>
  <c r="AH253" i="1"/>
  <c r="AG253" i="1"/>
  <c r="AH252" i="1"/>
  <c r="AG252" i="1"/>
  <c r="AH251" i="1"/>
  <c r="AG251" i="1"/>
  <c r="AH250" i="1"/>
  <c r="AG250" i="1"/>
  <c r="AH249" i="1"/>
  <c r="AG249" i="1"/>
  <c r="AH248" i="1"/>
  <c r="AG248" i="1"/>
  <c r="AH247" i="1"/>
  <c r="AG247" i="1"/>
  <c r="AH246" i="1"/>
  <c r="AG246" i="1"/>
  <c r="AH245" i="1"/>
  <c r="AG245" i="1"/>
  <c r="AH244" i="1"/>
  <c r="AG244" i="1"/>
  <c r="AH243" i="1"/>
  <c r="AG243" i="1"/>
  <c r="AH242" i="1"/>
  <c r="AG242" i="1"/>
  <c r="AH241" i="1"/>
  <c r="AG241" i="1"/>
  <c r="AH240" i="1"/>
  <c r="AG240" i="1"/>
  <c r="AH239" i="1"/>
  <c r="AG239" i="1"/>
  <c r="AH238" i="1"/>
  <c r="AG238" i="1"/>
  <c r="AH237" i="1"/>
  <c r="AG237" i="1"/>
  <c r="AH236" i="1"/>
  <c r="AG236" i="1"/>
  <c r="AH235" i="1"/>
  <c r="AG235" i="1"/>
  <c r="AH234" i="1"/>
  <c r="AG234" i="1"/>
  <c r="AH233" i="1"/>
  <c r="AG233" i="1"/>
  <c r="AH232" i="1"/>
  <c r="AG232" i="1"/>
  <c r="AH231" i="1"/>
  <c r="AG231" i="1"/>
  <c r="AH230" i="1"/>
  <c r="AG230" i="1"/>
  <c r="AH229" i="1"/>
  <c r="AG229" i="1"/>
  <c r="AH228" i="1"/>
  <c r="AG228" i="1"/>
  <c r="AH227" i="1"/>
  <c r="AG227" i="1"/>
  <c r="AH226" i="1"/>
  <c r="AG226" i="1"/>
  <c r="AH225" i="1"/>
  <c r="AG225" i="1"/>
  <c r="AH224" i="1"/>
  <c r="AG224" i="1"/>
  <c r="AH223" i="1"/>
  <c r="AG223" i="1"/>
  <c r="AH222" i="1"/>
  <c r="AG222" i="1"/>
  <c r="AH221" i="1"/>
  <c r="AG221" i="1"/>
  <c r="AH220" i="1"/>
  <c r="AG220" i="1"/>
  <c r="AH219" i="1"/>
  <c r="AG219" i="1"/>
  <c r="AH218" i="1"/>
  <c r="AG218" i="1"/>
  <c r="AH217" i="1"/>
  <c r="AG217" i="1"/>
  <c r="AH215" i="1"/>
  <c r="AG215" i="1"/>
  <c r="AH214" i="1"/>
  <c r="AG214" i="1"/>
  <c r="AH213" i="1"/>
  <c r="AG213" i="1"/>
  <c r="AH212" i="1"/>
  <c r="AG212" i="1"/>
  <c r="AH211" i="1"/>
  <c r="AG211" i="1"/>
  <c r="AH210" i="1"/>
  <c r="AG210" i="1"/>
  <c r="AH209" i="1"/>
  <c r="AG209" i="1"/>
  <c r="AH208" i="1"/>
  <c r="AG208" i="1"/>
  <c r="AH207" i="1"/>
  <c r="AG207" i="1"/>
  <c r="AH206" i="1"/>
  <c r="AG206" i="1"/>
  <c r="AH205" i="1"/>
  <c r="AG205" i="1"/>
  <c r="AH204" i="1"/>
  <c r="AG204" i="1"/>
  <c r="AH203" i="1"/>
  <c r="AG203" i="1"/>
  <c r="AH202" i="1"/>
  <c r="AG202" i="1"/>
  <c r="AH201" i="1"/>
  <c r="AG201" i="1"/>
  <c r="AH200" i="1"/>
  <c r="AG200" i="1"/>
  <c r="AH199" i="1"/>
  <c r="AG199" i="1"/>
  <c r="AH198" i="1"/>
  <c r="AG198" i="1"/>
  <c r="AH197" i="1"/>
  <c r="AG197" i="1"/>
  <c r="AH196" i="1"/>
  <c r="AG196" i="1"/>
  <c r="AH195" i="1"/>
  <c r="AG195" i="1"/>
  <c r="AH194" i="1"/>
  <c r="AG194" i="1"/>
  <c r="AH193" i="1"/>
  <c r="AG193" i="1"/>
  <c r="AH192" i="1"/>
  <c r="AG192" i="1"/>
  <c r="AH191" i="1"/>
  <c r="AG191" i="1"/>
  <c r="AH190" i="1"/>
  <c r="AG190" i="1"/>
  <c r="AH189" i="1"/>
  <c r="AG189" i="1"/>
  <c r="AH188" i="1"/>
  <c r="AG188" i="1"/>
  <c r="AH187" i="1"/>
  <c r="AG187" i="1"/>
  <c r="AH186" i="1"/>
  <c r="AG186" i="1"/>
  <c r="AH185" i="1"/>
  <c r="AG185" i="1"/>
  <c r="AH184" i="1"/>
  <c r="AG184" i="1"/>
  <c r="AH183" i="1"/>
  <c r="AG183" i="1"/>
  <c r="AH182" i="1"/>
  <c r="AG182" i="1"/>
  <c r="AH181" i="1"/>
  <c r="AG181" i="1"/>
  <c r="AH180" i="1"/>
  <c r="AG180" i="1"/>
  <c r="AH179" i="1"/>
  <c r="AG179" i="1"/>
  <c r="AH178" i="1"/>
  <c r="AG178" i="1"/>
  <c r="AH174" i="1"/>
  <c r="AG174" i="1"/>
  <c r="AH173" i="1"/>
  <c r="AG173" i="1"/>
  <c r="AH172" i="1"/>
  <c r="AG172" i="1"/>
  <c r="AH171" i="1"/>
  <c r="AG171" i="1"/>
  <c r="AH170" i="1"/>
  <c r="AG170" i="1"/>
  <c r="AH169" i="1"/>
  <c r="AG169" i="1"/>
  <c r="AH168" i="1"/>
  <c r="AG168" i="1"/>
  <c r="AH167" i="1"/>
  <c r="AG167" i="1"/>
  <c r="AH166" i="1"/>
  <c r="AG166" i="1"/>
  <c r="AH165" i="1"/>
  <c r="AG165" i="1"/>
  <c r="AH164" i="1"/>
  <c r="AG164" i="1"/>
  <c r="AH163" i="1"/>
  <c r="AG163" i="1"/>
  <c r="AH162" i="1"/>
  <c r="AG162" i="1"/>
  <c r="AH161" i="1"/>
  <c r="AG161" i="1"/>
  <c r="AH160" i="1"/>
  <c r="AG160" i="1"/>
  <c r="AH159" i="1"/>
  <c r="AG159" i="1"/>
  <c r="AH158" i="1"/>
  <c r="AG158" i="1"/>
  <c r="AH157" i="1"/>
  <c r="AG157" i="1"/>
  <c r="AH156" i="1"/>
  <c r="AG156" i="1"/>
  <c r="AH155" i="1"/>
  <c r="AG155" i="1"/>
  <c r="AH154" i="1"/>
  <c r="AG154" i="1"/>
  <c r="AH153" i="1"/>
  <c r="AG153" i="1"/>
  <c r="AH152" i="1"/>
  <c r="AG152" i="1"/>
  <c r="AH151" i="1"/>
  <c r="AG151" i="1"/>
  <c r="AH149" i="1"/>
  <c r="AG149" i="1"/>
  <c r="AH147" i="1"/>
  <c r="AG147" i="1"/>
  <c r="AH146" i="1"/>
  <c r="AH145" i="1" s="1"/>
  <c r="AG146" i="1"/>
  <c r="AH144" i="1"/>
  <c r="AG144" i="1"/>
  <c r="AH143" i="1"/>
  <c r="AG143" i="1"/>
  <c r="AH142" i="1"/>
  <c r="AG142" i="1"/>
  <c r="AH141" i="1"/>
  <c r="AG141" i="1"/>
  <c r="AH140" i="1"/>
  <c r="AG140" i="1"/>
  <c r="AH139" i="1"/>
  <c r="AG139" i="1"/>
  <c r="AH138" i="1"/>
  <c r="AG138" i="1"/>
  <c r="AH137" i="1"/>
  <c r="AG137" i="1"/>
  <c r="AH136" i="1"/>
  <c r="AG136" i="1"/>
  <c r="AH135" i="1"/>
  <c r="AG135" i="1"/>
  <c r="AH134" i="1"/>
  <c r="AG134" i="1"/>
  <c r="AH133" i="1"/>
  <c r="AG133" i="1"/>
  <c r="AH132" i="1"/>
  <c r="AG132" i="1"/>
  <c r="AH131" i="1"/>
  <c r="AG131" i="1"/>
  <c r="AH130" i="1"/>
  <c r="AG130" i="1"/>
  <c r="AH129" i="1"/>
  <c r="AG129" i="1"/>
  <c r="AH128" i="1"/>
  <c r="AG128" i="1"/>
  <c r="AH127" i="1"/>
  <c r="AG127" i="1"/>
  <c r="AH126" i="1"/>
  <c r="AG126" i="1"/>
  <c r="AH125" i="1"/>
  <c r="AG125" i="1"/>
  <c r="AH122" i="1"/>
  <c r="AG122" i="1"/>
  <c r="AH121" i="1"/>
  <c r="AG121" i="1"/>
  <c r="AH120" i="1"/>
  <c r="AG120" i="1"/>
  <c r="AH119" i="1"/>
  <c r="AG119" i="1"/>
  <c r="AH118" i="1"/>
  <c r="AG118" i="1"/>
  <c r="AH117" i="1"/>
  <c r="AG117" i="1"/>
  <c r="AH116" i="1"/>
  <c r="AG116" i="1"/>
  <c r="AH115" i="1"/>
  <c r="AG115" i="1"/>
  <c r="AH114" i="1"/>
  <c r="AG114" i="1"/>
  <c r="AH113" i="1"/>
  <c r="AG113" i="1"/>
  <c r="AH112" i="1"/>
  <c r="AG112" i="1"/>
  <c r="AH111" i="1"/>
  <c r="AG111" i="1"/>
  <c r="AH110" i="1"/>
  <c r="AG110" i="1"/>
  <c r="AH109" i="1"/>
  <c r="AG109" i="1"/>
  <c r="AH108" i="1"/>
  <c r="AG108" i="1"/>
  <c r="AH107" i="1"/>
  <c r="AG107" i="1"/>
  <c r="AH106" i="1"/>
  <c r="AG106" i="1"/>
  <c r="AH105" i="1"/>
  <c r="AG105" i="1"/>
  <c r="AH104" i="1"/>
  <c r="AG104" i="1"/>
  <c r="AH103" i="1"/>
  <c r="AG103" i="1"/>
  <c r="AH102" i="1"/>
  <c r="AG102" i="1"/>
  <c r="AH101" i="1"/>
  <c r="AG101" i="1"/>
  <c r="AH100" i="1"/>
  <c r="AG100" i="1"/>
  <c r="AH99" i="1"/>
  <c r="AG99" i="1"/>
  <c r="AH97" i="1"/>
  <c r="AG97" i="1"/>
  <c r="AH96" i="1"/>
  <c r="AG96" i="1"/>
  <c r="AH95" i="1"/>
  <c r="AG95" i="1"/>
  <c r="AH94" i="1"/>
  <c r="AG94" i="1"/>
  <c r="AH93" i="1"/>
  <c r="AG93" i="1"/>
  <c r="AH92" i="1"/>
  <c r="AG92" i="1"/>
  <c r="AH91" i="1"/>
  <c r="AG91" i="1"/>
  <c r="AH90" i="1"/>
  <c r="AG90" i="1"/>
  <c r="AH89" i="1"/>
  <c r="AG89" i="1"/>
  <c r="AH88" i="1"/>
  <c r="AG88" i="1"/>
  <c r="AH87" i="1"/>
  <c r="AG87" i="1"/>
  <c r="AH86" i="1"/>
  <c r="AG86" i="1"/>
  <c r="AH85" i="1"/>
  <c r="AG85" i="1"/>
  <c r="AH84" i="1"/>
  <c r="AG84" i="1"/>
  <c r="AH83" i="1"/>
  <c r="AG83" i="1"/>
  <c r="AH82" i="1"/>
  <c r="AG82" i="1"/>
  <c r="AH81" i="1"/>
  <c r="AG81" i="1"/>
  <c r="AH80" i="1"/>
  <c r="AG80" i="1"/>
  <c r="AH79" i="1"/>
  <c r="AG79" i="1"/>
  <c r="AH78" i="1"/>
  <c r="AG78" i="1"/>
  <c r="AH77" i="1"/>
  <c r="AG77" i="1"/>
  <c r="AH76" i="1"/>
  <c r="AG76" i="1"/>
  <c r="AH75" i="1"/>
  <c r="AG75" i="1"/>
  <c r="AH74" i="1"/>
  <c r="AG74" i="1"/>
  <c r="AH71" i="1"/>
  <c r="AG71" i="1"/>
  <c r="AH70" i="1"/>
  <c r="AG70" i="1"/>
  <c r="AH69" i="1"/>
  <c r="AG69" i="1"/>
  <c r="AH66" i="1"/>
  <c r="AG66" i="1"/>
  <c r="AH65" i="1"/>
  <c r="AG65" i="1"/>
  <c r="AH64" i="1"/>
  <c r="AG64" i="1"/>
  <c r="AH63" i="1"/>
  <c r="AG63" i="1"/>
  <c r="AH62" i="1"/>
  <c r="AG62" i="1"/>
  <c r="AH61" i="1"/>
  <c r="AG61" i="1"/>
  <c r="AH60" i="1"/>
  <c r="AG60" i="1"/>
  <c r="AH59" i="1"/>
  <c r="AG59" i="1"/>
  <c r="AH58" i="1"/>
  <c r="AG58" i="1"/>
  <c r="AH57" i="1"/>
  <c r="AG57" i="1"/>
  <c r="AH56" i="1"/>
  <c r="AG56" i="1"/>
  <c r="AH55" i="1"/>
  <c r="AG55" i="1"/>
  <c r="AH54" i="1"/>
  <c r="AG54" i="1"/>
  <c r="AH53" i="1"/>
  <c r="AG53" i="1"/>
  <c r="AH52" i="1"/>
  <c r="AG52" i="1"/>
  <c r="AH51" i="1"/>
  <c r="AG51" i="1"/>
  <c r="AH50" i="1"/>
  <c r="AG50" i="1"/>
  <c r="AH49" i="1"/>
  <c r="AG49" i="1"/>
  <c r="AH48" i="1"/>
  <c r="AG48" i="1"/>
  <c r="AH47" i="1"/>
  <c r="AG47" i="1"/>
  <c r="AH45" i="1"/>
  <c r="AG45" i="1"/>
  <c r="AH44" i="1"/>
  <c r="AG44" i="1"/>
  <c r="AH43" i="1"/>
  <c r="AG43" i="1"/>
  <c r="AH41" i="1"/>
  <c r="AG41" i="1"/>
  <c r="AH40" i="1"/>
  <c r="AG40" i="1"/>
  <c r="AH39" i="1"/>
  <c r="AG39" i="1"/>
  <c r="AH38" i="1"/>
  <c r="AG38" i="1"/>
  <c r="AH37" i="1"/>
  <c r="AG37" i="1"/>
  <c r="AH36" i="1"/>
  <c r="AG36" i="1"/>
  <c r="AH35" i="1"/>
  <c r="AG35" i="1"/>
  <c r="AH34" i="1"/>
  <c r="AG34" i="1"/>
  <c r="AH33" i="1"/>
  <c r="AG33" i="1"/>
  <c r="AH32" i="1"/>
  <c r="AG32" i="1"/>
  <c r="AH31" i="1"/>
  <c r="AG31" i="1"/>
  <c r="AH30" i="1"/>
  <c r="AG30" i="1"/>
  <c r="AH29" i="1"/>
  <c r="AG29" i="1"/>
  <c r="AH28" i="1"/>
  <c r="AG28" i="1"/>
  <c r="AH27" i="1"/>
  <c r="AG27" i="1"/>
  <c r="AH26" i="1"/>
  <c r="AG26" i="1"/>
  <c r="AH25" i="1"/>
  <c r="AG25" i="1"/>
  <c r="AH24" i="1"/>
  <c r="AG24" i="1"/>
  <c r="AH23" i="1"/>
  <c r="AG23" i="1"/>
  <c r="AG22" i="1"/>
  <c r="AH22" i="1"/>
  <c r="R22" i="1"/>
  <c r="Q22" i="1"/>
  <c r="Q493" i="1"/>
  <c r="R633" i="1"/>
  <c r="Q633" i="1"/>
  <c r="R632" i="1"/>
  <c r="Q632" i="1"/>
  <c r="R631" i="1"/>
  <c r="Q631" i="1"/>
  <c r="R629" i="1"/>
  <c r="Q629" i="1"/>
  <c r="R625" i="1"/>
  <c r="Q625" i="1"/>
  <c r="R624" i="1"/>
  <c r="Q624" i="1"/>
  <c r="R623" i="1"/>
  <c r="Q623" i="1"/>
  <c r="R622" i="1"/>
  <c r="Q622" i="1"/>
  <c r="R621" i="1"/>
  <c r="R620" i="1" s="1"/>
  <c r="Q621" i="1"/>
  <c r="Q620" i="1" s="1"/>
  <c r="R619" i="1"/>
  <c r="Q619" i="1"/>
  <c r="R616" i="1"/>
  <c r="Q616" i="1"/>
  <c r="R615" i="1"/>
  <c r="Q615" i="1"/>
  <c r="R614" i="1"/>
  <c r="Q614" i="1"/>
  <c r="R613" i="1"/>
  <c r="Q613" i="1"/>
  <c r="R612" i="1"/>
  <c r="Q612" i="1"/>
  <c r="R611" i="1"/>
  <c r="Q611" i="1"/>
  <c r="Q610" i="1" s="1"/>
  <c r="R609" i="1"/>
  <c r="Q609" i="1"/>
  <c r="R608" i="1"/>
  <c r="Q608" i="1"/>
  <c r="R607" i="1"/>
  <c r="Q607" i="1"/>
  <c r="R604" i="1"/>
  <c r="Q604" i="1"/>
  <c r="R602" i="1"/>
  <c r="Q602" i="1"/>
  <c r="R600" i="1"/>
  <c r="Q600" i="1"/>
  <c r="R597" i="1"/>
  <c r="Q597" i="1"/>
  <c r="R596" i="1"/>
  <c r="Q596" i="1"/>
  <c r="R595" i="1"/>
  <c r="Q595" i="1"/>
  <c r="R594" i="1"/>
  <c r="Q594" i="1"/>
  <c r="R593" i="1"/>
  <c r="Q593" i="1"/>
  <c r="R591" i="1"/>
  <c r="R590" i="1" s="1"/>
  <c r="Q591" i="1"/>
  <c r="Q590" i="1" s="1"/>
  <c r="R589" i="1"/>
  <c r="Q589" i="1"/>
  <c r="R587" i="1"/>
  <c r="Q587" i="1"/>
  <c r="R586" i="1"/>
  <c r="Q586" i="1"/>
  <c r="R585" i="1"/>
  <c r="Q585" i="1"/>
  <c r="R584" i="1"/>
  <c r="Q584" i="1"/>
  <c r="R583" i="1"/>
  <c r="Q583" i="1"/>
  <c r="R582" i="1"/>
  <c r="Q582" i="1"/>
  <c r="R581" i="1"/>
  <c r="Q581" i="1"/>
  <c r="R580" i="1"/>
  <c r="Q580" i="1"/>
  <c r="R579" i="1"/>
  <c r="Q579" i="1"/>
  <c r="R578" i="1"/>
  <c r="Q578" i="1"/>
  <c r="R577" i="1"/>
  <c r="Q577" i="1"/>
  <c r="R576" i="1"/>
  <c r="Q576" i="1"/>
  <c r="R575" i="1"/>
  <c r="Q575" i="1"/>
  <c r="R574" i="1"/>
  <c r="Q574" i="1"/>
  <c r="R573" i="1"/>
  <c r="Q573" i="1"/>
  <c r="R572" i="1"/>
  <c r="Q572" i="1"/>
  <c r="R571" i="1"/>
  <c r="Q571" i="1"/>
  <c r="R570" i="1"/>
  <c r="R569" i="1" s="1"/>
  <c r="Q570" i="1"/>
  <c r="R568" i="1"/>
  <c r="Q568" i="1"/>
  <c r="R567" i="1"/>
  <c r="Q567" i="1"/>
  <c r="R566" i="1"/>
  <c r="Q566" i="1"/>
  <c r="R564" i="1"/>
  <c r="Q564" i="1"/>
  <c r="R562" i="1"/>
  <c r="Q562" i="1"/>
  <c r="R560" i="1"/>
  <c r="Q560" i="1"/>
  <c r="R559" i="1"/>
  <c r="Q559" i="1"/>
  <c r="R558" i="1"/>
  <c r="Q558" i="1"/>
  <c r="R557" i="1"/>
  <c r="Q557" i="1"/>
  <c r="R556" i="1"/>
  <c r="Q556" i="1"/>
  <c r="R555" i="1"/>
  <c r="Q555" i="1"/>
  <c r="R554" i="1"/>
  <c r="Q554" i="1"/>
  <c r="R553" i="1"/>
  <c r="Q553" i="1"/>
  <c r="R552" i="1"/>
  <c r="Q552" i="1"/>
  <c r="R551" i="1"/>
  <c r="Q551" i="1"/>
  <c r="R550" i="1"/>
  <c r="R549" i="1"/>
  <c r="Q549" i="1"/>
  <c r="R548" i="1"/>
  <c r="Q548" i="1"/>
  <c r="R547" i="1"/>
  <c r="Q547" i="1"/>
  <c r="R546" i="1"/>
  <c r="Q546" i="1"/>
  <c r="R545" i="1"/>
  <c r="Q545" i="1"/>
  <c r="R544" i="1"/>
  <c r="Q544" i="1"/>
  <c r="R543" i="1"/>
  <c r="Q543" i="1"/>
  <c r="R542" i="1"/>
  <c r="Q542" i="1"/>
  <c r="R541" i="1"/>
  <c r="Q541" i="1"/>
  <c r="R540" i="1"/>
  <c r="Q540" i="1"/>
  <c r="R539" i="1"/>
  <c r="Q539" i="1"/>
  <c r="R538" i="1"/>
  <c r="Q538" i="1"/>
  <c r="R537" i="1"/>
  <c r="Q537" i="1"/>
  <c r="R536" i="1"/>
  <c r="Q536" i="1"/>
  <c r="R535" i="1"/>
  <c r="Q535" i="1"/>
  <c r="R534" i="1"/>
  <c r="Q534" i="1"/>
  <c r="R533" i="1"/>
  <c r="Q533" i="1"/>
  <c r="R532" i="1"/>
  <c r="R531" i="1" s="1"/>
  <c r="Q532" i="1"/>
  <c r="R530" i="1"/>
  <c r="Q530" i="1"/>
  <c r="R529" i="1"/>
  <c r="Q529" i="1"/>
  <c r="R528" i="1"/>
  <c r="Q528" i="1"/>
  <c r="R527" i="1"/>
  <c r="Q527" i="1"/>
  <c r="R526" i="1"/>
  <c r="Q526" i="1"/>
  <c r="R525" i="1"/>
  <c r="Q525" i="1"/>
  <c r="R524" i="1"/>
  <c r="Q524" i="1"/>
  <c r="R523" i="1"/>
  <c r="Q523" i="1"/>
  <c r="R522" i="1"/>
  <c r="Q522" i="1"/>
  <c r="R521" i="1"/>
  <c r="Q521" i="1"/>
  <c r="R520" i="1"/>
  <c r="Q520" i="1"/>
  <c r="R519" i="1"/>
  <c r="Q519" i="1"/>
  <c r="R518" i="1"/>
  <c r="Q518" i="1"/>
  <c r="R517" i="1"/>
  <c r="Q517" i="1"/>
  <c r="R516" i="1"/>
  <c r="Q516" i="1"/>
  <c r="R515" i="1"/>
  <c r="Q515" i="1"/>
  <c r="R514" i="1"/>
  <c r="Q514" i="1"/>
  <c r="R513" i="1"/>
  <c r="Q513" i="1"/>
  <c r="R512" i="1"/>
  <c r="Q512" i="1"/>
  <c r="R511" i="1"/>
  <c r="Q511" i="1"/>
  <c r="R510" i="1"/>
  <c r="Q510" i="1"/>
  <c r="R509" i="1"/>
  <c r="Q509" i="1"/>
  <c r="R508" i="1"/>
  <c r="Q508" i="1"/>
  <c r="R507" i="1"/>
  <c r="Q507" i="1"/>
  <c r="R506" i="1"/>
  <c r="R505" i="1" s="1"/>
  <c r="Q506" i="1"/>
  <c r="R503" i="1"/>
  <c r="Q503" i="1"/>
  <c r="R502" i="1"/>
  <c r="Q502" i="1"/>
  <c r="R501" i="1"/>
  <c r="Q501" i="1"/>
  <c r="R500" i="1"/>
  <c r="Q500" i="1"/>
  <c r="R499" i="1"/>
  <c r="R498" i="1" s="1"/>
  <c r="Q499" i="1"/>
  <c r="R497" i="1"/>
  <c r="Q497" i="1"/>
  <c r="R496" i="1"/>
  <c r="Q496" i="1"/>
  <c r="R495" i="1"/>
  <c r="Q495" i="1"/>
  <c r="R494" i="1"/>
  <c r="Q494" i="1"/>
  <c r="R493" i="1"/>
  <c r="R492" i="1"/>
  <c r="R491" i="1" s="1"/>
  <c r="Q492" i="1"/>
  <c r="R490" i="1"/>
  <c r="R489" i="1" s="1"/>
  <c r="Q490" i="1"/>
  <c r="R486" i="1"/>
  <c r="Q486" i="1"/>
  <c r="R485" i="1"/>
  <c r="Q485" i="1"/>
  <c r="R484" i="1"/>
  <c r="Q484" i="1"/>
  <c r="R483" i="1"/>
  <c r="Q483" i="1"/>
  <c r="R482" i="1"/>
  <c r="Q482" i="1"/>
  <c r="R481" i="1"/>
  <c r="Q481" i="1"/>
  <c r="R480" i="1"/>
  <c r="Q480" i="1"/>
  <c r="R479" i="1"/>
  <c r="Q479" i="1"/>
  <c r="R478" i="1"/>
  <c r="Q478" i="1"/>
  <c r="R477" i="1"/>
  <c r="Q477" i="1"/>
  <c r="R476" i="1"/>
  <c r="Q476" i="1"/>
  <c r="R475" i="1"/>
  <c r="Q475" i="1"/>
  <c r="R474" i="1"/>
  <c r="Q474" i="1"/>
  <c r="R473" i="1"/>
  <c r="Q473" i="1"/>
  <c r="R472" i="1"/>
  <c r="Q472" i="1"/>
  <c r="R471" i="1"/>
  <c r="Q471" i="1"/>
  <c r="R470" i="1"/>
  <c r="Q470" i="1"/>
  <c r="R469" i="1"/>
  <c r="Q469" i="1"/>
  <c r="R468" i="1"/>
  <c r="Q468" i="1"/>
  <c r="R467" i="1"/>
  <c r="Q467" i="1"/>
  <c r="R466" i="1"/>
  <c r="Q466" i="1"/>
  <c r="R465" i="1"/>
  <c r="Q465" i="1"/>
  <c r="R464" i="1"/>
  <c r="Q464" i="1"/>
  <c r="R463" i="1"/>
  <c r="Q463" i="1"/>
  <c r="R462" i="1"/>
  <c r="Q462" i="1"/>
  <c r="R461" i="1"/>
  <c r="Q461" i="1"/>
  <c r="R460" i="1"/>
  <c r="Q460" i="1"/>
  <c r="R459" i="1"/>
  <c r="Q459" i="1"/>
  <c r="R458" i="1"/>
  <c r="Q458" i="1"/>
  <c r="R457" i="1"/>
  <c r="Q457" i="1"/>
  <c r="R456" i="1"/>
  <c r="Q456" i="1"/>
  <c r="R455" i="1"/>
  <c r="Q455" i="1"/>
  <c r="R454" i="1"/>
  <c r="Q454" i="1"/>
  <c r="R453" i="1"/>
  <c r="Q453" i="1"/>
  <c r="R452" i="1"/>
  <c r="Q452" i="1"/>
  <c r="R451" i="1"/>
  <c r="Q451" i="1"/>
  <c r="R450" i="1"/>
  <c r="Q450" i="1"/>
  <c r="R449" i="1"/>
  <c r="Q449" i="1"/>
  <c r="R447" i="1"/>
  <c r="Q447" i="1"/>
  <c r="R446" i="1"/>
  <c r="Q446" i="1"/>
  <c r="R445" i="1"/>
  <c r="Q445" i="1"/>
  <c r="R444" i="1"/>
  <c r="Q444" i="1"/>
  <c r="R443" i="1"/>
  <c r="Q443" i="1"/>
  <c r="R442" i="1"/>
  <c r="Q442" i="1"/>
  <c r="R441" i="1"/>
  <c r="Q441" i="1"/>
  <c r="R440" i="1"/>
  <c r="Q440" i="1"/>
  <c r="R439" i="1"/>
  <c r="Q439" i="1"/>
  <c r="R438" i="1"/>
  <c r="Q438" i="1"/>
  <c r="R437" i="1"/>
  <c r="Q437" i="1"/>
  <c r="R436" i="1"/>
  <c r="Q436" i="1"/>
  <c r="R435" i="1"/>
  <c r="Q435" i="1"/>
  <c r="R434" i="1"/>
  <c r="Q434" i="1"/>
  <c r="R433" i="1"/>
  <c r="Q433" i="1"/>
  <c r="R432" i="1"/>
  <c r="Q432" i="1"/>
  <c r="R431" i="1"/>
  <c r="Q431" i="1"/>
  <c r="R430" i="1"/>
  <c r="Q430" i="1"/>
  <c r="R429" i="1"/>
  <c r="Q429" i="1"/>
  <c r="R428" i="1"/>
  <c r="Q428" i="1"/>
  <c r="R427" i="1"/>
  <c r="Q427" i="1"/>
  <c r="R426" i="1"/>
  <c r="Q426" i="1"/>
  <c r="R425" i="1"/>
  <c r="Q425" i="1"/>
  <c r="R424" i="1"/>
  <c r="Q424" i="1"/>
  <c r="R423" i="1"/>
  <c r="Q423" i="1"/>
  <c r="R422" i="1"/>
  <c r="Q422" i="1"/>
  <c r="R421" i="1"/>
  <c r="Q421" i="1"/>
  <c r="R420" i="1"/>
  <c r="Q420" i="1"/>
  <c r="R419" i="1"/>
  <c r="Q419" i="1"/>
  <c r="R418" i="1"/>
  <c r="Q418" i="1"/>
  <c r="R417" i="1"/>
  <c r="Q417" i="1"/>
  <c r="R416" i="1"/>
  <c r="Q416" i="1"/>
  <c r="R415" i="1"/>
  <c r="Q415" i="1"/>
  <c r="R414" i="1"/>
  <c r="Q414" i="1"/>
  <c r="R413" i="1"/>
  <c r="Q413" i="1"/>
  <c r="R412" i="1"/>
  <c r="Q412" i="1"/>
  <c r="R411" i="1"/>
  <c r="Q411" i="1"/>
  <c r="R410" i="1"/>
  <c r="Q410" i="1"/>
  <c r="R407" i="1"/>
  <c r="Q407" i="1"/>
  <c r="R406" i="1"/>
  <c r="Q406" i="1"/>
  <c r="R405" i="1"/>
  <c r="Q405" i="1"/>
  <c r="R404" i="1"/>
  <c r="Q404" i="1"/>
  <c r="R403" i="1"/>
  <c r="Q403" i="1"/>
  <c r="R402" i="1"/>
  <c r="Q402" i="1"/>
  <c r="R401" i="1"/>
  <c r="Q401" i="1"/>
  <c r="R400" i="1"/>
  <c r="Q400" i="1"/>
  <c r="R399" i="1"/>
  <c r="Q399" i="1"/>
  <c r="R398" i="1"/>
  <c r="Q398" i="1"/>
  <c r="R397" i="1"/>
  <c r="Q397" i="1"/>
  <c r="R396" i="1"/>
  <c r="Q396" i="1"/>
  <c r="R395" i="1"/>
  <c r="Q395" i="1"/>
  <c r="R394" i="1"/>
  <c r="Q394" i="1"/>
  <c r="R392" i="1"/>
  <c r="Q392" i="1"/>
  <c r="R391" i="1"/>
  <c r="Q391" i="1"/>
  <c r="R390" i="1"/>
  <c r="Q390" i="1"/>
  <c r="R389" i="1"/>
  <c r="Q389" i="1"/>
  <c r="R388" i="1"/>
  <c r="Q388" i="1"/>
  <c r="R387" i="1"/>
  <c r="Q387" i="1"/>
  <c r="R386" i="1"/>
  <c r="Q386" i="1"/>
  <c r="R385" i="1"/>
  <c r="Q385" i="1"/>
  <c r="R384" i="1"/>
  <c r="Q384" i="1"/>
  <c r="R383" i="1"/>
  <c r="Q383" i="1"/>
  <c r="R382" i="1"/>
  <c r="Q382" i="1"/>
  <c r="R380" i="1"/>
  <c r="Q380" i="1"/>
  <c r="R379" i="1"/>
  <c r="Q379" i="1"/>
  <c r="R376" i="1"/>
  <c r="Q376" i="1"/>
  <c r="R375" i="1"/>
  <c r="Q375" i="1"/>
  <c r="R374" i="1"/>
  <c r="Q374" i="1"/>
  <c r="R373" i="1"/>
  <c r="Q373" i="1"/>
  <c r="R372" i="1"/>
  <c r="Q372" i="1"/>
  <c r="R371" i="1"/>
  <c r="Q371" i="1"/>
  <c r="R370" i="1"/>
  <c r="Q370" i="1"/>
  <c r="R369" i="1"/>
  <c r="Q369" i="1"/>
  <c r="R368" i="1"/>
  <c r="Q368" i="1"/>
  <c r="R367" i="1"/>
  <c r="Q367" i="1"/>
  <c r="R366" i="1"/>
  <c r="Q366" i="1"/>
  <c r="R365" i="1"/>
  <c r="Q365" i="1"/>
  <c r="R364" i="1"/>
  <c r="Q364" i="1"/>
  <c r="R363" i="1"/>
  <c r="Q363" i="1"/>
  <c r="R362" i="1"/>
  <c r="Q362" i="1"/>
  <c r="R361" i="1"/>
  <c r="Q361" i="1"/>
  <c r="R360" i="1"/>
  <c r="Q360" i="1"/>
  <c r="R359" i="1"/>
  <c r="Q359" i="1"/>
  <c r="R358" i="1"/>
  <c r="Q358" i="1"/>
  <c r="R357" i="1"/>
  <c r="Q357" i="1"/>
  <c r="R355" i="1"/>
  <c r="Q355" i="1"/>
  <c r="R354" i="1"/>
  <c r="Q354" i="1"/>
  <c r="R353" i="1"/>
  <c r="Q353" i="1"/>
  <c r="R352" i="1"/>
  <c r="Q352" i="1"/>
  <c r="R351" i="1"/>
  <c r="Q351" i="1"/>
  <c r="R350" i="1"/>
  <c r="Q350" i="1"/>
  <c r="R349" i="1"/>
  <c r="Q349" i="1"/>
  <c r="R348" i="1"/>
  <c r="Q348" i="1"/>
  <c r="R347" i="1"/>
  <c r="Q347" i="1"/>
  <c r="R346" i="1"/>
  <c r="Q346" i="1"/>
  <c r="R345" i="1"/>
  <c r="Q345" i="1"/>
  <c r="R344" i="1"/>
  <c r="Q344" i="1"/>
  <c r="R343" i="1"/>
  <c r="Q343" i="1"/>
  <c r="R342" i="1"/>
  <c r="Q342" i="1"/>
  <c r="R341" i="1"/>
  <c r="Q341" i="1"/>
  <c r="R339" i="1"/>
  <c r="Q339" i="1"/>
  <c r="R337" i="1"/>
  <c r="Q337" i="1"/>
  <c r="R336" i="1"/>
  <c r="Q336" i="1"/>
  <c r="R333" i="1"/>
  <c r="Q333" i="1"/>
  <c r="R332" i="1"/>
  <c r="Q332" i="1"/>
  <c r="R331" i="1"/>
  <c r="Q331" i="1"/>
  <c r="R330" i="1"/>
  <c r="Q330" i="1"/>
  <c r="R329" i="1"/>
  <c r="Q329" i="1"/>
  <c r="R328" i="1"/>
  <c r="Q328" i="1"/>
  <c r="R327" i="1"/>
  <c r="Q327" i="1"/>
  <c r="R326" i="1"/>
  <c r="Q326" i="1"/>
  <c r="R325" i="1"/>
  <c r="Q325" i="1"/>
  <c r="R324" i="1"/>
  <c r="Q324" i="1"/>
  <c r="R323" i="1"/>
  <c r="Q323" i="1"/>
  <c r="R322" i="1"/>
  <c r="Q322" i="1"/>
  <c r="R321" i="1"/>
  <c r="Q321" i="1"/>
  <c r="R320" i="1"/>
  <c r="Q320" i="1"/>
  <c r="R319" i="1"/>
  <c r="Q319" i="1"/>
  <c r="R318" i="1"/>
  <c r="Q318" i="1"/>
  <c r="R317" i="1"/>
  <c r="Q317" i="1"/>
  <c r="R316" i="1"/>
  <c r="Q316" i="1"/>
  <c r="R315" i="1"/>
  <c r="Q315" i="1"/>
  <c r="R314" i="1"/>
  <c r="Q314" i="1"/>
  <c r="R313" i="1"/>
  <c r="Q313" i="1"/>
  <c r="R312" i="1"/>
  <c r="Q312" i="1"/>
  <c r="R311" i="1"/>
  <c r="Q311" i="1"/>
  <c r="R310" i="1"/>
  <c r="Q310" i="1"/>
  <c r="R309" i="1"/>
  <c r="Q309" i="1"/>
  <c r="R308" i="1"/>
  <c r="Q308" i="1"/>
  <c r="R307" i="1"/>
  <c r="Q307" i="1"/>
  <c r="R306" i="1"/>
  <c r="Q306" i="1"/>
  <c r="R305" i="1"/>
  <c r="Q305" i="1"/>
  <c r="R303" i="1"/>
  <c r="Q303" i="1"/>
  <c r="R302" i="1"/>
  <c r="Q302" i="1"/>
  <c r="R301" i="1"/>
  <c r="Q301" i="1"/>
  <c r="R300" i="1"/>
  <c r="Q300" i="1"/>
  <c r="R299" i="1"/>
  <c r="Q299" i="1"/>
  <c r="R298" i="1"/>
  <c r="Q298" i="1"/>
  <c r="R297" i="1"/>
  <c r="Q297" i="1"/>
  <c r="R296" i="1"/>
  <c r="Q296" i="1"/>
  <c r="R294" i="1"/>
  <c r="Q294" i="1"/>
  <c r="R293" i="1"/>
  <c r="Q293" i="1"/>
  <c r="R292" i="1"/>
  <c r="Q292" i="1"/>
  <c r="R291" i="1"/>
  <c r="Q291" i="1"/>
  <c r="R290" i="1"/>
  <c r="Q290" i="1"/>
  <c r="R288" i="1"/>
  <c r="Q288" i="1"/>
  <c r="R286" i="1"/>
  <c r="Q286" i="1"/>
  <c r="R285" i="1"/>
  <c r="Q285" i="1"/>
  <c r="R284" i="1"/>
  <c r="Q284" i="1"/>
  <c r="R283" i="1"/>
  <c r="Q283" i="1"/>
  <c r="R282" i="1"/>
  <c r="Q282" i="1"/>
  <c r="R281" i="1"/>
  <c r="Q281" i="1"/>
  <c r="R280" i="1"/>
  <c r="Q280" i="1"/>
  <c r="R279" i="1"/>
  <c r="Q279" i="1"/>
  <c r="R278" i="1"/>
  <c r="Q278" i="1"/>
  <c r="R277" i="1"/>
  <c r="Q277" i="1"/>
  <c r="R276" i="1"/>
  <c r="Q276" i="1"/>
  <c r="R275" i="1"/>
  <c r="Q275" i="1"/>
  <c r="R274" i="1"/>
  <c r="Q274" i="1"/>
  <c r="R273" i="1"/>
  <c r="Q273" i="1"/>
  <c r="R272" i="1"/>
  <c r="Q272" i="1"/>
  <c r="R271" i="1"/>
  <c r="Q271" i="1"/>
  <c r="R270" i="1"/>
  <c r="Q270" i="1"/>
  <c r="R269" i="1"/>
  <c r="Q269" i="1"/>
  <c r="R268" i="1"/>
  <c r="Q268" i="1"/>
  <c r="R267" i="1"/>
  <c r="Q267" i="1"/>
  <c r="R266" i="1"/>
  <c r="Q266" i="1"/>
  <c r="R264" i="1"/>
  <c r="Q264" i="1"/>
  <c r="R263" i="1"/>
  <c r="Q263" i="1"/>
  <c r="R262" i="1"/>
  <c r="Q262" i="1"/>
  <c r="R261" i="1"/>
  <c r="Q261" i="1"/>
  <c r="R260" i="1"/>
  <c r="Q260" i="1"/>
  <c r="R259" i="1"/>
  <c r="Q259" i="1"/>
  <c r="R258" i="1"/>
  <c r="Q258" i="1"/>
  <c r="R257" i="1"/>
  <c r="Q257" i="1"/>
  <c r="R254" i="1"/>
  <c r="Q254" i="1"/>
  <c r="R253" i="1"/>
  <c r="Q253" i="1"/>
  <c r="R252" i="1"/>
  <c r="Q252" i="1"/>
  <c r="R251" i="1"/>
  <c r="Q251" i="1"/>
  <c r="R250" i="1"/>
  <c r="Q250" i="1"/>
  <c r="R249" i="1"/>
  <c r="Q249" i="1"/>
  <c r="R248" i="1"/>
  <c r="Q248" i="1"/>
  <c r="R247" i="1"/>
  <c r="Q247" i="1"/>
  <c r="R246" i="1"/>
  <c r="Q246" i="1"/>
  <c r="R245" i="1"/>
  <c r="Q245" i="1"/>
  <c r="R244" i="1"/>
  <c r="Q244" i="1"/>
  <c r="R243" i="1"/>
  <c r="Q243" i="1"/>
  <c r="R242" i="1"/>
  <c r="Q242" i="1"/>
  <c r="R241" i="1"/>
  <c r="Q241" i="1"/>
  <c r="R240" i="1"/>
  <c r="Q240" i="1"/>
  <c r="R239" i="1"/>
  <c r="Q239" i="1"/>
  <c r="R238" i="1"/>
  <c r="Q238" i="1"/>
  <c r="R237" i="1"/>
  <c r="Q237" i="1"/>
  <c r="R236" i="1"/>
  <c r="Q236" i="1"/>
  <c r="R235" i="1"/>
  <c r="Q235" i="1"/>
  <c r="R234" i="1"/>
  <c r="Q234" i="1"/>
  <c r="R233" i="1"/>
  <c r="Q233" i="1"/>
  <c r="R232" i="1"/>
  <c r="Q232" i="1"/>
  <c r="R231" i="1"/>
  <c r="Q231" i="1"/>
  <c r="R230" i="1"/>
  <c r="Q230" i="1"/>
  <c r="R229" i="1"/>
  <c r="Q229" i="1"/>
  <c r="R228" i="1"/>
  <c r="Q228" i="1"/>
  <c r="R227" i="1"/>
  <c r="Q227" i="1"/>
  <c r="R226" i="1"/>
  <c r="Q226" i="1"/>
  <c r="R225" i="1"/>
  <c r="Q225" i="1"/>
  <c r="R224" i="1"/>
  <c r="Q224" i="1"/>
  <c r="R223" i="1"/>
  <c r="Q223" i="1"/>
  <c r="R222" i="1"/>
  <c r="Q222" i="1"/>
  <c r="R221" i="1"/>
  <c r="Q221" i="1"/>
  <c r="R220" i="1"/>
  <c r="Q220" i="1"/>
  <c r="R219" i="1"/>
  <c r="Q219" i="1"/>
  <c r="R218" i="1"/>
  <c r="Q218" i="1"/>
  <c r="R217" i="1"/>
  <c r="Q217" i="1"/>
  <c r="R215" i="1"/>
  <c r="Q215" i="1"/>
  <c r="R214" i="1"/>
  <c r="Q214" i="1"/>
  <c r="R213" i="1"/>
  <c r="Q213" i="1"/>
  <c r="R212" i="1"/>
  <c r="Q212" i="1"/>
  <c r="R211" i="1"/>
  <c r="Q211" i="1"/>
  <c r="R210" i="1"/>
  <c r="Q210" i="1"/>
  <c r="R209" i="1"/>
  <c r="Q209" i="1"/>
  <c r="R208" i="1"/>
  <c r="Q208" i="1"/>
  <c r="R207" i="1"/>
  <c r="Q207" i="1"/>
  <c r="R206" i="1"/>
  <c r="Q206" i="1"/>
  <c r="R205" i="1"/>
  <c r="Q205" i="1"/>
  <c r="R204" i="1"/>
  <c r="Q204" i="1"/>
  <c r="R203" i="1"/>
  <c r="Q203" i="1"/>
  <c r="R202" i="1"/>
  <c r="Q202" i="1"/>
  <c r="R201" i="1"/>
  <c r="Q201" i="1"/>
  <c r="R200" i="1"/>
  <c r="Q200" i="1"/>
  <c r="R199" i="1"/>
  <c r="Q199" i="1"/>
  <c r="R198" i="1"/>
  <c r="Q198" i="1"/>
  <c r="R197" i="1"/>
  <c r="Q197" i="1"/>
  <c r="R196" i="1"/>
  <c r="Q196" i="1"/>
  <c r="R195" i="1"/>
  <c r="Q195" i="1"/>
  <c r="R194" i="1"/>
  <c r="Q194" i="1"/>
  <c r="R193" i="1"/>
  <c r="Q193" i="1"/>
  <c r="R192" i="1"/>
  <c r="Q192" i="1"/>
  <c r="R191" i="1"/>
  <c r="Q191" i="1"/>
  <c r="R190" i="1"/>
  <c r="Q190" i="1"/>
  <c r="R189" i="1"/>
  <c r="Q189" i="1"/>
  <c r="R188" i="1"/>
  <c r="Q188" i="1"/>
  <c r="R187" i="1"/>
  <c r="Q187" i="1"/>
  <c r="R186" i="1"/>
  <c r="Q186" i="1"/>
  <c r="R185" i="1"/>
  <c r="Q185" i="1"/>
  <c r="R184" i="1"/>
  <c r="Q184" i="1"/>
  <c r="R183" i="1"/>
  <c r="Q183" i="1"/>
  <c r="R182" i="1"/>
  <c r="Q182" i="1"/>
  <c r="R181" i="1"/>
  <c r="Q181" i="1"/>
  <c r="R180" i="1"/>
  <c r="Q180" i="1"/>
  <c r="R179" i="1"/>
  <c r="Q179" i="1"/>
  <c r="R178" i="1"/>
  <c r="Q178" i="1"/>
  <c r="R174" i="1"/>
  <c r="Q174" i="1"/>
  <c r="R173" i="1"/>
  <c r="Q173" i="1"/>
  <c r="R172" i="1"/>
  <c r="Q172" i="1"/>
  <c r="R171" i="1"/>
  <c r="Q171" i="1"/>
  <c r="R170" i="1"/>
  <c r="Q170" i="1"/>
  <c r="R169" i="1"/>
  <c r="Q169" i="1"/>
  <c r="R168" i="1"/>
  <c r="Q168" i="1"/>
  <c r="R167" i="1"/>
  <c r="Q167" i="1"/>
  <c r="R166" i="1"/>
  <c r="Q166" i="1"/>
  <c r="R165" i="1"/>
  <c r="Q165" i="1"/>
  <c r="R164" i="1"/>
  <c r="Q164" i="1"/>
  <c r="R163" i="1"/>
  <c r="Q163" i="1"/>
  <c r="R162" i="1"/>
  <c r="Q162" i="1"/>
  <c r="R161" i="1"/>
  <c r="Q161" i="1"/>
  <c r="R160" i="1"/>
  <c r="Q160" i="1"/>
  <c r="R159" i="1"/>
  <c r="Q159" i="1"/>
  <c r="R158" i="1"/>
  <c r="Q158" i="1"/>
  <c r="R157" i="1"/>
  <c r="Q157" i="1"/>
  <c r="R156" i="1"/>
  <c r="Q156" i="1"/>
  <c r="R155" i="1"/>
  <c r="Q155" i="1"/>
  <c r="R154" i="1"/>
  <c r="Q154" i="1"/>
  <c r="R153" i="1"/>
  <c r="Q153" i="1"/>
  <c r="R152" i="1"/>
  <c r="Q152" i="1"/>
  <c r="R151" i="1"/>
  <c r="Q151" i="1"/>
  <c r="R149" i="1"/>
  <c r="Q149" i="1"/>
  <c r="R147" i="1"/>
  <c r="Q147" i="1"/>
  <c r="R146" i="1"/>
  <c r="R145" i="1" s="1"/>
  <c r="Q146" i="1"/>
  <c r="R144" i="1"/>
  <c r="Q144" i="1"/>
  <c r="R143" i="1"/>
  <c r="Q143" i="1"/>
  <c r="R142" i="1"/>
  <c r="Q142" i="1"/>
  <c r="R141" i="1"/>
  <c r="Q141" i="1"/>
  <c r="R140" i="1"/>
  <c r="Q140" i="1"/>
  <c r="R139" i="1"/>
  <c r="Q139" i="1"/>
  <c r="R138" i="1"/>
  <c r="Q138" i="1"/>
  <c r="R137" i="1"/>
  <c r="Q137" i="1"/>
  <c r="R136" i="1"/>
  <c r="Q136" i="1"/>
  <c r="R135" i="1"/>
  <c r="Q135" i="1"/>
  <c r="R134" i="1"/>
  <c r="Q134" i="1"/>
  <c r="R133" i="1"/>
  <c r="Q133" i="1"/>
  <c r="R132" i="1"/>
  <c r="Q132" i="1"/>
  <c r="R131" i="1"/>
  <c r="Q131" i="1"/>
  <c r="R130" i="1"/>
  <c r="Q130" i="1"/>
  <c r="R129" i="1"/>
  <c r="Q129" i="1"/>
  <c r="R128" i="1"/>
  <c r="Q128" i="1"/>
  <c r="R127" i="1"/>
  <c r="Q127" i="1"/>
  <c r="R126" i="1"/>
  <c r="Q126" i="1"/>
  <c r="R125" i="1"/>
  <c r="Q125" i="1"/>
  <c r="R122" i="1"/>
  <c r="Q122" i="1"/>
  <c r="R121" i="1"/>
  <c r="Q121" i="1"/>
  <c r="R120" i="1"/>
  <c r="Q120" i="1"/>
  <c r="R119" i="1"/>
  <c r="Q119" i="1"/>
  <c r="R118" i="1"/>
  <c r="Q118" i="1"/>
  <c r="R117" i="1"/>
  <c r="Q117" i="1"/>
  <c r="R116" i="1"/>
  <c r="Q116" i="1"/>
  <c r="R115" i="1"/>
  <c r="Q115" i="1"/>
  <c r="R114" i="1"/>
  <c r="Q114" i="1"/>
  <c r="R113" i="1"/>
  <c r="Q113" i="1"/>
  <c r="R112" i="1"/>
  <c r="Q112" i="1"/>
  <c r="R111" i="1"/>
  <c r="Q111" i="1"/>
  <c r="R110" i="1"/>
  <c r="Q110" i="1"/>
  <c r="R109" i="1"/>
  <c r="Q109" i="1"/>
  <c r="R108" i="1"/>
  <c r="Q108" i="1"/>
  <c r="R107" i="1"/>
  <c r="Q107" i="1"/>
  <c r="R106" i="1"/>
  <c r="Q106" i="1"/>
  <c r="R105" i="1"/>
  <c r="Q105" i="1"/>
  <c r="R104" i="1"/>
  <c r="Q104" i="1"/>
  <c r="R103" i="1"/>
  <c r="Q103" i="1"/>
  <c r="R102" i="1"/>
  <c r="Q102" i="1"/>
  <c r="R101" i="1"/>
  <c r="Q101" i="1"/>
  <c r="R100" i="1"/>
  <c r="Q100" i="1"/>
  <c r="R99" i="1"/>
  <c r="Q99" i="1"/>
  <c r="R97" i="1"/>
  <c r="Q97" i="1"/>
  <c r="R96" i="1"/>
  <c r="Q96" i="1"/>
  <c r="R95" i="1"/>
  <c r="Q95" i="1"/>
  <c r="R94" i="1"/>
  <c r="Q94" i="1"/>
  <c r="R93" i="1"/>
  <c r="Q93" i="1"/>
  <c r="R92" i="1"/>
  <c r="Q92" i="1"/>
  <c r="R91" i="1"/>
  <c r="Q91" i="1"/>
  <c r="R90" i="1"/>
  <c r="Q90" i="1"/>
  <c r="R89" i="1"/>
  <c r="Q89" i="1"/>
  <c r="R88" i="1"/>
  <c r="Q88" i="1"/>
  <c r="R87" i="1"/>
  <c r="Q87" i="1"/>
  <c r="R86" i="1"/>
  <c r="Q86" i="1"/>
  <c r="R85" i="1"/>
  <c r="Q85" i="1"/>
  <c r="R84" i="1"/>
  <c r="Q84" i="1"/>
  <c r="R83" i="1"/>
  <c r="Q83" i="1"/>
  <c r="R82" i="1"/>
  <c r="Q82" i="1"/>
  <c r="R81" i="1"/>
  <c r="Q81" i="1"/>
  <c r="R80" i="1"/>
  <c r="Q80" i="1"/>
  <c r="R79" i="1"/>
  <c r="Q79" i="1"/>
  <c r="R78" i="1"/>
  <c r="Q78" i="1"/>
  <c r="R77" i="1"/>
  <c r="Q77" i="1"/>
  <c r="R76" i="1"/>
  <c r="Q76" i="1"/>
  <c r="R75" i="1"/>
  <c r="Q75" i="1"/>
  <c r="R74" i="1"/>
  <c r="Q74" i="1"/>
  <c r="R71" i="1"/>
  <c r="Q71" i="1"/>
  <c r="R70" i="1"/>
  <c r="Q70" i="1"/>
  <c r="R66" i="1"/>
  <c r="Q66" i="1"/>
  <c r="R65" i="1"/>
  <c r="Q65" i="1"/>
  <c r="R64" i="1"/>
  <c r="Q64" i="1"/>
  <c r="R63" i="1"/>
  <c r="Q63" i="1"/>
  <c r="R62" i="1"/>
  <c r="Q62" i="1"/>
  <c r="R61" i="1"/>
  <c r="Q61" i="1"/>
  <c r="R60" i="1"/>
  <c r="Q60" i="1"/>
  <c r="R59" i="1"/>
  <c r="Q59" i="1"/>
  <c r="R58" i="1"/>
  <c r="Q58" i="1"/>
  <c r="R57" i="1"/>
  <c r="Q57" i="1"/>
  <c r="R56" i="1"/>
  <c r="Q56" i="1"/>
  <c r="R55" i="1"/>
  <c r="Q55" i="1"/>
  <c r="R54" i="1"/>
  <c r="Q53" i="1"/>
  <c r="R52" i="1"/>
  <c r="Q52" i="1"/>
  <c r="R51" i="1"/>
  <c r="Q51" i="1"/>
  <c r="R50" i="1"/>
  <c r="Q50" i="1"/>
  <c r="R49" i="1"/>
  <c r="Q49" i="1"/>
  <c r="R48" i="1"/>
  <c r="Q48" i="1"/>
  <c r="R47" i="1"/>
  <c r="Q47" i="1"/>
  <c r="R45" i="1"/>
  <c r="Q45" i="1"/>
  <c r="R44" i="1"/>
  <c r="Q44" i="1"/>
  <c r="R43" i="1"/>
  <c r="Q43" i="1"/>
  <c r="R42" i="1"/>
  <c r="Q42" i="1"/>
  <c r="R41" i="1"/>
  <c r="Q41" i="1"/>
  <c r="R40" i="1"/>
  <c r="Q40" i="1"/>
  <c r="R39" i="1"/>
  <c r="Q39" i="1"/>
  <c r="R38" i="1"/>
  <c r="Q38" i="1"/>
  <c r="R37" i="1"/>
  <c r="Q37" i="1"/>
  <c r="R36" i="1"/>
  <c r="Q36" i="1"/>
  <c r="R35" i="1"/>
  <c r="Q35" i="1"/>
  <c r="R34" i="1"/>
  <c r="Q34" i="1"/>
  <c r="R33" i="1"/>
  <c r="Q33" i="1"/>
  <c r="R32" i="1"/>
  <c r="Q32" i="1"/>
  <c r="R31" i="1"/>
  <c r="Q31" i="1"/>
  <c r="R30" i="1"/>
  <c r="Q30" i="1"/>
  <c r="R29" i="1"/>
  <c r="Q29" i="1"/>
  <c r="R28" i="1"/>
  <c r="Q28" i="1"/>
  <c r="R27" i="1"/>
  <c r="Q27" i="1"/>
  <c r="R26" i="1"/>
  <c r="Q26" i="1"/>
  <c r="R25" i="1"/>
  <c r="Q25" i="1"/>
  <c r="R24" i="1"/>
  <c r="Q24" i="1"/>
  <c r="R23" i="1"/>
  <c r="Q23" i="1"/>
  <c r="V571" i="1"/>
  <c r="W571" i="1"/>
  <c r="V572" i="1"/>
  <c r="W572" i="1"/>
  <c r="V573" i="1"/>
  <c r="W573" i="1"/>
  <c r="V574" i="1"/>
  <c r="W574" i="1"/>
  <c r="V575" i="1"/>
  <c r="W575" i="1"/>
  <c r="V576" i="1"/>
  <c r="W576" i="1"/>
  <c r="V577" i="1"/>
  <c r="W577" i="1"/>
  <c r="V578" i="1"/>
  <c r="W578" i="1"/>
  <c r="V579" i="1"/>
  <c r="W579" i="1"/>
  <c r="V580" i="1"/>
  <c r="W580" i="1"/>
  <c r="V581" i="1"/>
  <c r="W581" i="1"/>
  <c r="V582" i="1"/>
  <c r="W582" i="1"/>
  <c r="V583" i="1"/>
  <c r="W583" i="1"/>
  <c r="V584" i="1"/>
  <c r="W584" i="1"/>
  <c r="V585" i="1"/>
  <c r="W585" i="1"/>
  <c r="V533" i="1"/>
  <c r="W533" i="1"/>
  <c r="V534" i="1"/>
  <c r="W534" i="1"/>
  <c r="V535" i="1"/>
  <c r="W535" i="1"/>
  <c r="V536" i="1"/>
  <c r="W536" i="1"/>
  <c r="V537" i="1"/>
  <c r="W537" i="1"/>
  <c r="V538" i="1"/>
  <c r="W538" i="1"/>
  <c r="V539" i="1"/>
  <c r="W539" i="1"/>
  <c r="V540" i="1"/>
  <c r="W540" i="1"/>
  <c r="V541" i="1"/>
  <c r="W541" i="1"/>
  <c r="V542" i="1"/>
  <c r="W542" i="1"/>
  <c r="V543" i="1"/>
  <c r="W543" i="1"/>
  <c r="V544" i="1"/>
  <c r="W544" i="1"/>
  <c r="V545" i="1"/>
  <c r="W545" i="1"/>
  <c r="V546" i="1"/>
  <c r="W546" i="1"/>
  <c r="V547" i="1"/>
  <c r="W547" i="1"/>
  <c r="V548" i="1"/>
  <c r="W548" i="1"/>
  <c r="V549" i="1"/>
  <c r="W549" i="1"/>
  <c r="V550" i="1"/>
  <c r="W550" i="1"/>
  <c r="V551" i="1"/>
  <c r="W551" i="1"/>
  <c r="V552" i="1"/>
  <c r="W552" i="1"/>
  <c r="V553" i="1"/>
  <c r="W553" i="1"/>
  <c r="V554" i="1"/>
  <c r="W554" i="1"/>
  <c r="V555" i="1"/>
  <c r="W555" i="1"/>
  <c r="V556" i="1"/>
  <c r="W556" i="1"/>
  <c r="V557" i="1"/>
  <c r="W557" i="1"/>
  <c r="V558" i="1"/>
  <c r="W558" i="1"/>
  <c r="V559" i="1"/>
  <c r="W559" i="1"/>
  <c r="V560" i="1"/>
  <c r="W560" i="1"/>
  <c r="V507" i="1"/>
  <c r="W507" i="1"/>
  <c r="V508" i="1"/>
  <c r="W508" i="1"/>
  <c r="V509" i="1"/>
  <c r="W509" i="1"/>
  <c r="V510" i="1"/>
  <c r="W510" i="1"/>
  <c r="V511" i="1"/>
  <c r="W511" i="1"/>
  <c r="V512" i="1"/>
  <c r="W512" i="1"/>
  <c r="V513" i="1"/>
  <c r="W513" i="1"/>
  <c r="V514" i="1"/>
  <c r="W514" i="1"/>
  <c r="V515" i="1"/>
  <c r="W515" i="1"/>
  <c r="V516" i="1"/>
  <c r="W516" i="1"/>
  <c r="V517" i="1"/>
  <c r="W517" i="1"/>
  <c r="V518" i="1"/>
  <c r="W518" i="1"/>
  <c r="V519" i="1"/>
  <c r="W519" i="1"/>
  <c r="V520" i="1"/>
  <c r="W520" i="1"/>
  <c r="V521" i="1"/>
  <c r="W521" i="1"/>
  <c r="V522" i="1"/>
  <c r="W522" i="1"/>
  <c r="V523" i="1"/>
  <c r="W523" i="1"/>
  <c r="V524" i="1"/>
  <c r="W524" i="1"/>
  <c r="V525" i="1"/>
  <c r="W525" i="1"/>
  <c r="V526" i="1"/>
  <c r="W526" i="1"/>
  <c r="V527" i="1"/>
  <c r="W527" i="1"/>
  <c r="V528" i="1"/>
  <c r="W528" i="1"/>
  <c r="V529" i="1"/>
  <c r="W529" i="1"/>
  <c r="V530" i="1"/>
  <c r="W530" i="1"/>
  <c r="V500" i="1"/>
  <c r="W500" i="1"/>
  <c r="V501" i="1"/>
  <c r="W501" i="1"/>
  <c r="V502" i="1"/>
  <c r="W502" i="1"/>
  <c r="V503" i="1"/>
  <c r="W503" i="1"/>
  <c r="V493" i="1"/>
  <c r="W493" i="1"/>
  <c r="V494" i="1"/>
  <c r="W494" i="1"/>
  <c r="V495" i="1"/>
  <c r="W495" i="1"/>
  <c r="V496" i="1"/>
  <c r="W496" i="1"/>
  <c r="V497" i="1"/>
  <c r="W497" i="1"/>
  <c r="AH488" i="1" l="1"/>
  <c r="R610" i="1"/>
  <c r="AH610" i="1"/>
  <c r="AG67" i="1"/>
  <c r="AH67" i="1"/>
  <c r="R488" i="1"/>
  <c r="AD488" i="1"/>
  <c r="Z488" i="1"/>
  <c r="T488" i="1"/>
  <c r="BH289" i="1"/>
  <c r="Q145" i="1"/>
  <c r="Q491" i="1"/>
  <c r="AG491" i="1"/>
  <c r="Q505" i="1"/>
  <c r="Q569" i="1"/>
  <c r="AY289" i="1"/>
  <c r="AG505" i="1"/>
  <c r="S488" i="1"/>
  <c r="BI289" i="1"/>
  <c r="AM289" i="1"/>
  <c r="AJ144" i="1"/>
  <c r="AJ142" i="1"/>
  <c r="Q498" i="1"/>
  <c r="Q531" i="1"/>
  <c r="AE488" i="1"/>
  <c r="AA488" i="1"/>
  <c r="Q489" i="1"/>
  <c r="AG145" i="1"/>
  <c r="AG569" i="1"/>
  <c r="AX289" i="1"/>
  <c r="AL289" i="1"/>
  <c r="AG489" i="1"/>
  <c r="AG498" i="1"/>
  <c r="AG531" i="1"/>
  <c r="AB488" i="1"/>
  <c r="X488" i="1"/>
  <c r="AC488" i="1"/>
  <c r="Y488" i="1"/>
  <c r="U488" i="1"/>
  <c r="AJ143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33" i="1"/>
  <c r="E534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18" i="1"/>
  <c r="E517" i="1"/>
  <c r="E516" i="1"/>
  <c r="E515" i="1"/>
  <c r="E514" i="1"/>
  <c r="E512" i="1"/>
  <c r="E513" i="1"/>
  <c r="E511" i="1"/>
  <c r="E510" i="1"/>
  <c r="E509" i="1"/>
  <c r="E508" i="1"/>
  <c r="E500" i="1"/>
  <c r="E501" i="1"/>
  <c r="E502" i="1"/>
  <c r="E503" i="1"/>
  <c r="E497" i="1"/>
  <c r="E496" i="1"/>
  <c r="E495" i="1"/>
  <c r="E494" i="1"/>
  <c r="E493" i="1"/>
  <c r="E490" i="1"/>
  <c r="Q488" i="1" l="1"/>
  <c r="AG488" i="1"/>
  <c r="BH571" i="1"/>
  <c r="BI571" i="1"/>
  <c r="BH572" i="1"/>
  <c r="BI572" i="1"/>
  <c r="BH573" i="1"/>
  <c r="BI573" i="1"/>
  <c r="BH574" i="1"/>
  <c r="BI574" i="1"/>
  <c r="BH575" i="1"/>
  <c r="BI575" i="1"/>
  <c r="BH576" i="1"/>
  <c r="BI576" i="1"/>
  <c r="BH577" i="1"/>
  <c r="BI577" i="1"/>
  <c r="BH578" i="1"/>
  <c r="BI578" i="1"/>
  <c r="BH579" i="1"/>
  <c r="BI579" i="1"/>
  <c r="BH580" i="1"/>
  <c r="BI580" i="1"/>
  <c r="BH581" i="1"/>
  <c r="BI581" i="1"/>
  <c r="BH582" i="1"/>
  <c r="BI582" i="1"/>
  <c r="BH583" i="1"/>
  <c r="BI583" i="1"/>
  <c r="BH584" i="1"/>
  <c r="BI584" i="1"/>
  <c r="BH585" i="1"/>
  <c r="BI585" i="1"/>
  <c r="BH533" i="1"/>
  <c r="BI533" i="1"/>
  <c r="BH534" i="1"/>
  <c r="BI534" i="1"/>
  <c r="BH535" i="1"/>
  <c r="BI535" i="1"/>
  <c r="BH536" i="1"/>
  <c r="BI536" i="1"/>
  <c r="BH537" i="1"/>
  <c r="BI537" i="1"/>
  <c r="BH538" i="1"/>
  <c r="BI538" i="1"/>
  <c r="BH539" i="1"/>
  <c r="BI539" i="1"/>
  <c r="BH540" i="1"/>
  <c r="BI540" i="1"/>
  <c r="BH541" i="1"/>
  <c r="BI541" i="1"/>
  <c r="BH542" i="1"/>
  <c r="BI542" i="1"/>
  <c r="BH543" i="1"/>
  <c r="BI543" i="1"/>
  <c r="BH544" i="1"/>
  <c r="BI544" i="1"/>
  <c r="BH545" i="1"/>
  <c r="BI545" i="1"/>
  <c r="BH546" i="1"/>
  <c r="BI546" i="1"/>
  <c r="BH547" i="1"/>
  <c r="BI547" i="1"/>
  <c r="BH548" i="1"/>
  <c r="BI548" i="1"/>
  <c r="BH549" i="1"/>
  <c r="BI549" i="1"/>
  <c r="BH550" i="1"/>
  <c r="BI550" i="1"/>
  <c r="BH551" i="1"/>
  <c r="BI551" i="1"/>
  <c r="BH552" i="1"/>
  <c r="BI552" i="1"/>
  <c r="BH553" i="1"/>
  <c r="BI553" i="1"/>
  <c r="BH554" i="1"/>
  <c r="BI554" i="1"/>
  <c r="BH555" i="1"/>
  <c r="BI555" i="1"/>
  <c r="BH556" i="1"/>
  <c r="BI556" i="1"/>
  <c r="BH557" i="1"/>
  <c r="BI557" i="1"/>
  <c r="BH558" i="1"/>
  <c r="BI558" i="1"/>
  <c r="BH559" i="1"/>
  <c r="BI559" i="1"/>
  <c r="BH560" i="1"/>
  <c r="BI560" i="1"/>
  <c r="BH507" i="1"/>
  <c r="BI507" i="1"/>
  <c r="BH508" i="1"/>
  <c r="BI508" i="1"/>
  <c r="BH509" i="1"/>
  <c r="BI509" i="1"/>
  <c r="BH510" i="1"/>
  <c r="BI510" i="1"/>
  <c r="BH511" i="1"/>
  <c r="BI511" i="1"/>
  <c r="BH512" i="1"/>
  <c r="BI512" i="1"/>
  <c r="BH513" i="1"/>
  <c r="BI513" i="1"/>
  <c r="BH514" i="1"/>
  <c r="BI514" i="1"/>
  <c r="BH515" i="1"/>
  <c r="BI515" i="1"/>
  <c r="BH516" i="1"/>
  <c r="BI516" i="1"/>
  <c r="BH517" i="1"/>
  <c r="BI517" i="1"/>
  <c r="BH518" i="1"/>
  <c r="BI518" i="1"/>
  <c r="BH519" i="1"/>
  <c r="BI519" i="1"/>
  <c r="BH520" i="1"/>
  <c r="BI520" i="1"/>
  <c r="BH521" i="1"/>
  <c r="BI521" i="1"/>
  <c r="BH522" i="1"/>
  <c r="BI522" i="1"/>
  <c r="BH523" i="1"/>
  <c r="BI523" i="1"/>
  <c r="BH524" i="1"/>
  <c r="BI524" i="1"/>
  <c r="BH525" i="1"/>
  <c r="BI525" i="1"/>
  <c r="BH526" i="1"/>
  <c r="BI526" i="1"/>
  <c r="BH527" i="1"/>
  <c r="BI527" i="1"/>
  <c r="BH528" i="1"/>
  <c r="BI528" i="1"/>
  <c r="BH529" i="1"/>
  <c r="BI529" i="1"/>
  <c r="BH530" i="1"/>
  <c r="BI530" i="1"/>
  <c r="BH500" i="1"/>
  <c r="BI500" i="1"/>
  <c r="BH501" i="1"/>
  <c r="BI501" i="1"/>
  <c r="BH502" i="1"/>
  <c r="BI502" i="1"/>
  <c r="BH503" i="1"/>
  <c r="BI503" i="1"/>
  <c r="BH493" i="1"/>
  <c r="BI493" i="1"/>
  <c r="BH494" i="1"/>
  <c r="BI494" i="1"/>
  <c r="BH495" i="1"/>
  <c r="BI495" i="1"/>
  <c r="BH496" i="1"/>
  <c r="BI496" i="1"/>
  <c r="BH497" i="1"/>
  <c r="BI497" i="1"/>
  <c r="BH490" i="1"/>
  <c r="BI490" i="1"/>
  <c r="AX490" i="1"/>
  <c r="AY490" i="1"/>
  <c r="AX571" i="1"/>
  <c r="AY571" i="1"/>
  <c r="AX572" i="1"/>
  <c r="AY572" i="1"/>
  <c r="AX573" i="1"/>
  <c r="AY573" i="1"/>
  <c r="AX574" i="1"/>
  <c r="AY574" i="1"/>
  <c r="AX575" i="1"/>
  <c r="AY575" i="1"/>
  <c r="AX576" i="1"/>
  <c r="AY576" i="1"/>
  <c r="AX577" i="1"/>
  <c r="AY577" i="1"/>
  <c r="AX578" i="1"/>
  <c r="AY578" i="1"/>
  <c r="AX579" i="1"/>
  <c r="AY579" i="1"/>
  <c r="AX580" i="1"/>
  <c r="AY580" i="1"/>
  <c r="AX581" i="1"/>
  <c r="AY581" i="1"/>
  <c r="AX582" i="1"/>
  <c r="AY582" i="1"/>
  <c r="AX583" i="1"/>
  <c r="AY583" i="1"/>
  <c r="AX584" i="1"/>
  <c r="AY584" i="1"/>
  <c r="AX585" i="1"/>
  <c r="AY585" i="1"/>
  <c r="AX533" i="1"/>
  <c r="AY533" i="1"/>
  <c r="AX534" i="1"/>
  <c r="AY534" i="1"/>
  <c r="AX535" i="1"/>
  <c r="AY535" i="1"/>
  <c r="AX536" i="1"/>
  <c r="AY536" i="1"/>
  <c r="AX537" i="1"/>
  <c r="AY537" i="1"/>
  <c r="AX538" i="1"/>
  <c r="AY538" i="1"/>
  <c r="AX539" i="1"/>
  <c r="AY539" i="1"/>
  <c r="AX540" i="1"/>
  <c r="AY540" i="1"/>
  <c r="AX541" i="1"/>
  <c r="AY541" i="1"/>
  <c r="AX542" i="1"/>
  <c r="AY542" i="1"/>
  <c r="AX543" i="1"/>
  <c r="AY543" i="1"/>
  <c r="AX544" i="1"/>
  <c r="AY544" i="1"/>
  <c r="AX545" i="1"/>
  <c r="AY545" i="1"/>
  <c r="AX546" i="1"/>
  <c r="AY546" i="1"/>
  <c r="AX547" i="1"/>
  <c r="AY547" i="1"/>
  <c r="AX548" i="1"/>
  <c r="AY548" i="1"/>
  <c r="AX549" i="1"/>
  <c r="AY549" i="1"/>
  <c r="AX550" i="1"/>
  <c r="AY550" i="1"/>
  <c r="AX551" i="1"/>
  <c r="AY551" i="1"/>
  <c r="AX552" i="1"/>
  <c r="AY552" i="1"/>
  <c r="AX553" i="1"/>
  <c r="AY553" i="1"/>
  <c r="AX554" i="1"/>
  <c r="AY554" i="1"/>
  <c r="AX555" i="1"/>
  <c r="AY555" i="1"/>
  <c r="AX556" i="1"/>
  <c r="AY556" i="1"/>
  <c r="AX557" i="1"/>
  <c r="AY557" i="1"/>
  <c r="AX558" i="1"/>
  <c r="AY558" i="1"/>
  <c r="AX559" i="1"/>
  <c r="AY559" i="1"/>
  <c r="AX560" i="1"/>
  <c r="AY560" i="1"/>
  <c r="AX507" i="1"/>
  <c r="AY507" i="1"/>
  <c r="AX508" i="1"/>
  <c r="AY508" i="1"/>
  <c r="AX509" i="1"/>
  <c r="AY509" i="1"/>
  <c r="AX510" i="1"/>
  <c r="AY510" i="1"/>
  <c r="AX511" i="1"/>
  <c r="AY511" i="1"/>
  <c r="AX512" i="1"/>
  <c r="AY512" i="1"/>
  <c r="AX513" i="1"/>
  <c r="AY513" i="1"/>
  <c r="AX514" i="1"/>
  <c r="AY514" i="1"/>
  <c r="AX515" i="1"/>
  <c r="AY515" i="1"/>
  <c r="AX516" i="1"/>
  <c r="AY516" i="1"/>
  <c r="AX517" i="1"/>
  <c r="AY517" i="1"/>
  <c r="AX518" i="1"/>
  <c r="AY518" i="1"/>
  <c r="AX519" i="1"/>
  <c r="AY519" i="1"/>
  <c r="AX520" i="1"/>
  <c r="AY520" i="1"/>
  <c r="AX521" i="1"/>
  <c r="AY521" i="1"/>
  <c r="AX522" i="1"/>
  <c r="AY522" i="1"/>
  <c r="AX523" i="1"/>
  <c r="AY523" i="1"/>
  <c r="AX524" i="1"/>
  <c r="AY524" i="1"/>
  <c r="AX525" i="1"/>
  <c r="AY525" i="1"/>
  <c r="AX526" i="1"/>
  <c r="AY526" i="1"/>
  <c r="AX527" i="1"/>
  <c r="AY527" i="1"/>
  <c r="AX528" i="1"/>
  <c r="AY528" i="1"/>
  <c r="AX529" i="1"/>
  <c r="AY529" i="1"/>
  <c r="AX530" i="1"/>
  <c r="AY530" i="1"/>
  <c r="AX500" i="1"/>
  <c r="AY500" i="1"/>
  <c r="AX501" i="1"/>
  <c r="AY501" i="1"/>
  <c r="AX502" i="1"/>
  <c r="AY502" i="1"/>
  <c r="AX503" i="1"/>
  <c r="AY503" i="1"/>
  <c r="AX493" i="1"/>
  <c r="AY493" i="1"/>
  <c r="AX494" i="1"/>
  <c r="AY494" i="1"/>
  <c r="AX495" i="1"/>
  <c r="AY495" i="1"/>
  <c r="AX496" i="1"/>
  <c r="AY496" i="1"/>
  <c r="AX497" i="1"/>
  <c r="AY497" i="1"/>
  <c r="AL571" i="1"/>
  <c r="AM571" i="1"/>
  <c r="AL572" i="1"/>
  <c r="AM572" i="1"/>
  <c r="AL573" i="1"/>
  <c r="AM573" i="1"/>
  <c r="AL574" i="1"/>
  <c r="AM574" i="1"/>
  <c r="AL575" i="1"/>
  <c r="AM575" i="1"/>
  <c r="AL576" i="1"/>
  <c r="AM576" i="1"/>
  <c r="AL577" i="1"/>
  <c r="AM577" i="1"/>
  <c r="AL578" i="1"/>
  <c r="AM578" i="1"/>
  <c r="AL579" i="1"/>
  <c r="AM579" i="1"/>
  <c r="AL580" i="1"/>
  <c r="AM580" i="1"/>
  <c r="AL581" i="1"/>
  <c r="AM581" i="1"/>
  <c r="AL582" i="1"/>
  <c r="AM582" i="1"/>
  <c r="AL583" i="1"/>
  <c r="AM583" i="1"/>
  <c r="AL584" i="1"/>
  <c r="AM584" i="1"/>
  <c r="AL585" i="1"/>
  <c r="AM585" i="1"/>
  <c r="AL533" i="1"/>
  <c r="AM533" i="1"/>
  <c r="AL534" i="1"/>
  <c r="AM534" i="1"/>
  <c r="AL535" i="1"/>
  <c r="AM535" i="1"/>
  <c r="AL536" i="1"/>
  <c r="AM536" i="1"/>
  <c r="AL537" i="1"/>
  <c r="AM537" i="1"/>
  <c r="AL538" i="1"/>
  <c r="AM538" i="1"/>
  <c r="AL539" i="1"/>
  <c r="AM539" i="1"/>
  <c r="AL540" i="1"/>
  <c r="AM540" i="1"/>
  <c r="AL541" i="1"/>
  <c r="AM541" i="1"/>
  <c r="AL542" i="1"/>
  <c r="AM542" i="1"/>
  <c r="AL543" i="1"/>
  <c r="AM543" i="1"/>
  <c r="AL544" i="1"/>
  <c r="AM544" i="1"/>
  <c r="AL545" i="1"/>
  <c r="AM545" i="1"/>
  <c r="AL546" i="1"/>
  <c r="AM546" i="1"/>
  <c r="AL547" i="1"/>
  <c r="AM547" i="1"/>
  <c r="AL548" i="1"/>
  <c r="AM548" i="1"/>
  <c r="AL549" i="1"/>
  <c r="AM549" i="1"/>
  <c r="AL550" i="1"/>
  <c r="AM550" i="1"/>
  <c r="AL551" i="1"/>
  <c r="AM551" i="1"/>
  <c r="AL552" i="1"/>
  <c r="AM552" i="1"/>
  <c r="AL553" i="1"/>
  <c r="AM553" i="1"/>
  <c r="AL554" i="1"/>
  <c r="AM554" i="1"/>
  <c r="AL555" i="1"/>
  <c r="AM555" i="1"/>
  <c r="AL556" i="1"/>
  <c r="AM556" i="1"/>
  <c r="AL557" i="1"/>
  <c r="AM557" i="1"/>
  <c r="AL558" i="1"/>
  <c r="AM558" i="1"/>
  <c r="AL559" i="1"/>
  <c r="AM559" i="1"/>
  <c r="AL560" i="1"/>
  <c r="AM560" i="1"/>
  <c r="AL507" i="1"/>
  <c r="AM507" i="1"/>
  <c r="AL508" i="1"/>
  <c r="AM508" i="1"/>
  <c r="AL509" i="1"/>
  <c r="AM509" i="1"/>
  <c r="AL510" i="1"/>
  <c r="AM510" i="1"/>
  <c r="AL511" i="1"/>
  <c r="AM511" i="1"/>
  <c r="AL512" i="1"/>
  <c r="AM512" i="1"/>
  <c r="AL513" i="1"/>
  <c r="AM513" i="1"/>
  <c r="AL514" i="1"/>
  <c r="AM514" i="1"/>
  <c r="AL515" i="1"/>
  <c r="AM515" i="1"/>
  <c r="AL516" i="1"/>
  <c r="AM516" i="1"/>
  <c r="AL517" i="1"/>
  <c r="AM517" i="1"/>
  <c r="AL518" i="1"/>
  <c r="AM518" i="1"/>
  <c r="AL519" i="1"/>
  <c r="AM519" i="1"/>
  <c r="AL520" i="1"/>
  <c r="AM520" i="1"/>
  <c r="AL521" i="1"/>
  <c r="AM521" i="1"/>
  <c r="AL522" i="1"/>
  <c r="AM522" i="1"/>
  <c r="AL523" i="1"/>
  <c r="AM523" i="1"/>
  <c r="AL524" i="1"/>
  <c r="AM524" i="1"/>
  <c r="AL525" i="1"/>
  <c r="AM525" i="1"/>
  <c r="AL526" i="1"/>
  <c r="AM526" i="1"/>
  <c r="AL527" i="1"/>
  <c r="AM527" i="1"/>
  <c r="AL528" i="1"/>
  <c r="AM528" i="1"/>
  <c r="AL529" i="1"/>
  <c r="AM529" i="1"/>
  <c r="AL530" i="1"/>
  <c r="AM530" i="1"/>
  <c r="AL500" i="1"/>
  <c r="AM500" i="1"/>
  <c r="AL501" i="1"/>
  <c r="AM501" i="1"/>
  <c r="AL502" i="1"/>
  <c r="AM502" i="1"/>
  <c r="AL503" i="1"/>
  <c r="AM503" i="1"/>
  <c r="AL493" i="1"/>
  <c r="AM493" i="1"/>
  <c r="AL494" i="1"/>
  <c r="AM494" i="1"/>
  <c r="AL495" i="1"/>
  <c r="AM495" i="1"/>
  <c r="AL496" i="1"/>
  <c r="AM496" i="1"/>
  <c r="AL497" i="1"/>
  <c r="AM497" i="1"/>
  <c r="AL490" i="1"/>
  <c r="AM490" i="1"/>
  <c r="AJ494" i="1" l="1"/>
  <c r="AJ528" i="1"/>
  <c r="AJ560" i="1"/>
  <c r="AJ556" i="1"/>
  <c r="AJ552" i="1"/>
  <c r="AJ580" i="1"/>
  <c r="AJ578" i="1"/>
  <c r="AJ572" i="1"/>
  <c r="AJ497" i="1"/>
  <c r="AJ511" i="1"/>
  <c r="AJ559" i="1"/>
  <c r="AJ555" i="1"/>
  <c r="AJ551" i="1"/>
  <c r="AJ547" i="1"/>
  <c r="AJ543" i="1"/>
  <c r="AJ539" i="1"/>
  <c r="AJ535" i="1"/>
  <c r="AJ585" i="1"/>
  <c r="AJ583" i="1"/>
  <c r="AJ575" i="1"/>
  <c r="AJ573" i="1"/>
  <c r="AJ571" i="1"/>
  <c r="AJ558" i="1"/>
  <c r="AJ520" i="1"/>
  <c r="AJ542" i="1"/>
  <c r="AJ527" i="1"/>
  <c r="AJ545" i="1"/>
  <c r="AJ495" i="1"/>
  <c r="AJ512" i="1"/>
  <c r="AJ550" i="1"/>
  <c r="AJ534" i="1"/>
  <c r="AJ519" i="1"/>
  <c r="AJ553" i="1"/>
  <c r="AJ537" i="1"/>
  <c r="AJ577" i="1"/>
  <c r="AJ541" i="1"/>
  <c r="AJ490" i="1"/>
  <c r="AJ496" i="1"/>
  <c r="AJ493" i="1"/>
  <c r="AJ502" i="1"/>
  <c r="AJ500" i="1"/>
  <c r="AJ529" i="1"/>
  <c r="AJ526" i="1"/>
  <c r="AJ524" i="1"/>
  <c r="AJ513" i="1"/>
  <c r="AJ509" i="1"/>
  <c r="AJ584" i="1"/>
  <c r="AJ582" i="1"/>
  <c r="AJ557" i="1"/>
  <c r="AJ549" i="1"/>
  <c r="AJ521" i="1"/>
  <c r="AJ518" i="1"/>
  <c r="AJ516" i="1"/>
  <c r="AJ579" i="1"/>
  <c r="AJ576" i="1"/>
  <c r="AJ574" i="1"/>
  <c r="AJ523" i="1"/>
  <c r="AJ515" i="1"/>
  <c r="AJ554" i="1"/>
  <c r="AJ546" i="1"/>
  <c r="AJ544" i="1"/>
  <c r="AJ538" i="1"/>
  <c r="AJ536" i="1"/>
  <c r="AJ581" i="1"/>
  <c r="AJ503" i="1"/>
  <c r="AJ501" i="1"/>
  <c r="AJ530" i="1"/>
  <c r="AJ525" i="1"/>
  <c r="AJ522" i="1"/>
  <c r="AJ517" i="1"/>
  <c r="AJ514" i="1"/>
  <c r="AJ510" i="1"/>
  <c r="AJ508" i="1"/>
  <c r="AJ507" i="1"/>
  <c r="AJ548" i="1"/>
  <c r="AJ540" i="1"/>
  <c r="AJ533" i="1"/>
  <c r="E532" i="1"/>
  <c r="E499" i="1"/>
  <c r="E492" i="1"/>
  <c r="E506" i="1"/>
  <c r="E146" i="1" l="1"/>
  <c r="V147" i="1" l="1"/>
  <c r="W147" i="1"/>
  <c r="AL147" i="1"/>
  <c r="AM147" i="1"/>
  <c r="BH147" i="1"/>
  <c r="BI147" i="1"/>
  <c r="AX147" i="1"/>
  <c r="AY147" i="1"/>
  <c r="U634" i="1"/>
  <c r="AJ147" i="1" l="1"/>
  <c r="E17" i="6"/>
  <c r="D17" i="6"/>
  <c r="C17" i="6"/>
  <c r="AJ634" i="1" l="1"/>
  <c r="A500" i="1"/>
  <c r="A501" i="1" s="1"/>
  <c r="A502" i="1" s="1"/>
  <c r="A503" i="1" s="1"/>
  <c r="A493" i="2"/>
  <c r="A494" i="2" s="1"/>
  <c r="A495" i="2" s="1"/>
  <c r="A496" i="2" s="1"/>
  <c r="A497" i="2" s="1"/>
  <c r="I68" i="1" l="1"/>
  <c r="R68" i="1" l="1"/>
  <c r="Q68" i="1"/>
  <c r="I69" i="1"/>
  <c r="Q69" i="1" l="1"/>
  <c r="Q67" i="1" s="1"/>
  <c r="R69" i="1"/>
  <c r="R67" i="1" s="1"/>
  <c r="Q568" i="2"/>
  <c r="O568" i="2"/>
  <c r="Q567" i="2"/>
  <c r="O567" i="2"/>
  <c r="Q566" i="2"/>
  <c r="O566" i="2"/>
  <c r="Q562" i="2"/>
  <c r="O562" i="2"/>
  <c r="R486" i="2"/>
  <c r="Q486" i="2"/>
  <c r="P486" i="2"/>
  <c r="O486" i="2"/>
  <c r="R485" i="2"/>
  <c r="Q485" i="2"/>
  <c r="P485" i="2"/>
  <c r="O485" i="2"/>
  <c r="R484" i="2"/>
  <c r="Q484" i="2"/>
  <c r="P484" i="2"/>
  <c r="O484" i="2"/>
  <c r="R483" i="2"/>
  <c r="Q483" i="2"/>
  <c r="P483" i="2"/>
  <c r="O483" i="2"/>
  <c r="R482" i="2"/>
  <c r="Q482" i="2"/>
  <c r="P482" i="2"/>
  <c r="O482" i="2"/>
  <c r="R481" i="2"/>
  <c r="Q481" i="2"/>
  <c r="P481" i="2"/>
  <c r="O481" i="2"/>
  <c r="R480" i="2"/>
  <c r="Q480" i="2"/>
  <c r="P480" i="2"/>
  <c r="O480" i="2"/>
  <c r="R479" i="2"/>
  <c r="Q479" i="2"/>
  <c r="P479" i="2"/>
  <c r="O479" i="2"/>
  <c r="R478" i="2"/>
  <c r="Q478" i="2"/>
  <c r="P478" i="2"/>
  <c r="O478" i="2"/>
  <c r="R477" i="2"/>
  <c r="Q477" i="2"/>
  <c r="P477" i="2"/>
  <c r="O477" i="2"/>
  <c r="R476" i="2"/>
  <c r="Q476" i="2"/>
  <c r="P476" i="2"/>
  <c r="O476" i="2"/>
  <c r="R475" i="2"/>
  <c r="Q475" i="2"/>
  <c r="P475" i="2"/>
  <c r="O475" i="2"/>
  <c r="R474" i="2"/>
  <c r="Q474" i="2"/>
  <c r="P474" i="2"/>
  <c r="O474" i="2"/>
  <c r="R473" i="2"/>
  <c r="Q473" i="2"/>
  <c r="P473" i="2"/>
  <c r="O473" i="2"/>
  <c r="R472" i="2"/>
  <c r="Q472" i="2"/>
  <c r="P472" i="2"/>
  <c r="O472" i="2"/>
  <c r="R471" i="2"/>
  <c r="Q471" i="2"/>
  <c r="P471" i="2"/>
  <c r="O471" i="2"/>
  <c r="R470" i="2"/>
  <c r="Q470" i="2"/>
  <c r="P470" i="2"/>
  <c r="O470" i="2"/>
  <c r="R469" i="2"/>
  <c r="Q469" i="2"/>
  <c r="P469" i="2"/>
  <c r="O469" i="2"/>
  <c r="R468" i="2"/>
  <c r="Q468" i="2"/>
  <c r="P468" i="2"/>
  <c r="O468" i="2"/>
  <c r="R467" i="2"/>
  <c r="Q467" i="2"/>
  <c r="P467" i="2"/>
  <c r="O467" i="2"/>
  <c r="R466" i="2"/>
  <c r="Q466" i="2"/>
  <c r="P466" i="2"/>
  <c r="O466" i="2"/>
  <c r="R465" i="2"/>
  <c r="Q465" i="2"/>
  <c r="P465" i="2"/>
  <c r="O465" i="2"/>
  <c r="R464" i="2"/>
  <c r="Q464" i="2"/>
  <c r="P464" i="2"/>
  <c r="O464" i="2"/>
  <c r="R463" i="2"/>
  <c r="Q463" i="2"/>
  <c r="P463" i="2"/>
  <c r="O463" i="2"/>
  <c r="R462" i="2"/>
  <c r="Q462" i="2"/>
  <c r="P462" i="2"/>
  <c r="O462" i="2"/>
  <c r="R461" i="2"/>
  <c r="Q461" i="2"/>
  <c r="P461" i="2"/>
  <c r="O461" i="2"/>
  <c r="R460" i="2"/>
  <c r="Q460" i="2"/>
  <c r="P460" i="2"/>
  <c r="O460" i="2"/>
  <c r="R459" i="2"/>
  <c r="Q459" i="2"/>
  <c r="P459" i="2"/>
  <c r="O459" i="2"/>
  <c r="R458" i="2"/>
  <c r="Q458" i="2"/>
  <c r="P458" i="2"/>
  <c r="O458" i="2"/>
  <c r="R457" i="2"/>
  <c r="Q457" i="2"/>
  <c r="P457" i="2"/>
  <c r="O457" i="2"/>
  <c r="R456" i="2"/>
  <c r="Q456" i="2"/>
  <c r="P456" i="2"/>
  <c r="O456" i="2"/>
  <c r="R455" i="2"/>
  <c r="Q455" i="2"/>
  <c r="P455" i="2"/>
  <c r="O455" i="2"/>
  <c r="R454" i="2"/>
  <c r="Q454" i="2"/>
  <c r="P454" i="2"/>
  <c r="O454" i="2"/>
  <c r="R453" i="2"/>
  <c r="Q453" i="2"/>
  <c r="P453" i="2"/>
  <c r="O453" i="2"/>
  <c r="R452" i="2"/>
  <c r="Q452" i="2"/>
  <c r="P452" i="2"/>
  <c r="O452" i="2"/>
  <c r="R451" i="2"/>
  <c r="Q451" i="2"/>
  <c r="P451" i="2"/>
  <c r="O451" i="2"/>
  <c r="R450" i="2"/>
  <c r="Q450" i="2"/>
  <c r="P450" i="2"/>
  <c r="O450" i="2"/>
  <c r="R449" i="2"/>
  <c r="Q449" i="2"/>
  <c r="P449" i="2"/>
  <c r="O449" i="2"/>
  <c r="R447" i="2"/>
  <c r="Q447" i="2"/>
  <c r="P447" i="2"/>
  <c r="O447" i="2"/>
  <c r="R446" i="2"/>
  <c r="Q446" i="2"/>
  <c r="P446" i="2"/>
  <c r="O446" i="2"/>
  <c r="R445" i="2"/>
  <c r="Q445" i="2"/>
  <c r="P445" i="2"/>
  <c r="O445" i="2"/>
  <c r="R444" i="2"/>
  <c r="Q444" i="2"/>
  <c r="P444" i="2"/>
  <c r="O444" i="2"/>
  <c r="R443" i="2"/>
  <c r="Q443" i="2"/>
  <c r="P443" i="2"/>
  <c r="O443" i="2"/>
  <c r="R442" i="2"/>
  <c r="Q442" i="2"/>
  <c r="P442" i="2"/>
  <c r="O442" i="2"/>
  <c r="R441" i="2"/>
  <c r="Q441" i="2"/>
  <c r="P441" i="2"/>
  <c r="O441" i="2"/>
  <c r="R440" i="2"/>
  <c r="Q440" i="2"/>
  <c r="P440" i="2"/>
  <c r="O440" i="2"/>
  <c r="R439" i="2"/>
  <c r="Q439" i="2"/>
  <c r="P439" i="2"/>
  <c r="O439" i="2"/>
  <c r="R438" i="2"/>
  <c r="Q438" i="2"/>
  <c r="P438" i="2"/>
  <c r="O438" i="2"/>
  <c r="R437" i="2"/>
  <c r="Q437" i="2"/>
  <c r="P437" i="2"/>
  <c r="O437" i="2"/>
  <c r="R436" i="2"/>
  <c r="Q436" i="2"/>
  <c r="P436" i="2"/>
  <c r="O436" i="2"/>
  <c r="R435" i="2"/>
  <c r="Q435" i="2"/>
  <c r="P435" i="2"/>
  <c r="O435" i="2"/>
  <c r="R434" i="2"/>
  <c r="Q434" i="2"/>
  <c r="P434" i="2"/>
  <c r="O434" i="2"/>
  <c r="R433" i="2"/>
  <c r="Q433" i="2"/>
  <c r="P433" i="2"/>
  <c r="O433" i="2"/>
  <c r="R432" i="2"/>
  <c r="Q432" i="2"/>
  <c r="P432" i="2"/>
  <c r="O432" i="2"/>
  <c r="R431" i="2"/>
  <c r="Q431" i="2"/>
  <c r="P431" i="2"/>
  <c r="O431" i="2"/>
  <c r="R430" i="2"/>
  <c r="Q430" i="2"/>
  <c r="P430" i="2"/>
  <c r="O430" i="2"/>
  <c r="R429" i="2"/>
  <c r="Q429" i="2"/>
  <c r="P429" i="2"/>
  <c r="O429" i="2"/>
  <c r="R428" i="2"/>
  <c r="Q428" i="2"/>
  <c r="P428" i="2"/>
  <c r="O428" i="2"/>
  <c r="R427" i="2"/>
  <c r="Q427" i="2"/>
  <c r="P427" i="2"/>
  <c r="O427" i="2"/>
  <c r="R426" i="2"/>
  <c r="Q426" i="2"/>
  <c r="P426" i="2"/>
  <c r="O426" i="2"/>
  <c r="R425" i="2"/>
  <c r="Q425" i="2"/>
  <c r="P425" i="2"/>
  <c r="O425" i="2"/>
  <c r="R424" i="2"/>
  <c r="Q424" i="2"/>
  <c r="P424" i="2"/>
  <c r="O424" i="2"/>
  <c r="R423" i="2"/>
  <c r="Q423" i="2"/>
  <c r="P423" i="2"/>
  <c r="O423" i="2"/>
  <c r="R422" i="2"/>
  <c r="Q422" i="2"/>
  <c r="P422" i="2"/>
  <c r="O422" i="2"/>
  <c r="R421" i="2"/>
  <c r="Q421" i="2"/>
  <c r="P421" i="2"/>
  <c r="O421" i="2"/>
  <c r="R420" i="2"/>
  <c r="Q420" i="2"/>
  <c r="P420" i="2"/>
  <c r="O420" i="2"/>
  <c r="R419" i="2"/>
  <c r="Q419" i="2"/>
  <c r="P419" i="2"/>
  <c r="O419" i="2"/>
  <c r="R418" i="2"/>
  <c r="Q418" i="2"/>
  <c r="P418" i="2"/>
  <c r="O418" i="2"/>
  <c r="R417" i="2"/>
  <c r="Q417" i="2"/>
  <c r="P417" i="2"/>
  <c r="O417" i="2"/>
  <c r="R416" i="2"/>
  <c r="Q416" i="2"/>
  <c r="P416" i="2"/>
  <c r="O416" i="2"/>
  <c r="R415" i="2"/>
  <c r="Q415" i="2"/>
  <c r="P415" i="2"/>
  <c r="O415" i="2"/>
  <c r="R414" i="2"/>
  <c r="Q414" i="2"/>
  <c r="P414" i="2"/>
  <c r="O414" i="2"/>
  <c r="R413" i="2"/>
  <c r="Q413" i="2"/>
  <c r="P413" i="2"/>
  <c r="O413" i="2"/>
  <c r="R412" i="2"/>
  <c r="Q412" i="2"/>
  <c r="P412" i="2"/>
  <c r="O412" i="2"/>
  <c r="R411" i="2"/>
  <c r="Q411" i="2"/>
  <c r="P411" i="2"/>
  <c r="O411" i="2"/>
  <c r="R410" i="2"/>
  <c r="Q410" i="2"/>
  <c r="P410" i="2"/>
  <c r="O410" i="2"/>
  <c r="R407" i="2"/>
  <c r="Q407" i="2"/>
  <c r="P407" i="2"/>
  <c r="O407" i="2"/>
  <c r="R406" i="2"/>
  <c r="Q406" i="2"/>
  <c r="P406" i="2"/>
  <c r="O406" i="2"/>
  <c r="R405" i="2"/>
  <c r="Q405" i="2"/>
  <c r="P405" i="2"/>
  <c r="O405" i="2"/>
  <c r="R404" i="2"/>
  <c r="Q404" i="2"/>
  <c r="P404" i="2"/>
  <c r="O404" i="2"/>
  <c r="R403" i="2"/>
  <c r="Q403" i="2"/>
  <c r="P403" i="2"/>
  <c r="O403" i="2"/>
  <c r="R402" i="2"/>
  <c r="Q402" i="2"/>
  <c r="P402" i="2"/>
  <c r="O402" i="2"/>
  <c r="R401" i="2"/>
  <c r="Q401" i="2"/>
  <c r="P401" i="2"/>
  <c r="O401" i="2"/>
  <c r="R400" i="2"/>
  <c r="Q400" i="2"/>
  <c r="P400" i="2"/>
  <c r="O400" i="2"/>
  <c r="R399" i="2"/>
  <c r="Q399" i="2"/>
  <c r="P399" i="2"/>
  <c r="O399" i="2"/>
  <c r="R398" i="2"/>
  <c r="Q398" i="2"/>
  <c r="P398" i="2"/>
  <c r="O398" i="2"/>
  <c r="R397" i="2"/>
  <c r="Q397" i="2"/>
  <c r="P397" i="2"/>
  <c r="O397" i="2"/>
  <c r="R396" i="2"/>
  <c r="Q396" i="2"/>
  <c r="P396" i="2"/>
  <c r="O396" i="2"/>
  <c r="R395" i="2"/>
  <c r="Q395" i="2"/>
  <c r="P395" i="2"/>
  <c r="O395" i="2"/>
  <c r="R394" i="2"/>
  <c r="Q394" i="2"/>
  <c r="P394" i="2"/>
  <c r="O394" i="2"/>
  <c r="R392" i="2"/>
  <c r="Q392" i="2"/>
  <c r="P392" i="2"/>
  <c r="O392" i="2"/>
  <c r="R391" i="2"/>
  <c r="Q391" i="2"/>
  <c r="P391" i="2"/>
  <c r="O391" i="2"/>
  <c r="R390" i="2"/>
  <c r="Q390" i="2"/>
  <c r="P390" i="2"/>
  <c r="O390" i="2"/>
  <c r="R389" i="2"/>
  <c r="Q389" i="2"/>
  <c r="P389" i="2"/>
  <c r="O389" i="2"/>
  <c r="R388" i="2"/>
  <c r="Q388" i="2"/>
  <c r="P388" i="2"/>
  <c r="O388" i="2"/>
  <c r="R387" i="2"/>
  <c r="Q387" i="2"/>
  <c r="P387" i="2"/>
  <c r="O387" i="2"/>
  <c r="R386" i="2"/>
  <c r="Q386" i="2"/>
  <c r="P386" i="2"/>
  <c r="O386" i="2"/>
  <c r="R385" i="2"/>
  <c r="Q385" i="2"/>
  <c r="P385" i="2"/>
  <c r="O385" i="2"/>
  <c r="R384" i="2"/>
  <c r="Q384" i="2"/>
  <c r="P384" i="2"/>
  <c r="O384" i="2"/>
  <c r="R383" i="2"/>
  <c r="Q383" i="2"/>
  <c r="P383" i="2"/>
  <c r="O383" i="2"/>
  <c r="Q382" i="2"/>
  <c r="R380" i="2"/>
  <c r="Q380" i="2"/>
  <c r="P380" i="2"/>
  <c r="O380" i="2"/>
  <c r="R379" i="2"/>
  <c r="Q379" i="2"/>
  <c r="P379" i="2"/>
  <c r="O379" i="2"/>
  <c r="R376" i="2"/>
  <c r="Q376" i="2"/>
  <c r="P376" i="2"/>
  <c r="O376" i="2"/>
  <c r="R375" i="2"/>
  <c r="Q375" i="2"/>
  <c r="P375" i="2"/>
  <c r="O375" i="2"/>
  <c r="R374" i="2"/>
  <c r="Q374" i="2"/>
  <c r="P374" i="2"/>
  <c r="O374" i="2"/>
  <c r="R373" i="2"/>
  <c r="Q373" i="2"/>
  <c r="P373" i="2"/>
  <c r="O373" i="2"/>
  <c r="R372" i="2"/>
  <c r="Q372" i="2"/>
  <c r="P372" i="2"/>
  <c r="O372" i="2"/>
  <c r="R371" i="2"/>
  <c r="Q371" i="2"/>
  <c r="P371" i="2"/>
  <c r="O371" i="2"/>
  <c r="R370" i="2"/>
  <c r="Q370" i="2"/>
  <c r="P370" i="2"/>
  <c r="O370" i="2"/>
  <c r="R369" i="2"/>
  <c r="Q369" i="2"/>
  <c r="P369" i="2"/>
  <c r="O369" i="2"/>
  <c r="R368" i="2"/>
  <c r="Q368" i="2"/>
  <c r="P368" i="2"/>
  <c r="O368" i="2"/>
  <c r="R367" i="2"/>
  <c r="Q367" i="2"/>
  <c r="P367" i="2"/>
  <c r="O367" i="2"/>
  <c r="R366" i="2"/>
  <c r="Q366" i="2"/>
  <c r="P366" i="2"/>
  <c r="O366" i="2"/>
  <c r="R365" i="2"/>
  <c r="Q365" i="2"/>
  <c r="P365" i="2"/>
  <c r="O365" i="2"/>
  <c r="R364" i="2"/>
  <c r="Q364" i="2"/>
  <c r="P364" i="2"/>
  <c r="O364" i="2"/>
  <c r="R363" i="2"/>
  <c r="Q363" i="2"/>
  <c r="P363" i="2"/>
  <c r="O363" i="2"/>
  <c r="R362" i="2"/>
  <c r="Q362" i="2"/>
  <c r="P362" i="2"/>
  <c r="O362" i="2"/>
  <c r="R361" i="2"/>
  <c r="Q361" i="2"/>
  <c r="P361" i="2"/>
  <c r="O361" i="2"/>
  <c r="R360" i="2"/>
  <c r="Q360" i="2"/>
  <c r="P360" i="2"/>
  <c r="O360" i="2"/>
  <c r="R359" i="2"/>
  <c r="Q359" i="2"/>
  <c r="P359" i="2"/>
  <c r="O359" i="2"/>
  <c r="R358" i="2"/>
  <c r="Q358" i="2"/>
  <c r="P358" i="2"/>
  <c r="O358" i="2"/>
  <c r="R357" i="2"/>
  <c r="Q357" i="2"/>
  <c r="P357" i="2"/>
  <c r="O357" i="2"/>
  <c r="R355" i="2"/>
  <c r="Q355" i="2"/>
  <c r="P355" i="2"/>
  <c r="O355" i="2"/>
  <c r="R354" i="2"/>
  <c r="Q354" i="2"/>
  <c r="P354" i="2"/>
  <c r="O354" i="2"/>
  <c r="R353" i="2"/>
  <c r="Q353" i="2"/>
  <c r="P353" i="2"/>
  <c r="O353" i="2"/>
  <c r="R352" i="2"/>
  <c r="Q352" i="2"/>
  <c r="P352" i="2"/>
  <c r="O352" i="2"/>
  <c r="R351" i="2"/>
  <c r="Q351" i="2"/>
  <c r="P351" i="2"/>
  <c r="O351" i="2"/>
  <c r="R350" i="2"/>
  <c r="Q350" i="2"/>
  <c r="P350" i="2"/>
  <c r="O350" i="2"/>
  <c r="R349" i="2"/>
  <c r="Q349" i="2"/>
  <c r="P349" i="2"/>
  <c r="O349" i="2"/>
  <c r="R348" i="2"/>
  <c r="Q348" i="2"/>
  <c r="P348" i="2"/>
  <c r="O348" i="2"/>
  <c r="R347" i="2"/>
  <c r="Q347" i="2"/>
  <c r="P347" i="2"/>
  <c r="O347" i="2"/>
  <c r="R346" i="2"/>
  <c r="Q346" i="2"/>
  <c r="P346" i="2"/>
  <c r="O346" i="2"/>
  <c r="R345" i="2"/>
  <c r="Q345" i="2"/>
  <c r="P345" i="2"/>
  <c r="O345" i="2"/>
  <c r="R344" i="2"/>
  <c r="Q344" i="2"/>
  <c r="P344" i="2"/>
  <c r="O344" i="2"/>
  <c r="R343" i="2"/>
  <c r="Q343" i="2"/>
  <c r="P343" i="2"/>
  <c r="O343" i="2"/>
  <c r="R342" i="2"/>
  <c r="Q342" i="2"/>
  <c r="P342" i="2"/>
  <c r="O342" i="2"/>
  <c r="Q341" i="2"/>
  <c r="O341" i="2"/>
  <c r="Q339" i="2"/>
  <c r="O339" i="2"/>
  <c r="R337" i="2"/>
  <c r="Q337" i="2"/>
  <c r="P337" i="2"/>
  <c r="O337" i="2"/>
  <c r="R336" i="2"/>
  <c r="Q336" i="2"/>
  <c r="P336" i="2"/>
  <c r="O336" i="2"/>
  <c r="R333" i="2"/>
  <c r="Q333" i="2"/>
  <c r="P333" i="2"/>
  <c r="O333" i="2"/>
  <c r="R332" i="2"/>
  <c r="Q332" i="2"/>
  <c r="P332" i="2"/>
  <c r="O332" i="2"/>
  <c r="R331" i="2"/>
  <c r="Q331" i="2"/>
  <c r="P331" i="2"/>
  <c r="O331" i="2"/>
  <c r="R330" i="2"/>
  <c r="Q330" i="2"/>
  <c r="P330" i="2"/>
  <c r="O330" i="2"/>
  <c r="R329" i="2"/>
  <c r="Q329" i="2"/>
  <c r="P329" i="2"/>
  <c r="O329" i="2"/>
  <c r="R328" i="2"/>
  <c r="Q328" i="2"/>
  <c r="P328" i="2"/>
  <c r="O328" i="2"/>
  <c r="R327" i="2"/>
  <c r="Q327" i="2"/>
  <c r="P327" i="2"/>
  <c r="O327" i="2"/>
  <c r="R326" i="2"/>
  <c r="Q326" i="2"/>
  <c r="P326" i="2"/>
  <c r="O326" i="2"/>
  <c r="R325" i="2"/>
  <c r="Q325" i="2"/>
  <c r="P325" i="2"/>
  <c r="O325" i="2"/>
  <c r="R324" i="2"/>
  <c r="Q324" i="2"/>
  <c r="P324" i="2"/>
  <c r="O324" i="2"/>
  <c r="R323" i="2"/>
  <c r="Q323" i="2"/>
  <c r="P323" i="2"/>
  <c r="O323" i="2"/>
  <c r="R322" i="2"/>
  <c r="Q322" i="2"/>
  <c r="P322" i="2"/>
  <c r="O322" i="2"/>
  <c r="R321" i="2"/>
  <c r="Q321" i="2"/>
  <c r="P321" i="2"/>
  <c r="O321" i="2"/>
  <c r="R320" i="2"/>
  <c r="Q320" i="2"/>
  <c r="P320" i="2"/>
  <c r="O320" i="2"/>
  <c r="R319" i="2"/>
  <c r="Q319" i="2"/>
  <c r="P319" i="2"/>
  <c r="O319" i="2"/>
  <c r="R318" i="2"/>
  <c r="Q318" i="2"/>
  <c r="P318" i="2"/>
  <c r="O318" i="2"/>
  <c r="R317" i="2"/>
  <c r="Q317" i="2"/>
  <c r="P317" i="2"/>
  <c r="O317" i="2"/>
  <c r="R316" i="2"/>
  <c r="Q316" i="2"/>
  <c r="P316" i="2"/>
  <c r="O316" i="2"/>
  <c r="R315" i="2"/>
  <c r="Q315" i="2"/>
  <c r="P315" i="2"/>
  <c r="O315" i="2"/>
  <c r="R314" i="2"/>
  <c r="Q314" i="2"/>
  <c r="P314" i="2"/>
  <c r="O314" i="2"/>
  <c r="R313" i="2"/>
  <c r="Q313" i="2"/>
  <c r="P313" i="2"/>
  <c r="O313" i="2"/>
  <c r="R312" i="2"/>
  <c r="Q312" i="2"/>
  <c r="P312" i="2"/>
  <c r="O312" i="2"/>
  <c r="R311" i="2"/>
  <c r="Q311" i="2"/>
  <c r="P311" i="2"/>
  <c r="O311" i="2"/>
  <c r="R310" i="2"/>
  <c r="Q310" i="2"/>
  <c r="P310" i="2"/>
  <c r="O310" i="2"/>
  <c r="R309" i="2"/>
  <c r="Q309" i="2"/>
  <c r="P309" i="2"/>
  <c r="O309" i="2"/>
  <c r="R308" i="2"/>
  <c r="Q308" i="2"/>
  <c r="P308" i="2"/>
  <c r="O308" i="2"/>
  <c r="R307" i="2"/>
  <c r="Q307" i="2"/>
  <c r="P307" i="2"/>
  <c r="O307" i="2"/>
  <c r="R306" i="2"/>
  <c r="Q306" i="2"/>
  <c r="P306" i="2"/>
  <c r="O306" i="2"/>
  <c r="Q305" i="2"/>
  <c r="O305" i="2"/>
  <c r="R303" i="2"/>
  <c r="Q303" i="2"/>
  <c r="P303" i="2"/>
  <c r="O303" i="2"/>
  <c r="R302" i="2"/>
  <c r="Q302" i="2"/>
  <c r="P302" i="2"/>
  <c r="O302" i="2"/>
  <c r="R301" i="2"/>
  <c r="Q301" i="2"/>
  <c r="P301" i="2"/>
  <c r="O301" i="2"/>
  <c r="R300" i="2"/>
  <c r="Q300" i="2"/>
  <c r="P300" i="2"/>
  <c r="O300" i="2"/>
  <c r="R299" i="2"/>
  <c r="Q299" i="2"/>
  <c r="P299" i="2"/>
  <c r="O299" i="2"/>
  <c r="R298" i="2"/>
  <c r="Q298" i="2"/>
  <c r="P298" i="2"/>
  <c r="O298" i="2"/>
  <c r="R297" i="2"/>
  <c r="Q297" i="2"/>
  <c r="P297" i="2"/>
  <c r="O297" i="2"/>
  <c r="R296" i="2"/>
  <c r="Q296" i="2"/>
  <c r="P296" i="2"/>
  <c r="O296" i="2"/>
  <c r="R294" i="2"/>
  <c r="Q294" i="2"/>
  <c r="P294" i="2"/>
  <c r="O294" i="2"/>
  <c r="R293" i="2"/>
  <c r="Q293" i="2"/>
  <c r="P293" i="2"/>
  <c r="O293" i="2"/>
  <c r="R292" i="2"/>
  <c r="Q292" i="2"/>
  <c r="P292" i="2"/>
  <c r="O292" i="2"/>
  <c r="R291" i="2"/>
  <c r="Q291" i="2"/>
  <c r="P291" i="2"/>
  <c r="O291" i="2"/>
  <c r="O290" i="2"/>
  <c r="O288" i="2"/>
  <c r="R286" i="2"/>
  <c r="Q286" i="2"/>
  <c r="P286" i="2"/>
  <c r="O286" i="2"/>
  <c r="R285" i="2"/>
  <c r="Q285" i="2"/>
  <c r="P285" i="2"/>
  <c r="O285" i="2"/>
  <c r="R284" i="2"/>
  <c r="Q284" i="2"/>
  <c r="P284" i="2"/>
  <c r="O284" i="2"/>
  <c r="R283" i="2"/>
  <c r="Q283" i="2"/>
  <c r="P283" i="2"/>
  <c r="O283" i="2"/>
  <c r="R282" i="2"/>
  <c r="Q282" i="2"/>
  <c r="P282" i="2"/>
  <c r="O282" i="2"/>
  <c r="R281" i="2"/>
  <c r="Q281" i="2"/>
  <c r="P281" i="2"/>
  <c r="O281" i="2"/>
  <c r="R280" i="2"/>
  <c r="Q280" i="2"/>
  <c r="P280" i="2"/>
  <c r="O280" i="2"/>
  <c r="R279" i="2"/>
  <c r="Q279" i="2"/>
  <c r="P279" i="2"/>
  <c r="O279" i="2"/>
  <c r="R278" i="2"/>
  <c r="Q278" i="2"/>
  <c r="P278" i="2"/>
  <c r="O278" i="2"/>
  <c r="R277" i="2"/>
  <c r="Q277" i="2"/>
  <c r="P277" i="2"/>
  <c r="O277" i="2"/>
  <c r="R276" i="2"/>
  <c r="Q276" i="2"/>
  <c r="P276" i="2"/>
  <c r="O276" i="2"/>
  <c r="R275" i="2"/>
  <c r="Q275" i="2"/>
  <c r="P275" i="2"/>
  <c r="O275" i="2"/>
  <c r="R274" i="2"/>
  <c r="Q274" i="2"/>
  <c r="P274" i="2"/>
  <c r="O274" i="2"/>
  <c r="R273" i="2"/>
  <c r="Q273" i="2"/>
  <c r="P273" i="2"/>
  <c r="O273" i="2"/>
  <c r="R272" i="2"/>
  <c r="Q272" i="2"/>
  <c r="P272" i="2"/>
  <c r="O272" i="2"/>
  <c r="R271" i="2"/>
  <c r="Q271" i="2"/>
  <c r="P271" i="2"/>
  <c r="O271" i="2"/>
  <c r="R270" i="2"/>
  <c r="Q270" i="2"/>
  <c r="P270" i="2"/>
  <c r="O270" i="2"/>
  <c r="R269" i="2"/>
  <c r="Q269" i="2"/>
  <c r="P269" i="2"/>
  <c r="O269" i="2"/>
  <c r="R268" i="2"/>
  <c r="Q268" i="2"/>
  <c r="P268" i="2"/>
  <c r="O268" i="2"/>
  <c r="R267" i="2"/>
  <c r="Q267" i="2"/>
  <c r="P267" i="2"/>
  <c r="O267" i="2"/>
  <c r="Q266" i="2"/>
  <c r="O266" i="2"/>
  <c r="R264" i="2"/>
  <c r="Q264" i="2"/>
  <c r="P264" i="2"/>
  <c r="O264" i="2"/>
  <c r="R263" i="2"/>
  <c r="Q263" i="2"/>
  <c r="P263" i="2"/>
  <c r="O263" i="2"/>
  <c r="R262" i="2"/>
  <c r="Q262" i="2"/>
  <c r="P262" i="2"/>
  <c r="O262" i="2"/>
  <c r="R261" i="2"/>
  <c r="Q261" i="2"/>
  <c r="P261" i="2"/>
  <c r="O261" i="2"/>
  <c r="R260" i="2"/>
  <c r="Q260" i="2"/>
  <c r="P260" i="2"/>
  <c r="O260" i="2"/>
  <c r="R259" i="2"/>
  <c r="Q259" i="2"/>
  <c r="P259" i="2"/>
  <c r="O259" i="2"/>
  <c r="R258" i="2"/>
  <c r="Q258" i="2"/>
  <c r="P258" i="2"/>
  <c r="O258" i="2"/>
  <c r="R257" i="2"/>
  <c r="Q257" i="2"/>
  <c r="P257" i="2"/>
  <c r="O257" i="2"/>
  <c r="R254" i="2"/>
  <c r="Q254" i="2"/>
  <c r="P254" i="2"/>
  <c r="O254" i="2"/>
  <c r="R253" i="2"/>
  <c r="Q253" i="2"/>
  <c r="P253" i="2"/>
  <c r="O253" i="2"/>
  <c r="R252" i="2"/>
  <c r="Q252" i="2"/>
  <c r="P252" i="2"/>
  <c r="O252" i="2"/>
  <c r="R251" i="2"/>
  <c r="Q251" i="2"/>
  <c r="P251" i="2"/>
  <c r="O251" i="2"/>
  <c r="R250" i="2"/>
  <c r="Q250" i="2"/>
  <c r="P250" i="2"/>
  <c r="O250" i="2"/>
  <c r="R249" i="2"/>
  <c r="Q249" i="2"/>
  <c r="P249" i="2"/>
  <c r="O249" i="2"/>
  <c r="R248" i="2"/>
  <c r="Q248" i="2"/>
  <c r="P248" i="2"/>
  <c r="O248" i="2"/>
  <c r="R247" i="2"/>
  <c r="Q247" i="2"/>
  <c r="P247" i="2"/>
  <c r="O247" i="2"/>
  <c r="R246" i="2"/>
  <c r="Q246" i="2"/>
  <c r="P246" i="2"/>
  <c r="O246" i="2"/>
  <c r="R245" i="2"/>
  <c r="Q245" i="2"/>
  <c r="P245" i="2"/>
  <c r="O245" i="2"/>
  <c r="R244" i="2"/>
  <c r="Q244" i="2"/>
  <c r="P244" i="2"/>
  <c r="O244" i="2"/>
  <c r="R243" i="2"/>
  <c r="Q243" i="2"/>
  <c r="P243" i="2"/>
  <c r="O243" i="2"/>
  <c r="R242" i="2"/>
  <c r="Q242" i="2"/>
  <c r="P242" i="2"/>
  <c r="O242" i="2"/>
  <c r="R241" i="2"/>
  <c r="Q241" i="2"/>
  <c r="P241" i="2"/>
  <c r="O241" i="2"/>
  <c r="R240" i="2"/>
  <c r="Q240" i="2"/>
  <c r="P240" i="2"/>
  <c r="O240" i="2"/>
  <c r="R239" i="2"/>
  <c r="Q239" i="2"/>
  <c r="P239" i="2"/>
  <c r="O239" i="2"/>
  <c r="R238" i="2"/>
  <c r="Q238" i="2"/>
  <c r="P238" i="2"/>
  <c r="O238" i="2"/>
  <c r="R237" i="2"/>
  <c r="Q237" i="2"/>
  <c r="P237" i="2"/>
  <c r="O237" i="2"/>
  <c r="R236" i="2"/>
  <c r="Q236" i="2"/>
  <c r="P236" i="2"/>
  <c r="O236" i="2"/>
  <c r="R235" i="2"/>
  <c r="Q235" i="2"/>
  <c r="P235" i="2"/>
  <c r="O235" i="2"/>
  <c r="R234" i="2"/>
  <c r="Q234" i="2"/>
  <c r="P234" i="2"/>
  <c r="O234" i="2"/>
  <c r="R233" i="2"/>
  <c r="Q233" i="2"/>
  <c r="P233" i="2"/>
  <c r="O233" i="2"/>
  <c r="R232" i="2"/>
  <c r="Q232" i="2"/>
  <c r="P232" i="2"/>
  <c r="O232" i="2"/>
  <c r="R231" i="2"/>
  <c r="Q231" i="2"/>
  <c r="P231" i="2"/>
  <c r="O231" i="2"/>
  <c r="R230" i="2"/>
  <c r="Q230" i="2"/>
  <c r="P230" i="2"/>
  <c r="O230" i="2"/>
  <c r="R229" i="2"/>
  <c r="Q229" i="2"/>
  <c r="P229" i="2"/>
  <c r="O229" i="2"/>
  <c r="R228" i="2"/>
  <c r="Q228" i="2"/>
  <c r="P228" i="2"/>
  <c r="O228" i="2"/>
  <c r="R227" i="2"/>
  <c r="Q227" i="2"/>
  <c r="P227" i="2"/>
  <c r="O227" i="2"/>
  <c r="R226" i="2"/>
  <c r="Q226" i="2"/>
  <c r="P226" i="2"/>
  <c r="O226" i="2"/>
  <c r="R225" i="2"/>
  <c r="Q225" i="2"/>
  <c r="P225" i="2"/>
  <c r="O225" i="2"/>
  <c r="R224" i="2"/>
  <c r="Q224" i="2"/>
  <c r="P224" i="2"/>
  <c r="O224" i="2"/>
  <c r="R223" i="2"/>
  <c r="Q223" i="2"/>
  <c r="P223" i="2"/>
  <c r="O223" i="2"/>
  <c r="R222" i="2"/>
  <c r="Q222" i="2"/>
  <c r="P222" i="2"/>
  <c r="O222" i="2"/>
  <c r="R221" i="2"/>
  <c r="Q221" i="2"/>
  <c r="P221" i="2"/>
  <c r="O221" i="2"/>
  <c r="R220" i="2"/>
  <c r="Q220" i="2"/>
  <c r="P220" i="2"/>
  <c r="O220" i="2"/>
  <c r="R219" i="2"/>
  <c r="Q219" i="2"/>
  <c r="P219" i="2"/>
  <c r="O219" i="2"/>
  <c r="R218" i="2"/>
  <c r="Q218" i="2"/>
  <c r="P218" i="2"/>
  <c r="O218" i="2"/>
  <c r="R217" i="2"/>
  <c r="Q217" i="2"/>
  <c r="P217" i="2"/>
  <c r="O217" i="2"/>
  <c r="R215" i="2"/>
  <c r="Q215" i="2"/>
  <c r="P215" i="2"/>
  <c r="O215" i="2"/>
  <c r="R214" i="2"/>
  <c r="Q214" i="2"/>
  <c r="P214" i="2"/>
  <c r="O214" i="2"/>
  <c r="R213" i="2"/>
  <c r="Q213" i="2"/>
  <c r="P213" i="2"/>
  <c r="O213" i="2"/>
  <c r="R212" i="2"/>
  <c r="Q212" i="2"/>
  <c r="P212" i="2"/>
  <c r="O212" i="2"/>
  <c r="R211" i="2"/>
  <c r="Q211" i="2"/>
  <c r="P211" i="2"/>
  <c r="O211" i="2"/>
  <c r="R210" i="2"/>
  <c r="Q210" i="2"/>
  <c r="P210" i="2"/>
  <c r="O210" i="2"/>
  <c r="R209" i="2"/>
  <c r="Q209" i="2"/>
  <c r="P209" i="2"/>
  <c r="O209" i="2"/>
  <c r="R208" i="2"/>
  <c r="Q208" i="2"/>
  <c r="P208" i="2"/>
  <c r="O208" i="2"/>
  <c r="R207" i="2"/>
  <c r="Q207" i="2"/>
  <c r="P207" i="2"/>
  <c r="O207" i="2"/>
  <c r="R206" i="2"/>
  <c r="Q206" i="2"/>
  <c r="P206" i="2"/>
  <c r="O206" i="2"/>
  <c r="R205" i="2"/>
  <c r="Q205" i="2"/>
  <c r="P205" i="2"/>
  <c r="O205" i="2"/>
  <c r="R204" i="2"/>
  <c r="Q204" i="2"/>
  <c r="P204" i="2"/>
  <c r="O204" i="2"/>
  <c r="R203" i="2"/>
  <c r="Q203" i="2"/>
  <c r="P203" i="2"/>
  <c r="O203" i="2"/>
  <c r="R202" i="2"/>
  <c r="Q202" i="2"/>
  <c r="P202" i="2"/>
  <c r="O202" i="2"/>
  <c r="R201" i="2"/>
  <c r="Q201" i="2"/>
  <c r="P201" i="2"/>
  <c r="O201" i="2"/>
  <c r="R200" i="2"/>
  <c r="Q200" i="2"/>
  <c r="P200" i="2"/>
  <c r="O200" i="2"/>
  <c r="R199" i="2"/>
  <c r="Q199" i="2"/>
  <c r="P199" i="2"/>
  <c r="O199" i="2"/>
  <c r="R198" i="2"/>
  <c r="Q198" i="2"/>
  <c r="P198" i="2"/>
  <c r="O198" i="2"/>
  <c r="R197" i="2"/>
  <c r="Q197" i="2"/>
  <c r="P197" i="2"/>
  <c r="O197" i="2"/>
  <c r="R196" i="2"/>
  <c r="Q196" i="2"/>
  <c r="P196" i="2"/>
  <c r="O196" i="2"/>
  <c r="R195" i="2"/>
  <c r="Q195" i="2"/>
  <c r="P195" i="2"/>
  <c r="O195" i="2"/>
  <c r="R194" i="2"/>
  <c r="Q194" i="2"/>
  <c r="P194" i="2"/>
  <c r="O194" i="2"/>
  <c r="R193" i="2"/>
  <c r="Q193" i="2"/>
  <c r="P193" i="2"/>
  <c r="O193" i="2"/>
  <c r="R192" i="2"/>
  <c r="Q192" i="2"/>
  <c r="P192" i="2"/>
  <c r="O192" i="2"/>
  <c r="R191" i="2"/>
  <c r="Q191" i="2"/>
  <c r="P191" i="2"/>
  <c r="O191" i="2"/>
  <c r="R190" i="2"/>
  <c r="Q190" i="2"/>
  <c r="P190" i="2"/>
  <c r="O190" i="2"/>
  <c r="R189" i="2"/>
  <c r="Q189" i="2"/>
  <c r="P189" i="2"/>
  <c r="O189" i="2"/>
  <c r="R188" i="2"/>
  <c r="Q188" i="2"/>
  <c r="P188" i="2"/>
  <c r="O188" i="2"/>
  <c r="R187" i="2"/>
  <c r="Q187" i="2"/>
  <c r="P187" i="2"/>
  <c r="O187" i="2"/>
  <c r="R186" i="2"/>
  <c r="Q186" i="2"/>
  <c r="P186" i="2"/>
  <c r="O186" i="2"/>
  <c r="R185" i="2"/>
  <c r="Q185" i="2"/>
  <c r="P185" i="2"/>
  <c r="O185" i="2"/>
  <c r="R184" i="2"/>
  <c r="Q184" i="2"/>
  <c r="P184" i="2"/>
  <c r="O184" i="2"/>
  <c r="R183" i="2"/>
  <c r="Q183" i="2"/>
  <c r="P183" i="2"/>
  <c r="O183" i="2"/>
  <c r="R181" i="2"/>
  <c r="Q181" i="2"/>
  <c r="P181" i="2"/>
  <c r="O181" i="2"/>
  <c r="R180" i="2"/>
  <c r="Q180" i="2"/>
  <c r="P180" i="2"/>
  <c r="O180" i="2"/>
  <c r="R179" i="2"/>
  <c r="Q179" i="2"/>
  <c r="P179" i="2"/>
  <c r="O179" i="2"/>
  <c r="R178" i="2"/>
  <c r="Q178" i="2"/>
  <c r="P178" i="2"/>
  <c r="O178" i="2"/>
  <c r="R172" i="2"/>
  <c r="Q172" i="2"/>
  <c r="P172" i="2"/>
  <c r="O172" i="2"/>
  <c r="R170" i="2"/>
  <c r="Q170" i="2"/>
  <c r="P170" i="2"/>
  <c r="O170" i="2"/>
  <c r="R168" i="2"/>
  <c r="Q168" i="2"/>
  <c r="P168" i="2"/>
  <c r="O168" i="2"/>
  <c r="R167" i="2"/>
  <c r="Q167" i="2"/>
  <c r="P167" i="2"/>
  <c r="O167" i="2"/>
  <c r="R166" i="2"/>
  <c r="Q166" i="2"/>
  <c r="P166" i="2"/>
  <c r="O166" i="2"/>
  <c r="R165" i="2"/>
  <c r="Q165" i="2"/>
  <c r="P165" i="2"/>
  <c r="O165" i="2"/>
  <c r="R164" i="2"/>
  <c r="Q164" i="2"/>
  <c r="P164" i="2"/>
  <c r="O164" i="2"/>
  <c r="R163" i="2"/>
  <c r="Q163" i="2"/>
  <c r="P163" i="2"/>
  <c r="O163" i="2"/>
  <c r="R162" i="2"/>
  <c r="Q162" i="2"/>
  <c r="P162" i="2"/>
  <c r="O162" i="2"/>
  <c r="R161" i="2"/>
  <c r="Q161" i="2"/>
  <c r="P161" i="2"/>
  <c r="O161" i="2"/>
  <c r="R160" i="2"/>
  <c r="Q160" i="2"/>
  <c r="P160" i="2"/>
  <c r="O160" i="2"/>
  <c r="R159" i="2"/>
  <c r="Q159" i="2"/>
  <c r="P159" i="2"/>
  <c r="O159" i="2"/>
  <c r="R158" i="2"/>
  <c r="Q158" i="2"/>
  <c r="P158" i="2"/>
  <c r="O158" i="2"/>
  <c r="R157" i="2"/>
  <c r="Q157" i="2"/>
  <c r="P157" i="2"/>
  <c r="O157" i="2"/>
  <c r="R156" i="2"/>
  <c r="Q156" i="2"/>
  <c r="P156" i="2"/>
  <c r="O156" i="2"/>
  <c r="R155" i="2"/>
  <c r="Q155" i="2"/>
  <c r="P155" i="2"/>
  <c r="O155" i="2"/>
  <c r="R154" i="2"/>
  <c r="Q154" i="2"/>
  <c r="P154" i="2"/>
  <c r="O154" i="2"/>
  <c r="R153" i="2"/>
  <c r="Q153" i="2"/>
  <c r="P153" i="2"/>
  <c r="O153" i="2"/>
  <c r="R152" i="2"/>
  <c r="Q152" i="2"/>
  <c r="P152" i="2"/>
  <c r="O152" i="2"/>
  <c r="R149" i="2"/>
  <c r="Q149" i="2"/>
  <c r="P149" i="2"/>
  <c r="O149" i="2"/>
  <c r="R147" i="2"/>
  <c r="Q147" i="2"/>
  <c r="P147" i="2"/>
  <c r="O147" i="2"/>
  <c r="O145" i="2"/>
  <c r="O144" i="2"/>
  <c r="R142" i="2"/>
  <c r="Q142" i="2"/>
  <c r="P142" i="2"/>
  <c r="O142" i="2"/>
  <c r="R141" i="2"/>
  <c r="Q141" i="2"/>
  <c r="P141" i="2"/>
  <c r="O141" i="2"/>
  <c r="R140" i="2"/>
  <c r="Q140" i="2"/>
  <c r="P140" i="2"/>
  <c r="O140" i="2"/>
  <c r="R139" i="2"/>
  <c r="Q139" i="2"/>
  <c r="P139" i="2"/>
  <c r="O139" i="2"/>
  <c r="R138" i="2"/>
  <c r="Q138" i="2"/>
  <c r="P138" i="2"/>
  <c r="O138" i="2"/>
  <c r="R137" i="2"/>
  <c r="Q137" i="2"/>
  <c r="P137" i="2"/>
  <c r="O137" i="2"/>
  <c r="R136" i="2"/>
  <c r="Q136" i="2"/>
  <c r="P136" i="2"/>
  <c r="O136" i="2"/>
  <c r="R135" i="2"/>
  <c r="Q135" i="2"/>
  <c r="P135" i="2"/>
  <c r="O135" i="2"/>
  <c r="R134" i="2"/>
  <c r="Q134" i="2"/>
  <c r="P134" i="2"/>
  <c r="O134" i="2"/>
  <c r="R133" i="2"/>
  <c r="Q133" i="2"/>
  <c r="P133" i="2"/>
  <c r="O133" i="2"/>
  <c r="R132" i="2"/>
  <c r="Q132" i="2"/>
  <c r="P132" i="2"/>
  <c r="O132" i="2"/>
  <c r="O130" i="2"/>
  <c r="R128" i="2"/>
  <c r="Q128" i="2"/>
  <c r="P128" i="2"/>
  <c r="O128" i="2"/>
  <c r="R127" i="2"/>
  <c r="Q127" i="2"/>
  <c r="P127" i="2"/>
  <c r="O127" i="2"/>
  <c r="R126" i="2"/>
  <c r="Q126" i="2"/>
  <c r="P126" i="2"/>
  <c r="O126" i="2"/>
  <c r="R125" i="2"/>
  <c r="Q125" i="2"/>
  <c r="P125" i="2"/>
  <c r="O125" i="2"/>
  <c r="R122" i="2"/>
  <c r="Q122" i="2"/>
  <c r="P122" i="2"/>
  <c r="O122" i="2"/>
  <c r="R121" i="2"/>
  <c r="Q121" i="2"/>
  <c r="P121" i="2"/>
  <c r="O121" i="2"/>
  <c r="R120" i="2"/>
  <c r="Q120" i="2"/>
  <c r="P120" i="2"/>
  <c r="O120" i="2"/>
  <c r="R119" i="2"/>
  <c r="Q119" i="2"/>
  <c r="P119" i="2"/>
  <c r="O119" i="2"/>
  <c r="R118" i="2"/>
  <c r="Q118" i="2"/>
  <c r="P118" i="2"/>
  <c r="O118" i="2"/>
  <c r="R117" i="2"/>
  <c r="Q117" i="2"/>
  <c r="P117" i="2"/>
  <c r="O117" i="2"/>
  <c r="R116" i="2"/>
  <c r="Q116" i="2"/>
  <c r="P116" i="2"/>
  <c r="O116" i="2"/>
  <c r="R115" i="2"/>
  <c r="Q115" i="2"/>
  <c r="P115" i="2"/>
  <c r="O115" i="2"/>
  <c r="R114" i="2"/>
  <c r="Q114" i="2"/>
  <c r="P114" i="2"/>
  <c r="O114" i="2"/>
  <c r="R113" i="2"/>
  <c r="Q113" i="2"/>
  <c r="P113" i="2"/>
  <c r="O113" i="2"/>
  <c r="R112" i="2"/>
  <c r="Q112" i="2"/>
  <c r="P112" i="2"/>
  <c r="O112" i="2"/>
  <c r="R111" i="2"/>
  <c r="Q111" i="2"/>
  <c r="P111" i="2"/>
  <c r="O111" i="2"/>
  <c r="R110" i="2"/>
  <c r="Q110" i="2"/>
  <c r="P110" i="2"/>
  <c r="O110" i="2"/>
  <c r="R109" i="2"/>
  <c r="Q109" i="2"/>
  <c r="P109" i="2"/>
  <c r="O109" i="2"/>
  <c r="R108" i="2"/>
  <c r="Q108" i="2"/>
  <c r="P108" i="2"/>
  <c r="O108" i="2"/>
  <c r="R107" i="2"/>
  <c r="Q107" i="2"/>
  <c r="P107" i="2"/>
  <c r="O107" i="2"/>
  <c r="R106" i="2"/>
  <c r="Q106" i="2"/>
  <c r="P106" i="2"/>
  <c r="O106" i="2"/>
  <c r="R105" i="2"/>
  <c r="Q105" i="2"/>
  <c r="P105" i="2"/>
  <c r="O105" i="2"/>
  <c r="R104" i="2"/>
  <c r="Q104" i="2"/>
  <c r="P104" i="2"/>
  <c r="O104" i="2"/>
  <c r="R103" i="2"/>
  <c r="Q103" i="2"/>
  <c r="P103" i="2"/>
  <c r="O103" i="2"/>
  <c r="R102" i="2"/>
  <c r="Q102" i="2"/>
  <c r="P102" i="2"/>
  <c r="O102" i="2"/>
  <c r="R101" i="2"/>
  <c r="Q101" i="2"/>
  <c r="P101" i="2"/>
  <c r="O101" i="2"/>
  <c r="R100" i="2"/>
  <c r="Q100" i="2"/>
  <c r="P100" i="2"/>
  <c r="O100" i="2"/>
  <c r="R99" i="2"/>
  <c r="Q99" i="2"/>
  <c r="P99" i="2"/>
  <c r="O99" i="2"/>
  <c r="R97" i="2"/>
  <c r="Q97" i="2"/>
  <c r="P97" i="2"/>
  <c r="O97" i="2"/>
  <c r="R96" i="2"/>
  <c r="Q96" i="2"/>
  <c r="P96" i="2"/>
  <c r="O96" i="2"/>
  <c r="R95" i="2"/>
  <c r="Q95" i="2"/>
  <c r="P95" i="2"/>
  <c r="O95" i="2"/>
  <c r="R94" i="2"/>
  <c r="Q94" i="2"/>
  <c r="P94" i="2"/>
  <c r="O94" i="2"/>
  <c r="R93" i="2"/>
  <c r="Q93" i="2"/>
  <c r="P93" i="2"/>
  <c r="O93" i="2"/>
  <c r="R92" i="2"/>
  <c r="Q92" i="2"/>
  <c r="P92" i="2"/>
  <c r="O92" i="2"/>
  <c r="R91" i="2"/>
  <c r="Q91" i="2"/>
  <c r="P91" i="2"/>
  <c r="O91" i="2"/>
  <c r="R90" i="2"/>
  <c r="Q90" i="2"/>
  <c r="P90" i="2"/>
  <c r="O90" i="2"/>
  <c r="R89" i="2"/>
  <c r="Q89" i="2"/>
  <c r="P89" i="2"/>
  <c r="O89" i="2"/>
  <c r="R88" i="2"/>
  <c r="Q88" i="2"/>
  <c r="P88" i="2"/>
  <c r="O88" i="2"/>
  <c r="R87" i="2"/>
  <c r="Q87" i="2"/>
  <c r="P87" i="2"/>
  <c r="O87" i="2"/>
  <c r="R86" i="2"/>
  <c r="Q86" i="2"/>
  <c r="P86" i="2"/>
  <c r="O86" i="2"/>
  <c r="R85" i="2"/>
  <c r="Q85" i="2"/>
  <c r="P85" i="2"/>
  <c r="O85" i="2"/>
  <c r="R84" i="2"/>
  <c r="Q84" i="2"/>
  <c r="P84" i="2"/>
  <c r="O84" i="2"/>
  <c r="R83" i="2"/>
  <c r="Q83" i="2"/>
  <c r="P83" i="2"/>
  <c r="O83" i="2"/>
  <c r="R82" i="2"/>
  <c r="Q82" i="2"/>
  <c r="P82" i="2"/>
  <c r="O82" i="2"/>
  <c r="R81" i="2"/>
  <c r="Q81" i="2"/>
  <c r="P81" i="2"/>
  <c r="O81" i="2"/>
  <c r="R80" i="2"/>
  <c r="Q80" i="2"/>
  <c r="P80" i="2"/>
  <c r="O80" i="2"/>
  <c r="R79" i="2"/>
  <c r="Q79" i="2"/>
  <c r="P79" i="2"/>
  <c r="O79" i="2"/>
  <c r="R78" i="2"/>
  <c r="Q78" i="2"/>
  <c r="P78" i="2"/>
  <c r="O78" i="2"/>
  <c r="R77" i="2"/>
  <c r="Q77" i="2"/>
  <c r="P77" i="2"/>
  <c r="O77" i="2"/>
  <c r="R76" i="2"/>
  <c r="Q76" i="2"/>
  <c r="P76" i="2"/>
  <c r="O76" i="2"/>
  <c r="R75" i="2"/>
  <c r="Q75" i="2"/>
  <c r="P75" i="2"/>
  <c r="O75" i="2"/>
  <c r="R74" i="2"/>
  <c r="Q74" i="2"/>
  <c r="P74" i="2"/>
  <c r="O74" i="2"/>
  <c r="R71" i="2"/>
  <c r="Q71" i="2"/>
  <c r="P71" i="2"/>
  <c r="O71" i="2"/>
  <c r="R69" i="2"/>
  <c r="Q69" i="2"/>
  <c r="P69" i="2"/>
  <c r="O69" i="2"/>
  <c r="H643" i="1"/>
  <c r="I643" i="1"/>
  <c r="J643" i="1"/>
  <c r="K643" i="1"/>
  <c r="L643" i="1"/>
  <c r="M643" i="1"/>
  <c r="N643" i="1"/>
  <c r="O643" i="1"/>
  <c r="S643" i="1"/>
  <c r="T643" i="1"/>
  <c r="U643" i="1"/>
  <c r="X643" i="1"/>
  <c r="Y643" i="1"/>
  <c r="Z643" i="1"/>
  <c r="AA643" i="1"/>
  <c r="AB643" i="1"/>
  <c r="AC643" i="1"/>
  <c r="AD643" i="1"/>
  <c r="AE643" i="1"/>
  <c r="Y569" i="2"/>
  <c r="Z569" i="2"/>
  <c r="AA569" i="2"/>
  <c r="AB569" i="2"/>
  <c r="E561" i="2"/>
  <c r="G561" i="2"/>
  <c r="J561" i="2"/>
  <c r="L561" i="2"/>
  <c r="T561" i="2"/>
  <c r="U561" i="2"/>
  <c r="V561" i="2"/>
  <c r="W561" i="2"/>
  <c r="Y561" i="2"/>
  <c r="Z561" i="2"/>
  <c r="AA561" i="2"/>
  <c r="AB561" i="2"/>
  <c r="Y531" i="2"/>
  <c r="Z531" i="2"/>
  <c r="AA531" i="2"/>
  <c r="AB531" i="2"/>
  <c r="Y505" i="2"/>
  <c r="Z505" i="2"/>
  <c r="AA505" i="2"/>
  <c r="AB505" i="2"/>
  <c r="F498" i="2"/>
  <c r="G498" i="2"/>
  <c r="H498" i="2"/>
  <c r="T498" i="2"/>
  <c r="U498" i="2"/>
  <c r="V498" i="2"/>
  <c r="W498" i="2"/>
  <c r="Y498" i="2"/>
  <c r="Z498" i="2"/>
  <c r="AA498" i="2"/>
  <c r="AB498" i="2"/>
  <c r="E498" i="2"/>
  <c r="T491" i="2"/>
  <c r="U491" i="2"/>
  <c r="V491" i="2"/>
  <c r="W491" i="2"/>
  <c r="Y491" i="2"/>
  <c r="Z491" i="2"/>
  <c r="AA491" i="2"/>
  <c r="AB491" i="2"/>
  <c r="T489" i="2"/>
  <c r="U489" i="2"/>
  <c r="V489" i="2"/>
  <c r="W489" i="2"/>
  <c r="Y489" i="2"/>
  <c r="Z489" i="2"/>
  <c r="AA489" i="2"/>
  <c r="AB489" i="2"/>
  <c r="E381" i="2"/>
  <c r="F381" i="2"/>
  <c r="G381" i="2"/>
  <c r="H381" i="2"/>
  <c r="L381" i="2"/>
  <c r="T381" i="2"/>
  <c r="U381" i="2"/>
  <c r="V381" i="2"/>
  <c r="W381" i="2"/>
  <c r="Z381" i="2"/>
  <c r="AA381" i="2"/>
  <c r="AB381" i="2"/>
  <c r="F143" i="2"/>
  <c r="G143" i="2"/>
  <c r="H143" i="2"/>
  <c r="J143" i="2"/>
  <c r="T143" i="2"/>
  <c r="U143" i="2"/>
  <c r="V143" i="2"/>
  <c r="W143" i="2"/>
  <c r="Y143" i="2"/>
  <c r="Z143" i="2"/>
  <c r="AA143" i="2"/>
  <c r="AB143" i="2"/>
  <c r="E143" i="2"/>
  <c r="H569" i="1"/>
  <c r="I569" i="1"/>
  <c r="J569" i="1"/>
  <c r="K569" i="1"/>
  <c r="L569" i="1"/>
  <c r="M569" i="1"/>
  <c r="N569" i="1"/>
  <c r="O569" i="1"/>
  <c r="AK569" i="1"/>
  <c r="AN569" i="1"/>
  <c r="AO569" i="1"/>
  <c r="AP569" i="1"/>
  <c r="AQ569" i="1"/>
  <c r="AR569" i="1"/>
  <c r="AS569" i="1"/>
  <c r="AT569" i="1"/>
  <c r="AU569" i="1"/>
  <c r="AZ569" i="1"/>
  <c r="BA569" i="1"/>
  <c r="BB569" i="1"/>
  <c r="BC569" i="1"/>
  <c r="BD569" i="1"/>
  <c r="BE569" i="1"/>
  <c r="BF569" i="1"/>
  <c r="BG569" i="1"/>
  <c r="BJ569" i="1"/>
  <c r="BK569" i="1"/>
  <c r="BL569" i="1"/>
  <c r="BM569" i="1"/>
  <c r="BN569" i="1"/>
  <c r="BO569" i="1"/>
  <c r="BP569" i="1"/>
  <c r="BQ569" i="1"/>
  <c r="H561" i="1"/>
  <c r="I561" i="1"/>
  <c r="J561" i="1"/>
  <c r="K561" i="1"/>
  <c r="L561" i="1"/>
  <c r="M561" i="1"/>
  <c r="N561" i="1"/>
  <c r="O561" i="1"/>
  <c r="S561" i="1"/>
  <c r="T561" i="1"/>
  <c r="U561" i="1"/>
  <c r="X561" i="1"/>
  <c r="Y561" i="1"/>
  <c r="Z561" i="1"/>
  <c r="AA561" i="1"/>
  <c r="AB561" i="1"/>
  <c r="AC561" i="1"/>
  <c r="AD561" i="1"/>
  <c r="AE561" i="1"/>
  <c r="AK561" i="1"/>
  <c r="AN561" i="1"/>
  <c r="AO561" i="1"/>
  <c r="AP561" i="1"/>
  <c r="AQ561" i="1"/>
  <c r="AR561" i="1"/>
  <c r="AS561" i="1"/>
  <c r="AT561" i="1"/>
  <c r="AU561" i="1"/>
  <c r="AZ561" i="1"/>
  <c r="BA561" i="1"/>
  <c r="BB561" i="1"/>
  <c r="BC561" i="1"/>
  <c r="BD561" i="1"/>
  <c r="BE561" i="1"/>
  <c r="BF561" i="1"/>
  <c r="BG561" i="1"/>
  <c r="BJ561" i="1"/>
  <c r="BK561" i="1"/>
  <c r="BL561" i="1"/>
  <c r="BM561" i="1"/>
  <c r="BN561" i="1"/>
  <c r="BO561" i="1"/>
  <c r="BP561" i="1"/>
  <c r="BQ561" i="1"/>
  <c r="E531" i="1"/>
  <c r="H531" i="1"/>
  <c r="I531" i="1"/>
  <c r="J531" i="1"/>
  <c r="K531" i="1"/>
  <c r="L531" i="1"/>
  <c r="M531" i="1"/>
  <c r="N531" i="1"/>
  <c r="O531" i="1"/>
  <c r="AK531" i="1"/>
  <c r="AN531" i="1"/>
  <c r="AO531" i="1"/>
  <c r="AP531" i="1"/>
  <c r="AQ531" i="1"/>
  <c r="AR531" i="1"/>
  <c r="AS531" i="1"/>
  <c r="AT531" i="1"/>
  <c r="AU531" i="1"/>
  <c r="AZ531" i="1"/>
  <c r="BA531" i="1"/>
  <c r="BB531" i="1"/>
  <c r="BC531" i="1"/>
  <c r="BD531" i="1"/>
  <c r="BE531" i="1"/>
  <c r="BF531" i="1"/>
  <c r="BG531" i="1"/>
  <c r="BJ531" i="1"/>
  <c r="BK531" i="1"/>
  <c r="BL531" i="1"/>
  <c r="BM531" i="1"/>
  <c r="BN531" i="1"/>
  <c r="BO531" i="1"/>
  <c r="BP531" i="1"/>
  <c r="BQ531" i="1"/>
  <c r="E505" i="1"/>
  <c r="H505" i="1"/>
  <c r="I505" i="1"/>
  <c r="J505" i="1"/>
  <c r="K505" i="1"/>
  <c r="L505" i="1"/>
  <c r="M505" i="1"/>
  <c r="N505" i="1"/>
  <c r="AK505" i="1"/>
  <c r="AN505" i="1"/>
  <c r="AO505" i="1"/>
  <c r="AP505" i="1"/>
  <c r="AQ505" i="1"/>
  <c r="AR505" i="1"/>
  <c r="AS505" i="1"/>
  <c r="AT505" i="1"/>
  <c r="AU505" i="1"/>
  <c r="AZ505" i="1"/>
  <c r="BA505" i="1"/>
  <c r="BB505" i="1"/>
  <c r="BC505" i="1"/>
  <c r="BD505" i="1"/>
  <c r="BE505" i="1"/>
  <c r="BF505" i="1"/>
  <c r="BG505" i="1"/>
  <c r="BJ505" i="1"/>
  <c r="BK505" i="1"/>
  <c r="BL505" i="1"/>
  <c r="BM505" i="1"/>
  <c r="BN505" i="1"/>
  <c r="BO505" i="1"/>
  <c r="BP505" i="1"/>
  <c r="BQ505" i="1"/>
  <c r="E498" i="1"/>
  <c r="H498" i="1"/>
  <c r="I498" i="1"/>
  <c r="J498" i="1"/>
  <c r="K498" i="1"/>
  <c r="L498" i="1"/>
  <c r="M498" i="1"/>
  <c r="N498" i="1"/>
  <c r="O498" i="1"/>
  <c r="AK498" i="1"/>
  <c r="AN498" i="1"/>
  <c r="AO498" i="1"/>
  <c r="AP498" i="1"/>
  <c r="AQ498" i="1"/>
  <c r="AR498" i="1"/>
  <c r="AS498" i="1"/>
  <c r="AT498" i="1"/>
  <c r="AU498" i="1"/>
  <c r="AZ498" i="1"/>
  <c r="BA498" i="1"/>
  <c r="BB498" i="1"/>
  <c r="BC498" i="1"/>
  <c r="BD498" i="1"/>
  <c r="BE498" i="1"/>
  <c r="BF498" i="1"/>
  <c r="BG498" i="1"/>
  <c r="BJ498" i="1"/>
  <c r="BK498" i="1"/>
  <c r="BL498" i="1"/>
  <c r="BM498" i="1"/>
  <c r="BN498" i="1"/>
  <c r="BO498" i="1"/>
  <c r="BP498" i="1"/>
  <c r="BQ498" i="1"/>
  <c r="E491" i="1"/>
  <c r="H491" i="1"/>
  <c r="I491" i="1"/>
  <c r="J491" i="1"/>
  <c r="K491" i="1"/>
  <c r="L491" i="1"/>
  <c r="M491" i="1"/>
  <c r="N491" i="1"/>
  <c r="O491" i="1"/>
  <c r="AK491" i="1"/>
  <c r="AN491" i="1"/>
  <c r="AO491" i="1"/>
  <c r="AP491" i="1"/>
  <c r="AQ491" i="1"/>
  <c r="AR491" i="1"/>
  <c r="AS491" i="1"/>
  <c r="AT491" i="1"/>
  <c r="AU491" i="1"/>
  <c r="AZ491" i="1"/>
  <c r="BA491" i="1"/>
  <c r="BB491" i="1"/>
  <c r="BC491" i="1"/>
  <c r="BD491" i="1"/>
  <c r="BE491" i="1"/>
  <c r="BF491" i="1"/>
  <c r="BG491" i="1"/>
  <c r="BJ491" i="1"/>
  <c r="BK491" i="1"/>
  <c r="BL491" i="1"/>
  <c r="BM491" i="1"/>
  <c r="BN491" i="1"/>
  <c r="BO491" i="1"/>
  <c r="BP491" i="1"/>
  <c r="BQ491" i="1"/>
  <c r="E489" i="1"/>
  <c r="H489" i="1"/>
  <c r="I489" i="1"/>
  <c r="J489" i="1"/>
  <c r="K489" i="1"/>
  <c r="L489" i="1"/>
  <c r="M489" i="1"/>
  <c r="N489" i="1"/>
  <c r="O489" i="1"/>
  <c r="AK489" i="1"/>
  <c r="AN489" i="1"/>
  <c r="AO489" i="1"/>
  <c r="AP489" i="1"/>
  <c r="AQ489" i="1"/>
  <c r="AR489" i="1"/>
  <c r="AS489" i="1"/>
  <c r="AT489" i="1"/>
  <c r="AU489" i="1"/>
  <c r="AZ489" i="1"/>
  <c r="BA489" i="1"/>
  <c r="BB489" i="1"/>
  <c r="BC489" i="1"/>
  <c r="BD489" i="1"/>
  <c r="BE489" i="1"/>
  <c r="BF489" i="1"/>
  <c r="BG489" i="1"/>
  <c r="BJ489" i="1"/>
  <c r="BK489" i="1"/>
  <c r="BL489" i="1"/>
  <c r="BM489" i="1"/>
  <c r="BN489" i="1"/>
  <c r="BO489" i="1"/>
  <c r="BP489" i="1"/>
  <c r="BQ489" i="1"/>
  <c r="E145" i="1"/>
  <c r="H145" i="1"/>
  <c r="I145" i="1"/>
  <c r="J145" i="1"/>
  <c r="K145" i="1"/>
  <c r="L145" i="1"/>
  <c r="M145" i="1"/>
  <c r="N145" i="1"/>
  <c r="O145" i="1"/>
  <c r="AK145" i="1"/>
  <c r="AN145" i="1"/>
  <c r="AO145" i="1"/>
  <c r="AP145" i="1"/>
  <c r="AQ145" i="1"/>
  <c r="AR145" i="1"/>
  <c r="AS145" i="1"/>
  <c r="AT145" i="1"/>
  <c r="AU145" i="1"/>
  <c r="AZ145" i="1"/>
  <c r="BA145" i="1"/>
  <c r="BB145" i="1"/>
  <c r="BC145" i="1"/>
  <c r="BD145" i="1"/>
  <c r="BE145" i="1"/>
  <c r="BF145" i="1"/>
  <c r="BG145" i="1"/>
  <c r="BJ145" i="1"/>
  <c r="BK145" i="1"/>
  <c r="BL145" i="1"/>
  <c r="BM145" i="1"/>
  <c r="BN145" i="1"/>
  <c r="BO145" i="1"/>
  <c r="BP145" i="1"/>
  <c r="BQ145" i="1"/>
  <c r="D67" i="1"/>
  <c r="X585" i="2"/>
  <c r="X584" i="2"/>
  <c r="X583" i="2"/>
  <c r="X582" i="2"/>
  <c r="X581" i="2"/>
  <c r="X580" i="2"/>
  <c r="X579" i="2"/>
  <c r="X578" i="2"/>
  <c r="X577" i="2"/>
  <c r="X576" i="2"/>
  <c r="X575" i="2"/>
  <c r="X574" i="2"/>
  <c r="X573" i="2"/>
  <c r="X572" i="2"/>
  <c r="X571" i="2"/>
  <c r="X560" i="2"/>
  <c r="X559" i="2"/>
  <c r="X558" i="2"/>
  <c r="X557" i="2"/>
  <c r="X556" i="2"/>
  <c r="X555" i="2"/>
  <c r="X554" i="2"/>
  <c r="X553" i="2"/>
  <c r="X552" i="2"/>
  <c r="X551" i="2"/>
  <c r="X550" i="2"/>
  <c r="X549" i="2"/>
  <c r="X548" i="2"/>
  <c r="X547" i="2"/>
  <c r="X546" i="2"/>
  <c r="X545" i="2"/>
  <c r="X544" i="2"/>
  <c r="X543" i="2"/>
  <c r="X542" i="2"/>
  <c r="X541" i="2"/>
  <c r="X540" i="2"/>
  <c r="X539" i="2"/>
  <c r="X538" i="2"/>
  <c r="X537" i="2"/>
  <c r="X536" i="2"/>
  <c r="X535" i="2"/>
  <c r="X534" i="2"/>
  <c r="X533" i="2"/>
  <c r="X530" i="2"/>
  <c r="X529" i="2"/>
  <c r="X528" i="2"/>
  <c r="X527" i="2"/>
  <c r="X526" i="2"/>
  <c r="X525" i="2"/>
  <c r="X524" i="2"/>
  <c r="X523" i="2"/>
  <c r="X522" i="2"/>
  <c r="X521" i="2"/>
  <c r="X520" i="2"/>
  <c r="X519" i="2"/>
  <c r="X518" i="2"/>
  <c r="X517" i="2"/>
  <c r="X516" i="2"/>
  <c r="X515" i="2"/>
  <c r="X514" i="2"/>
  <c r="X513" i="2"/>
  <c r="X512" i="2"/>
  <c r="X511" i="2"/>
  <c r="X510" i="2"/>
  <c r="X509" i="2"/>
  <c r="X508" i="2"/>
  <c r="X507" i="2"/>
  <c r="X503" i="2"/>
  <c r="X502" i="2"/>
  <c r="X501" i="2"/>
  <c r="X500" i="2"/>
  <c r="X497" i="2"/>
  <c r="X496" i="2"/>
  <c r="X495" i="2"/>
  <c r="X494" i="2"/>
  <c r="X493" i="2"/>
  <c r="X490" i="2"/>
  <c r="X147" i="2"/>
  <c r="X144" i="2"/>
  <c r="X142" i="2"/>
  <c r="S585" i="2"/>
  <c r="S584" i="2"/>
  <c r="S583" i="2"/>
  <c r="S582" i="2"/>
  <c r="S581" i="2"/>
  <c r="S580" i="2"/>
  <c r="S579" i="2"/>
  <c r="S578" i="2"/>
  <c r="S577" i="2"/>
  <c r="S576" i="2"/>
  <c r="S575" i="2"/>
  <c r="S574" i="2"/>
  <c r="S573" i="2"/>
  <c r="S572" i="2"/>
  <c r="S571" i="2"/>
  <c r="S560" i="2"/>
  <c r="S559" i="2"/>
  <c r="S558" i="2"/>
  <c r="S557" i="2"/>
  <c r="S556" i="2"/>
  <c r="S555" i="2"/>
  <c r="S554" i="2"/>
  <c r="S553" i="2"/>
  <c r="S552" i="2"/>
  <c r="S551" i="2"/>
  <c r="S550" i="2"/>
  <c r="S549" i="2"/>
  <c r="S548" i="2"/>
  <c r="S547" i="2"/>
  <c r="S546" i="2"/>
  <c r="S545" i="2"/>
  <c r="S544" i="2"/>
  <c r="S543" i="2"/>
  <c r="S542" i="2"/>
  <c r="S541" i="2"/>
  <c r="S540" i="2"/>
  <c r="S539" i="2"/>
  <c r="S538" i="2"/>
  <c r="S537" i="2"/>
  <c r="S536" i="2"/>
  <c r="S535" i="2"/>
  <c r="S534" i="2"/>
  <c r="S533" i="2"/>
  <c r="S530" i="2"/>
  <c r="S529" i="2"/>
  <c r="S528" i="2"/>
  <c r="S527" i="2"/>
  <c r="S526" i="2"/>
  <c r="S525" i="2"/>
  <c r="S524" i="2"/>
  <c r="S523" i="2"/>
  <c r="S522" i="2"/>
  <c r="S521" i="2"/>
  <c r="S520" i="2"/>
  <c r="S519" i="2"/>
  <c r="S518" i="2"/>
  <c r="S517" i="2"/>
  <c r="S516" i="2"/>
  <c r="S515" i="2"/>
  <c r="S514" i="2"/>
  <c r="S513" i="2"/>
  <c r="S512" i="2"/>
  <c r="S511" i="2"/>
  <c r="S510" i="2"/>
  <c r="S509" i="2"/>
  <c r="S508" i="2"/>
  <c r="S507" i="2"/>
  <c r="S503" i="2"/>
  <c r="S502" i="2"/>
  <c r="S501" i="2"/>
  <c r="S500" i="2"/>
  <c r="S497" i="2"/>
  <c r="S496" i="2"/>
  <c r="S495" i="2"/>
  <c r="S494" i="2"/>
  <c r="S493" i="2"/>
  <c r="S490" i="2"/>
  <c r="S147" i="2"/>
  <c r="S144" i="2"/>
  <c r="S142" i="2"/>
  <c r="I142" i="2"/>
  <c r="D144" i="2"/>
  <c r="D142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62" i="2"/>
  <c r="B560" i="2"/>
  <c r="B497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23" i="2"/>
  <c r="B524" i="2"/>
  <c r="B525" i="2"/>
  <c r="B526" i="2"/>
  <c r="B527" i="2"/>
  <c r="B528" i="2"/>
  <c r="B529" i="2"/>
  <c r="B530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00" i="2"/>
  <c r="B501" i="2"/>
  <c r="B502" i="2"/>
  <c r="B503" i="2"/>
  <c r="B493" i="2"/>
  <c r="B494" i="2"/>
  <c r="B495" i="2"/>
  <c r="B496" i="2"/>
  <c r="B490" i="2"/>
  <c r="B145" i="2"/>
  <c r="I67" i="1"/>
  <c r="F571" i="1"/>
  <c r="G571" i="1"/>
  <c r="F572" i="1"/>
  <c r="G572" i="1"/>
  <c r="F573" i="1"/>
  <c r="G573" i="1"/>
  <c r="F574" i="1"/>
  <c r="G574" i="1"/>
  <c r="F575" i="1"/>
  <c r="G575" i="1"/>
  <c r="F576" i="1"/>
  <c r="G576" i="1"/>
  <c r="F577" i="1"/>
  <c r="G577" i="1"/>
  <c r="F578" i="1"/>
  <c r="G578" i="1"/>
  <c r="F579" i="1"/>
  <c r="G579" i="1"/>
  <c r="F580" i="1"/>
  <c r="G580" i="1"/>
  <c r="F581" i="1"/>
  <c r="G581" i="1"/>
  <c r="F582" i="1"/>
  <c r="G582" i="1"/>
  <c r="F583" i="1"/>
  <c r="G583" i="1"/>
  <c r="F584" i="1"/>
  <c r="G584" i="1"/>
  <c r="F585" i="1"/>
  <c r="G585" i="1"/>
  <c r="A571" i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F533" i="1"/>
  <c r="G533" i="1"/>
  <c r="F534" i="1"/>
  <c r="G534" i="1"/>
  <c r="F535" i="1"/>
  <c r="G535" i="1"/>
  <c r="F536" i="1"/>
  <c r="G536" i="1"/>
  <c r="F537" i="1"/>
  <c r="G537" i="1"/>
  <c r="F538" i="1"/>
  <c r="G538" i="1"/>
  <c r="F539" i="1"/>
  <c r="G539" i="1"/>
  <c r="F540" i="1"/>
  <c r="G540" i="1"/>
  <c r="F541" i="1"/>
  <c r="G541" i="1"/>
  <c r="F542" i="1"/>
  <c r="G542" i="1"/>
  <c r="F543" i="1"/>
  <c r="G543" i="1"/>
  <c r="F544" i="1"/>
  <c r="G544" i="1"/>
  <c r="F545" i="1"/>
  <c r="G545" i="1"/>
  <c r="F546" i="1"/>
  <c r="G546" i="1"/>
  <c r="F547" i="1"/>
  <c r="G547" i="1"/>
  <c r="F548" i="1"/>
  <c r="G548" i="1"/>
  <c r="F549" i="1"/>
  <c r="G549" i="1"/>
  <c r="F550" i="1"/>
  <c r="G550" i="1"/>
  <c r="F551" i="1"/>
  <c r="G551" i="1"/>
  <c r="F552" i="1"/>
  <c r="G552" i="1"/>
  <c r="F553" i="1"/>
  <c r="G553" i="1"/>
  <c r="F554" i="1"/>
  <c r="G554" i="1"/>
  <c r="F555" i="1"/>
  <c r="G555" i="1"/>
  <c r="F556" i="1"/>
  <c r="G556" i="1"/>
  <c r="F557" i="1"/>
  <c r="G557" i="1"/>
  <c r="F558" i="1"/>
  <c r="G558" i="1"/>
  <c r="F559" i="1"/>
  <c r="G559" i="1"/>
  <c r="F560" i="1"/>
  <c r="G560" i="1"/>
  <c r="A509" i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3" i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F507" i="1"/>
  <c r="G507" i="1"/>
  <c r="F508" i="1"/>
  <c r="G508" i="1"/>
  <c r="F509" i="1"/>
  <c r="G509" i="1"/>
  <c r="F510" i="1"/>
  <c r="G510" i="1"/>
  <c r="F511" i="1"/>
  <c r="G511" i="1"/>
  <c r="F512" i="1"/>
  <c r="G512" i="1"/>
  <c r="F513" i="1"/>
  <c r="G513" i="1"/>
  <c r="F514" i="1"/>
  <c r="G514" i="1"/>
  <c r="F515" i="1"/>
  <c r="G515" i="1"/>
  <c r="F516" i="1"/>
  <c r="G516" i="1"/>
  <c r="F517" i="1"/>
  <c r="G517" i="1"/>
  <c r="F518" i="1"/>
  <c r="G518" i="1"/>
  <c r="F519" i="1"/>
  <c r="G519" i="1"/>
  <c r="F520" i="1"/>
  <c r="G520" i="1"/>
  <c r="F521" i="1"/>
  <c r="G521" i="1"/>
  <c r="F522" i="1"/>
  <c r="G522" i="1"/>
  <c r="F523" i="1"/>
  <c r="G523" i="1"/>
  <c r="F524" i="1"/>
  <c r="G524" i="1"/>
  <c r="F525" i="1"/>
  <c r="G525" i="1"/>
  <c r="F526" i="1"/>
  <c r="G526" i="1"/>
  <c r="F527" i="1"/>
  <c r="G527" i="1"/>
  <c r="F528" i="1"/>
  <c r="G528" i="1"/>
  <c r="F529" i="1"/>
  <c r="G529" i="1"/>
  <c r="F530" i="1"/>
  <c r="G530" i="1"/>
  <c r="G500" i="1"/>
  <c r="G501" i="1"/>
  <c r="G502" i="1"/>
  <c r="G503" i="1"/>
  <c r="F500" i="1"/>
  <c r="F501" i="1"/>
  <c r="F502" i="1"/>
  <c r="F503" i="1"/>
  <c r="G493" i="1"/>
  <c r="G494" i="1"/>
  <c r="G496" i="1"/>
  <c r="G497" i="1"/>
  <c r="F493" i="1"/>
  <c r="F494" i="1"/>
  <c r="F495" i="1"/>
  <c r="G495" i="1"/>
  <c r="F496" i="1"/>
  <c r="F497" i="1"/>
  <c r="A493" i="1"/>
  <c r="A494" i="1" s="1"/>
  <c r="A495" i="1" s="1"/>
  <c r="A496" i="1" s="1"/>
  <c r="A497" i="1" s="1"/>
  <c r="G490" i="1"/>
  <c r="F490" i="1"/>
  <c r="G147" i="1"/>
  <c r="F147" i="1"/>
  <c r="AW489" i="1" l="1"/>
  <c r="AV489" i="1"/>
  <c r="AW145" i="1"/>
  <c r="AV145" i="1"/>
  <c r="AV491" i="1"/>
  <c r="AW491" i="1"/>
  <c r="AV505" i="1"/>
  <c r="AW505" i="1"/>
  <c r="AH561" i="1"/>
  <c r="AG561" i="1"/>
  <c r="AW498" i="1"/>
  <c r="AV498" i="1"/>
  <c r="AV531" i="1"/>
  <c r="AW531" i="1"/>
  <c r="AW561" i="1"/>
  <c r="AV561" i="1"/>
  <c r="Q561" i="1"/>
  <c r="R561" i="1"/>
  <c r="AW569" i="1"/>
  <c r="AV569" i="1"/>
  <c r="P494" i="1"/>
  <c r="P527" i="1"/>
  <c r="P519" i="1"/>
  <c r="P511" i="1"/>
  <c r="P560" i="1"/>
  <c r="P550" i="1"/>
  <c r="P544" i="1"/>
  <c r="P538" i="1"/>
  <c r="P500" i="1"/>
  <c r="P497" i="1"/>
  <c r="P528" i="1"/>
  <c r="P524" i="1"/>
  <c r="P520" i="1"/>
  <c r="P516" i="1"/>
  <c r="P514" i="1"/>
  <c r="P512" i="1"/>
  <c r="P509" i="1"/>
  <c r="P559" i="1"/>
  <c r="P549" i="1"/>
  <c r="P529" i="1"/>
  <c r="P525" i="1"/>
  <c r="P521" i="1"/>
  <c r="P515" i="1"/>
  <c r="P513" i="1"/>
  <c r="P508" i="1"/>
  <c r="P507" i="1"/>
  <c r="P556" i="1"/>
  <c r="P554" i="1"/>
  <c r="P548" i="1"/>
  <c r="P546" i="1"/>
  <c r="P540" i="1"/>
  <c r="P534" i="1"/>
  <c r="P533" i="1"/>
  <c r="P493" i="1"/>
  <c r="P490" i="1"/>
  <c r="P495" i="1"/>
  <c r="P503" i="1"/>
  <c r="P530" i="1"/>
  <c r="P526" i="1"/>
  <c r="P522" i="1"/>
  <c r="P518" i="1"/>
  <c r="P557" i="1"/>
  <c r="P555" i="1"/>
  <c r="P553" i="1"/>
  <c r="P551" i="1"/>
  <c r="P547" i="1"/>
  <c r="P545" i="1"/>
  <c r="P543" i="1"/>
  <c r="P541" i="1"/>
  <c r="P539" i="1"/>
  <c r="P537" i="1"/>
  <c r="P535" i="1"/>
  <c r="P496" i="1"/>
  <c r="P502" i="1"/>
  <c r="E585" i="1"/>
  <c r="E583" i="1"/>
  <c r="E581" i="1"/>
  <c r="E579" i="1"/>
  <c r="E577" i="1"/>
  <c r="E575" i="1"/>
  <c r="E573" i="1"/>
  <c r="E571" i="1"/>
  <c r="P501" i="1"/>
  <c r="P523" i="1"/>
  <c r="P517" i="1"/>
  <c r="P510" i="1"/>
  <c r="P558" i="1"/>
  <c r="P552" i="1"/>
  <c r="P542" i="1"/>
  <c r="P536" i="1"/>
  <c r="E584" i="1"/>
  <c r="E582" i="1"/>
  <c r="E580" i="1"/>
  <c r="E578" i="1"/>
  <c r="E576" i="1"/>
  <c r="E574" i="1"/>
  <c r="E572" i="1"/>
  <c r="P147" i="1"/>
  <c r="D555" i="2"/>
  <c r="D547" i="2"/>
  <c r="D541" i="2"/>
  <c r="I581" i="2"/>
  <c r="I575" i="2"/>
  <c r="I145" i="2"/>
  <c r="I494" i="2"/>
  <c r="D501" i="2"/>
  <c r="I501" i="2"/>
  <c r="I529" i="2"/>
  <c r="I527" i="2"/>
  <c r="I525" i="2"/>
  <c r="I523" i="2"/>
  <c r="I521" i="2"/>
  <c r="I519" i="2"/>
  <c r="I517" i="2"/>
  <c r="I515" i="2"/>
  <c r="I513" i="2"/>
  <c r="I511" i="2"/>
  <c r="I510" i="2"/>
  <c r="I508" i="2"/>
  <c r="I507" i="2"/>
  <c r="I560" i="2"/>
  <c r="I558" i="2"/>
  <c r="I556" i="2"/>
  <c r="I554" i="2"/>
  <c r="I552" i="2"/>
  <c r="I550" i="2"/>
  <c r="I548" i="2"/>
  <c r="I546" i="2"/>
  <c r="I544" i="2"/>
  <c r="I542" i="2"/>
  <c r="I540" i="2"/>
  <c r="I538" i="2"/>
  <c r="I536" i="2"/>
  <c r="I534" i="2"/>
  <c r="I533" i="2"/>
  <c r="D585" i="2"/>
  <c r="D583" i="2"/>
  <c r="D581" i="2"/>
  <c r="D579" i="2"/>
  <c r="D577" i="2"/>
  <c r="D575" i="2"/>
  <c r="D573" i="2"/>
  <c r="D571" i="2"/>
  <c r="D147" i="2"/>
  <c r="N147" i="2" s="1"/>
  <c r="I496" i="2"/>
  <c r="D530" i="2"/>
  <c r="D526" i="2"/>
  <c r="D520" i="2"/>
  <c r="D514" i="2"/>
  <c r="D557" i="2"/>
  <c r="D551" i="2"/>
  <c r="D545" i="2"/>
  <c r="D537" i="2"/>
  <c r="I585" i="2"/>
  <c r="I577" i="2"/>
  <c r="I571" i="2"/>
  <c r="D490" i="2"/>
  <c r="I493" i="2"/>
  <c r="D529" i="2"/>
  <c r="D525" i="2"/>
  <c r="D523" i="2"/>
  <c r="D521" i="2"/>
  <c r="D519" i="2"/>
  <c r="D517" i="2"/>
  <c r="D515" i="2"/>
  <c r="D513" i="2"/>
  <c r="D511" i="2"/>
  <c r="D510" i="2"/>
  <c r="D508" i="2"/>
  <c r="D507" i="2"/>
  <c r="D560" i="2"/>
  <c r="D558" i="2"/>
  <c r="D556" i="2"/>
  <c r="D554" i="2"/>
  <c r="D552" i="2"/>
  <c r="D550" i="2"/>
  <c r="D548" i="2"/>
  <c r="D546" i="2"/>
  <c r="D544" i="2"/>
  <c r="D542" i="2"/>
  <c r="D540" i="2"/>
  <c r="D538" i="2"/>
  <c r="D536" i="2"/>
  <c r="D534" i="2"/>
  <c r="D533" i="2"/>
  <c r="I584" i="2"/>
  <c r="I582" i="2"/>
  <c r="I580" i="2"/>
  <c r="I578" i="2"/>
  <c r="I576" i="2"/>
  <c r="I574" i="2"/>
  <c r="I572" i="2"/>
  <c r="D495" i="2"/>
  <c r="D502" i="2"/>
  <c r="I502" i="2"/>
  <c r="D528" i="2"/>
  <c r="D524" i="2"/>
  <c r="D522" i="2"/>
  <c r="D518" i="2"/>
  <c r="D516" i="2"/>
  <c r="D512" i="2"/>
  <c r="D509" i="2"/>
  <c r="D559" i="2"/>
  <c r="D553" i="2"/>
  <c r="D549" i="2"/>
  <c r="D543" i="2"/>
  <c r="D539" i="2"/>
  <c r="D535" i="2"/>
  <c r="I583" i="2"/>
  <c r="I579" i="2"/>
  <c r="I573" i="2"/>
  <c r="D497" i="2"/>
  <c r="D494" i="2"/>
  <c r="D496" i="2"/>
  <c r="D493" i="2"/>
  <c r="D500" i="2"/>
  <c r="I500" i="2"/>
  <c r="D527" i="2"/>
  <c r="I490" i="2"/>
  <c r="I495" i="2"/>
  <c r="I497" i="2"/>
  <c r="D503" i="2"/>
  <c r="I503" i="2"/>
  <c r="I530" i="2"/>
  <c r="I528" i="2"/>
  <c r="I526" i="2"/>
  <c r="I524" i="2"/>
  <c r="I522" i="2"/>
  <c r="I520" i="2"/>
  <c r="I518" i="2"/>
  <c r="I516" i="2"/>
  <c r="I514" i="2"/>
  <c r="I512" i="2"/>
  <c r="I509" i="2"/>
  <c r="I559" i="2"/>
  <c r="I557" i="2"/>
  <c r="I555" i="2"/>
  <c r="I553" i="2"/>
  <c r="I551" i="2"/>
  <c r="I549" i="2"/>
  <c r="I547" i="2"/>
  <c r="I545" i="2"/>
  <c r="I543" i="2"/>
  <c r="I541" i="2"/>
  <c r="I539" i="2"/>
  <c r="I537" i="2"/>
  <c r="I535" i="2"/>
  <c r="D584" i="2"/>
  <c r="D582" i="2"/>
  <c r="D580" i="2"/>
  <c r="D578" i="2"/>
  <c r="D576" i="2"/>
  <c r="D574" i="2"/>
  <c r="D572" i="2"/>
  <c r="Q561" i="2"/>
  <c r="O143" i="2"/>
  <c r="O561" i="2"/>
  <c r="Q381" i="2"/>
  <c r="N142" i="2"/>
  <c r="I488" i="1"/>
  <c r="E146" i="2"/>
  <c r="F146" i="2"/>
  <c r="G146" i="2"/>
  <c r="H146" i="2"/>
  <c r="J146" i="2"/>
  <c r="O146" i="2" s="1"/>
  <c r="K146" i="2"/>
  <c r="P146" i="2" s="1"/>
  <c r="L146" i="2"/>
  <c r="Q146" i="2" s="1"/>
  <c r="M146" i="2"/>
  <c r="R146" i="2" s="1"/>
  <c r="T146" i="2"/>
  <c r="U146" i="2"/>
  <c r="V146" i="2"/>
  <c r="W146" i="2"/>
  <c r="Y146" i="2"/>
  <c r="Z146" i="2"/>
  <c r="AA146" i="2"/>
  <c r="AB146" i="2"/>
  <c r="AC146" i="2"/>
  <c r="AD146" i="2"/>
  <c r="AE146" i="2"/>
  <c r="AF146" i="2"/>
  <c r="AG146" i="2"/>
  <c r="AK124" i="1"/>
  <c r="AO621" i="1"/>
  <c r="L553" i="2" l="1"/>
  <c r="K514" i="2"/>
  <c r="J495" i="2"/>
  <c r="K578" i="2"/>
  <c r="M558" i="2"/>
  <c r="M525" i="2"/>
  <c r="K581" i="2"/>
  <c r="L537" i="2"/>
  <c r="L530" i="2"/>
  <c r="M534" i="2"/>
  <c r="M542" i="2"/>
  <c r="M550" i="2"/>
  <c r="M510" i="2"/>
  <c r="M517" i="2"/>
  <c r="J517" i="2"/>
  <c r="J534" i="2"/>
  <c r="J558" i="2"/>
  <c r="J578" i="2"/>
  <c r="J525" i="2"/>
  <c r="J581" i="2"/>
  <c r="J510" i="2"/>
  <c r="J550" i="2"/>
  <c r="J542" i="2"/>
  <c r="AV621" i="1"/>
  <c r="AW621" i="1"/>
  <c r="K525" i="2"/>
  <c r="K510" i="2"/>
  <c r="K517" i="2"/>
  <c r="K534" i="2"/>
  <c r="K542" i="2"/>
  <c r="K550" i="2"/>
  <c r="K558" i="2"/>
  <c r="M578" i="2"/>
  <c r="M581" i="2"/>
  <c r="N581" i="2"/>
  <c r="L525" i="2"/>
  <c r="L510" i="2"/>
  <c r="L517" i="2"/>
  <c r="L534" i="2"/>
  <c r="L542" i="2"/>
  <c r="L550" i="2"/>
  <c r="L558" i="2"/>
  <c r="L578" i="2"/>
  <c r="L581" i="2"/>
  <c r="J539" i="2"/>
  <c r="L503" i="2"/>
  <c r="K571" i="2"/>
  <c r="J560" i="2"/>
  <c r="P574" i="1"/>
  <c r="P578" i="1"/>
  <c r="P582" i="1"/>
  <c r="P571" i="1"/>
  <c r="P573" i="1"/>
  <c r="P575" i="1"/>
  <c r="P577" i="1"/>
  <c r="P579" i="1"/>
  <c r="P581" i="1"/>
  <c r="P583" i="1"/>
  <c r="P585" i="1"/>
  <c r="K516" i="2"/>
  <c r="M490" i="2"/>
  <c r="P576" i="1"/>
  <c r="P584" i="1"/>
  <c r="L583" i="2"/>
  <c r="L533" i="2"/>
  <c r="L523" i="2"/>
  <c r="M555" i="2"/>
  <c r="M524" i="2"/>
  <c r="K496" i="2"/>
  <c r="P572" i="1"/>
  <c r="P580" i="1"/>
  <c r="M545" i="2"/>
  <c r="L556" i="2"/>
  <c r="M543" i="2"/>
  <c r="J512" i="2"/>
  <c r="J497" i="2"/>
  <c r="L500" i="2"/>
  <c r="M585" i="2"/>
  <c r="N533" i="2"/>
  <c r="N540" i="2"/>
  <c r="M548" i="2"/>
  <c r="K508" i="2"/>
  <c r="K515" i="2"/>
  <c r="M523" i="2"/>
  <c r="K501" i="2"/>
  <c r="K575" i="2"/>
  <c r="M497" i="2"/>
  <c r="K533" i="2"/>
  <c r="L508" i="2"/>
  <c r="J543" i="2"/>
  <c r="J585" i="2"/>
  <c r="M535" i="2"/>
  <c r="J551" i="2"/>
  <c r="L559" i="2"/>
  <c r="M520" i="2"/>
  <c r="L528" i="2"/>
  <c r="J583" i="2"/>
  <c r="L576" i="2"/>
  <c r="K584" i="2"/>
  <c r="K576" i="2"/>
  <c r="K559" i="2"/>
  <c r="L520" i="2"/>
  <c r="N508" i="2"/>
  <c r="L539" i="2"/>
  <c r="M547" i="2"/>
  <c r="N555" i="2"/>
  <c r="M509" i="2"/>
  <c r="J516" i="2"/>
  <c r="L524" i="2"/>
  <c r="K503" i="2"/>
  <c r="L490" i="2"/>
  <c r="J573" i="2"/>
  <c r="K572" i="2"/>
  <c r="J580" i="2"/>
  <c r="N517" i="2"/>
  <c r="J571" i="2"/>
  <c r="J496" i="2"/>
  <c r="M536" i="2"/>
  <c r="L544" i="2"/>
  <c r="L552" i="2"/>
  <c r="L560" i="2"/>
  <c r="M511" i="2"/>
  <c r="L519" i="2"/>
  <c r="M527" i="2"/>
  <c r="J494" i="2"/>
  <c r="L540" i="2"/>
  <c r="K493" i="2"/>
  <c r="M573" i="2"/>
  <c r="M537" i="2"/>
  <c r="K547" i="2"/>
  <c r="K509" i="2"/>
  <c r="M522" i="2"/>
  <c r="N573" i="2"/>
  <c r="N516" i="2"/>
  <c r="L541" i="2"/>
  <c r="L557" i="2"/>
  <c r="M518" i="2"/>
  <c r="K502" i="2"/>
  <c r="J574" i="2"/>
  <c r="N582" i="2"/>
  <c r="L538" i="2"/>
  <c r="L546" i="2"/>
  <c r="L554" i="2"/>
  <c r="M507" i="2"/>
  <c r="M513" i="2"/>
  <c r="M521" i="2"/>
  <c r="L529" i="2"/>
  <c r="L145" i="2"/>
  <c r="K536" i="2"/>
  <c r="L573" i="2"/>
  <c r="L547" i="2"/>
  <c r="L509" i="2"/>
  <c r="J490" i="2"/>
  <c r="M571" i="2"/>
  <c r="J572" i="2"/>
  <c r="K519" i="2"/>
  <c r="M494" i="2"/>
  <c r="K573" i="2"/>
  <c r="M496" i="2"/>
  <c r="J547" i="2"/>
  <c r="L555" i="2"/>
  <c r="J509" i="2"/>
  <c r="M516" i="2"/>
  <c r="K524" i="2"/>
  <c r="J503" i="2"/>
  <c r="K490" i="2"/>
  <c r="L571" i="2"/>
  <c r="N490" i="2"/>
  <c r="N539" i="2"/>
  <c r="L496" i="2"/>
  <c r="M539" i="2"/>
  <c r="K555" i="2"/>
  <c r="L516" i="2"/>
  <c r="J524" i="2"/>
  <c r="M503" i="2"/>
  <c r="N524" i="2"/>
  <c r="J555" i="2"/>
  <c r="L497" i="2"/>
  <c r="K521" i="2"/>
  <c r="J554" i="2"/>
  <c r="N535" i="2"/>
  <c r="K513" i="2"/>
  <c r="J538" i="2"/>
  <c r="N554" i="2"/>
  <c r="N557" i="2"/>
  <c r="J507" i="2"/>
  <c r="J529" i="2"/>
  <c r="J546" i="2"/>
  <c r="J535" i="2"/>
  <c r="L551" i="2"/>
  <c r="M512" i="2"/>
  <c r="K528" i="2"/>
  <c r="K500" i="2"/>
  <c r="N529" i="2"/>
  <c r="N559" i="2"/>
  <c r="K497" i="2"/>
  <c r="J584" i="2"/>
  <c r="K583" i="2"/>
  <c r="M551" i="2"/>
  <c r="J559" i="2"/>
  <c r="K512" i="2"/>
  <c r="J520" i="2"/>
  <c r="M528" i="2"/>
  <c r="L585" i="2"/>
  <c r="L582" i="2"/>
  <c r="M500" i="2"/>
  <c r="N523" i="2"/>
  <c r="M583" i="2"/>
  <c r="L535" i="2"/>
  <c r="L543" i="2"/>
  <c r="K551" i="2"/>
  <c r="M559" i="2"/>
  <c r="L512" i="2"/>
  <c r="K520" i="2"/>
  <c r="J528" i="2"/>
  <c r="K585" i="2"/>
  <c r="J500" i="2"/>
  <c r="N500" i="2"/>
  <c r="N528" i="2"/>
  <c r="N585" i="2"/>
  <c r="M540" i="2"/>
  <c r="L574" i="2"/>
  <c r="J513" i="2"/>
  <c r="J521" i="2"/>
  <c r="M529" i="2"/>
  <c r="M145" i="2"/>
  <c r="M538" i="2"/>
  <c r="M546" i="2"/>
  <c r="M554" i="2"/>
  <c r="M574" i="2"/>
  <c r="M582" i="2"/>
  <c r="N502" i="2"/>
  <c r="L513" i="2"/>
  <c r="K507" i="2"/>
  <c r="L521" i="2"/>
  <c r="K529" i="2"/>
  <c r="K538" i="2"/>
  <c r="K546" i="2"/>
  <c r="K554" i="2"/>
  <c r="K574" i="2"/>
  <c r="K582" i="2"/>
  <c r="N507" i="2"/>
  <c r="L507" i="2"/>
  <c r="J582" i="2"/>
  <c r="N574" i="2"/>
  <c r="N541" i="2"/>
  <c r="M541" i="2"/>
  <c r="L545" i="2"/>
  <c r="K545" i="2"/>
  <c r="M549" i="2"/>
  <c r="L549" i="2"/>
  <c r="M553" i="2"/>
  <c r="K557" i="2"/>
  <c r="M514" i="2"/>
  <c r="K518" i="2"/>
  <c r="N518" i="2"/>
  <c r="L522" i="2"/>
  <c r="K522" i="2"/>
  <c r="M526" i="2"/>
  <c r="L526" i="2"/>
  <c r="M530" i="2"/>
  <c r="N495" i="2"/>
  <c r="M495" i="2"/>
  <c r="N496" i="2"/>
  <c r="L579" i="2"/>
  <c r="M579" i="2"/>
  <c r="N543" i="2"/>
  <c r="N509" i="2"/>
  <c r="M502" i="2"/>
  <c r="L502" i="2"/>
  <c r="M572" i="2"/>
  <c r="N572" i="2"/>
  <c r="M576" i="2"/>
  <c r="M580" i="2"/>
  <c r="M584" i="2"/>
  <c r="N538" i="2"/>
  <c r="N546" i="2"/>
  <c r="N513" i="2"/>
  <c r="N521" i="2"/>
  <c r="J493" i="2"/>
  <c r="N493" i="2"/>
  <c r="N577" i="2"/>
  <c r="M577" i="2"/>
  <c r="J577" i="2"/>
  <c r="N551" i="2"/>
  <c r="N520" i="2"/>
  <c r="N583" i="2"/>
  <c r="J533" i="2"/>
  <c r="J536" i="2"/>
  <c r="N536" i="2"/>
  <c r="K540" i="2"/>
  <c r="K544" i="2"/>
  <c r="N548" i="2"/>
  <c r="J548" i="2"/>
  <c r="K552" i="2"/>
  <c r="J556" i="2"/>
  <c r="N556" i="2"/>
  <c r="N560" i="2"/>
  <c r="K560" i="2"/>
  <c r="M508" i="2"/>
  <c r="J511" i="2"/>
  <c r="N511" i="2"/>
  <c r="J515" i="2"/>
  <c r="J519" i="2"/>
  <c r="N519" i="2"/>
  <c r="J523" i="2"/>
  <c r="J527" i="2"/>
  <c r="N501" i="2"/>
  <c r="J501" i="2"/>
  <c r="L494" i="2"/>
  <c r="K494" i="2"/>
  <c r="J575" i="2"/>
  <c r="N575" i="2"/>
  <c r="L575" i="2"/>
  <c r="L548" i="2"/>
  <c r="K556" i="2"/>
  <c r="M533" i="2"/>
  <c r="J552" i="2"/>
  <c r="J576" i="2"/>
  <c r="L493" i="2"/>
  <c r="J544" i="2"/>
  <c r="M560" i="2"/>
  <c r="L580" i="2"/>
  <c r="K511" i="2"/>
  <c r="L515" i="2"/>
  <c r="M519" i="2"/>
  <c r="K527" i="2"/>
  <c r="L501" i="2"/>
  <c r="L577" i="2"/>
  <c r="K549" i="2"/>
  <c r="M557" i="2"/>
  <c r="L514" i="2"/>
  <c r="K526" i="2"/>
  <c r="K495" i="2"/>
  <c r="M575" i="2"/>
  <c r="N544" i="2"/>
  <c r="N510" i="2"/>
  <c r="N525" i="2"/>
  <c r="N547" i="2"/>
  <c r="N526" i="2"/>
  <c r="L536" i="2"/>
  <c r="K548" i="2"/>
  <c r="M556" i="2"/>
  <c r="J540" i="2"/>
  <c r="M552" i="2"/>
  <c r="L584" i="2"/>
  <c r="M493" i="2"/>
  <c r="M544" i="2"/>
  <c r="L572" i="2"/>
  <c r="K580" i="2"/>
  <c r="J508" i="2"/>
  <c r="L511" i="2"/>
  <c r="M515" i="2"/>
  <c r="K523" i="2"/>
  <c r="L527" i="2"/>
  <c r="M501" i="2"/>
  <c r="K577" i="2"/>
  <c r="K553" i="2"/>
  <c r="L518" i="2"/>
  <c r="K530" i="2"/>
  <c r="J579" i="2"/>
  <c r="N571" i="2"/>
  <c r="N494" i="2"/>
  <c r="N580" i="2"/>
  <c r="N552" i="2"/>
  <c r="N515" i="2"/>
  <c r="N549" i="2"/>
  <c r="N512" i="2"/>
  <c r="K535" i="2"/>
  <c r="J537" i="2"/>
  <c r="K539" i="2"/>
  <c r="J541" i="2"/>
  <c r="K543" i="2"/>
  <c r="J545" i="2"/>
  <c r="J549" i="2"/>
  <c r="J553" i="2"/>
  <c r="J557" i="2"/>
  <c r="J514" i="2"/>
  <c r="J518" i="2"/>
  <c r="J522" i="2"/>
  <c r="J526" i="2"/>
  <c r="J530" i="2"/>
  <c r="L495" i="2"/>
  <c r="K579" i="2"/>
  <c r="J502" i="2"/>
  <c r="N579" i="2"/>
  <c r="N497" i="2"/>
  <c r="N534" i="2"/>
  <c r="N503" i="2"/>
  <c r="N576" i="2"/>
  <c r="N584" i="2"/>
  <c r="N542" i="2"/>
  <c r="N550" i="2"/>
  <c r="N558" i="2"/>
  <c r="N527" i="2"/>
  <c r="N537" i="2"/>
  <c r="N545" i="2"/>
  <c r="N553" i="2"/>
  <c r="N514" i="2"/>
  <c r="N522" i="2"/>
  <c r="N530" i="2"/>
  <c r="K537" i="2"/>
  <c r="K541" i="2"/>
  <c r="N578" i="2"/>
  <c r="F1193" i="1"/>
  <c r="F1192" i="1" s="1"/>
  <c r="E769" i="1"/>
  <c r="F769" i="1"/>
  <c r="H769" i="1"/>
  <c r="I769" i="1"/>
  <c r="J769" i="1"/>
  <c r="L769" i="1"/>
  <c r="M769" i="1"/>
  <c r="N769" i="1"/>
  <c r="P769" i="1"/>
  <c r="Q769" i="1"/>
  <c r="R769" i="1"/>
  <c r="X769" i="1"/>
  <c r="Y769" i="1"/>
  <c r="D783" i="1"/>
  <c r="E783" i="1"/>
  <c r="F783" i="1"/>
  <c r="H783" i="1"/>
  <c r="I783" i="1"/>
  <c r="J783" i="1"/>
  <c r="L783" i="1"/>
  <c r="M783" i="1"/>
  <c r="N783" i="1"/>
  <c r="P783" i="1"/>
  <c r="Q783" i="1"/>
  <c r="R783" i="1"/>
  <c r="X783" i="1"/>
  <c r="Y783" i="1"/>
  <c r="E787" i="1"/>
  <c r="F787" i="1"/>
  <c r="H787" i="1"/>
  <c r="I787" i="1"/>
  <c r="J787" i="1"/>
  <c r="L787" i="1"/>
  <c r="M787" i="1"/>
  <c r="N787" i="1"/>
  <c r="P787" i="1"/>
  <c r="Q787" i="1"/>
  <c r="R787" i="1"/>
  <c r="X787" i="1"/>
  <c r="Y787" i="1"/>
  <c r="E785" i="1"/>
  <c r="F785" i="1"/>
  <c r="H785" i="1"/>
  <c r="I785" i="1"/>
  <c r="J785" i="1"/>
  <c r="L785" i="1"/>
  <c r="M785" i="1"/>
  <c r="N785" i="1"/>
  <c r="P785" i="1"/>
  <c r="Q785" i="1"/>
  <c r="R785" i="1"/>
  <c r="X785" i="1"/>
  <c r="E796" i="1"/>
  <c r="F796" i="1"/>
  <c r="H796" i="1"/>
  <c r="I796" i="1"/>
  <c r="J796" i="1"/>
  <c r="L796" i="1"/>
  <c r="M796" i="1"/>
  <c r="N796" i="1"/>
  <c r="P796" i="1"/>
  <c r="Q796" i="1"/>
  <c r="R796" i="1"/>
  <c r="X796" i="1"/>
  <c r="Y796" i="1"/>
  <c r="Z796" i="1"/>
  <c r="E794" i="1"/>
  <c r="F794" i="1"/>
  <c r="H794" i="1"/>
  <c r="I794" i="1"/>
  <c r="J794" i="1"/>
  <c r="L794" i="1"/>
  <c r="M794" i="1"/>
  <c r="N794" i="1"/>
  <c r="P794" i="1"/>
  <c r="Q794" i="1"/>
  <c r="R794" i="1"/>
  <c r="X794" i="1"/>
  <c r="E810" i="1"/>
  <c r="F810" i="1"/>
  <c r="H810" i="1"/>
  <c r="I810" i="1"/>
  <c r="J810" i="1"/>
  <c r="L810" i="1"/>
  <c r="M810" i="1"/>
  <c r="N810" i="1"/>
  <c r="P810" i="1"/>
  <c r="Q810" i="1"/>
  <c r="R810" i="1"/>
  <c r="E825" i="1"/>
  <c r="F825" i="1"/>
  <c r="H825" i="1"/>
  <c r="I825" i="1"/>
  <c r="J825" i="1"/>
  <c r="L825" i="1"/>
  <c r="M825" i="1"/>
  <c r="N825" i="1"/>
  <c r="P825" i="1"/>
  <c r="Q825" i="1"/>
  <c r="R825" i="1"/>
  <c r="X825" i="1"/>
  <c r="Y825" i="1"/>
  <c r="H855" i="1"/>
  <c r="I855" i="1"/>
  <c r="J855" i="1"/>
  <c r="L855" i="1"/>
  <c r="M855" i="1"/>
  <c r="N855" i="1"/>
  <c r="P855" i="1"/>
  <c r="Q855" i="1"/>
  <c r="R855" i="1"/>
  <c r="X855" i="1"/>
  <c r="H995" i="1"/>
  <c r="I995" i="1"/>
  <c r="J995" i="1"/>
  <c r="L995" i="1"/>
  <c r="M995" i="1"/>
  <c r="N995" i="1"/>
  <c r="P995" i="1"/>
  <c r="Q995" i="1"/>
  <c r="R995" i="1"/>
  <c r="X995" i="1"/>
  <c r="Y995" i="1"/>
  <c r="Z995" i="1"/>
  <c r="AA995" i="1"/>
  <c r="AB995" i="1"/>
  <c r="E1017" i="1"/>
  <c r="F1017" i="1"/>
  <c r="H1017" i="1"/>
  <c r="I1017" i="1"/>
  <c r="J1017" i="1"/>
  <c r="L1017" i="1"/>
  <c r="M1017" i="1"/>
  <c r="N1017" i="1"/>
  <c r="P1017" i="1"/>
  <c r="Q1017" i="1"/>
  <c r="R1017" i="1"/>
  <c r="X1017" i="1"/>
  <c r="Y1017" i="1"/>
  <c r="Z1017" i="1"/>
  <c r="AA1017" i="1"/>
  <c r="AB1017" i="1"/>
  <c r="H1032" i="1"/>
  <c r="I1032" i="1"/>
  <c r="J1032" i="1"/>
  <c r="L1032" i="1"/>
  <c r="M1032" i="1"/>
  <c r="N1032" i="1"/>
  <c r="P1032" i="1"/>
  <c r="Q1032" i="1"/>
  <c r="R1032" i="1"/>
  <c r="X1032" i="1"/>
  <c r="E1048" i="1"/>
  <c r="F1048" i="1"/>
  <c r="H1048" i="1"/>
  <c r="I1048" i="1"/>
  <c r="J1048" i="1"/>
  <c r="L1048" i="1"/>
  <c r="M1048" i="1"/>
  <c r="N1048" i="1"/>
  <c r="P1048" i="1"/>
  <c r="Q1048" i="1"/>
  <c r="R1048" i="1"/>
  <c r="E1087" i="1"/>
  <c r="F1087" i="1"/>
  <c r="H1087" i="1"/>
  <c r="I1087" i="1"/>
  <c r="J1087" i="1"/>
  <c r="L1087" i="1"/>
  <c r="M1087" i="1"/>
  <c r="N1087" i="1"/>
  <c r="P1087" i="1"/>
  <c r="Q1087" i="1"/>
  <c r="R1087" i="1"/>
  <c r="X1087" i="1"/>
  <c r="L1177" i="1"/>
  <c r="M1177" i="1"/>
  <c r="N1177" i="1"/>
  <c r="P1177" i="1"/>
  <c r="Q1177" i="1"/>
  <c r="R1177" i="1"/>
  <c r="X1177" i="1"/>
  <c r="Y1177" i="1"/>
  <c r="L1182" i="1"/>
  <c r="M1182" i="1"/>
  <c r="N1182" i="1"/>
  <c r="P1182" i="1"/>
  <c r="Q1182" i="1"/>
  <c r="R1182" i="1"/>
  <c r="E1200" i="1"/>
  <c r="E1199" i="1" s="1"/>
  <c r="F1200" i="1"/>
  <c r="F1199" i="1" s="1"/>
  <c r="H1200" i="1"/>
  <c r="H1199" i="1" s="1"/>
  <c r="I1200" i="1"/>
  <c r="I1199" i="1" s="1"/>
  <c r="J1200" i="1"/>
  <c r="J1199" i="1" s="1"/>
  <c r="L1200" i="1"/>
  <c r="L1199" i="1" s="1"/>
  <c r="M1200" i="1"/>
  <c r="M1199" i="1" s="1"/>
  <c r="N1200" i="1"/>
  <c r="N1199" i="1" s="1"/>
  <c r="P1200" i="1"/>
  <c r="P1199" i="1" s="1"/>
  <c r="Q1200" i="1"/>
  <c r="Q1199" i="1" s="1"/>
  <c r="R1200" i="1"/>
  <c r="R1199" i="1" s="1"/>
  <c r="X1200" i="1"/>
  <c r="X1199" i="1" s="1"/>
  <c r="E1192" i="1"/>
  <c r="H1192" i="1"/>
  <c r="I1192" i="1"/>
  <c r="J1192" i="1"/>
  <c r="L1192" i="1"/>
  <c r="M1192" i="1"/>
  <c r="N1192" i="1"/>
  <c r="P1192" i="1"/>
  <c r="Q1192" i="1"/>
  <c r="R1192" i="1"/>
  <c r="H1171" i="1"/>
  <c r="H1170" i="1" s="1"/>
  <c r="I1171" i="1"/>
  <c r="I1170" i="1" s="1"/>
  <c r="J1171" i="1"/>
  <c r="J1170" i="1" s="1"/>
  <c r="L1171" i="1"/>
  <c r="L1170" i="1" s="1"/>
  <c r="M1171" i="1"/>
  <c r="M1170" i="1" s="1"/>
  <c r="N1171" i="1"/>
  <c r="N1170" i="1" s="1"/>
  <c r="P1171" i="1"/>
  <c r="P1170" i="1" s="1"/>
  <c r="Q1171" i="1"/>
  <c r="Q1170" i="1" s="1"/>
  <c r="R1171" i="1"/>
  <c r="R1170" i="1" s="1"/>
  <c r="X1171" i="1"/>
  <c r="X1170" i="1" s="1"/>
  <c r="Y1171" i="1"/>
  <c r="Y1170" i="1" s="1"/>
  <c r="Z1171" i="1"/>
  <c r="Z1170" i="1" s="1"/>
  <c r="E1159" i="1"/>
  <c r="F1159" i="1"/>
  <c r="H1159" i="1"/>
  <c r="I1159" i="1"/>
  <c r="J1159" i="1"/>
  <c r="L1159" i="1"/>
  <c r="M1159" i="1"/>
  <c r="N1159" i="1"/>
  <c r="P1159" i="1"/>
  <c r="Q1159" i="1"/>
  <c r="R1159" i="1"/>
  <c r="X1159" i="1"/>
  <c r="Y1159" i="1"/>
  <c r="R1149" i="1"/>
  <c r="X1149" i="1"/>
  <c r="Y1149" i="1"/>
  <c r="D1149" i="1"/>
  <c r="E1149" i="1"/>
  <c r="F1149" i="1"/>
  <c r="H1149" i="1"/>
  <c r="I1149" i="1"/>
  <c r="J1149" i="1"/>
  <c r="L1149" i="1"/>
  <c r="M1149" i="1"/>
  <c r="N1149" i="1"/>
  <c r="P578" i="2" l="1"/>
  <c r="R550" i="2"/>
  <c r="Q510" i="2"/>
  <c r="R525" i="2"/>
  <c r="P514" i="2"/>
  <c r="Q525" i="2"/>
  <c r="O495" i="2"/>
  <c r="R542" i="2"/>
  <c r="O542" i="2"/>
  <c r="O517" i="2"/>
  <c r="O534" i="2"/>
  <c r="R534" i="2"/>
  <c r="Q553" i="2"/>
  <c r="R558" i="2"/>
  <c r="P581" i="2"/>
  <c r="Q537" i="2"/>
  <c r="R517" i="2"/>
  <c r="Q558" i="2"/>
  <c r="Q517" i="2"/>
  <c r="R581" i="2"/>
  <c r="P542" i="2"/>
  <c r="P525" i="2"/>
  <c r="O550" i="2"/>
  <c r="O578" i="2"/>
  <c r="Q530" i="2"/>
  <c r="R510" i="2"/>
  <c r="O574" i="2"/>
  <c r="Q556" i="2"/>
  <c r="P496" i="2"/>
  <c r="R490" i="2"/>
  <c r="O539" i="2"/>
  <c r="Q550" i="2"/>
  <c r="R578" i="2"/>
  <c r="P534" i="2"/>
  <c r="O510" i="2"/>
  <c r="O558" i="2"/>
  <c r="O524" i="2"/>
  <c r="R524" i="2"/>
  <c r="Q583" i="2"/>
  <c r="P516" i="2"/>
  <c r="O560" i="2"/>
  <c r="Q581" i="2"/>
  <c r="Q542" i="2"/>
  <c r="P558" i="2"/>
  <c r="P517" i="2"/>
  <c r="O581" i="2"/>
  <c r="Q503" i="2"/>
  <c r="R555" i="2"/>
  <c r="P571" i="2"/>
  <c r="Q578" i="2"/>
  <c r="Q534" i="2"/>
  <c r="P550" i="2"/>
  <c r="P510" i="2"/>
  <c r="O525" i="2"/>
  <c r="Q533" i="2"/>
  <c r="Q523" i="2"/>
  <c r="R545" i="2"/>
  <c r="R535" i="2"/>
  <c r="O520" i="2"/>
  <c r="P513" i="2"/>
  <c r="Q573" i="2"/>
  <c r="O509" i="2"/>
  <c r="P540" i="2"/>
  <c r="P490" i="2"/>
  <c r="R537" i="2"/>
  <c r="Q541" i="2"/>
  <c r="P573" i="2"/>
  <c r="P520" i="2"/>
  <c r="P552" i="2"/>
  <c r="Q496" i="2"/>
  <c r="R500" i="2"/>
  <c r="Q497" i="2"/>
  <c r="O527" i="2"/>
  <c r="O585" i="2"/>
  <c r="P501" i="2"/>
  <c r="Q540" i="2"/>
  <c r="O580" i="2"/>
  <c r="Q574" i="2"/>
  <c r="O515" i="2"/>
  <c r="R523" i="2"/>
  <c r="Q555" i="2"/>
  <c r="P559" i="2"/>
  <c r="P543" i="2"/>
  <c r="R553" i="2"/>
  <c r="O576" i="2"/>
  <c r="R520" i="2"/>
  <c r="O583" i="2"/>
  <c r="R493" i="2"/>
  <c r="Q520" i="2"/>
  <c r="K145" i="2"/>
  <c r="R527" i="2"/>
  <c r="Q552" i="2"/>
  <c r="P503" i="2"/>
  <c r="P575" i="2"/>
  <c r="P547" i="2"/>
  <c r="O571" i="2"/>
  <c r="R543" i="2"/>
  <c r="R511" i="2"/>
  <c r="P508" i="2"/>
  <c r="R536" i="2"/>
  <c r="Q539" i="2"/>
  <c r="O497" i="2"/>
  <c r="O516" i="2"/>
  <c r="O573" i="2"/>
  <c r="Q508" i="2"/>
  <c r="R503" i="2"/>
  <c r="R547" i="2"/>
  <c r="Q145" i="2"/>
  <c r="R574" i="2"/>
  <c r="O557" i="2"/>
  <c r="P583" i="2"/>
  <c r="P560" i="2"/>
  <c r="R526" i="2"/>
  <c r="R557" i="2"/>
  <c r="R145" i="2"/>
  <c r="P584" i="2"/>
  <c r="O551" i="2"/>
  <c r="Q519" i="2"/>
  <c r="Q546" i="2"/>
  <c r="Q544" i="2"/>
  <c r="R575" i="2"/>
  <c r="Q551" i="2"/>
  <c r="P546" i="2"/>
  <c r="R507" i="2"/>
  <c r="R521" i="2"/>
  <c r="Q521" i="2"/>
  <c r="Q495" i="2"/>
  <c r="O512" i="2"/>
  <c r="R577" i="2"/>
  <c r="O507" i="2"/>
  <c r="Q548" i="2"/>
  <c r="Q500" i="2"/>
  <c r="O543" i="2"/>
  <c r="R571" i="2"/>
  <c r="R495" i="2"/>
  <c r="Q543" i="2"/>
  <c r="O508" i="2"/>
  <c r="P493" i="2"/>
  <c r="P507" i="2"/>
  <c r="O530" i="2"/>
  <c r="O553" i="2"/>
  <c r="O541" i="2"/>
  <c r="O579" i="2"/>
  <c r="P553" i="2"/>
  <c r="P580" i="2"/>
  <c r="Q584" i="2"/>
  <c r="P548" i="2"/>
  <c r="P495" i="2"/>
  <c r="P549" i="2"/>
  <c r="R519" i="2"/>
  <c r="O552" i="2"/>
  <c r="Q575" i="2"/>
  <c r="O523" i="2"/>
  <c r="R580" i="2"/>
  <c r="R579" i="2"/>
  <c r="R514" i="2"/>
  <c r="R541" i="2"/>
  <c r="P538" i="2"/>
  <c r="Q513" i="2"/>
  <c r="R529" i="2"/>
  <c r="Q535" i="2"/>
  <c r="P512" i="2"/>
  <c r="O535" i="2"/>
  <c r="O555" i="2"/>
  <c r="R494" i="2"/>
  <c r="P536" i="2"/>
  <c r="P502" i="2"/>
  <c r="O502" i="2"/>
  <c r="P530" i="2"/>
  <c r="R515" i="2"/>
  <c r="Q572" i="2"/>
  <c r="R552" i="2"/>
  <c r="Q536" i="2"/>
  <c r="P526" i="2"/>
  <c r="Q577" i="2"/>
  <c r="Q515" i="2"/>
  <c r="O544" i="2"/>
  <c r="O501" i="2"/>
  <c r="O511" i="2"/>
  <c r="O536" i="2"/>
  <c r="R576" i="2"/>
  <c r="R502" i="2"/>
  <c r="Q579" i="2"/>
  <c r="R530" i="2"/>
  <c r="Q522" i="2"/>
  <c r="R549" i="2"/>
  <c r="O582" i="2"/>
  <c r="P574" i="2"/>
  <c r="P529" i="2"/>
  <c r="R546" i="2"/>
  <c r="O521" i="2"/>
  <c r="P585" i="2"/>
  <c r="R559" i="2"/>
  <c r="R583" i="2"/>
  <c r="Q585" i="2"/>
  <c r="O559" i="2"/>
  <c r="P497" i="2"/>
  <c r="P528" i="2"/>
  <c r="O546" i="2"/>
  <c r="O554" i="2"/>
  <c r="P555" i="2"/>
  <c r="P524" i="2"/>
  <c r="O547" i="2"/>
  <c r="P519" i="2"/>
  <c r="Q509" i="2"/>
  <c r="Q490" i="2"/>
  <c r="O518" i="2"/>
  <c r="P535" i="2"/>
  <c r="R573" i="2"/>
  <c r="Q529" i="2"/>
  <c r="R497" i="2"/>
  <c r="P572" i="2"/>
  <c r="O490" i="2"/>
  <c r="Q528" i="2"/>
  <c r="P509" i="2"/>
  <c r="O496" i="2"/>
  <c r="Q527" i="2"/>
  <c r="Q580" i="2"/>
  <c r="Q576" i="2"/>
  <c r="R556" i="2"/>
  <c r="R513" i="2"/>
  <c r="P500" i="2"/>
  <c r="P518" i="2"/>
  <c r="R509" i="2"/>
  <c r="P527" i="2"/>
  <c r="P533" i="2"/>
  <c r="P537" i="2"/>
  <c r="P579" i="2"/>
  <c r="O522" i="2"/>
  <c r="O545" i="2"/>
  <c r="O537" i="2"/>
  <c r="Q518" i="2"/>
  <c r="R501" i="2"/>
  <c r="Q511" i="2"/>
  <c r="R544" i="2"/>
  <c r="O540" i="2"/>
  <c r="Q514" i="2"/>
  <c r="Q501" i="2"/>
  <c r="P511" i="2"/>
  <c r="Q493" i="2"/>
  <c r="P556" i="2"/>
  <c r="O575" i="2"/>
  <c r="O519" i="2"/>
  <c r="R508" i="2"/>
  <c r="O556" i="2"/>
  <c r="P544" i="2"/>
  <c r="O533" i="2"/>
  <c r="O577" i="2"/>
  <c r="O493" i="2"/>
  <c r="Q526" i="2"/>
  <c r="P557" i="2"/>
  <c r="P545" i="2"/>
  <c r="Q507" i="2"/>
  <c r="P554" i="2"/>
  <c r="R582" i="2"/>
  <c r="R538" i="2"/>
  <c r="O513" i="2"/>
  <c r="O528" i="2"/>
  <c r="P551" i="2"/>
  <c r="R528" i="2"/>
  <c r="R551" i="2"/>
  <c r="R512" i="2"/>
  <c r="O529" i="2"/>
  <c r="O538" i="2"/>
  <c r="P521" i="2"/>
  <c r="R539" i="2"/>
  <c r="Q571" i="2"/>
  <c r="R516" i="2"/>
  <c r="R496" i="2"/>
  <c r="O572" i="2"/>
  <c r="Q547" i="2"/>
  <c r="P523" i="2"/>
  <c r="R560" i="2"/>
  <c r="Q494" i="2"/>
  <c r="O548" i="2"/>
  <c r="Q502" i="2"/>
  <c r="P522" i="2"/>
  <c r="Q549" i="2"/>
  <c r="P582" i="2"/>
  <c r="R554" i="2"/>
  <c r="R540" i="2"/>
  <c r="O500" i="2"/>
  <c r="Q582" i="2"/>
  <c r="O584" i="2"/>
  <c r="Q516" i="2"/>
  <c r="O503" i="2"/>
  <c r="R585" i="2"/>
  <c r="R522" i="2"/>
  <c r="Q512" i="2"/>
  <c r="O494" i="2"/>
  <c r="O526" i="2"/>
  <c r="O549" i="2"/>
  <c r="P577" i="2"/>
  <c r="R533" i="2"/>
  <c r="R518" i="2"/>
  <c r="P576" i="2"/>
  <c r="Q524" i="2"/>
  <c r="Q557" i="2"/>
  <c r="Q554" i="2"/>
  <c r="Q538" i="2"/>
  <c r="Q560" i="2"/>
  <c r="R548" i="2"/>
  <c r="Q559" i="2"/>
  <c r="P515" i="2"/>
  <c r="P494" i="2"/>
  <c r="R584" i="2"/>
  <c r="R572" i="2"/>
  <c r="Q545" i="2"/>
  <c r="O514" i="2"/>
  <c r="P539" i="2"/>
  <c r="P541" i="2"/>
  <c r="P1047" i="1"/>
  <c r="J1047" i="1"/>
  <c r="R1047" i="1"/>
  <c r="H1047" i="1"/>
  <c r="J1016" i="1"/>
  <c r="L1047" i="1"/>
  <c r="N1016" i="1"/>
  <c r="I1016" i="1"/>
  <c r="R1016" i="1"/>
  <c r="M1016" i="1"/>
  <c r="N1047" i="1"/>
  <c r="Q1016" i="1"/>
  <c r="F1047" i="1"/>
  <c r="X1016" i="1"/>
  <c r="P1016" i="1"/>
  <c r="L1016" i="1"/>
  <c r="H1016" i="1"/>
  <c r="Q1047" i="1"/>
  <c r="M1047" i="1"/>
  <c r="I1047" i="1"/>
  <c r="E1047" i="1"/>
  <c r="C38" i="3"/>
  <c r="C39" i="3"/>
  <c r="C40" i="3"/>
  <c r="C41" i="3"/>
  <c r="C42" i="3"/>
  <c r="C43" i="3"/>
  <c r="C44" i="3"/>
  <c r="C30" i="3"/>
  <c r="C31" i="3"/>
  <c r="C32" i="3"/>
  <c r="C33" i="3"/>
  <c r="C34" i="3"/>
  <c r="C35" i="3"/>
  <c r="C36" i="3"/>
  <c r="P145" i="2" l="1"/>
  <c r="AK504" i="1"/>
  <c r="AK488" i="1"/>
  <c r="BQ448" i="1"/>
  <c r="BP448" i="1"/>
  <c r="BO448" i="1"/>
  <c r="BN448" i="1"/>
  <c r="BM448" i="1"/>
  <c r="BL448" i="1"/>
  <c r="BK448" i="1"/>
  <c r="BJ448" i="1"/>
  <c r="BG448" i="1"/>
  <c r="BF448" i="1"/>
  <c r="BE448" i="1"/>
  <c r="BD448" i="1"/>
  <c r="BC448" i="1"/>
  <c r="BB448" i="1"/>
  <c r="BA448" i="1"/>
  <c r="AZ448" i="1"/>
  <c r="AU448" i="1"/>
  <c r="AT448" i="1"/>
  <c r="AS448" i="1"/>
  <c r="AR448" i="1"/>
  <c r="AQ448" i="1"/>
  <c r="AP448" i="1"/>
  <c r="AO448" i="1"/>
  <c r="AN448" i="1"/>
  <c r="AK448" i="1"/>
  <c r="AE448" i="1"/>
  <c r="AD448" i="1"/>
  <c r="AC448" i="1"/>
  <c r="AB448" i="1"/>
  <c r="AA448" i="1"/>
  <c r="Z448" i="1"/>
  <c r="Y448" i="1"/>
  <c r="X448" i="1"/>
  <c r="U448" i="1"/>
  <c r="T448" i="1"/>
  <c r="S448" i="1"/>
  <c r="O448" i="1"/>
  <c r="N448" i="1"/>
  <c r="M448" i="1"/>
  <c r="L448" i="1"/>
  <c r="K448" i="1"/>
  <c r="J448" i="1"/>
  <c r="I448" i="1"/>
  <c r="H448" i="1"/>
  <c r="E448" i="1"/>
  <c r="BQ409" i="1"/>
  <c r="BP409" i="1"/>
  <c r="BO409" i="1"/>
  <c r="BN409" i="1"/>
  <c r="BM409" i="1"/>
  <c r="BL409" i="1"/>
  <c r="BK409" i="1"/>
  <c r="BJ409" i="1"/>
  <c r="BG409" i="1"/>
  <c r="BF409" i="1"/>
  <c r="BE409" i="1"/>
  <c r="BD409" i="1"/>
  <c r="BC409" i="1"/>
  <c r="BB409" i="1"/>
  <c r="BA409" i="1"/>
  <c r="AZ409" i="1"/>
  <c r="AU409" i="1"/>
  <c r="AT409" i="1"/>
  <c r="AS409" i="1"/>
  <c r="AR409" i="1"/>
  <c r="AQ409" i="1"/>
  <c r="AP409" i="1"/>
  <c r="AO409" i="1"/>
  <c r="AN409" i="1"/>
  <c r="AK409" i="1"/>
  <c r="AE409" i="1"/>
  <c r="AD409" i="1"/>
  <c r="AC409" i="1"/>
  <c r="AB409" i="1"/>
  <c r="AA409" i="1"/>
  <c r="Z409" i="1"/>
  <c r="Y409" i="1"/>
  <c r="X409" i="1"/>
  <c r="U409" i="1"/>
  <c r="T409" i="1"/>
  <c r="S409" i="1"/>
  <c r="O409" i="1"/>
  <c r="N409" i="1"/>
  <c r="M409" i="1"/>
  <c r="L409" i="1"/>
  <c r="K409" i="1"/>
  <c r="J409" i="1"/>
  <c r="I409" i="1"/>
  <c r="H409" i="1"/>
  <c r="E409" i="1"/>
  <c r="BQ393" i="1"/>
  <c r="BP393" i="1"/>
  <c r="BO393" i="1"/>
  <c r="BN393" i="1"/>
  <c r="BM393" i="1"/>
  <c r="BL393" i="1"/>
  <c r="BK393" i="1"/>
  <c r="BJ393" i="1"/>
  <c r="BG393" i="1"/>
  <c r="BF393" i="1"/>
  <c r="BE393" i="1"/>
  <c r="BD393" i="1"/>
  <c r="BC393" i="1"/>
  <c r="BB393" i="1"/>
  <c r="BA393" i="1"/>
  <c r="AZ393" i="1"/>
  <c r="AU393" i="1"/>
  <c r="AT393" i="1"/>
  <c r="AS393" i="1"/>
  <c r="AR393" i="1"/>
  <c r="AQ393" i="1"/>
  <c r="AP393" i="1"/>
  <c r="AO393" i="1"/>
  <c r="AN393" i="1"/>
  <c r="AK393" i="1"/>
  <c r="AE393" i="1"/>
  <c r="AD393" i="1"/>
  <c r="AC393" i="1"/>
  <c r="AB393" i="1"/>
  <c r="AA393" i="1"/>
  <c r="Z393" i="1"/>
  <c r="Y393" i="1"/>
  <c r="X393" i="1"/>
  <c r="U393" i="1"/>
  <c r="T393" i="1"/>
  <c r="S393" i="1"/>
  <c r="O393" i="1"/>
  <c r="N393" i="1"/>
  <c r="M393" i="1"/>
  <c r="L393" i="1"/>
  <c r="K393" i="1"/>
  <c r="J393" i="1"/>
  <c r="I393" i="1"/>
  <c r="H393" i="1"/>
  <c r="E393" i="1"/>
  <c r="AK378" i="1"/>
  <c r="BQ356" i="1"/>
  <c r="BP356" i="1"/>
  <c r="BO356" i="1"/>
  <c r="BN356" i="1"/>
  <c r="BM356" i="1"/>
  <c r="BL356" i="1"/>
  <c r="BK356" i="1"/>
  <c r="BJ356" i="1"/>
  <c r="BG356" i="1"/>
  <c r="BF356" i="1"/>
  <c r="BE356" i="1"/>
  <c r="BD356" i="1"/>
  <c r="BC356" i="1"/>
  <c r="BB356" i="1"/>
  <c r="BA356" i="1"/>
  <c r="AZ356" i="1"/>
  <c r="AU356" i="1"/>
  <c r="AT356" i="1"/>
  <c r="AS356" i="1"/>
  <c r="AR356" i="1"/>
  <c r="AQ356" i="1"/>
  <c r="AP356" i="1"/>
  <c r="AO356" i="1"/>
  <c r="AN356" i="1"/>
  <c r="AK356" i="1"/>
  <c r="AE356" i="1"/>
  <c r="AD356" i="1"/>
  <c r="AC356" i="1"/>
  <c r="AB356" i="1"/>
  <c r="AA356" i="1"/>
  <c r="Z356" i="1"/>
  <c r="Y356" i="1"/>
  <c r="X356" i="1"/>
  <c r="U356" i="1"/>
  <c r="T356" i="1"/>
  <c r="S356" i="1"/>
  <c r="O356" i="1"/>
  <c r="N356" i="1"/>
  <c r="M356" i="1"/>
  <c r="L356" i="1"/>
  <c r="K356" i="1"/>
  <c r="J356" i="1"/>
  <c r="I356" i="1"/>
  <c r="H356" i="1"/>
  <c r="E356" i="1"/>
  <c r="AK335" i="1"/>
  <c r="AK295" i="1"/>
  <c r="AK256" i="1"/>
  <c r="BQ216" i="1"/>
  <c r="BP216" i="1"/>
  <c r="BO216" i="1"/>
  <c r="BN216" i="1"/>
  <c r="BM216" i="1"/>
  <c r="BL216" i="1"/>
  <c r="BK216" i="1"/>
  <c r="BJ216" i="1"/>
  <c r="BG216" i="1"/>
  <c r="BF216" i="1"/>
  <c r="BE216" i="1"/>
  <c r="BD216" i="1"/>
  <c r="BC216" i="1"/>
  <c r="BB216" i="1"/>
  <c r="BA216" i="1"/>
  <c r="AZ216" i="1"/>
  <c r="AU216" i="1"/>
  <c r="AT216" i="1"/>
  <c r="AS216" i="1"/>
  <c r="AR216" i="1"/>
  <c r="AQ216" i="1"/>
  <c r="AP216" i="1"/>
  <c r="AO216" i="1"/>
  <c r="AN216" i="1"/>
  <c r="AK216" i="1"/>
  <c r="AE216" i="1"/>
  <c r="AD216" i="1"/>
  <c r="AC216" i="1"/>
  <c r="AB216" i="1"/>
  <c r="AA216" i="1"/>
  <c r="Z216" i="1"/>
  <c r="Y216" i="1"/>
  <c r="X216" i="1"/>
  <c r="U216" i="1"/>
  <c r="T216" i="1"/>
  <c r="S216" i="1"/>
  <c r="O216" i="1"/>
  <c r="N216" i="1"/>
  <c r="M216" i="1"/>
  <c r="L216" i="1"/>
  <c r="K216" i="1"/>
  <c r="J216" i="1"/>
  <c r="I216" i="1"/>
  <c r="H216" i="1"/>
  <c r="E216" i="1"/>
  <c r="AK177" i="1"/>
  <c r="AK150" i="1"/>
  <c r="BQ98" i="1"/>
  <c r="BP98" i="1"/>
  <c r="BO98" i="1"/>
  <c r="BN98" i="1"/>
  <c r="BM98" i="1"/>
  <c r="BL98" i="1"/>
  <c r="BK98" i="1"/>
  <c r="BJ98" i="1"/>
  <c r="BG98" i="1"/>
  <c r="BF98" i="1"/>
  <c r="BE98" i="1"/>
  <c r="BD98" i="1"/>
  <c r="BC98" i="1"/>
  <c r="BB98" i="1"/>
  <c r="BA98" i="1"/>
  <c r="AZ98" i="1"/>
  <c r="AU98" i="1"/>
  <c r="AT98" i="1"/>
  <c r="AS98" i="1"/>
  <c r="AR98" i="1"/>
  <c r="AQ98" i="1"/>
  <c r="AP98" i="1"/>
  <c r="AO98" i="1"/>
  <c r="AN98" i="1"/>
  <c r="AK98" i="1"/>
  <c r="AE98" i="1"/>
  <c r="AD98" i="1"/>
  <c r="AC98" i="1"/>
  <c r="AB98" i="1"/>
  <c r="AA98" i="1"/>
  <c r="Z98" i="1"/>
  <c r="Y98" i="1"/>
  <c r="X98" i="1"/>
  <c r="U98" i="1"/>
  <c r="T98" i="1"/>
  <c r="S98" i="1"/>
  <c r="O98" i="1"/>
  <c r="N98" i="1"/>
  <c r="M98" i="1"/>
  <c r="L98" i="1"/>
  <c r="K98" i="1"/>
  <c r="J98" i="1"/>
  <c r="I98" i="1"/>
  <c r="H98" i="1"/>
  <c r="E98" i="1"/>
  <c r="BQ73" i="1"/>
  <c r="BP73" i="1"/>
  <c r="BO73" i="1"/>
  <c r="BN73" i="1"/>
  <c r="BM73" i="1"/>
  <c r="BL73" i="1"/>
  <c r="BK73" i="1"/>
  <c r="BJ73" i="1"/>
  <c r="BG73" i="1"/>
  <c r="BF73" i="1"/>
  <c r="BE73" i="1"/>
  <c r="BD73" i="1"/>
  <c r="BC73" i="1"/>
  <c r="BB73" i="1"/>
  <c r="BA73" i="1"/>
  <c r="AZ73" i="1"/>
  <c r="AU73" i="1"/>
  <c r="AT73" i="1"/>
  <c r="AS73" i="1"/>
  <c r="AR73" i="1"/>
  <c r="AQ73" i="1"/>
  <c r="AP73" i="1"/>
  <c r="AO73" i="1"/>
  <c r="AN73" i="1"/>
  <c r="AK73" i="1"/>
  <c r="AE73" i="1"/>
  <c r="AD73" i="1"/>
  <c r="AC73" i="1"/>
  <c r="AB73" i="1"/>
  <c r="AA73" i="1"/>
  <c r="Z73" i="1"/>
  <c r="Y73" i="1"/>
  <c r="X73" i="1"/>
  <c r="U73" i="1"/>
  <c r="T73" i="1"/>
  <c r="S73" i="1"/>
  <c r="O73" i="1"/>
  <c r="N73" i="1"/>
  <c r="M73" i="1"/>
  <c r="L73" i="1"/>
  <c r="K73" i="1"/>
  <c r="J73" i="1"/>
  <c r="I73" i="1"/>
  <c r="H73" i="1"/>
  <c r="E73" i="1"/>
  <c r="AK46" i="1"/>
  <c r="R409" i="1" l="1"/>
  <c r="Q409" i="1"/>
  <c r="AH448" i="1"/>
  <c r="AG448" i="1"/>
  <c r="R73" i="1"/>
  <c r="Q73" i="1"/>
  <c r="AW73" i="1"/>
  <c r="AV73" i="1"/>
  <c r="AH98" i="1"/>
  <c r="AG98" i="1"/>
  <c r="R216" i="1"/>
  <c r="Q216" i="1"/>
  <c r="AW216" i="1"/>
  <c r="AV216" i="1"/>
  <c r="R356" i="1"/>
  <c r="Q356" i="1"/>
  <c r="AV356" i="1"/>
  <c r="AW356" i="1"/>
  <c r="R448" i="1"/>
  <c r="Q448" i="1"/>
  <c r="AV448" i="1"/>
  <c r="AW448" i="1"/>
  <c r="R393" i="1"/>
  <c r="Q393" i="1"/>
  <c r="AW393" i="1"/>
  <c r="AV393" i="1"/>
  <c r="AH409" i="1"/>
  <c r="AG409" i="1"/>
  <c r="AH73" i="1"/>
  <c r="AG73" i="1"/>
  <c r="AH216" i="1"/>
  <c r="AG216" i="1"/>
  <c r="AH356" i="1"/>
  <c r="AG356" i="1"/>
  <c r="AW409" i="1"/>
  <c r="AV409" i="1"/>
  <c r="R98" i="1"/>
  <c r="Q98" i="1"/>
  <c r="AV98" i="1"/>
  <c r="AW98" i="1"/>
  <c r="AH393" i="1"/>
  <c r="AG393" i="1"/>
  <c r="C29" i="3"/>
  <c r="A24" i="2" l="1"/>
  <c r="A26" i="2"/>
  <c r="A28" i="2"/>
  <c r="A30" i="2"/>
  <c r="A32" i="2"/>
  <c r="A34" i="2"/>
  <c r="A36" i="2"/>
  <c r="A38" i="2"/>
  <c r="A40" i="2"/>
  <c r="A42" i="2"/>
  <c r="A44" i="2"/>
  <c r="A46" i="2"/>
  <c r="A47" i="2"/>
  <c r="A49" i="2"/>
  <c r="A51" i="2"/>
  <c r="A53" i="2"/>
  <c r="A55" i="2"/>
  <c r="A57" i="2"/>
  <c r="A59" i="2"/>
  <c r="A61" i="2"/>
  <c r="A63" i="2"/>
  <c r="A65" i="2"/>
  <c r="A67" i="2"/>
  <c r="A68" i="2"/>
  <c r="A69" i="2"/>
  <c r="A70" i="2"/>
  <c r="A72" i="2"/>
  <c r="A73" i="2"/>
  <c r="A74" i="2"/>
  <c r="A76" i="2"/>
  <c r="A78" i="2"/>
  <c r="A80" i="2"/>
  <c r="A82" i="2"/>
  <c r="A84" i="2"/>
  <c r="A86" i="2"/>
  <c r="A88" i="2"/>
  <c r="A90" i="2"/>
  <c r="A92" i="2"/>
  <c r="A94" i="2"/>
  <c r="A96" i="2"/>
  <c r="A98" i="2"/>
  <c r="A99" i="2"/>
  <c r="A101" i="2"/>
  <c r="A103" i="2"/>
  <c r="A105" i="2"/>
  <c r="A107" i="2"/>
  <c r="A109" i="2"/>
  <c r="A111" i="2"/>
  <c r="A113" i="2"/>
  <c r="A115" i="2"/>
  <c r="A117" i="2"/>
  <c r="A119" i="2"/>
  <c r="A121" i="2"/>
  <c r="A123" i="2"/>
  <c r="A124" i="2"/>
  <c r="A125" i="2"/>
  <c r="A127" i="2"/>
  <c r="A129" i="2"/>
  <c r="A130" i="2"/>
  <c r="A131" i="2"/>
  <c r="A133" i="2"/>
  <c r="A135" i="2"/>
  <c r="A137" i="2"/>
  <c r="A139" i="2"/>
  <c r="A141" i="2"/>
  <c r="A143" i="2"/>
  <c r="A144" i="2"/>
  <c r="A148" i="2"/>
  <c r="A150" i="2"/>
  <c r="A151" i="2"/>
  <c r="A152" i="2"/>
  <c r="A153" i="2"/>
  <c r="A155" i="2"/>
  <c r="A157" i="2"/>
  <c r="A159" i="2"/>
  <c r="A161" i="2"/>
  <c r="A163" i="2"/>
  <c r="A165" i="2"/>
  <c r="A167" i="2"/>
  <c r="A169" i="2"/>
  <c r="A171" i="2"/>
  <c r="A172" i="2"/>
  <c r="A173" i="2"/>
  <c r="A175" i="2"/>
  <c r="A176" i="2"/>
  <c r="A177" i="2"/>
  <c r="A178" i="2"/>
  <c r="A180" i="2"/>
  <c r="A182" i="2"/>
  <c r="A183" i="2"/>
  <c r="A184" i="2"/>
  <c r="A186" i="2"/>
  <c r="A188" i="2"/>
  <c r="A190" i="2"/>
  <c r="A192" i="2"/>
  <c r="A194" i="2"/>
  <c r="A196" i="2"/>
  <c r="A198" i="2"/>
  <c r="A200" i="2"/>
  <c r="A202" i="2"/>
  <c r="A204" i="2"/>
  <c r="A206" i="2"/>
  <c r="A208" i="2"/>
  <c r="A210" i="2"/>
  <c r="A212" i="2"/>
  <c r="A214" i="2"/>
  <c r="A216" i="2"/>
  <c r="A217" i="2"/>
  <c r="A219" i="2"/>
  <c r="A221" i="2"/>
  <c r="A223" i="2"/>
  <c r="A225" i="2"/>
  <c r="A227" i="2"/>
  <c r="A229" i="2"/>
  <c r="A231" i="2"/>
  <c r="A233" i="2"/>
  <c r="A235" i="2"/>
  <c r="A237" i="2"/>
  <c r="A239" i="2"/>
  <c r="A241" i="2"/>
  <c r="A243" i="2"/>
  <c r="A245" i="2"/>
  <c r="A247" i="2"/>
  <c r="A249" i="2"/>
  <c r="A251" i="2"/>
  <c r="A253" i="2"/>
  <c r="A255" i="2"/>
  <c r="A256" i="2"/>
  <c r="A257" i="2"/>
  <c r="A259" i="2"/>
  <c r="A261" i="2"/>
  <c r="A263" i="2"/>
  <c r="A265" i="2"/>
  <c r="A267" i="2"/>
  <c r="A269" i="2"/>
  <c r="A271" i="2"/>
  <c r="A273" i="2"/>
  <c r="A275" i="2"/>
  <c r="A277" i="2"/>
  <c r="A279" i="2"/>
  <c r="A281" i="2"/>
  <c r="A283" i="2"/>
  <c r="A285" i="2"/>
  <c r="A287" i="2"/>
  <c r="A289" i="2"/>
  <c r="A291" i="2"/>
  <c r="A293" i="2"/>
  <c r="A295" i="2"/>
  <c r="A296" i="2"/>
  <c r="A298" i="2"/>
  <c r="A300" i="2"/>
  <c r="A302" i="2"/>
  <c r="A304" i="2"/>
  <c r="A306" i="2"/>
  <c r="A308" i="2"/>
  <c r="A310" i="2"/>
  <c r="A312" i="2"/>
  <c r="A314" i="2"/>
  <c r="A316" i="2"/>
  <c r="A318" i="2"/>
  <c r="A320" i="2"/>
  <c r="A322" i="2"/>
  <c r="A324" i="2"/>
  <c r="A326" i="2"/>
  <c r="A328" i="2"/>
  <c r="A330" i="2"/>
  <c r="A332" i="2"/>
  <c r="A334" i="2"/>
  <c r="A335" i="2"/>
  <c r="A336" i="2"/>
  <c r="A338" i="2"/>
  <c r="A340" i="2"/>
  <c r="A342" i="2"/>
  <c r="A344" i="2"/>
  <c r="A346" i="2"/>
  <c r="A348" i="2"/>
  <c r="A350" i="2"/>
  <c r="A352" i="2"/>
  <c r="A354" i="2"/>
  <c r="A356" i="2"/>
  <c r="A357" i="2"/>
  <c r="A359" i="2"/>
  <c r="A361" i="2"/>
  <c r="A363" i="2"/>
  <c r="A365" i="2"/>
  <c r="A367" i="2"/>
  <c r="A369" i="2"/>
  <c r="A371" i="2"/>
  <c r="A373" i="2"/>
  <c r="A375" i="2"/>
  <c r="A377" i="2"/>
  <c r="A378" i="2"/>
  <c r="A379" i="2"/>
  <c r="A381" i="2"/>
  <c r="A382" i="2"/>
  <c r="A383" i="2"/>
  <c r="A385" i="2"/>
  <c r="A387" i="2"/>
  <c r="A389" i="2"/>
  <c r="A391" i="2"/>
  <c r="A393" i="2"/>
  <c r="A394" i="2"/>
  <c r="A396" i="2"/>
  <c r="A398" i="2"/>
  <c r="A400" i="2"/>
  <c r="A402" i="2"/>
  <c r="A404" i="2"/>
  <c r="A406" i="2"/>
  <c r="A408" i="2"/>
  <c r="A409" i="2"/>
  <c r="A410" i="2"/>
  <c r="A412" i="2"/>
  <c r="A414" i="2"/>
  <c r="A416" i="2"/>
  <c r="A418" i="2"/>
  <c r="A420" i="2"/>
  <c r="A422" i="2"/>
  <c r="A424" i="2"/>
  <c r="A426" i="2"/>
  <c r="A428" i="2"/>
  <c r="A430" i="2"/>
  <c r="A432" i="2"/>
  <c r="A434" i="2"/>
  <c r="A436" i="2"/>
  <c r="A438" i="2"/>
  <c r="A440" i="2"/>
  <c r="A442" i="2"/>
  <c r="A444" i="2"/>
  <c r="A446" i="2"/>
  <c r="A448" i="2"/>
  <c r="A449" i="2"/>
  <c r="A451" i="2"/>
  <c r="A453" i="2"/>
  <c r="A455" i="2"/>
  <c r="A457" i="2"/>
  <c r="A459" i="2"/>
  <c r="A461" i="2"/>
  <c r="A463" i="2"/>
  <c r="A465" i="2"/>
  <c r="A467" i="2"/>
  <c r="A469" i="2"/>
  <c r="A471" i="2"/>
  <c r="A473" i="2"/>
  <c r="A475" i="2"/>
  <c r="A477" i="2"/>
  <c r="A479" i="2"/>
  <c r="A481" i="2"/>
  <c r="A483" i="2"/>
  <c r="A485" i="2"/>
  <c r="A487" i="2"/>
  <c r="A488" i="2"/>
  <c r="A489" i="2"/>
  <c r="A491" i="2"/>
  <c r="A498" i="2"/>
  <c r="A499" i="2"/>
  <c r="A500" i="2" s="1"/>
  <c r="A501" i="2" s="1"/>
  <c r="A502" i="2" s="1"/>
  <c r="A503" i="2" s="1"/>
  <c r="A504" i="2"/>
  <c r="A505" i="2"/>
  <c r="A506" i="2"/>
  <c r="A563" i="2"/>
  <c r="A565" i="2" s="1"/>
  <c r="A567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/>
  <c r="A588" i="2"/>
  <c r="A589" i="2"/>
  <c r="A591" i="2"/>
  <c r="A592" i="2"/>
  <c r="A594" i="2"/>
  <c r="A595" i="2"/>
  <c r="A597" i="2"/>
  <c r="A599" i="2"/>
  <c r="A601" i="2"/>
  <c r="A602" i="2"/>
  <c r="A604" i="2"/>
  <c r="A605" i="2"/>
  <c r="A607" i="2"/>
  <c r="A608" i="2"/>
  <c r="A610" i="2"/>
  <c r="A611" i="2"/>
  <c r="A613" i="2"/>
  <c r="A615" i="2"/>
  <c r="A616" i="2"/>
  <c r="A618" i="2"/>
  <c r="A620" i="2"/>
  <c r="A622" i="2"/>
  <c r="A623" i="2"/>
  <c r="A624" i="2"/>
  <c r="A625" i="2"/>
  <c r="A626" i="2"/>
  <c r="A627" i="2"/>
  <c r="A629" i="2"/>
  <c r="A631" i="2"/>
  <c r="A632" i="2"/>
  <c r="A633" i="2"/>
  <c r="A635" i="2"/>
  <c r="A636" i="2"/>
  <c r="A638" i="2"/>
  <c r="A639" i="2"/>
  <c r="M563" i="4"/>
  <c r="L563" i="4"/>
  <c r="M562" i="4"/>
  <c r="L562" i="4"/>
  <c r="M560" i="4"/>
  <c r="L560" i="4"/>
  <c r="M556" i="4"/>
  <c r="L556" i="4"/>
  <c r="M555" i="4"/>
  <c r="L555" i="4"/>
  <c r="M554" i="4"/>
  <c r="L554" i="4"/>
  <c r="M553" i="4"/>
  <c r="L553" i="4"/>
  <c r="M552" i="4"/>
  <c r="L552" i="4"/>
  <c r="M550" i="4"/>
  <c r="L550" i="4"/>
  <c r="M549" i="4"/>
  <c r="L549" i="4"/>
  <c r="M547" i="4"/>
  <c r="L547" i="4"/>
  <c r="M546" i="4"/>
  <c r="L546" i="4"/>
  <c r="M545" i="4"/>
  <c r="L545" i="4"/>
  <c r="M544" i="4"/>
  <c r="L544" i="4"/>
  <c r="M543" i="4"/>
  <c r="L543" i="4"/>
  <c r="M542" i="4"/>
  <c r="L542" i="4"/>
  <c r="M540" i="4"/>
  <c r="L540" i="4"/>
  <c r="M539" i="4"/>
  <c r="L539" i="4"/>
  <c r="M538" i="4"/>
  <c r="L538" i="4"/>
  <c r="M537" i="4"/>
  <c r="L537" i="4"/>
  <c r="M535" i="4"/>
  <c r="L535" i="4"/>
  <c r="M534" i="4"/>
  <c r="L534" i="4"/>
  <c r="M533" i="4"/>
  <c r="L533" i="4"/>
  <c r="M532" i="4"/>
  <c r="L532" i="4"/>
  <c r="M531" i="4"/>
  <c r="L531" i="4"/>
  <c r="M528" i="4"/>
  <c r="L528" i="4"/>
  <c r="M527" i="4"/>
  <c r="L527" i="4"/>
  <c r="M526" i="4"/>
  <c r="L526" i="4"/>
  <c r="M525" i="4"/>
  <c r="L525" i="4"/>
  <c r="M524" i="4"/>
  <c r="L524" i="4"/>
  <c r="M523" i="4"/>
  <c r="L523" i="4"/>
  <c r="M522" i="4"/>
  <c r="L522" i="4"/>
  <c r="M521" i="4"/>
  <c r="L521" i="4"/>
  <c r="M520" i="4"/>
  <c r="L520" i="4"/>
  <c r="M519" i="4"/>
  <c r="L519" i="4"/>
  <c r="M517" i="4"/>
  <c r="L517" i="4"/>
  <c r="M516" i="4"/>
  <c r="L516" i="4"/>
  <c r="M515" i="4"/>
  <c r="L515" i="4"/>
  <c r="M513" i="4"/>
  <c r="L513" i="4"/>
  <c r="M512" i="4"/>
  <c r="L512" i="4"/>
  <c r="M511" i="4"/>
  <c r="L511" i="4"/>
  <c r="M510" i="4"/>
  <c r="L510" i="4"/>
  <c r="M509" i="4"/>
  <c r="L509" i="4"/>
  <c r="M507" i="4"/>
  <c r="L507" i="4"/>
  <c r="M506" i="4"/>
  <c r="L506" i="4"/>
  <c r="M505" i="4"/>
  <c r="L505" i="4"/>
  <c r="M503" i="4"/>
  <c r="L503" i="4"/>
  <c r="M500" i="4"/>
  <c r="L500" i="4"/>
  <c r="M498" i="4"/>
  <c r="L498" i="4"/>
  <c r="M497" i="4"/>
  <c r="L497" i="4"/>
  <c r="M496" i="4"/>
  <c r="L496" i="4"/>
  <c r="M495" i="4"/>
  <c r="L495" i="4"/>
  <c r="M494" i="4"/>
  <c r="L494" i="4"/>
  <c r="M493" i="4"/>
  <c r="L493" i="4"/>
  <c r="M492" i="4"/>
  <c r="L492" i="4"/>
  <c r="M491" i="4"/>
  <c r="L491" i="4"/>
  <c r="M490" i="4"/>
  <c r="L490" i="4"/>
  <c r="M488" i="4"/>
  <c r="L488" i="4"/>
  <c r="M484" i="4"/>
  <c r="L484" i="4"/>
  <c r="M483" i="4"/>
  <c r="L483" i="4"/>
  <c r="M482" i="4"/>
  <c r="L482" i="4"/>
  <c r="M481" i="4"/>
  <c r="L481" i="4"/>
  <c r="M480" i="4"/>
  <c r="L480" i="4"/>
  <c r="M479" i="4"/>
  <c r="L479" i="4"/>
  <c r="M478" i="4"/>
  <c r="L478" i="4"/>
  <c r="M477" i="4"/>
  <c r="L477" i="4"/>
  <c r="M476" i="4"/>
  <c r="L476" i="4"/>
  <c r="M475" i="4"/>
  <c r="L475" i="4"/>
  <c r="M474" i="4"/>
  <c r="L474" i="4"/>
  <c r="M473" i="4"/>
  <c r="L473" i="4"/>
  <c r="M472" i="4"/>
  <c r="L472" i="4"/>
  <c r="M471" i="4"/>
  <c r="L471" i="4"/>
  <c r="M470" i="4"/>
  <c r="L470" i="4"/>
  <c r="M469" i="4"/>
  <c r="L469" i="4"/>
  <c r="M468" i="4"/>
  <c r="L468" i="4"/>
  <c r="M467" i="4"/>
  <c r="L467" i="4"/>
  <c r="M466" i="4"/>
  <c r="L466" i="4"/>
  <c r="M465" i="4"/>
  <c r="L465" i="4"/>
  <c r="M464" i="4"/>
  <c r="L464" i="4"/>
  <c r="M463" i="4"/>
  <c r="L463" i="4"/>
  <c r="M462" i="4"/>
  <c r="L462" i="4"/>
  <c r="M461" i="4"/>
  <c r="L461" i="4"/>
  <c r="M460" i="4"/>
  <c r="L460" i="4"/>
  <c r="M459" i="4"/>
  <c r="L459" i="4"/>
  <c r="M458" i="4"/>
  <c r="L458" i="4"/>
  <c r="M457" i="4"/>
  <c r="L457" i="4"/>
  <c r="M456" i="4"/>
  <c r="L456" i="4"/>
  <c r="M455" i="4"/>
  <c r="L455" i="4"/>
  <c r="M454" i="4"/>
  <c r="L454" i="4"/>
  <c r="M453" i="4"/>
  <c r="L453" i="4"/>
  <c r="M452" i="4"/>
  <c r="L452" i="4"/>
  <c r="M451" i="4"/>
  <c r="L451" i="4"/>
  <c r="M450" i="4"/>
  <c r="L450" i="4"/>
  <c r="M449" i="4"/>
  <c r="L449" i="4"/>
  <c r="M448" i="4"/>
  <c r="L448" i="4"/>
  <c r="M447" i="4"/>
  <c r="L447" i="4"/>
  <c r="M445" i="4"/>
  <c r="L445" i="4"/>
  <c r="M444" i="4"/>
  <c r="L444" i="4"/>
  <c r="M443" i="4"/>
  <c r="L443" i="4"/>
  <c r="M442" i="4"/>
  <c r="L442" i="4"/>
  <c r="M441" i="4"/>
  <c r="L441" i="4"/>
  <c r="M440" i="4"/>
  <c r="L440" i="4"/>
  <c r="M439" i="4"/>
  <c r="L439" i="4"/>
  <c r="M438" i="4"/>
  <c r="L438" i="4"/>
  <c r="M437" i="4"/>
  <c r="L437" i="4"/>
  <c r="M436" i="4"/>
  <c r="L436" i="4"/>
  <c r="M435" i="4"/>
  <c r="L435" i="4"/>
  <c r="M434" i="4"/>
  <c r="L434" i="4"/>
  <c r="M433" i="4"/>
  <c r="L433" i="4"/>
  <c r="M432" i="4"/>
  <c r="L432" i="4"/>
  <c r="M431" i="4"/>
  <c r="L431" i="4"/>
  <c r="M430" i="4"/>
  <c r="L430" i="4"/>
  <c r="M429" i="4"/>
  <c r="L429" i="4"/>
  <c r="M428" i="4"/>
  <c r="L428" i="4"/>
  <c r="M427" i="4"/>
  <c r="L427" i="4"/>
  <c r="M426" i="4"/>
  <c r="L426" i="4"/>
  <c r="M425" i="4"/>
  <c r="L425" i="4"/>
  <c r="M424" i="4"/>
  <c r="L424" i="4"/>
  <c r="M423" i="4"/>
  <c r="L423" i="4"/>
  <c r="M422" i="4"/>
  <c r="L422" i="4"/>
  <c r="M421" i="4"/>
  <c r="L421" i="4"/>
  <c r="M420" i="4"/>
  <c r="L420" i="4"/>
  <c r="M419" i="4"/>
  <c r="L419" i="4"/>
  <c r="M418" i="4"/>
  <c r="L418" i="4"/>
  <c r="M417" i="4"/>
  <c r="L417" i="4"/>
  <c r="M416" i="4"/>
  <c r="L416" i="4"/>
  <c r="M415" i="4"/>
  <c r="L415" i="4"/>
  <c r="M414" i="4"/>
  <c r="L414" i="4"/>
  <c r="M413" i="4"/>
  <c r="L413" i="4"/>
  <c r="M412" i="4"/>
  <c r="L412" i="4"/>
  <c r="M411" i="4"/>
  <c r="L411" i="4"/>
  <c r="M410" i="4"/>
  <c r="L410" i="4"/>
  <c r="M409" i="4"/>
  <c r="L409" i="4"/>
  <c r="M408" i="4"/>
  <c r="L408" i="4"/>
  <c r="M405" i="4"/>
  <c r="L405" i="4"/>
  <c r="M404" i="4"/>
  <c r="L404" i="4"/>
  <c r="M403" i="4"/>
  <c r="L403" i="4"/>
  <c r="M402" i="4"/>
  <c r="L402" i="4"/>
  <c r="M401" i="4"/>
  <c r="L401" i="4"/>
  <c r="M400" i="4"/>
  <c r="L400" i="4"/>
  <c r="M399" i="4"/>
  <c r="L399" i="4"/>
  <c r="M398" i="4"/>
  <c r="L398" i="4"/>
  <c r="M397" i="4"/>
  <c r="L397" i="4"/>
  <c r="M396" i="4"/>
  <c r="L396" i="4"/>
  <c r="M395" i="4"/>
  <c r="L395" i="4"/>
  <c r="M394" i="4"/>
  <c r="L394" i="4"/>
  <c r="M393" i="4"/>
  <c r="L393" i="4"/>
  <c r="M392" i="4"/>
  <c r="L392" i="4"/>
  <c r="M390" i="4"/>
  <c r="L390" i="4"/>
  <c r="M389" i="4"/>
  <c r="L389" i="4"/>
  <c r="M388" i="4"/>
  <c r="L388" i="4"/>
  <c r="M387" i="4"/>
  <c r="L387" i="4"/>
  <c r="M386" i="4"/>
  <c r="L386" i="4"/>
  <c r="M385" i="4"/>
  <c r="L385" i="4"/>
  <c r="M384" i="4"/>
  <c r="L384" i="4"/>
  <c r="M383" i="4"/>
  <c r="L383" i="4"/>
  <c r="M382" i="4"/>
  <c r="L382" i="4"/>
  <c r="M381" i="4"/>
  <c r="L381" i="4"/>
  <c r="M380" i="4"/>
  <c r="L380" i="4"/>
  <c r="M379" i="4"/>
  <c r="L379" i="4"/>
  <c r="M378" i="4"/>
  <c r="L378" i="4"/>
  <c r="M377" i="4"/>
  <c r="L377" i="4"/>
  <c r="M374" i="4"/>
  <c r="L374" i="4"/>
  <c r="M373" i="4"/>
  <c r="L373" i="4"/>
  <c r="M372" i="4"/>
  <c r="L372" i="4"/>
  <c r="M371" i="4"/>
  <c r="L371" i="4"/>
  <c r="M370" i="4"/>
  <c r="L370" i="4"/>
  <c r="M369" i="4"/>
  <c r="L369" i="4"/>
  <c r="M368" i="4"/>
  <c r="L368" i="4"/>
  <c r="M367" i="4"/>
  <c r="L367" i="4"/>
  <c r="M366" i="4"/>
  <c r="L366" i="4"/>
  <c r="M365" i="4"/>
  <c r="L365" i="4"/>
  <c r="M364" i="4"/>
  <c r="L364" i="4"/>
  <c r="M363" i="4"/>
  <c r="L363" i="4"/>
  <c r="M362" i="4"/>
  <c r="L362" i="4"/>
  <c r="M361" i="4"/>
  <c r="L361" i="4"/>
  <c r="M360" i="4"/>
  <c r="L360" i="4"/>
  <c r="M359" i="4"/>
  <c r="L359" i="4"/>
  <c r="M358" i="4"/>
  <c r="L358" i="4"/>
  <c r="M357" i="4"/>
  <c r="L357" i="4"/>
  <c r="M356" i="4"/>
  <c r="L356" i="4"/>
  <c r="M355" i="4"/>
  <c r="L355" i="4"/>
  <c r="M353" i="4"/>
  <c r="L353" i="4"/>
  <c r="M352" i="4"/>
  <c r="L352" i="4"/>
  <c r="M351" i="4"/>
  <c r="L351" i="4"/>
  <c r="M350" i="4"/>
  <c r="L350" i="4"/>
  <c r="M349" i="4"/>
  <c r="L349" i="4"/>
  <c r="M348" i="4"/>
  <c r="L348" i="4"/>
  <c r="M347" i="4"/>
  <c r="L347" i="4"/>
  <c r="M346" i="4"/>
  <c r="L346" i="4"/>
  <c r="M345" i="4"/>
  <c r="L345" i="4"/>
  <c r="M344" i="4"/>
  <c r="L344" i="4"/>
  <c r="M343" i="4"/>
  <c r="L343" i="4"/>
  <c r="M342" i="4"/>
  <c r="L342" i="4"/>
  <c r="M341" i="4"/>
  <c r="L341" i="4"/>
  <c r="M340" i="4"/>
  <c r="L340" i="4"/>
  <c r="M339" i="4"/>
  <c r="L339" i="4"/>
  <c r="M338" i="4"/>
  <c r="L338" i="4"/>
  <c r="M337" i="4"/>
  <c r="L337" i="4"/>
  <c r="M335" i="4"/>
  <c r="L335" i="4"/>
  <c r="M334" i="4"/>
  <c r="L334" i="4"/>
  <c r="M331" i="4"/>
  <c r="L331" i="4"/>
  <c r="M330" i="4"/>
  <c r="L330" i="4"/>
  <c r="M329" i="4"/>
  <c r="L329" i="4"/>
  <c r="M328" i="4"/>
  <c r="L328" i="4"/>
  <c r="M327" i="4"/>
  <c r="L327" i="4"/>
  <c r="M326" i="4"/>
  <c r="L326" i="4"/>
  <c r="M325" i="4"/>
  <c r="L325" i="4"/>
  <c r="M324" i="4"/>
  <c r="L324" i="4"/>
  <c r="M323" i="4"/>
  <c r="L323" i="4"/>
  <c r="M322" i="4"/>
  <c r="L322" i="4"/>
  <c r="M321" i="4"/>
  <c r="L321" i="4"/>
  <c r="M320" i="4"/>
  <c r="L320" i="4"/>
  <c r="M319" i="4"/>
  <c r="L319" i="4"/>
  <c r="M318" i="4"/>
  <c r="L318" i="4"/>
  <c r="M317" i="4"/>
  <c r="L317" i="4"/>
  <c r="M316" i="4"/>
  <c r="L316" i="4"/>
  <c r="M315" i="4"/>
  <c r="L315" i="4"/>
  <c r="M314" i="4"/>
  <c r="L314" i="4"/>
  <c r="M313" i="4"/>
  <c r="L313" i="4"/>
  <c r="M312" i="4"/>
  <c r="L312" i="4"/>
  <c r="M311" i="4"/>
  <c r="L311" i="4"/>
  <c r="M310" i="4"/>
  <c r="L310" i="4"/>
  <c r="M309" i="4"/>
  <c r="L309" i="4"/>
  <c r="M308" i="4"/>
  <c r="L308" i="4"/>
  <c r="M307" i="4"/>
  <c r="L307" i="4"/>
  <c r="M306" i="4"/>
  <c r="L306" i="4"/>
  <c r="M305" i="4"/>
  <c r="L305" i="4"/>
  <c r="M304" i="4"/>
  <c r="L304" i="4"/>
  <c r="M303" i="4"/>
  <c r="L303" i="4"/>
  <c r="M301" i="4"/>
  <c r="L301" i="4"/>
  <c r="M300" i="4"/>
  <c r="L300" i="4"/>
  <c r="M299" i="4"/>
  <c r="L299" i="4"/>
  <c r="M298" i="4"/>
  <c r="L298" i="4"/>
  <c r="M297" i="4"/>
  <c r="L297" i="4"/>
  <c r="M296" i="4"/>
  <c r="L296" i="4"/>
  <c r="M295" i="4"/>
  <c r="L295" i="4"/>
  <c r="M294" i="4"/>
  <c r="L294" i="4"/>
  <c r="M292" i="4"/>
  <c r="L292" i="4"/>
  <c r="M291" i="4"/>
  <c r="L291" i="4"/>
  <c r="M290" i="4"/>
  <c r="L290" i="4"/>
  <c r="M289" i="4"/>
  <c r="L289" i="4"/>
  <c r="M288" i="4"/>
  <c r="L288" i="4"/>
  <c r="M286" i="4"/>
  <c r="L286" i="4"/>
  <c r="M284" i="4"/>
  <c r="L284" i="4"/>
  <c r="M283" i="4"/>
  <c r="L283" i="4"/>
  <c r="M282" i="4"/>
  <c r="L282" i="4"/>
  <c r="M281" i="4"/>
  <c r="L281" i="4"/>
  <c r="M280" i="4"/>
  <c r="L280" i="4"/>
  <c r="M279" i="4"/>
  <c r="L279" i="4"/>
  <c r="M278" i="4"/>
  <c r="L278" i="4"/>
  <c r="M277" i="4"/>
  <c r="L277" i="4"/>
  <c r="M276" i="4"/>
  <c r="L276" i="4"/>
  <c r="M275" i="4"/>
  <c r="L275" i="4"/>
  <c r="M274" i="4"/>
  <c r="L274" i="4"/>
  <c r="M273" i="4"/>
  <c r="L273" i="4"/>
  <c r="M272" i="4"/>
  <c r="L272" i="4"/>
  <c r="M271" i="4"/>
  <c r="L271" i="4"/>
  <c r="M270" i="4"/>
  <c r="L270" i="4"/>
  <c r="M269" i="4"/>
  <c r="L269" i="4"/>
  <c r="M268" i="4"/>
  <c r="L268" i="4"/>
  <c r="M267" i="4"/>
  <c r="L267" i="4"/>
  <c r="M266" i="4"/>
  <c r="L266" i="4"/>
  <c r="M265" i="4"/>
  <c r="L265" i="4"/>
  <c r="M264" i="4"/>
  <c r="L264" i="4"/>
  <c r="M262" i="4"/>
  <c r="L262" i="4"/>
  <c r="M261" i="4"/>
  <c r="L261" i="4"/>
  <c r="M260" i="4"/>
  <c r="L260" i="4"/>
  <c r="M259" i="4"/>
  <c r="L259" i="4"/>
  <c r="M258" i="4"/>
  <c r="L258" i="4"/>
  <c r="M257" i="4"/>
  <c r="L257" i="4"/>
  <c r="M256" i="4"/>
  <c r="L256" i="4"/>
  <c r="M255" i="4"/>
  <c r="L255" i="4"/>
  <c r="M252" i="4"/>
  <c r="L252" i="4"/>
  <c r="M251" i="4"/>
  <c r="L251" i="4"/>
  <c r="M250" i="4"/>
  <c r="L250" i="4"/>
  <c r="M249" i="4"/>
  <c r="L249" i="4"/>
  <c r="M248" i="4"/>
  <c r="L248" i="4"/>
  <c r="M247" i="4"/>
  <c r="L247" i="4"/>
  <c r="M246" i="4"/>
  <c r="L246" i="4"/>
  <c r="M245" i="4"/>
  <c r="L245" i="4"/>
  <c r="M244" i="4"/>
  <c r="L244" i="4"/>
  <c r="M243" i="4"/>
  <c r="L243" i="4"/>
  <c r="M242" i="4"/>
  <c r="L242" i="4"/>
  <c r="M241" i="4"/>
  <c r="L241" i="4"/>
  <c r="M240" i="4"/>
  <c r="L240" i="4"/>
  <c r="M239" i="4"/>
  <c r="L239" i="4"/>
  <c r="M238" i="4"/>
  <c r="L238" i="4"/>
  <c r="M237" i="4"/>
  <c r="L237" i="4"/>
  <c r="M236" i="4"/>
  <c r="L236" i="4"/>
  <c r="M235" i="4"/>
  <c r="L235" i="4"/>
  <c r="M234" i="4"/>
  <c r="L234" i="4"/>
  <c r="M233" i="4"/>
  <c r="L233" i="4"/>
  <c r="M232" i="4"/>
  <c r="L232" i="4"/>
  <c r="M231" i="4"/>
  <c r="L231" i="4"/>
  <c r="M230" i="4"/>
  <c r="L230" i="4"/>
  <c r="M229" i="4"/>
  <c r="L229" i="4"/>
  <c r="M228" i="4"/>
  <c r="L228" i="4"/>
  <c r="M227" i="4"/>
  <c r="L227" i="4"/>
  <c r="M226" i="4"/>
  <c r="L226" i="4"/>
  <c r="M225" i="4"/>
  <c r="L225" i="4"/>
  <c r="M224" i="4"/>
  <c r="L224" i="4"/>
  <c r="M223" i="4"/>
  <c r="L223" i="4"/>
  <c r="M222" i="4"/>
  <c r="L222" i="4"/>
  <c r="M221" i="4"/>
  <c r="L221" i="4"/>
  <c r="M220" i="4"/>
  <c r="L220" i="4"/>
  <c r="M219" i="4"/>
  <c r="L219" i="4"/>
  <c r="M218" i="4"/>
  <c r="L218" i="4"/>
  <c r="M217" i="4"/>
  <c r="L217" i="4"/>
  <c r="M216" i="4"/>
  <c r="L216" i="4"/>
  <c r="M215" i="4"/>
  <c r="L215" i="4"/>
  <c r="M213" i="4"/>
  <c r="L213" i="4"/>
  <c r="M212" i="4"/>
  <c r="L212" i="4"/>
  <c r="M211" i="4"/>
  <c r="L211" i="4"/>
  <c r="M210" i="4"/>
  <c r="L210" i="4"/>
  <c r="M209" i="4"/>
  <c r="L209" i="4"/>
  <c r="M208" i="4"/>
  <c r="L208" i="4"/>
  <c r="M207" i="4"/>
  <c r="L207" i="4"/>
  <c r="M206" i="4"/>
  <c r="L206" i="4"/>
  <c r="M205" i="4"/>
  <c r="L205" i="4"/>
  <c r="M204" i="4"/>
  <c r="L204" i="4"/>
  <c r="M203" i="4"/>
  <c r="L203" i="4"/>
  <c r="M202" i="4"/>
  <c r="L202" i="4"/>
  <c r="M201" i="4"/>
  <c r="L201" i="4"/>
  <c r="M200" i="4"/>
  <c r="L200" i="4"/>
  <c r="M199" i="4"/>
  <c r="L199" i="4"/>
  <c r="M198" i="4"/>
  <c r="L198" i="4"/>
  <c r="M197" i="4"/>
  <c r="L197" i="4"/>
  <c r="M196" i="4"/>
  <c r="L196" i="4"/>
  <c r="M195" i="4"/>
  <c r="L195" i="4"/>
  <c r="M194" i="4"/>
  <c r="L194" i="4"/>
  <c r="M193" i="4"/>
  <c r="L193" i="4"/>
  <c r="M192" i="4"/>
  <c r="L192" i="4"/>
  <c r="M191" i="4"/>
  <c r="L191" i="4"/>
  <c r="M190" i="4"/>
  <c r="L190" i="4"/>
  <c r="M189" i="4"/>
  <c r="L189" i="4"/>
  <c r="M188" i="4"/>
  <c r="L188" i="4"/>
  <c r="M187" i="4"/>
  <c r="L187" i="4"/>
  <c r="M186" i="4"/>
  <c r="L186" i="4"/>
  <c r="M185" i="4"/>
  <c r="L185" i="4"/>
  <c r="M184" i="4"/>
  <c r="L184" i="4"/>
  <c r="M183" i="4"/>
  <c r="L183" i="4"/>
  <c r="M182" i="4"/>
  <c r="L182" i="4"/>
  <c r="M181" i="4"/>
  <c r="L181" i="4"/>
  <c r="M180" i="4"/>
  <c r="L180" i="4"/>
  <c r="M179" i="4"/>
  <c r="L179" i="4"/>
  <c r="M178" i="4"/>
  <c r="L178" i="4"/>
  <c r="M177" i="4"/>
  <c r="L177" i="4"/>
  <c r="M176" i="4"/>
  <c r="L176" i="4"/>
  <c r="M172" i="4"/>
  <c r="L172" i="4"/>
  <c r="M171" i="4"/>
  <c r="L171" i="4"/>
  <c r="M170" i="4"/>
  <c r="L170" i="4"/>
  <c r="M168" i="4"/>
  <c r="L168" i="4"/>
  <c r="M167" i="4"/>
  <c r="L167" i="4"/>
  <c r="M166" i="4"/>
  <c r="L166" i="4"/>
  <c r="M165" i="4"/>
  <c r="L165" i="4"/>
  <c r="M164" i="4"/>
  <c r="L164" i="4"/>
  <c r="M163" i="4"/>
  <c r="L163" i="4"/>
  <c r="M162" i="4"/>
  <c r="L162" i="4"/>
  <c r="M161" i="4"/>
  <c r="L161" i="4"/>
  <c r="M160" i="4"/>
  <c r="L160" i="4"/>
  <c r="M159" i="4"/>
  <c r="L159" i="4"/>
  <c r="M158" i="4"/>
  <c r="L158" i="4"/>
  <c r="M157" i="4"/>
  <c r="L157" i="4"/>
  <c r="M156" i="4"/>
  <c r="L156" i="4"/>
  <c r="M154" i="4"/>
  <c r="L154" i="4"/>
  <c r="M152" i="4"/>
  <c r="L152" i="4"/>
  <c r="M151" i="4"/>
  <c r="L151" i="4"/>
  <c r="M150" i="4"/>
  <c r="L150" i="4"/>
  <c r="M149" i="4"/>
  <c r="L149" i="4"/>
  <c r="M147" i="4"/>
  <c r="L147" i="4"/>
  <c r="M145" i="4"/>
  <c r="L145" i="4"/>
  <c r="M143" i="4"/>
  <c r="L143" i="4"/>
  <c r="M142" i="4"/>
  <c r="L142" i="4"/>
  <c r="M141" i="4"/>
  <c r="L141" i="4"/>
  <c r="M140" i="4"/>
  <c r="L140" i="4"/>
  <c r="M139" i="4"/>
  <c r="L139" i="4"/>
  <c r="M138" i="4"/>
  <c r="L138" i="4"/>
  <c r="M137" i="4"/>
  <c r="L137" i="4"/>
  <c r="M136" i="4"/>
  <c r="L136" i="4"/>
  <c r="M135" i="4"/>
  <c r="L135" i="4"/>
  <c r="M134" i="4"/>
  <c r="L134" i="4"/>
  <c r="M133" i="4"/>
  <c r="L133" i="4"/>
  <c r="M132" i="4"/>
  <c r="L132" i="4"/>
  <c r="M131" i="4"/>
  <c r="L131" i="4"/>
  <c r="M129" i="4"/>
  <c r="L129" i="4"/>
  <c r="M127" i="4"/>
  <c r="L127" i="4"/>
  <c r="M126" i="4"/>
  <c r="L126" i="4"/>
  <c r="M125" i="4"/>
  <c r="L125" i="4"/>
  <c r="M124" i="4"/>
  <c r="L124" i="4"/>
  <c r="M121" i="4"/>
  <c r="L121" i="4"/>
  <c r="M120" i="4"/>
  <c r="L120" i="4"/>
  <c r="M119" i="4"/>
  <c r="L119" i="4"/>
  <c r="M118" i="4"/>
  <c r="L118" i="4"/>
  <c r="M117" i="4"/>
  <c r="L117" i="4"/>
  <c r="M116" i="4"/>
  <c r="L116" i="4"/>
  <c r="M115" i="4"/>
  <c r="L115" i="4"/>
  <c r="M114" i="4"/>
  <c r="L114" i="4"/>
  <c r="M113" i="4"/>
  <c r="L113" i="4"/>
  <c r="M112" i="4"/>
  <c r="L112" i="4"/>
  <c r="M111" i="4"/>
  <c r="L111" i="4"/>
  <c r="M110" i="4"/>
  <c r="L110" i="4"/>
  <c r="M109" i="4"/>
  <c r="L109" i="4"/>
  <c r="M108" i="4"/>
  <c r="L108" i="4"/>
  <c r="M107" i="4"/>
  <c r="L107" i="4"/>
  <c r="M106" i="4"/>
  <c r="L106" i="4"/>
  <c r="M105" i="4"/>
  <c r="L105" i="4"/>
  <c r="M104" i="4"/>
  <c r="L104" i="4"/>
  <c r="M103" i="4"/>
  <c r="L103" i="4"/>
  <c r="M102" i="4"/>
  <c r="L102" i="4"/>
  <c r="M101" i="4"/>
  <c r="L101" i="4"/>
  <c r="M100" i="4"/>
  <c r="L100" i="4"/>
  <c r="M99" i="4"/>
  <c r="L99" i="4"/>
  <c r="M98" i="4"/>
  <c r="L98" i="4"/>
  <c r="M96" i="4"/>
  <c r="L96" i="4"/>
  <c r="M95" i="4"/>
  <c r="L95" i="4"/>
  <c r="M94" i="4"/>
  <c r="L94" i="4"/>
  <c r="M93" i="4"/>
  <c r="L93" i="4"/>
  <c r="M92" i="4"/>
  <c r="L92" i="4"/>
  <c r="M91" i="4"/>
  <c r="L91" i="4"/>
  <c r="M90" i="4"/>
  <c r="L90" i="4"/>
  <c r="M89" i="4"/>
  <c r="L89" i="4"/>
  <c r="M88" i="4"/>
  <c r="L88" i="4"/>
  <c r="M87" i="4"/>
  <c r="L87" i="4"/>
  <c r="M86" i="4"/>
  <c r="L86" i="4"/>
  <c r="M85" i="4"/>
  <c r="L85" i="4"/>
  <c r="M84" i="4"/>
  <c r="L84" i="4"/>
  <c r="M83" i="4"/>
  <c r="L83" i="4"/>
  <c r="M82" i="4"/>
  <c r="L82" i="4"/>
  <c r="M81" i="4"/>
  <c r="L81" i="4"/>
  <c r="M80" i="4"/>
  <c r="L80" i="4"/>
  <c r="M79" i="4"/>
  <c r="L79" i="4"/>
  <c r="M78" i="4"/>
  <c r="L78" i="4"/>
  <c r="M77" i="4"/>
  <c r="L77" i="4"/>
  <c r="M76" i="4"/>
  <c r="L76" i="4"/>
  <c r="M75" i="4"/>
  <c r="L75" i="4"/>
  <c r="M74" i="4"/>
  <c r="L74" i="4"/>
  <c r="M73" i="4"/>
  <c r="L73" i="4"/>
  <c r="M70" i="4"/>
  <c r="L70" i="4"/>
  <c r="M69" i="4"/>
  <c r="L69" i="4"/>
  <c r="M68" i="4"/>
  <c r="L68" i="4"/>
  <c r="M67" i="4"/>
  <c r="L67" i="4"/>
  <c r="M66" i="4"/>
  <c r="L66" i="4"/>
  <c r="M65" i="4"/>
  <c r="L65" i="4"/>
  <c r="M64" i="4"/>
  <c r="L64" i="4"/>
  <c r="M63" i="4"/>
  <c r="L63" i="4"/>
  <c r="M62" i="4"/>
  <c r="L62" i="4"/>
  <c r="M61" i="4"/>
  <c r="L61" i="4"/>
  <c r="M60" i="4"/>
  <c r="L60" i="4"/>
  <c r="M59" i="4"/>
  <c r="L59" i="4"/>
  <c r="M58" i="4"/>
  <c r="L58" i="4"/>
  <c r="M57" i="4"/>
  <c r="L57" i="4"/>
  <c r="M56" i="4"/>
  <c r="L56" i="4"/>
  <c r="M55" i="4"/>
  <c r="L55" i="4"/>
  <c r="M54" i="4"/>
  <c r="L54" i="4"/>
  <c r="M53" i="4"/>
  <c r="L53" i="4"/>
  <c r="M52" i="4"/>
  <c r="L52" i="4"/>
  <c r="M51" i="4"/>
  <c r="L51" i="4"/>
  <c r="M50" i="4"/>
  <c r="L50" i="4"/>
  <c r="M49" i="4"/>
  <c r="L49" i="4"/>
  <c r="M48" i="4"/>
  <c r="L48" i="4"/>
  <c r="M47" i="4"/>
  <c r="L47" i="4"/>
  <c r="M45" i="4"/>
  <c r="L45" i="4"/>
  <c r="M44" i="4"/>
  <c r="L44" i="4"/>
  <c r="M43" i="4"/>
  <c r="L43" i="4"/>
  <c r="M42" i="4"/>
  <c r="L42" i="4"/>
  <c r="M41" i="4"/>
  <c r="L41" i="4"/>
  <c r="M40" i="4"/>
  <c r="L40" i="4"/>
  <c r="M39" i="4"/>
  <c r="L39" i="4"/>
  <c r="M38" i="4"/>
  <c r="L38" i="4"/>
  <c r="M37" i="4"/>
  <c r="L37" i="4"/>
  <c r="M36" i="4"/>
  <c r="L36" i="4"/>
  <c r="M35" i="4"/>
  <c r="L35" i="4"/>
  <c r="M34" i="4"/>
  <c r="L34" i="4"/>
  <c r="M33" i="4"/>
  <c r="L33" i="4"/>
  <c r="M32" i="4"/>
  <c r="L32" i="4"/>
  <c r="M31" i="4"/>
  <c r="L31" i="4"/>
  <c r="M30" i="4"/>
  <c r="L30" i="4"/>
  <c r="M29" i="4"/>
  <c r="L29" i="4"/>
  <c r="M28" i="4"/>
  <c r="L28" i="4"/>
  <c r="M27" i="4"/>
  <c r="L27" i="4"/>
  <c r="M26" i="4"/>
  <c r="L26" i="4"/>
  <c r="M25" i="4"/>
  <c r="L25" i="4"/>
  <c r="A532" i="2" l="1"/>
  <c r="A533" i="2" s="1"/>
  <c r="A507" i="2"/>
  <c r="O14" i="1"/>
  <c r="A534" i="2" l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08" i="2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G1201" i="1"/>
  <c r="G1200" i="1" s="1"/>
  <c r="G1199" i="1" s="1"/>
  <c r="G1197" i="1"/>
  <c r="G1196" i="1"/>
  <c r="G1195" i="1"/>
  <c r="G1194" i="1"/>
  <c r="G1193" i="1"/>
  <c r="G1192" i="1" s="1"/>
  <c r="G1191" i="1"/>
  <c r="G1190" i="1"/>
  <c r="G1188" i="1"/>
  <c r="G1187" i="1"/>
  <c r="G1186" i="1"/>
  <c r="G1185" i="1"/>
  <c r="G1184" i="1"/>
  <c r="G1183" i="1"/>
  <c r="G1181" i="1"/>
  <c r="G1180" i="1"/>
  <c r="G1179" i="1"/>
  <c r="G1178" i="1"/>
  <c r="G1176" i="1"/>
  <c r="G1175" i="1"/>
  <c r="G1174" i="1"/>
  <c r="G1173" i="1"/>
  <c r="G1172" i="1"/>
  <c r="G1171" i="1" s="1"/>
  <c r="G1169" i="1"/>
  <c r="G1168" i="1"/>
  <c r="G1167" i="1"/>
  <c r="G1166" i="1"/>
  <c r="G1165" i="1"/>
  <c r="G1164" i="1"/>
  <c r="G1163" i="1"/>
  <c r="G1162" i="1"/>
  <c r="G1161" i="1"/>
  <c r="G1160" i="1"/>
  <c r="G1158" i="1"/>
  <c r="G1157" i="1"/>
  <c r="G1156" i="1"/>
  <c r="G1154" i="1"/>
  <c r="G1153" i="1"/>
  <c r="G1152" i="1"/>
  <c r="G1151" i="1"/>
  <c r="G1150" i="1"/>
  <c r="G1149" i="1" s="1"/>
  <c r="G1148" i="1"/>
  <c r="G1147" i="1"/>
  <c r="G1146" i="1"/>
  <c r="G1144" i="1"/>
  <c r="G1141" i="1"/>
  <c r="G1139" i="1"/>
  <c r="G1138" i="1"/>
  <c r="G1137" i="1"/>
  <c r="G1136" i="1"/>
  <c r="G1135" i="1"/>
  <c r="G1134" i="1"/>
  <c r="G1133" i="1"/>
  <c r="G1132" i="1"/>
  <c r="G1131" i="1"/>
  <c r="G1129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8" i="1"/>
  <c r="G976" i="1"/>
  <c r="G975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2" i="1"/>
  <c r="G941" i="1"/>
  <c r="G940" i="1"/>
  <c r="G939" i="1"/>
  <c r="G938" i="1"/>
  <c r="G937" i="1"/>
  <c r="G936" i="1"/>
  <c r="G935" i="1"/>
  <c r="G933" i="1"/>
  <c r="G932" i="1"/>
  <c r="G931" i="1"/>
  <c r="G930" i="1"/>
  <c r="G929" i="1"/>
  <c r="G927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3" i="1"/>
  <c r="G902" i="1"/>
  <c r="G901" i="1"/>
  <c r="G900" i="1"/>
  <c r="G899" i="1"/>
  <c r="G898" i="1"/>
  <c r="G897" i="1"/>
  <c r="G896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 s="1"/>
  <c r="G824" i="1"/>
  <c r="G823" i="1"/>
  <c r="G822" i="1"/>
  <c r="G821" i="1"/>
  <c r="G820" i="1"/>
  <c r="G819" i="1"/>
  <c r="G818" i="1"/>
  <c r="G817" i="1"/>
  <c r="G813" i="1"/>
  <c r="G812" i="1"/>
  <c r="G811" i="1"/>
  <c r="G810" i="1" s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 s="1"/>
  <c r="G795" i="1"/>
  <c r="G794" i="1" s="1"/>
  <c r="G793" i="1"/>
  <c r="G792" i="1"/>
  <c r="G791" i="1"/>
  <c r="G790" i="1"/>
  <c r="G788" i="1"/>
  <c r="G786" i="1"/>
  <c r="G785" i="1" s="1"/>
  <c r="G784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 s="1"/>
  <c r="G768" i="1"/>
  <c r="G767" i="1"/>
  <c r="G766" i="1"/>
  <c r="G765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K1204" i="1"/>
  <c r="K1201" i="1"/>
  <c r="K1200" i="1" s="1"/>
  <c r="K1199" i="1" s="1"/>
  <c r="K1197" i="1"/>
  <c r="K1196" i="1"/>
  <c r="K1195" i="1"/>
  <c r="K1194" i="1"/>
  <c r="K1193" i="1"/>
  <c r="K1192" i="1" s="1"/>
  <c r="K1191" i="1"/>
  <c r="K1190" i="1"/>
  <c r="K1188" i="1"/>
  <c r="K1187" i="1"/>
  <c r="K1186" i="1"/>
  <c r="K1185" i="1"/>
  <c r="K1184" i="1"/>
  <c r="K1183" i="1"/>
  <c r="K1181" i="1"/>
  <c r="K1180" i="1"/>
  <c r="K1179" i="1"/>
  <c r="K1178" i="1"/>
  <c r="K1176" i="1"/>
  <c r="K1175" i="1"/>
  <c r="K1174" i="1"/>
  <c r="K1173" i="1"/>
  <c r="K1172" i="1"/>
  <c r="K1171" i="1" s="1"/>
  <c r="K1169" i="1"/>
  <c r="K1168" i="1"/>
  <c r="K1167" i="1"/>
  <c r="K1166" i="1"/>
  <c r="K1165" i="1"/>
  <c r="K1164" i="1"/>
  <c r="K1163" i="1"/>
  <c r="K1162" i="1"/>
  <c r="K1161" i="1"/>
  <c r="K1160" i="1"/>
  <c r="K1158" i="1"/>
  <c r="K1157" i="1"/>
  <c r="K1156" i="1"/>
  <c r="K1154" i="1"/>
  <c r="K1153" i="1"/>
  <c r="K1152" i="1"/>
  <c r="K1151" i="1"/>
  <c r="K1150" i="1"/>
  <c r="K1149" i="1" s="1"/>
  <c r="K1148" i="1"/>
  <c r="K1147" i="1"/>
  <c r="K1146" i="1"/>
  <c r="K1144" i="1"/>
  <c r="K1141" i="1"/>
  <c r="K1139" i="1"/>
  <c r="K1138" i="1"/>
  <c r="K1137" i="1"/>
  <c r="K1136" i="1"/>
  <c r="K1135" i="1"/>
  <c r="K1134" i="1"/>
  <c r="K1133" i="1"/>
  <c r="K1132" i="1"/>
  <c r="K1131" i="1"/>
  <c r="K1129" i="1"/>
  <c r="K1125" i="1"/>
  <c r="K1124" i="1"/>
  <c r="K1123" i="1"/>
  <c r="K1122" i="1"/>
  <c r="K1121" i="1"/>
  <c r="K1120" i="1"/>
  <c r="K1119" i="1"/>
  <c r="K1118" i="1"/>
  <c r="K1117" i="1"/>
  <c r="K1116" i="1"/>
  <c r="K1115" i="1"/>
  <c r="K1114" i="1"/>
  <c r="K1113" i="1"/>
  <c r="K1112" i="1"/>
  <c r="K1111" i="1"/>
  <c r="K1110" i="1"/>
  <c r="K1109" i="1"/>
  <c r="K1108" i="1"/>
  <c r="K1107" i="1"/>
  <c r="K1106" i="1"/>
  <c r="K1105" i="1"/>
  <c r="K1104" i="1"/>
  <c r="K1103" i="1"/>
  <c r="K1102" i="1"/>
  <c r="K1101" i="1"/>
  <c r="K1100" i="1"/>
  <c r="K1099" i="1"/>
  <c r="K1098" i="1"/>
  <c r="K1097" i="1"/>
  <c r="K1096" i="1"/>
  <c r="K1095" i="1"/>
  <c r="K1094" i="1"/>
  <c r="K1093" i="1"/>
  <c r="K1092" i="1"/>
  <c r="K1091" i="1"/>
  <c r="K1090" i="1"/>
  <c r="K1089" i="1"/>
  <c r="K1088" i="1"/>
  <c r="K1086" i="1"/>
  <c r="K1085" i="1"/>
  <c r="K1084" i="1"/>
  <c r="K1083" i="1"/>
  <c r="K1082" i="1"/>
  <c r="K1081" i="1"/>
  <c r="K1080" i="1"/>
  <c r="K1079" i="1"/>
  <c r="K1078" i="1"/>
  <c r="K1077" i="1"/>
  <c r="K1076" i="1"/>
  <c r="K1075" i="1"/>
  <c r="K1074" i="1"/>
  <c r="K1073" i="1"/>
  <c r="K1072" i="1"/>
  <c r="K1071" i="1"/>
  <c r="K1070" i="1"/>
  <c r="K1069" i="1"/>
  <c r="K1068" i="1"/>
  <c r="K1067" i="1"/>
  <c r="K1066" i="1"/>
  <c r="K1065" i="1"/>
  <c r="K1064" i="1"/>
  <c r="K1063" i="1"/>
  <c r="K1062" i="1"/>
  <c r="K1061" i="1"/>
  <c r="K1060" i="1"/>
  <c r="K1059" i="1"/>
  <c r="K1058" i="1"/>
  <c r="K1057" i="1"/>
  <c r="K1056" i="1"/>
  <c r="K1055" i="1"/>
  <c r="K1054" i="1"/>
  <c r="K1053" i="1"/>
  <c r="K1052" i="1"/>
  <c r="K1051" i="1"/>
  <c r="K1050" i="1"/>
  <c r="K1049" i="1"/>
  <c r="K1046" i="1"/>
  <c r="K1045" i="1"/>
  <c r="K1044" i="1"/>
  <c r="K1043" i="1"/>
  <c r="K1042" i="1"/>
  <c r="K1041" i="1"/>
  <c r="K1040" i="1"/>
  <c r="K1039" i="1"/>
  <c r="K1038" i="1"/>
  <c r="K1037" i="1"/>
  <c r="K1036" i="1"/>
  <c r="K1035" i="1"/>
  <c r="K1034" i="1"/>
  <c r="K1033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5" i="1"/>
  <c r="K1014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/>
  <c r="K1001" i="1"/>
  <c r="K1000" i="1"/>
  <c r="K999" i="1"/>
  <c r="K998" i="1"/>
  <c r="K997" i="1"/>
  <c r="K996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8" i="1"/>
  <c r="K976" i="1"/>
  <c r="K975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2" i="1"/>
  <c r="K941" i="1"/>
  <c r="K940" i="1"/>
  <c r="K939" i="1"/>
  <c r="K938" i="1"/>
  <c r="K937" i="1"/>
  <c r="K936" i="1"/>
  <c r="K935" i="1"/>
  <c r="K933" i="1"/>
  <c r="K932" i="1"/>
  <c r="K931" i="1"/>
  <c r="K930" i="1"/>
  <c r="K929" i="1"/>
  <c r="K927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3" i="1"/>
  <c r="K902" i="1"/>
  <c r="K901" i="1"/>
  <c r="K900" i="1"/>
  <c r="K899" i="1"/>
  <c r="K898" i="1"/>
  <c r="K897" i="1"/>
  <c r="K896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 s="1"/>
  <c r="K824" i="1"/>
  <c r="K823" i="1"/>
  <c r="K822" i="1"/>
  <c r="K821" i="1"/>
  <c r="K820" i="1"/>
  <c r="K819" i="1"/>
  <c r="K818" i="1"/>
  <c r="K817" i="1"/>
  <c r="K813" i="1"/>
  <c r="K812" i="1"/>
  <c r="K811" i="1"/>
  <c r="K810" i="1" s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 s="1"/>
  <c r="K795" i="1"/>
  <c r="K794" i="1" s="1"/>
  <c r="K793" i="1"/>
  <c r="K792" i="1"/>
  <c r="K791" i="1"/>
  <c r="K790" i="1"/>
  <c r="K788" i="1"/>
  <c r="K786" i="1"/>
  <c r="K785" i="1" s="1"/>
  <c r="K784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 s="1"/>
  <c r="K768" i="1"/>
  <c r="K767" i="1"/>
  <c r="K766" i="1"/>
  <c r="K765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O1201" i="1"/>
  <c r="O1200" i="1" s="1"/>
  <c r="O1199" i="1" s="1"/>
  <c r="O1197" i="1"/>
  <c r="O1196" i="1"/>
  <c r="O1195" i="1"/>
  <c r="O1194" i="1"/>
  <c r="O1193" i="1"/>
  <c r="O1192" i="1" s="1"/>
  <c r="O1191" i="1"/>
  <c r="O1190" i="1"/>
  <c r="O1188" i="1"/>
  <c r="O1187" i="1"/>
  <c r="O1186" i="1"/>
  <c r="O1185" i="1"/>
  <c r="O1184" i="1"/>
  <c r="O1183" i="1"/>
  <c r="O1181" i="1"/>
  <c r="O1180" i="1"/>
  <c r="O1179" i="1"/>
  <c r="O1178" i="1"/>
  <c r="O1176" i="1"/>
  <c r="O1175" i="1"/>
  <c r="O1174" i="1"/>
  <c r="O1173" i="1"/>
  <c r="O1172" i="1"/>
  <c r="O1171" i="1" s="1"/>
  <c r="O1169" i="1"/>
  <c r="O1168" i="1"/>
  <c r="O1167" i="1"/>
  <c r="O1166" i="1"/>
  <c r="O1165" i="1"/>
  <c r="O1164" i="1"/>
  <c r="O1163" i="1"/>
  <c r="O1162" i="1"/>
  <c r="O1161" i="1"/>
  <c r="O1160" i="1"/>
  <c r="O1158" i="1"/>
  <c r="O1157" i="1"/>
  <c r="O1156" i="1"/>
  <c r="O1154" i="1"/>
  <c r="O1153" i="1"/>
  <c r="O1152" i="1"/>
  <c r="O1151" i="1"/>
  <c r="O1150" i="1"/>
  <c r="O1149" i="1" s="1"/>
  <c r="O1148" i="1"/>
  <c r="O1147" i="1"/>
  <c r="O1146" i="1"/>
  <c r="O1144" i="1"/>
  <c r="O1141" i="1"/>
  <c r="O1139" i="1"/>
  <c r="O1138" i="1"/>
  <c r="O1137" i="1"/>
  <c r="O1136" i="1"/>
  <c r="O1135" i="1"/>
  <c r="O1134" i="1"/>
  <c r="O1133" i="1"/>
  <c r="O1132" i="1"/>
  <c r="O1131" i="1"/>
  <c r="O1129" i="1"/>
  <c r="O1125" i="1"/>
  <c r="O1124" i="1"/>
  <c r="O1123" i="1"/>
  <c r="O1122" i="1"/>
  <c r="O1121" i="1"/>
  <c r="O1120" i="1"/>
  <c r="O1119" i="1"/>
  <c r="O1118" i="1"/>
  <c r="O1117" i="1"/>
  <c r="O1116" i="1"/>
  <c r="O1115" i="1"/>
  <c r="O1114" i="1"/>
  <c r="O1113" i="1"/>
  <c r="O1112" i="1"/>
  <c r="O1111" i="1"/>
  <c r="O1110" i="1"/>
  <c r="O1109" i="1"/>
  <c r="O1108" i="1"/>
  <c r="O1107" i="1"/>
  <c r="O1106" i="1"/>
  <c r="O1105" i="1"/>
  <c r="O1104" i="1"/>
  <c r="O1103" i="1"/>
  <c r="O1102" i="1"/>
  <c r="O1101" i="1"/>
  <c r="O1100" i="1"/>
  <c r="O1099" i="1"/>
  <c r="O1098" i="1"/>
  <c r="O1097" i="1"/>
  <c r="O1096" i="1"/>
  <c r="O1095" i="1"/>
  <c r="O1094" i="1"/>
  <c r="O1093" i="1"/>
  <c r="O1092" i="1"/>
  <c r="O1091" i="1"/>
  <c r="O1090" i="1"/>
  <c r="O1089" i="1"/>
  <c r="O1088" i="1"/>
  <c r="O1086" i="1"/>
  <c r="O1085" i="1"/>
  <c r="O1084" i="1"/>
  <c r="O1083" i="1"/>
  <c r="O1082" i="1"/>
  <c r="O1081" i="1"/>
  <c r="O1080" i="1"/>
  <c r="O1079" i="1"/>
  <c r="O1078" i="1"/>
  <c r="O1077" i="1"/>
  <c r="O1076" i="1"/>
  <c r="O1075" i="1"/>
  <c r="O1074" i="1"/>
  <c r="O1073" i="1"/>
  <c r="O1072" i="1"/>
  <c r="O1071" i="1"/>
  <c r="O1070" i="1"/>
  <c r="O1069" i="1"/>
  <c r="O1068" i="1"/>
  <c r="O1067" i="1"/>
  <c r="O1066" i="1"/>
  <c r="O1065" i="1"/>
  <c r="O1064" i="1"/>
  <c r="O1063" i="1"/>
  <c r="O1062" i="1"/>
  <c r="O1061" i="1"/>
  <c r="O1060" i="1"/>
  <c r="O1059" i="1"/>
  <c r="O1058" i="1"/>
  <c r="O1057" i="1"/>
  <c r="O1056" i="1"/>
  <c r="O1055" i="1"/>
  <c r="O1054" i="1"/>
  <c r="O1053" i="1"/>
  <c r="O1052" i="1"/>
  <c r="O1051" i="1"/>
  <c r="O1050" i="1"/>
  <c r="O1049" i="1"/>
  <c r="O1046" i="1"/>
  <c r="O1045" i="1"/>
  <c r="O1044" i="1"/>
  <c r="O1043" i="1"/>
  <c r="O1042" i="1"/>
  <c r="O1041" i="1"/>
  <c r="O1040" i="1"/>
  <c r="O1039" i="1"/>
  <c r="O1038" i="1"/>
  <c r="O1037" i="1"/>
  <c r="O1036" i="1"/>
  <c r="O1035" i="1"/>
  <c r="O1034" i="1"/>
  <c r="O1033" i="1"/>
  <c r="O1031" i="1"/>
  <c r="O1030" i="1"/>
  <c r="O1029" i="1"/>
  <c r="O1028" i="1"/>
  <c r="O1027" i="1"/>
  <c r="O1026" i="1"/>
  <c r="O1025" i="1"/>
  <c r="O1024" i="1"/>
  <c r="O1023" i="1"/>
  <c r="O1022" i="1"/>
  <c r="O1021" i="1"/>
  <c r="O1020" i="1"/>
  <c r="O1019" i="1"/>
  <c r="O1018" i="1"/>
  <c r="O1015" i="1"/>
  <c r="O1014" i="1"/>
  <c r="O1013" i="1"/>
  <c r="O1012" i="1"/>
  <c r="O1011" i="1"/>
  <c r="O1010" i="1"/>
  <c r="O1009" i="1"/>
  <c r="O1008" i="1"/>
  <c r="O1007" i="1"/>
  <c r="O1006" i="1"/>
  <c r="O1005" i="1"/>
  <c r="O1004" i="1"/>
  <c r="O1003" i="1"/>
  <c r="O1002" i="1"/>
  <c r="O1001" i="1"/>
  <c r="O1000" i="1"/>
  <c r="O999" i="1"/>
  <c r="O998" i="1"/>
  <c r="O997" i="1"/>
  <c r="O996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8" i="1"/>
  <c r="O976" i="1"/>
  <c r="O975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2" i="1"/>
  <c r="O941" i="1"/>
  <c r="O940" i="1"/>
  <c r="O939" i="1"/>
  <c r="O938" i="1"/>
  <c r="O937" i="1"/>
  <c r="O936" i="1"/>
  <c r="O935" i="1"/>
  <c r="O933" i="1"/>
  <c r="O932" i="1"/>
  <c r="O931" i="1"/>
  <c r="O930" i="1"/>
  <c r="O929" i="1"/>
  <c r="O927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3" i="1"/>
  <c r="O902" i="1"/>
  <c r="O901" i="1"/>
  <c r="O900" i="1"/>
  <c r="O899" i="1"/>
  <c r="O898" i="1"/>
  <c r="O897" i="1"/>
  <c r="O896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 s="1"/>
  <c r="O824" i="1"/>
  <c r="O823" i="1"/>
  <c r="O822" i="1"/>
  <c r="O821" i="1"/>
  <c r="O820" i="1"/>
  <c r="O819" i="1"/>
  <c r="O818" i="1"/>
  <c r="O817" i="1"/>
  <c r="O813" i="1"/>
  <c r="O812" i="1"/>
  <c r="O811" i="1"/>
  <c r="O810" i="1" s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 s="1"/>
  <c r="O795" i="1"/>
  <c r="O794" i="1" s="1"/>
  <c r="O793" i="1"/>
  <c r="O792" i="1"/>
  <c r="O791" i="1"/>
  <c r="O790" i="1"/>
  <c r="O788" i="1"/>
  <c r="O786" i="1"/>
  <c r="O785" i="1" s="1"/>
  <c r="O784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 s="1"/>
  <c r="O768" i="1"/>
  <c r="O767" i="1"/>
  <c r="O766" i="1"/>
  <c r="O765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V1204" i="1"/>
  <c r="U1204" i="1"/>
  <c r="T1204" i="1"/>
  <c r="S1204" i="1"/>
  <c r="V1201" i="1"/>
  <c r="V1200" i="1" s="1"/>
  <c r="V1199" i="1" s="1"/>
  <c r="U1201" i="1"/>
  <c r="U1200" i="1" s="1"/>
  <c r="U1199" i="1" s="1"/>
  <c r="T1201" i="1"/>
  <c r="T1200" i="1" s="1"/>
  <c r="T1199" i="1" s="1"/>
  <c r="S1201" i="1"/>
  <c r="S1200" i="1" s="1"/>
  <c r="S1199" i="1" s="1"/>
  <c r="V1197" i="1"/>
  <c r="U1197" i="1"/>
  <c r="T1197" i="1"/>
  <c r="S1197" i="1"/>
  <c r="V1196" i="1"/>
  <c r="U1196" i="1"/>
  <c r="T1196" i="1"/>
  <c r="S1196" i="1"/>
  <c r="V1195" i="1"/>
  <c r="U1195" i="1"/>
  <c r="T1195" i="1"/>
  <c r="S1195" i="1"/>
  <c r="V1194" i="1"/>
  <c r="U1194" i="1"/>
  <c r="T1194" i="1"/>
  <c r="S1194" i="1"/>
  <c r="V1193" i="1"/>
  <c r="V1192" i="1" s="1"/>
  <c r="U1193" i="1"/>
  <c r="U1192" i="1" s="1"/>
  <c r="T1193" i="1"/>
  <c r="T1192" i="1" s="1"/>
  <c r="S1193" i="1"/>
  <c r="S1192" i="1" s="1"/>
  <c r="V1191" i="1"/>
  <c r="U1191" i="1"/>
  <c r="T1191" i="1"/>
  <c r="S1191" i="1"/>
  <c r="V1190" i="1"/>
  <c r="U1190" i="1"/>
  <c r="T1190" i="1"/>
  <c r="S1190" i="1"/>
  <c r="V1188" i="1"/>
  <c r="U1188" i="1"/>
  <c r="T1188" i="1"/>
  <c r="S1188" i="1"/>
  <c r="V1187" i="1"/>
  <c r="U1187" i="1"/>
  <c r="T1187" i="1"/>
  <c r="S1187" i="1"/>
  <c r="V1186" i="1"/>
  <c r="U1186" i="1"/>
  <c r="T1186" i="1"/>
  <c r="S1186" i="1"/>
  <c r="V1185" i="1"/>
  <c r="U1185" i="1"/>
  <c r="T1185" i="1"/>
  <c r="S1185" i="1"/>
  <c r="V1184" i="1"/>
  <c r="U1184" i="1"/>
  <c r="T1184" i="1"/>
  <c r="S1184" i="1"/>
  <c r="V1183" i="1"/>
  <c r="U1183" i="1"/>
  <c r="U1182" i="1" s="1"/>
  <c r="T1183" i="1"/>
  <c r="T1182" i="1" s="1"/>
  <c r="S1183" i="1"/>
  <c r="V1181" i="1"/>
  <c r="U1181" i="1"/>
  <c r="T1181" i="1"/>
  <c r="S1181" i="1"/>
  <c r="V1180" i="1"/>
  <c r="U1180" i="1"/>
  <c r="T1180" i="1"/>
  <c r="S1180" i="1"/>
  <c r="V1179" i="1"/>
  <c r="U1179" i="1"/>
  <c r="T1179" i="1"/>
  <c r="S1179" i="1"/>
  <c r="V1178" i="1"/>
  <c r="V1177" i="1" s="1"/>
  <c r="U1178" i="1"/>
  <c r="T1178" i="1"/>
  <c r="T1177" i="1" s="1"/>
  <c r="S1178" i="1"/>
  <c r="S1177" i="1" s="1"/>
  <c r="V1176" i="1"/>
  <c r="U1176" i="1"/>
  <c r="T1176" i="1"/>
  <c r="S1176" i="1"/>
  <c r="V1175" i="1"/>
  <c r="U1175" i="1"/>
  <c r="T1175" i="1"/>
  <c r="S1175" i="1"/>
  <c r="V1174" i="1"/>
  <c r="U1174" i="1"/>
  <c r="T1174" i="1"/>
  <c r="S1174" i="1"/>
  <c r="V1173" i="1"/>
  <c r="U1173" i="1"/>
  <c r="T1173" i="1"/>
  <c r="S1173" i="1"/>
  <c r="V1172" i="1"/>
  <c r="V1171" i="1" s="1"/>
  <c r="V1170" i="1" s="1"/>
  <c r="U1172" i="1"/>
  <c r="U1171" i="1" s="1"/>
  <c r="U1170" i="1" s="1"/>
  <c r="T1172" i="1"/>
  <c r="T1171" i="1" s="1"/>
  <c r="T1170" i="1" s="1"/>
  <c r="S1172" i="1"/>
  <c r="S1171" i="1" s="1"/>
  <c r="S1170" i="1" s="1"/>
  <c r="V1169" i="1"/>
  <c r="U1169" i="1"/>
  <c r="T1169" i="1"/>
  <c r="S1169" i="1"/>
  <c r="V1168" i="1"/>
  <c r="U1168" i="1"/>
  <c r="T1168" i="1"/>
  <c r="S1168" i="1"/>
  <c r="V1167" i="1"/>
  <c r="U1167" i="1"/>
  <c r="T1167" i="1"/>
  <c r="S1167" i="1"/>
  <c r="V1166" i="1"/>
  <c r="U1166" i="1"/>
  <c r="T1166" i="1"/>
  <c r="S1166" i="1"/>
  <c r="V1165" i="1"/>
  <c r="U1165" i="1"/>
  <c r="T1165" i="1"/>
  <c r="S1165" i="1"/>
  <c r="V1164" i="1"/>
  <c r="U1164" i="1"/>
  <c r="T1164" i="1"/>
  <c r="S1164" i="1"/>
  <c r="V1163" i="1"/>
  <c r="U1163" i="1"/>
  <c r="T1163" i="1"/>
  <c r="S1163" i="1"/>
  <c r="V1162" i="1"/>
  <c r="U1162" i="1"/>
  <c r="T1162" i="1"/>
  <c r="S1162" i="1"/>
  <c r="V1161" i="1"/>
  <c r="U1161" i="1"/>
  <c r="T1161" i="1"/>
  <c r="S1161" i="1"/>
  <c r="V1160" i="1"/>
  <c r="V1159" i="1" s="1"/>
  <c r="U1160" i="1"/>
  <c r="T1160" i="1"/>
  <c r="T1159" i="1" s="1"/>
  <c r="S1160" i="1"/>
  <c r="V1158" i="1"/>
  <c r="U1158" i="1"/>
  <c r="T1158" i="1"/>
  <c r="S1158" i="1"/>
  <c r="V1157" i="1"/>
  <c r="U1157" i="1"/>
  <c r="T1157" i="1"/>
  <c r="S1157" i="1"/>
  <c r="V1156" i="1"/>
  <c r="U1156" i="1"/>
  <c r="T1156" i="1"/>
  <c r="S1156" i="1"/>
  <c r="V1154" i="1"/>
  <c r="U1154" i="1"/>
  <c r="T1154" i="1"/>
  <c r="S1154" i="1"/>
  <c r="V1153" i="1"/>
  <c r="U1153" i="1"/>
  <c r="T1153" i="1"/>
  <c r="S1153" i="1"/>
  <c r="V1152" i="1"/>
  <c r="U1152" i="1"/>
  <c r="T1152" i="1"/>
  <c r="S1152" i="1"/>
  <c r="V1151" i="1"/>
  <c r="U1151" i="1"/>
  <c r="T1151" i="1"/>
  <c r="S1151" i="1"/>
  <c r="V1150" i="1"/>
  <c r="V1149" i="1" s="1"/>
  <c r="U1150" i="1"/>
  <c r="U1149" i="1" s="1"/>
  <c r="T1150" i="1"/>
  <c r="T1149" i="1" s="1"/>
  <c r="S1150" i="1"/>
  <c r="S1149" i="1" s="1"/>
  <c r="V1148" i="1"/>
  <c r="U1148" i="1"/>
  <c r="T1148" i="1"/>
  <c r="S1148" i="1"/>
  <c r="V1147" i="1"/>
  <c r="U1147" i="1"/>
  <c r="T1147" i="1"/>
  <c r="S1147" i="1"/>
  <c r="V1146" i="1"/>
  <c r="U1146" i="1"/>
  <c r="T1146" i="1"/>
  <c r="S1146" i="1"/>
  <c r="V1144" i="1"/>
  <c r="U1144" i="1"/>
  <c r="T1144" i="1"/>
  <c r="S1144" i="1"/>
  <c r="V1141" i="1"/>
  <c r="U1141" i="1"/>
  <c r="T1141" i="1"/>
  <c r="S1141" i="1"/>
  <c r="V1139" i="1"/>
  <c r="U1139" i="1"/>
  <c r="T1139" i="1"/>
  <c r="S1139" i="1"/>
  <c r="V1138" i="1"/>
  <c r="U1138" i="1"/>
  <c r="T1138" i="1"/>
  <c r="S1138" i="1"/>
  <c r="V1137" i="1"/>
  <c r="U1137" i="1"/>
  <c r="T1137" i="1"/>
  <c r="S1137" i="1"/>
  <c r="V1136" i="1"/>
  <c r="U1136" i="1"/>
  <c r="T1136" i="1"/>
  <c r="S1136" i="1"/>
  <c r="V1135" i="1"/>
  <c r="U1135" i="1"/>
  <c r="T1135" i="1"/>
  <c r="S1135" i="1"/>
  <c r="V1134" i="1"/>
  <c r="U1134" i="1"/>
  <c r="T1134" i="1"/>
  <c r="S1134" i="1"/>
  <c r="V1133" i="1"/>
  <c r="U1133" i="1"/>
  <c r="T1133" i="1"/>
  <c r="S1133" i="1"/>
  <c r="V1132" i="1"/>
  <c r="U1132" i="1"/>
  <c r="T1132" i="1"/>
  <c r="S1132" i="1"/>
  <c r="V1131" i="1"/>
  <c r="U1131" i="1"/>
  <c r="T1131" i="1"/>
  <c r="S1131" i="1"/>
  <c r="V1129" i="1"/>
  <c r="U1129" i="1"/>
  <c r="T1129" i="1"/>
  <c r="S1129" i="1"/>
  <c r="V1125" i="1"/>
  <c r="U1125" i="1"/>
  <c r="T1125" i="1"/>
  <c r="S1125" i="1"/>
  <c r="V1124" i="1"/>
  <c r="U1124" i="1"/>
  <c r="T1124" i="1"/>
  <c r="S1124" i="1"/>
  <c r="V1123" i="1"/>
  <c r="U1123" i="1"/>
  <c r="T1123" i="1"/>
  <c r="S1123" i="1"/>
  <c r="V1122" i="1"/>
  <c r="U1122" i="1"/>
  <c r="T1122" i="1"/>
  <c r="S1122" i="1"/>
  <c r="V1121" i="1"/>
  <c r="U1121" i="1"/>
  <c r="T1121" i="1"/>
  <c r="S1121" i="1"/>
  <c r="V1120" i="1"/>
  <c r="U1120" i="1"/>
  <c r="T1120" i="1"/>
  <c r="S1120" i="1"/>
  <c r="V1119" i="1"/>
  <c r="U1119" i="1"/>
  <c r="T1119" i="1"/>
  <c r="S1119" i="1"/>
  <c r="V1118" i="1"/>
  <c r="U1118" i="1"/>
  <c r="T1118" i="1"/>
  <c r="S1118" i="1"/>
  <c r="V1117" i="1"/>
  <c r="U1117" i="1"/>
  <c r="T1117" i="1"/>
  <c r="S1117" i="1"/>
  <c r="V1116" i="1"/>
  <c r="U1116" i="1"/>
  <c r="T1116" i="1"/>
  <c r="S1116" i="1"/>
  <c r="V1115" i="1"/>
  <c r="U1115" i="1"/>
  <c r="T1115" i="1"/>
  <c r="S1115" i="1"/>
  <c r="V1114" i="1"/>
  <c r="U1114" i="1"/>
  <c r="T1114" i="1"/>
  <c r="S1114" i="1"/>
  <c r="V1113" i="1"/>
  <c r="U1113" i="1"/>
  <c r="T1113" i="1"/>
  <c r="S1113" i="1"/>
  <c r="V1112" i="1"/>
  <c r="U1112" i="1"/>
  <c r="T1112" i="1"/>
  <c r="S1112" i="1"/>
  <c r="V1111" i="1"/>
  <c r="U1111" i="1"/>
  <c r="T1111" i="1"/>
  <c r="S1111" i="1"/>
  <c r="V1110" i="1"/>
  <c r="U1110" i="1"/>
  <c r="T1110" i="1"/>
  <c r="S1110" i="1"/>
  <c r="V1109" i="1"/>
  <c r="U1109" i="1"/>
  <c r="T1109" i="1"/>
  <c r="S1109" i="1"/>
  <c r="V1108" i="1"/>
  <c r="U1108" i="1"/>
  <c r="T1108" i="1"/>
  <c r="S1108" i="1"/>
  <c r="V1107" i="1"/>
  <c r="U1107" i="1"/>
  <c r="T1107" i="1"/>
  <c r="S1107" i="1"/>
  <c r="V1106" i="1"/>
  <c r="U1106" i="1"/>
  <c r="T1106" i="1"/>
  <c r="S1106" i="1"/>
  <c r="V1105" i="1"/>
  <c r="U1105" i="1"/>
  <c r="T1105" i="1"/>
  <c r="S1105" i="1"/>
  <c r="V1104" i="1"/>
  <c r="U1104" i="1"/>
  <c r="T1104" i="1"/>
  <c r="S1104" i="1"/>
  <c r="V1103" i="1"/>
  <c r="U1103" i="1"/>
  <c r="T1103" i="1"/>
  <c r="S1103" i="1"/>
  <c r="V1102" i="1"/>
  <c r="U1102" i="1"/>
  <c r="T1102" i="1"/>
  <c r="S1102" i="1"/>
  <c r="V1101" i="1"/>
  <c r="U1101" i="1"/>
  <c r="T1101" i="1"/>
  <c r="S1101" i="1"/>
  <c r="V1100" i="1"/>
  <c r="U1100" i="1"/>
  <c r="T1100" i="1"/>
  <c r="S1100" i="1"/>
  <c r="V1099" i="1"/>
  <c r="U1099" i="1"/>
  <c r="T1099" i="1"/>
  <c r="S1099" i="1"/>
  <c r="V1098" i="1"/>
  <c r="U1098" i="1"/>
  <c r="T1098" i="1"/>
  <c r="S1098" i="1"/>
  <c r="V1097" i="1"/>
  <c r="U1097" i="1"/>
  <c r="T1097" i="1"/>
  <c r="S1097" i="1"/>
  <c r="V1096" i="1"/>
  <c r="U1096" i="1"/>
  <c r="T1096" i="1"/>
  <c r="S1096" i="1"/>
  <c r="V1095" i="1"/>
  <c r="U1095" i="1"/>
  <c r="T1095" i="1"/>
  <c r="S1095" i="1"/>
  <c r="V1094" i="1"/>
  <c r="U1094" i="1"/>
  <c r="T1094" i="1"/>
  <c r="S1094" i="1"/>
  <c r="V1093" i="1"/>
  <c r="U1093" i="1"/>
  <c r="T1093" i="1"/>
  <c r="S1093" i="1"/>
  <c r="V1092" i="1"/>
  <c r="U1092" i="1"/>
  <c r="T1092" i="1"/>
  <c r="S1092" i="1"/>
  <c r="V1091" i="1"/>
  <c r="U1091" i="1"/>
  <c r="T1091" i="1"/>
  <c r="S1091" i="1"/>
  <c r="V1090" i="1"/>
  <c r="U1090" i="1"/>
  <c r="T1090" i="1"/>
  <c r="S1090" i="1"/>
  <c r="V1089" i="1"/>
  <c r="U1089" i="1"/>
  <c r="T1089" i="1"/>
  <c r="S1089" i="1"/>
  <c r="V1088" i="1"/>
  <c r="U1088" i="1"/>
  <c r="U1087" i="1" s="1"/>
  <c r="T1088" i="1"/>
  <c r="T1087" i="1" s="1"/>
  <c r="S1088" i="1"/>
  <c r="V1086" i="1"/>
  <c r="U1086" i="1"/>
  <c r="T1086" i="1"/>
  <c r="S1086" i="1"/>
  <c r="V1085" i="1"/>
  <c r="U1085" i="1"/>
  <c r="T1085" i="1"/>
  <c r="S1085" i="1"/>
  <c r="V1084" i="1"/>
  <c r="U1084" i="1"/>
  <c r="T1084" i="1"/>
  <c r="S1084" i="1"/>
  <c r="V1083" i="1"/>
  <c r="U1083" i="1"/>
  <c r="T1083" i="1"/>
  <c r="S1083" i="1"/>
  <c r="V1082" i="1"/>
  <c r="U1082" i="1"/>
  <c r="T1082" i="1"/>
  <c r="S1082" i="1"/>
  <c r="V1081" i="1"/>
  <c r="U1081" i="1"/>
  <c r="T1081" i="1"/>
  <c r="S1081" i="1"/>
  <c r="V1080" i="1"/>
  <c r="U1080" i="1"/>
  <c r="T1080" i="1"/>
  <c r="S1080" i="1"/>
  <c r="V1079" i="1"/>
  <c r="U1079" i="1"/>
  <c r="T1079" i="1"/>
  <c r="S1079" i="1"/>
  <c r="V1078" i="1"/>
  <c r="U1078" i="1"/>
  <c r="T1078" i="1"/>
  <c r="S1078" i="1"/>
  <c r="V1077" i="1"/>
  <c r="U1077" i="1"/>
  <c r="T1077" i="1"/>
  <c r="S1077" i="1"/>
  <c r="V1076" i="1"/>
  <c r="U1076" i="1"/>
  <c r="T1076" i="1"/>
  <c r="S1076" i="1"/>
  <c r="V1075" i="1"/>
  <c r="U1075" i="1"/>
  <c r="T1075" i="1"/>
  <c r="S1075" i="1"/>
  <c r="V1074" i="1"/>
  <c r="U1074" i="1"/>
  <c r="T1074" i="1"/>
  <c r="S1074" i="1"/>
  <c r="V1073" i="1"/>
  <c r="U1073" i="1"/>
  <c r="T1073" i="1"/>
  <c r="S1073" i="1"/>
  <c r="V1072" i="1"/>
  <c r="U1072" i="1"/>
  <c r="T1072" i="1"/>
  <c r="S1072" i="1"/>
  <c r="V1071" i="1"/>
  <c r="U1071" i="1"/>
  <c r="T1071" i="1"/>
  <c r="S1071" i="1"/>
  <c r="V1070" i="1"/>
  <c r="U1070" i="1"/>
  <c r="T1070" i="1"/>
  <c r="S1070" i="1"/>
  <c r="V1069" i="1"/>
  <c r="U1069" i="1"/>
  <c r="T1069" i="1"/>
  <c r="S1069" i="1"/>
  <c r="V1068" i="1"/>
  <c r="U1068" i="1"/>
  <c r="T1068" i="1"/>
  <c r="S1068" i="1"/>
  <c r="V1067" i="1"/>
  <c r="U1067" i="1"/>
  <c r="T1067" i="1"/>
  <c r="S1067" i="1"/>
  <c r="V1066" i="1"/>
  <c r="U1066" i="1"/>
  <c r="T1066" i="1"/>
  <c r="S1066" i="1"/>
  <c r="V1065" i="1"/>
  <c r="U1065" i="1"/>
  <c r="T1065" i="1"/>
  <c r="S1065" i="1"/>
  <c r="V1064" i="1"/>
  <c r="U1064" i="1"/>
  <c r="T1064" i="1"/>
  <c r="S1064" i="1"/>
  <c r="V1063" i="1"/>
  <c r="U1063" i="1"/>
  <c r="T1063" i="1"/>
  <c r="S1063" i="1"/>
  <c r="V1062" i="1"/>
  <c r="U1062" i="1"/>
  <c r="T1062" i="1"/>
  <c r="S1062" i="1"/>
  <c r="V1061" i="1"/>
  <c r="U1061" i="1"/>
  <c r="T1061" i="1"/>
  <c r="S1061" i="1"/>
  <c r="V1060" i="1"/>
  <c r="U1060" i="1"/>
  <c r="T1060" i="1"/>
  <c r="S1060" i="1"/>
  <c r="V1059" i="1"/>
  <c r="U1059" i="1"/>
  <c r="T1059" i="1"/>
  <c r="S1059" i="1"/>
  <c r="V1058" i="1"/>
  <c r="U1058" i="1"/>
  <c r="T1058" i="1"/>
  <c r="S1058" i="1"/>
  <c r="V1057" i="1"/>
  <c r="U1057" i="1"/>
  <c r="T1057" i="1"/>
  <c r="S1057" i="1"/>
  <c r="V1056" i="1"/>
  <c r="U1056" i="1"/>
  <c r="T1056" i="1"/>
  <c r="S1056" i="1"/>
  <c r="V1055" i="1"/>
  <c r="U1055" i="1"/>
  <c r="T1055" i="1"/>
  <c r="S1055" i="1"/>
  <c r="V1054" i="1"/>
  <c r="U1054" i="1"/>
  <c r="T1054" i="1"/>
  <c r="S1054" i="1"/>
  <c r="V1053" i="1"/>
  <c r="U1053" i="1"/>
  <c r="T1053" i="1"/>
  <c r="S1053" i="1"/>
  <c r="V1052" i="1"/>
  <c r="U1052" i="1"/>
  <c r="T1052" i="1"/>
  <c r="S1052" i="1"/>
  <c r="V1051" i="1"/>
  <c r="U1051" i="1"/>
  <c r="T1051" i="1"/>
  <c r="S1051" i="1"/>
  <c r="V1050" i="1"/>
  <c r="U1050" i="1"/>
  <c r="T1050" i="1"/>
  <c r="S1050" i="1"/>
  <c r="V1049" i="1"/>
  <c r="U1049" i="1"/>
  <c r="T1049" i="1"/>
  <c r="S1049" i="1"/>
  <c r="S1048" i="1" s="1"/>
  <c r="V1046" i="1"/>
  <c r="U1046" i="1"/>
  <c r="T1046" i="1"/>
  <c r="S1046" i="1"/>
  <c r="V1045" i="1"/>
  <c r="U1045" i="1"/>
  <c r="T1045" i="1"/>
  <c r="S1045" i="1"/>
  <c r="V1044" i="1"/>
  <c r="U1044" i="1"/>
  <c r="T1044" i="1"/>
  <c r="S1044" i="1"/>
  <c r="V1043" i="1"/>
  <c r="U1043" i="1"/>
  <c r="T1043" i="1"/>
  <c r="S1043" i="1"/>
  <c r="V1042" i="1"/>
  <c r="U1042" i="1"/>
  <c r="T1042" i="1"/>
  <c r="S1042" i="1"/>
  <c r="V1041" i="1"/>
  <c r="U1041" i="1"/>
  <c r="T1041" i="1"/>
  <c r="S1041" i="1"/>
  <c r="V1040" i="1"/>
  <c r="U1040" i="1"/>
  <c r="T1040" i="1"/>
  <c r="S1040" i="1"/>
  <c r="V1039" i="1"/>
  <c r="U1039" i="1"/>
  <c r="T1039" i="1"/>
  <c r="S1039" i="1"/>
  <c r="V1038" i="1"/>
  <c r="U1038" i="1"/>
  <c r="T1038" i="1"/>
  <c r="S1038" i="1"/>
  <c r="V1037" i="1"/>
  <c r="U1037" i="1"/>
  <c r="T1037" i="1"/>
  <c r="S1037" i="1"/>
  <c r="V1036" i="1"/>
  <c r="U1036" i="1"/>
  <c r="T1036" i="1"/>
  <c r="S1036" i="1"/>
  <c r="V1035" i="1"/>
  <c r="U1035" i="1"/>
  <c r="T1035" i="1"/>
  <c r="S1035" i="1"/>
  <c r="V1034" i="1"/>
  <c r="U1034" i="1"/>
  <c r="T1034" i="1"/>
  <c r="S1034" i="1"/>
  <c r="V1033" i="1"/>
  <c r="V1032" i="1" s="1"/>
  <c r="U1033" i="1"/>
  <c r="U1032" i="1" s="1"/>
  <c r="T1033" i="1"/>
  <c r="T1032" i="1" s="1"/>
  <c r="S1033" i="1"/>
  <c r="V1031" i="1"/>
  <c r="U1031" i="1"/>
  <c r="T1031" i="1"/>
  <c r="S1031" i="1"/>
  <c r="V1030" i="1"/>
  <c r="U1030" i="1"/>
  <c r="T1030" i="1"/>
  <c r="S1030" i="1"/>
  <c r="V1029" i="1"/>
  <c r="U1029" i="1"/>
  <c r="T1029" i="1"/>
  <c r="S1029" i="1"/>
  <c r="V1028" i="1"/>
  <c r="U1028" i="1"/>
  <c r="T1028" i="1"/>
  <c r="S1028" i="1"/>
  <c r="V1027" i="1"/>
  <c r="U1027" i="1"/>
  <c r="T1027" i="1"/>
  <c r="S1027" i="1"/>
  <c r="V1026" i="1"/>
  <c r="U1026" i="1"/>
  <c r="T1026" i="1"/>
  <c r="S1026" i="1"/>
  <c r="V1025" i="1"/>
  <c r="U1025" i="1"/>
  <c r="T1025" i="1"/>
  <c r="S1025" i="1"/>
  <c r="V1024" i="1"/>
  <c r="U1024" i="1"/>
  <c r="T1024" i="1"/>
  <c r="S1024" i="1"/>
  <c r="V1023" i="1"/>
  <c r="U1023" i="1"/>
  <c r="T1023" i="1"/>
  <c r="S1023" i="1"/>
  <c r="V1022" i="1"/>
  <c r="U1022" i="1"/>
  <c r="T1022" i="1"/>
  <c r="S1022" i="1"/>
  <c r="V1021" i="1"/>
  <c r="U1021" i="1"/>
  <c r="T1021" i="1"/>
  <c r="S1021" i="1"/>
  <c r="V1020" i="1"/>
  <c r="U1020" i="1"/>
  <c r="T1020" i="1"/>
  <c r="S1020" i="1"/>
  <c r="V1019" i="1"/>
  <c r="U1019" i="1"/>
  <c r="T1019" i="1"/>
  <c r="S1019" i="1"/>
  <c r="V1018" i="1"/>
  <c r="U1018" i="1"/>
  <c r="T1018" i="1"/>
  <c r="T1017" i="1" s="1"/>
  <c r="T1016" i="1" s="1"/>
  <c r="S1018" i="1"/>
  <c r="S1017" i="1" s="1"/>
  <c r="V1015" i="1"/>
  <c r="U1015" i="1"/>
  <c r="T1015" i="1"/>
  <c r="S1015" i="1"/>
  <c r="V1014" i="1"/>
  <c r="U1014" i="1"/>
  <c r="T1014" i="1"/>
  <c r="S1014" i="1"/>
  <c r="V1013" i="1"/>
  <c r="U1013" i="1"/>
  <c r="T1013" i="1"/>
  <c r="S1013" i="1"/>
  <c r="V1012" i="1"/>
  <c r="U1012" i="1"/>
  <c r="T1012" i="1"/>
  <c r="S1012" i="1"/>
  <c r="V1011" i="1"/>
  <c r="U1011" i="1"/>
  <c r="T1011" i="1"/>
  <c r="S1011" i="1"/>
  <c r="V1010" i="1"/>
  <c r="U1010" i="1"/>
  <c r="T1010" i="1"/>
  <c r="S1010" i="1"/>
  <c r="V1009" i="1"/>
  <c r="U1009" i="1"/>
  <c r="T1009" i="1"/>
  <c r="S1009" i="1"/>
  <c r="V1008" i="1"/>
  <c r="U1008" i="1"/>
  <c r="T1008" i="1"/>
  <c r="S1008" i="1"/>
  <c r="V1007" i="1"/>
  <c r="U1007" i="1"/>
  <c r="T1007" i="1"/>
  <c r="S1007" i="1"/>
  <c r="V1006" i="1"/>
  <c r="U1006" i="1"/>
  <c r="T1006" i="1"/>
  <c r="S1006" i="1"/>
  <c r="V1005" i="1"/>
  <c r="U1005" i="1"/>
  <c r="T1005" i="1"/>
  <c r="S1005" i="1"/>
  <c r="V1004" i="1"/>
  <c r="U1004" i="1"/>
  <c r="T1004" i="1"/>
  <c r="S1004" i="1"/>
  <c r="V1003" i="1"/>
  <c r="U1003" i="1"/>
  <c r="T1003" i="1"/>
  <c r="S1003" i="1"/>
  <c r="V1002" i="1"/>
  <c r="U1002" i="1"/>
  <c r="T1002" i="1"/>
  <c r="S1002" i="1"/>
  <c r="V1001" i="1"/>
  <c r="U1001" i="1"/>
  <c r="T1001" i="1"/>
  <c r="S1001" i="1"/>
  <c r="V1000" i="1"/>
  <c r="U1000" i="1"/>
  <c r="T1000" i="1"/>
  <c r="S1000" i="1"/>
  <c r="V999" i="1"/>
  <c r="U999" i="1"/>
  <c r="T999" i="1"/>
  <c r="S999" i="1"/>
  <c r="V998" i="1"/>
  <c r="U998" i="1"/>
  <c r="T998" i="1"/>
  <c r="S998" i="1"/>
  <c r="V997" i="1"/>
  <c r="U997" i="1"/>
  <c r="T997" i="1"/>
  <c r="S997" i="1"/>
  <c r="V996" i="1"/>
  <c r="V995" i="1" s="1"/>
  <c r="U996" i="1"/>
  <c r="U995" i="1" s="1"/>
  <c r="T996" i="1"/>
  <c r="T995" i="1" s="1"/>
  <c r="S996" i="1"/>
  <c r="S995" i="1" s="1"/>
  <c r="V994" i="1"/>
  <c r="U994" i="1"/>
  <c r="T994" i="1"/>
  <c r="S994" i="1"/>
  <c r="V993" i="1"/>
  <c r="U993" i="1"/>
  <c r="T993" i="1"/>
  <c r="S993" i="1"/>
  <c r="V992" i="1"/>
  <c r="U992" i="1"/>
  <c r="T992" i="1"/>
  <c r="S992" i="1"/>
  <c r="V991" i="1"/>
  <c r="U991" i="1"/>
  <c r="T991" i="1"/>
  <c r="S991" i="1"/>
  <c r="V990" i="1"/>
  <c r="U990" i="1"/>
  <c r="T990" i="1"/>
  <c r="S990" i="1"/>
  <c r="V989" i="1"/>
  <c r="U989" i="1"/>
  <c r="T989" i="1"/>
  <c r="S989" i="1"/>
  <c r="V988" i="1"/>
  <c r="U988" i="1"/>
  <c r="T988" i="1"/>
  <c r="S988" i="1"/>
  <c r="V987" i="1"/>
  <c r="U987" i="1"/>
  <c r="T987" i="1"/>
  <c r="S987" i="1"/>
  <c r="V986" i="1"/>
  <c r="U986" i="1"/>
  <c r="T986" i="1"/>
  <c r="S986" i="1"/>
  <c r="V985" i="1"/>
  <c r="U985" i="1"/>
  <c r="T985" i="1"/>
  <c r="S985" i="1"/>
  <c r="V984" i="1"/>
  <c r="U984" i="1"/>
  <c r="T984" i="1"/>
  <c r="S984" i="1"/>
  <c r="V983" i="1"/>
  <c r="U983" i="1"/>
  <c r="T983" i="1"/>
  <c r="S983" i="1"/>
  <c r="V982" i="1"/>
  <c r="U982" i="1"/>
  <c r="T982" i="1"/>
  <c r="S982" i="1"/>
  <c r="V981" i="1"/>
  <c r="U981" i="1"/>
  <c r="T981" i="1"/>
  <c r="S981" i="1"/>
  <c r="V980" i="1"/>
  <c r="U980" i="1"/>
  <c r="T980" i="1"/>
  <c r="S980" i="1"/>
  <c r="V978" i="1"/>
  <c r="U978" i="1"/>
  <c r="T978" i="1"/>
  <c r="S978" i="1"/>
  <c r="V976" i="1"/>
  <c r="U976" i="1"/>
  <c r="T976" i="1"/>
  <c r="S976" i="1"/>
  <c r="V975" i="1"/>
  <c r="U975" i="1"/>
  <c r="T975" i="1"/>
  <c r="S975" i="1"/>
  <c r="V972" i="1"/>
  <c r="U972" i="1"/>
  <c r="T972" i="1"/>
  <c r="S972" i="1"/>
  <c r="V971" i="1"/>
  <c r="U971" i="1"/>
  <c r="T971" i="1"/>
  <c r="S971" i="1"/>
  <c r="V970" i="1"/>
  <c r="U970" i="1"/>
  <c r="T970" i="1"/>
  <c r="S970" i="1"/>
  <c r="V969" i="1"/>
  <c r="U969" i="1"/>
  <c r="T969" i="1"/>
  <c r="S969" i="1"/>
  <c r="V968" i="1"/>
  <c r="U968" i="1"/>
  <c r="T968" i="1"/>
  <c r="S968" i="1"/>
  <c r="V967" i="1"/>
  <c r="U967" i="1"/>
  <c r="T967" i="1"/>
  <c r="S967" i="1"/>
  <c r="V966" i="1"/>
  <c r="U966" i="1"/>
  <c r="T966" i="1"/>
  <c r="S966" i="1"/>
  <c r="V965" i="1"/>
  <c r="U965" i="1"/>
  <c r="T965" i="1"/>
  <c r="S965" i="1"/>
  <c r="V964" i="1"/>
  <c r="U964" i="1"/>
  <c r="T964" i="1"/>
  <c r="S964" i="1"/>
  <c r="V963" i="1"/>
  <c r="U963" i="1"/>
  <c r="T963" i="1"/>
  <c r="S963" i="1"/>
  <c r="V962" i="1"/>
  <c r="U962" i="1"/>
  <c r="T962" i="1"/>
  <c r="S962" i="1"/>
  <c r="V961" i="1"/>
  <c r="U961" i="1"/>
  <c r="T961" i="1"/>
  <c r="S961" i="1"/>
  <c r="V960" i="1"/>
  <c r="U960" i="1"/>
  <c r="T960" i="1"/>
  <c r="S960" i="1"/>
  <c r="V959" i="1"/>
  <c r="U959" i="1"/>
  <c r="T959" i="1"/>
  <c r="S959" i="1"/>
  <c r="V958" i="1"/>
  <c r="U958" i="1"/>
  <c r="T958" i="1"/>
  <c r="S958" i="1"/>
  <c r="V957" i="1"/>
  <c r="U957" i="1"/>
  <c r="T957" i="1"/>
  <c r="S957" i="1"/>
  <c r="V956" i="1"/>
  <c r="U956" i="1"/>
  <c r="T956" i="1"/>
  <c r="S956" i="1"/>
  <c r="V955" i="1"/>
  <c r="U955" i="1"/>
  <c r="T955" i="1"/>
  <c r="S955" i="1"/>
  <c r="V954" i="1"/>
  <c r="U954" i="1"/>
  <c r="T954" i="1"/>
  <c r="S954" i="1"/>
  <c r="V953" i="1"/>
  <c r="U953" i="1"/>
  <c r="T953" i="1"/>
  <c r="S953" i="1"/>
  <c r="V952" i="1"/>
  <c r="U952" i="1"/>
  <c r="T952" i="1"/>
  <c r="S952" i="1"/>
  <c r="V951" i="1"/>
  <c r="U951" i="1"/>
  <c r="T951" i="1"/>
  <c r="S951" i="1"/>
  <c r="V950" i="1"/>
  <c r="U950" i="1"/>
  <c r="T950" i="1"/>
  <c r="S950" i="1"/>
  <c r="V949" i="1"/>
  <c r="U949" i="1"/>
  <c r="T949" i="1"/>
  <c r="S949" i="1"/>
  <c r="V948" i="1"/>
  <c r="U948" i="1"/>
  <c r="T948" i="1"/>
  <c r="S948" i="1"/>
  <c r="V947" i="1"/>
  <c r="U947" i="1"/>
  <c r="T947" i="1"/>
  <c r="S947" i="1"/>
  <c r="V946" i="1"/>
  <c r="U946" i="1"/>
  <c r="T946" i="1"/>
  <c r="S946" i="1"/>
  <c r="V945" i="1"/>
  <c r="U945" i="1"/>
  <c r="T945" i="1"/>
  <c r="S945" i="1"/>
  <c r="V944" i="1"/>
  <c r="U944" i="1"/>
  <c r="T944" i="1"/>
  <c r="S944" i="1"/>
  <c r="V942" i="1"/>
  <c r="U942" i="1"/>
  <c r="T942" i="1"/>
  <c r="S942" i="1"/>
  <c r="V941" i="1"/>
  <c r="U941" i="1"/>
  <c r="T941" i="1"/>
  <c r="S941" i="1"/>
  <c r="V940" i="1"/>
  <c r="U940" i="1"/>
  <c r="T940" i="1"/>
  <c r="S940" i="1"/>
  <c r="V939" i="1"/>
  <c r="U939" i="1"/>
  <c r="T939" i="1"/>
  <c r="S939" i="1"/>
  <c r="V938" i="1"/>
  <c r="U938" i="1"/>
  <c r="T938" i="1"/>
  <c r="S938" i="1"/>
  <c r="V937" i="1"/>
  <c r="U937" i="1"/>
  <c r="T937" i="1"/>
  <c r="S937" i="1"/>
  <c r="V936" i="1"/>
  <c r="U936" i="1"/>
  <c r="T936" i="1"/>
  <c r="S936" i="1"/>
  <c r="V935" i="1"/>
  <c r="U935" i="1"/>
  <c r="T935" i="1"/>
  <c r="S935" i="1"/>
  <c r="V933" i="1"/>
  <c r="U933" i="1"/>
  <c r="T933" i="1"/>
  <c r="S933" i="1"/>
  <c r="V932" i="1"/>
  <c r="U932" i="1"/>
  <c r="T932" i="1"/>
  <c r="S932" i="1"/>
  <c r="V931" i="1"/>
  <c r="U931" i="1"/>
  <c r="T931" i="1"/>
  <c r="S931" i="1"/>
  <c r="V930" i="1"/>
  <c r="U930" i="1"/>
  <c r="T930" i="1"/>
  <c r="S930" i="1"/>
  <c r="V929" i="1"/>
  <c r="U929" i="1"/>
  <c r="T929" i="1"/>
  <c r="S929" i="1"/>
  <c r="V927" i="1"/>
  <c r="U927" i="1"/>
  <c r="T927" i="1"/>
  <c r="S927" i="1"/>
  <c r="V925" i="1"/>
  <c r="U925" i="1"/>
  <c r="T925" i="1"/>
  <c r="S925" i="1"/>
  <c r="V924" i="1"/>
  <c r="U924" i="1"/>
  <c r="T924" i="1"/>
  <c r="S924" i="1"/>
  <c r="V923" i="1"/>
  <c r="U923" i="1"/>
  <c r="T923" i="1"/>
  <c r="S923" i="1"/>
  <c r="V922" i="1"/>
  <c r="U922" i="1"/>
  <c r="T922" i="1"/>
  <c r="S922" i="1"/>
  <c r="V921" i="1"/>
  <c r="U921" i="1"/>
  <c r="T921" i="1"/>
  <c r="S921" i="1"/>
  <c r="V920" i="1"/>
  <c r="U920" i="1"/>
  <c r="T920" i="1"/>
  <c r="S920" i="1"/>
  <c r="V919" i="1"/>
  <c r="U919" i="1"/>
  <c r="T919" i="1"/>
  <c r="S919" i="1"/>
  <c r="V918" i="1"/>
  <c r="U918" i="1"/>
  <c r="T918" i="1"/>
  <c r="S918" i="1"/>
  <c r="V917" i="1"/>
  <c r="U917" i="1"/>
  <c r="T917" i="1"/>
  <c r="S917" i="1"/>
  <c r="V916" i="1"/>
  <c r="U916" i="1"/>
  <c r="T916" i="1"/>
  <c r="S916" i="1"/>
  <c r="V915" i="1"/>
  <c r="U915" i="1"/>
  <c r="T915" i="1"/>
  <c r="S915" i="1"/>
  <c r="V914" i="1"/>
  <c r="U914" i="1"/>
  <c r="T914" i="1"/>
  <c r="S914" i="1"/>
  <c r="V913" i="1"/>
  <c r="U913" i="1"/>
  <c r="T913" i="1"/>
  <c r="S913" i="1"/>
  <c r="V912" i="1"/>
  <c r="U912" i="1"/>
  <c r="T912" i="1"/>
  <c r="S912" i="1"/>
  <c r="V911" i="1"/>
  <c r="U911" i="1"/>
  <c r="T911" i="1"/>
  <c r="S911" i="1"/>
  <c r="V910" i="1"/>
  <c r="U910" i="1"/>
  <c r="T910" i="1"/>
  <c r="S910" i="1"/>
  <c r="V909" i="1"/>
  <c r="U909" i="1"/>
  <c r="T909" i="1"/>
  <c r="S909" i="1"/>
  <c r="V908" i="1"/>
  <c r="U908" i="1"/>
  <c r="T908" i="1"/>
  <c r="S908" i="1"/>
  <c r="V907" i="1"/>
  <c r="U907" i="1"/>
  <c r="T907" i="1"/>
  <c r="S907" i="1"/>
  <c r="V906" i="1"/>
  <c r="U906" i="1"/>
  <c r="T906" i="1"/>
  <c r="S906" i="1"/>
  <c r="V905" i="1"/>
  <c r="U905" i="1"/>
  <c r="T905" i="1"/>
  <c r="S905" i="1"/>
  <c r="V903" i="1"/>
  <c r="U903" i="1"/>
  <c r="T903" i="1"/>
  <c r="S903" i="1"/>
  <c r="V902" i="1"/>
  <c r="U902" i="1"/>
  <c r="T902" i="1"/>
  <c r="S902" i="1"/>
  <c r="V901" i="1"/>
  <c r="U901" i="1"/>
  <c r="T901" i="1"/>
  <c r="S901" i="1"/>
  <c r="V900" i="1"/>
  <c r="U900" i="1"/>
  <c r="T900" i="1"/>
  <c r="S900" i="1"/>
  <c r="V899" i="1"/>
  <c r="U899" i="1"/>
  <c r="T899" i="1"/>
  <c r="S899" i="1"/>
  <c r="V898" i="1"/>
  <c r="U898" i="1"/>
  <c r="T898" i="1"/>
  <c r="S898" i="1"/>
  <c r="V897" i="1"/>
  <c r="U897" i="1"/>
  <c r="T897" i="1"/>
  <c r="S897" i="1"/>
  <c r="V896" i="1"/>
  <c r="U896" i="1"/>
  <c r="T896" i="1"/>
  <c r="S896" i="1"/>
  <c r="V893" i="1"/>
  <c r="U893" i="1"/>
  <c r="T893" i="1"/>
  <c r="S893" i="1"/>
  <c r="V892" i="1"/>
  <c r="U892" i="1"/>
  <c r="T892" i="1"/>
  <c r="S892" i="1"/>
  <c r="V891" i="1"/>
  <c r="U891" i="1"/>
  <c r="T891" i="1"/>
  <c r="S891" i="1"/>
  <c r="V890" i="1"/>
  <c r="U890" i="1"/>
  <c r="T890" i="1"/>
  <c r="S890" i="1"/>
  <c r="V889" i="1"/>
  <c r="U889" i="1"/>
  <c r="T889" i="1"/>
  <c r="S889" i="1"/>
  <c r="V888" i="1"/>
  <c r="U888" i="1"/>
  <c r="T888" i="1"/>
  <c r="S888" i="1"/>
  <c r="V887" i="1"/>
  <c r="U887" i="1"/>
  <c r="T887" i="1"/>
  <c r="S887" i="1"/>
  <c r="V886" i="1"/>
  <c r="U886" i="1"/>
  <c r="T886" i="1"/>
  <c r="S886" i="1"/>
  <c r="V885" i="1"/>
  <c r="U885" i="1"/>
  <c r="T885" i="1"/>
  <c r="S885" i="1"/>
  <c r="V884" i="1"/>
  <c r="U884" i="1"/>
  <c r="T884" i="1"/>
  <c r="S884" i="1"/>
  <c r="V883" i="1"/>
  <c r="U883" i="1"/>
  <c r="T883" i="1"/>
  <c r="S883" i="1"/>
  <c r="V882" i="1"/>
  <c r="U882" i="1"/>
  <c r="T882" i="1"/>
  <c r="S882" i="1"/>
  <c r="V881" i="1"/>
  <c r="U881" i="1"/>
  <c r="T881" i="1"/>
  <c r="S881" i="1"/>
  <c r="V880" i="1"/>
  <c r="U880" i="1"/>
  <c r="T880" i="1"/>
  <c r="S880" i="1"/>
  <c r="V879" i="1"/>
  <c r="U879" i="1"/>
  <c r="T879" i="1"/>
  <c r="S879" i="1"/>
  <c r="V878" i="1"/>
  <c r="U878" i="1"/>
  <c r="T878" i="1"/>
  <c r="S878" i="1"/>
  <c r="V877" i="1"/>
  <c r="U877" i="1"/>
  <c r="T877" i="1"/>
  <c r="S877" i="1"/>
  <c r="V876" i="1"/>
  <c r="U876" i="1"/>
  <c r="T876" i="1"/>
  <c r="S876" i="1"/>
  <c r="V875" i="1"/>
  <c r="U875" i="1"/>
  <c r="T875" i="1"/>
  <c r="S875" i="1"/>
  <c r="V874" i="1"/>
  <c r="U874" i="1"/>
  <c r="T874" i="1"/>
  <c r="S874" i="1"/>
  <c r="V873" i="1"/>
  <c r="U873" i="1"/>
  <c r="T873" i="1"/>
  <c r="S873" i="1"/>
  <c r="V872" i="1"/>
  <c r="U872" i="1"/>
  <c r="T872" i="1"/>
  <c r="S872" i="1"/>
  <c r="V871" i="1"/>
  <c r="U871" i="1"/>
  <c r="T871" i="1"/>
  <c r="S871" i="1"/>
  <c r="V870" i="1"/>
  <c r="U870" i="1"/>
  <c r="T870" i="1"/>
  <c r="S870" i="1"/>
  <c r="V869" i="1"/>
  <c r="U869" i="1"/>
  <c r="T869" i="1"/>
  <c r="S869" i="1"/>
  <c r="V868" i="1"/>
  <c r="U868" i="1"/>
  <c r="T868" i="1"/>
  <c r="S868" i="1"/>
  <c r="V867" i="1"/>
  <c r="U867" i="1"/>
  <c r="T867" i="1"/>
  <c r="S867" i="1"/>
  <c r="V866" i="1"/>
  <c r="U866" i="1"/>
  <c r="T866" i="1"/>
  <c r="S866" i="1"/>
  <c r="V865" i="1"/>
  <c r="U865" i="1"/>
  <c r="T865" i="1"/>
  <c r="S865" i="1"/>
  <c r="V864" i="1"/>
  <c r="U864" i="1"/>
  <c r="T864" i="1"/>
  <c r="S864" i="1"/>
  <c r="V863" i="1"/>
  <c r="U863" i="1"/>
  <c r="T863" i="1"/>
  <c r="S863" i="1"/>
  <c r="V862" i="1"/>
  <c r="U862" i="1"/>
  <c r="T862" i="1"/>
  <c r="S862" i="1"/>
  <c r="V861" i="1"/>
  <c r="U861" i="1"/>
  <c r="T861" i="1"/>
  <c r="S861" i="1"/>
  <c r="V860" i="1"/>
  <c r="U860" i="1"/>
  <c r="T860" i="1"/>
  <c r="S860" i="1"/>
  <c r="V859" i="1"/>
  <c r="U859" i="1"/>
  <c r="T859" i="1"/>
  <c r="S859" i="1"/>
  <c r="V858" i="1"/>
  <c r="U858" i="1"/>
  <c r="T858" i="1"/>
  <c r="S858" i="1"/>
  <c r="V857" i="1"/>
  <c r="U857" i="1"/>
  <c r="T857" i="1"/>
  <c r="S857" i="1"/>
  <c r="V856" i="1"/>
  <c r="U856" i="1"/>
  <c r="T856" i="1"/>
  <c r="S856" i="1"/>
  <c r="V854" i="1"/>
  <c r="U854" i="1"/>
  <c r="T854" i="1"/>
  <c r="S854" i="1"/>
  <c r="V853" i="1"/>
  <c r="U853" i="1"/>
  <c r="T853" i="1"/>
  <c r="S853" i="1"/>
  <c r="V852" i="1"/>
  <c r="U852" i="1"/>
  <c r="T852" i="1"/>
  <c r="S852" i="1"/>
  <c r="V851" i="1"/>
  <c r="U851" i="1"/>
  <c r="T851" i="1"/>
  <c r="S851" i="1"/>
  <c r="V850" i="1"/>
  <c r="U850" i="1"/>
  <c r="T850" i="1"/>
  <c r="S850" i="1"/>
  <c r="V849" i="1"/>
  <c r="U849" i="1"/>
  <c r="T849" i="1"/>
  <c r="S849" i="1"/>
  <c r="V848" i="1"/>
  <c r="U848" i="1"/>
  <c r="T848" i="1"/>
  <c r="S848" i="1"/>
  <c r="V847" i="1"/>
  <c r="U847" i="1"/>
  <c r="T847" i="1"/>
  <c r="S847" i="1"/>
  <c r="V846" i="1"/>
  <c r="U846" i="1"/>
  <c r="T846" i="1"/>
  <c r="S846" i="1"/>
  <c r="V845" i="1"/>
  <c r="U845" i="1"/>
  <c r="T845" i="1"/>
  <c r="S845" i="1"/>
  <c r="V844" i="1"/>
  <c r="U844" i="1"/>
  <c r="T844" i="1"/>
  <c r="S844" i="1"/>
  <c r="V843" i="1"/>
  <c r="U843" i="1"/>
  <c r="T843" i="1"/>
  <c r="S843" i="1"/>
  <c r="V842" i="1"/>
  <c r="U842" i="1"/>
  <c r="T842" i="1"/>
  <c r="S842" i="1"/>
  <c r="V841" i="1"/>
  <c r="U841" i="1"/>
  <c r="T841" i="1"/>
  <c r="S841" i="1"/>
  <c r="V840" i="1"/>
  <c r="U840" i="1"/>
  <c r="T840" i="1"/>
  <c r="S840" i="1"/>
  <c r="V839" i="1"/>
  <c r="U839" i="1"/>
  <c r="T839" i="1"/>
  <c r="S839" i="1"/>
  <c r="V838" i="1"/>
  <c r="U838" i="1"/>
  <c r="T838" i="1"/>
  <c r="S838" i="1"/>
  <c r="V837" i="1"/>
  <c r="U837" i="1"/>
  <c r="T837" i="1"/>
  <c r="S837" i="1"/>
  <c r="V836" i="1"/>
  <c r="U836" i="1"/>
  <c r="T836" i="1"/>
  <c r="S836" i="1"/>
  <c r="V835" i="1"/>
  <c r="U835" i="1"/>
  <c r="T835" i="1"/>
  <c r="S835" i="1"/>
  <c r="V834" i="1"/>
  <c r="U834" i="1"/>
  <c r="T834" i="1"/>
  <c r="S834" i="1"/>
  <c r="V833" i="1"/>
  <c r="U833" i="1"/>
  <c r="T833" i="1"/>
  <c r="S833" i="1"/>
  <c r="V832" i="1"/>
  <c r="U832" i="1"/>
  <c r="T832" i="1"/>
  <c r="S832" i="1"/>
  <c r="V831" i="1"/>
  <c r="U831" i="1"/>
  <c r="T831" i="1"/>
  <c r="S831" i="1"/>
  <c r="V830" i="1"/>
  <c r="U830" i="1"/>
  <c r="T830" i="1"/>
  <c r="S830" i="1"/>
  <c r="V829" i="1"/>
  <c r="U829" i="1"/>
  <c r="T829" i="1"/>
  <c r="S829" i="1"/>
  <c r="V828" i="1"/>
  <c r="U828" i="1"/>
  <c r="T828" i="1"/>
  <c r="S828" i="1"/>
  <c r="V827" i="1"/>
  <c r="U827" i="1"/>
  <c r="T827" i="1"/>
  <c r="S827" i="1"/>
  <c r="V826" i="1"/>
  <c r="V825" i="1" s="1"/>
  <c r="U826" i="1"/>
  <c r="U825" i="1" s="1"/>
  <c r="T826" i="1"/>
  <c r="T825" i="1" s="1"/>
  <c r="S826" i="1"/>
  <c r="S825" i="1" s="1"/>
  <c r="V824" i="1"/>
  <c r="U824" i="1"/>
  <c r="T824" i="1"/>
  <c r="S824" i="1"/>
  <c r="V823" i="1"/>
  <c r="U823" i="1"/>
  <c r="T823" i="1"/>
  <c r="S823" i="1"/>
  <c r="V822" i="1"/>
  <c r="U822" i="1"/>
  <c r="T822" i="1"/>
  <c r="S822" i="1"/>
  <c r="V821" i="1"/>
  <c r="U821" i="1"/>
  <c r="T821" i="1"/>
  <c r="S821" i="1"/>
  <c r="V820" i="1"/>
  <c r="U820" i="1"/>
  <c r="T820" i="1"/>
  <c r="S820" i="1"/>
  <c r="V819" i="1"/>
  <c r="U819" i="1"/>
  <c r="T819" i="1"/>
  <c r="S819" i="1"/>
  <c r="V818" i="1"/>
  <c r="U818" i="1"/>
  <c r="T818" i="1"/>
  <c r="S818" i="1"/>
  <c r="V817" i="1"/>
  <c r="U817" i="1"/>
  <c r="T817" i="1"/>
  <c r="S817" i="1"/>
  <c r="V813" i="1"/>
  <c r="U813" i="1"/>
  <c r="T813" i="1"/>
  <c r="S813" i="1"/>
  <c r="V812" i="1"/>
  <c r="U812" i="1"/>
  <c r="T812" i="1"/>
  <c r="S812" i="1"/>
  <c r="V811" i="1"/>
  <c r="V810" i="1" s="1"/>
  <c r="U811" i="1"/>
  <c r="U810" i="1" s="1"/>
  <c r="T811" i="1"/>
  <c r="T810" i="1" s="1"/>
  <c r="S811" i="1"/>
  <c r="S810" i="1" s="1"/>
  <c r="V809" i="1"/>
  <c r="U809" i="1"/>
  <c r="T809" i="1"/>
  <c r="S809" i="1"/>
  <c r="V808" i="1"/>
  <c r="U808" i="1"/>
  <c r="T808" i="1"/>
  <c r="S808" i="1"/>
  <c r="V807" i="1"/>
  <c r="U807" i="1"/>
  <c r="T807" i="1"/>
  <c r="S807" i="1"/>
  <c r="V806" i="1"/>
  <c r="U806" i="1"/>
  <c r="T806" i="1"/>
  <c r="S806" i="1"/>
  <c r="V805" i="1"/>
  <c r="U805" i="1"/>
  <c r="T805" i="1"/>
  <c r="S805" i="1"/>
  <c r="V804" i="1"/>
  <c r="U804" i="1"/>
  <c r="T804" i="1"/>
  <c r="S804" i="1"/>
  <c r="V803" i="1"/>
  <c r="U803" i="1"/>
  <c r="T803" i="1"/>
  <c r="S803" i="1"/>
  <c r="V802" i="1"/>
  <c r="U802" i="1"/>
  <c r="T802" i="1"/>
  <c r="S802" i="1"/>
  <c r="V801" i="1"/>
  <c r="U801" i="1"/>
  <c r="T801" i="1"/>
  <c r="S801" i="1"/>
  <c r="V800" i="1"/>
  <c r="U800" i="1"/>
  <c r="T800" i="1"/>
  <c r="S800" i="1"/>
  <c r="V799" i="1"/>
  <c r="U799" i="1"/>
  <c r="T799" i="1"/>
  <c r="S799" i="1"/>
  <c r="V798" i="1"/>
  <c r="U798" i="1"/>
  <c r="T798" i="1"/>
  <c r="S798" i="1"/>
  <c r="V797" i="1"/>
  <c r="V796" i="1" s="1"/>
  <c r="U797" i="1"/>
  <c r="U796" i="1" s="1"/>
  <c r="T797" i="1"/>
  <c r="T796" i="1" s="1"/>
  <c r="S797" i="1"/>
  <c r="S796" i="1" s="1"/>
  <c r="V795" i="1"/>
  <c r="V794" i="1" s="1"/>
  <c r="U795" i="1"/>
  <c r="U794" i="1" s="1"/>
  <c r="T795" i="1"/>
  <c r="T794" i="1" s="1"/>
  <c r="S795" i="1"/>
  <c r="S794" i="1" s="1"/>
  <c r="V793" i="1"/>
  <c r="U793" i="1"/>
  <c r="T793" i="1"/>
  <c r="S793" i="1"/>
  <c r="V792" i="1"/>
  <c r="U792" i="1"/>
  <c r="T792" i="1"/>
  <c r="S792" i="1"/>
  <c r="V791" i="1"/>
  <c r="U791" i="1"/>
  <c r="T791" i="1"/>
  <c r="S791" i="1"/>
  <c r="V790" i="1"/>
  <c r="U790" i="1"/>
  <c r="T790" i="1"/>
  <c r="S790" i="1"/>
  <c r="V788" i="1"/>
  <c r="V787" i="1" s="1"/>
  <c r="U788" i="1"/>
  <c r="U787" i="1" s="1"/>
  <c r="T788" i="1"/>
  <c r="T787" i="1" s="1"/>
  <c r="S788" i="1"/>
  <c r="S787" i="1" s="1"/>
  <c r="V786" i="1"/>
  <c r="V785" i="1" s="1"/>
  <c r="U786" i="1"/>
  <c r="U785" i="1" s="1"/>
  <c r="T786" i="1"/>
  <c r="T785" i="1" s="1"/>
  <c r="S786" i="1"/>
  <c r="S785" i="1" s="1"/>
  <c r="V784" i="1"/>
  <c r="V783" i="1" s="1"/>
  <c r="U784" i="1"/>
  <c r="U783" i="1" s="1"/>
  <c r="T784" i="1"/>
  <c r="S784" i="1"/>
  <c r="S783" i="1" s="1"/>
  <c r="V782" i="1"/>
  <c r="U782" i="1"/>
  <c r="T782" i="1"/>
  <c r="S782" i="1"/>
  <c r="V781" i="1"/>
  <c r="U781" i="1"/>
  <c r="T781" i="1"/>
  <c r="S781" i="1"/>
  <c r="V780" i="1"/>
  <c r="U780" i="1"/>
  <c r="T780" i="1"/>
  <c r="S780" i="1"/>
  <c r="V779" i="1"/>
  <c r="U779" i="1"/>
  <c r="T779" i="1"/>
  <c r="S779" i="1"/>
  <c r="V778" i="1"/>
  <c r="U778" i="1"/>
  <c r="T778" i="1"/>
  <c r="S778" i="1"/>
  <c r="V777" i="1"/>
  <c r="U777" i="1"/>
  <c r="T777" i="1"/>
  <c r="S777" i="1"/>
  <c r="V776" i="1"/>
  <c r="U776" i="1"/>
  <c r="T776" i="1"/>
  <c r="S776" i="1"/>
  <c r="V775" i="1"/>
  <c r="U775" i="1"/>
  <c r="T775" i="1"/>
  <c r="S775" i="1"/>
  <c r="V774" i="1"/>
  <c r="U774" i="1"/>
  <c r="T774" i="1"/>
  <c r="S774" i="1"/>
  <c r="V773" i="1"/>
  <c r="U773" i="1"/>
  <c r="T773" i="1"/>
  <c r="S773" i="1"/>
  <c r="V772" i="1"/>
  <c r="U772" i="1"/>
  <c r="T772" i="1"/>
  <c r="S772" i="1"/>
  <c r="V771" i="1"/>
  <c r="U771" i="1"/>
  <c r="T771" i="1"/>
  <c r="S771" i="1"/>
  <c r="V770" i="1"/>
  <c r="V769" i="1" s="1"/>
  <c r="U770" i="1"/>
  <c r="U769" i="1" s="1"/>
  <c r="T770" i="1"/>
  <c r="T769" i="1" s="1"/>
  <c r="S770" i="1"/>
  <c r="S769" i="1" s="1"/>
  <c r="V768" i="1"/>
  <c r="U768" i="1"/>
  <c r="T768" i="1"/>
  <c r="S768" i="1"/>
  <c r="V767" i="1"/>
  <c r="U767" i="1"/>
  <c r="T767" i="1"/>
  <c r="S767" i="1"/>
  <c r="V766" i="1"/>
  <c r="U766" i="1"/>
  <c r="T766" i="1"/>
  <c r="S766" i="1"/>
  <c r="V765" i="1"/>
  <c r="U765" i="1"/>
  <c r="T765" i="1"/>
  <c r="S765" i="1"/>
  <c r="V762" i="1"/>
  <c r="U762" i="1"/>
  <c r="T762" i="1"/>
  <c r="S762" i="1"/>
  <c r="V761" i="1"/>
  <c r="U761" i="1"/>
  <c r="T761" i="1"/>
  <c r="S761" i="1"/>
  <c r="V760" i="1"/>
  <c r="U760" i="1"/>
  <c r="T760" i="1"/>
  <c r="S760" i="1"/>
  <c r="V759" i="1"/>
  <c r="U759" i="1"/>
  <c r="T759" i="1"/>
  <c r="S759" i="1"/>
  <c r="V758" i="1"/>
  <c r="U758" i="1"/>
  <c r="T758" i="1"/>
  <c r="S758" i="1"/>
  <c r="V757" i="1"/>
  <c r="U757" i="1"/>
  <c r="T757" i="1"/>
  <c r="S757" i="1"/>
  <c r="V756" i="1"/>
  <c r="U756" i="1"/>
  <c r="T756" i="1"/>
  <c r="S756" i="1"/>
  <c r="V755" i="1"/>
  <c r="U755" i="1"/>
  <c r="T755" i="1"/>
  <c r="S755" i="1"/>
  <c r="V754" i="1"/>
  <c r="U754" i="1"/>
  <c r="T754" i="1"/>
  <c r="S754" i="1"/>
  <c r="V753" i="1"/>
  <c r="U753" i="1"/>
  <c r="T753" i="1"/>
  <c r="S753" i="1"/>
  <c r="V752" i="1"/>
  <c r="U752" i="1"/>
  <c r="T752" i="1"/>
  <c r="S752" i="1"/>
  <c r="V751" i="1"/>
  <c r="U751" i="1"/>
  <c r="T751" i="1"/>
  <c r="S751" i="1"/>
  <c r="V750" i="1"/>
  <c r="U750" i="1"/>
  <c r="T750" i="1"/>
  <c r="S750" i="1"/>
  <c r="V749" i="1"/>
  <c r="U749" i="1"/>
  <c r="T749" i="1"/>
  <c r="S749" i="1"/>
  <c r="V748" i="1"/>
  <c r="U748" i="1"/>
  <c r="T748" i="1"/>
  <c r="S748" i="1"/>
  <c r="V747" i="1"/>
  <c r="U747" i="1"/>
  <c r="T747" i="1"/>
  <c r="S747" i="1"/>
  <c r="V746" i="1"/>
  <c r="U746" i="1"/>
  <c r="T746" i="1"/>
  <c r="S746" i="1"/>
  <c r="V745" i="1"/>
  <c r="U745" i="1"/>
  <c r="T745" i="1"/>
  <c r="S745" i="1"/>
  <c r="V744" i="1"/>
  <c r="U744" i="1"/>
  <c r="T744" i="1"/>
  <c r="S744" i="1"/>
  <c r="V743" i="1"/>
  <c r="U743" i="1"/>
  <c r="T743" i="1"/>
  <c r="S743" i="1"/>
  <c r="V742" i="1"/>
  <c r="U742" i="1"/>
  <c r="T742" i="1"/>
  <c r="S742" i="1"/>
  <c r="V741" i="1"/>
  <c r="U741" i="1"/>
  <c r="T741" i="1"/>
  <c r="S741" i="1"/>
  <c r="V740" i="1"/>
  <c r="U740" i="1"/>
  <c r="T740" i="1"/>
  <c r="S740" i="1"/>
  <c r="V739" i="1"/>
  <c r="U739" i="1"/>
  <c r="T739" i="1"/>
  <c r="S739" i="1"/>
  <c r="V737" i="1"/>
  <c r="U737" i="1"/>
  <c r="T737" i="1"/>
  <c r="S737" i="1"/>
  <c r="V736" i="1"/>
  <c r="U736" i="1"/>
  <c r="T736" i="1"/>
  <c r="S736" i="1"/>
  <c r="V735" i="1"/>
  <c r="U735" i="1"/>
  <c r="T735" i="1"/>
  <c r="S735" i="1"/>
  <c r="V734" i="1"/>
  <c r="U734" i="1"/>
  <c r="T734" i="1"/>
  <c r="S734" i="1"/>
  <c r="V733" i="1"/>
  <c r="U733" i="1"/>
  <c r="T733" i="1"/>
  <c r="S733" i="1"/>
  <c r="V732" i="1"/>
  <c r="U732" i="1"/>
  <c r="T732" i="1"/>
  <c r="S732" i="1"/>
  <c r="V731" i="1"/>
  <c r="U731" i="1"/>
  <c r="T731" i="1"/>
  <c r="S731" i="1"/>
  <c r="V730" i="1"/>
  <c r="U730" i="1"/>
  <c r="T730" i="1"/>
  <c r="S730" i="1"/>
  <c r="V729" i="1"/>
  <c r="U729" i="1"/>
  <c r="T729" i="1"/>
  <c r="S729" i="1"/>
  <c r="V728" i="1"/>
  <c r="U728" i="1"/>
  <c r="T728" i="1"/>
  <c r="S728" i="1"/>
  <c r="V727" i="1"/>
  <c r="U727" i="1"/>
  <c r="T727" i="1"/>
  <c r="S727" i="1"/>
  <c r="V726" i="1"/>
  <c r="U726" i="1"/>
  <c r="T726" i="1"/>
  <c r="S726" i="1"/>
  <c r="V725" i="1"/>
  <c r="U725" i="1"/>
  <c r="T725" i="1"/>
  <c r="S725" i="1"/>
  <c r="V724" i="1"/>
  <c r="U724" i="1"/>
  <c r="T724" i="1"/>
  <c r="S724" i="1"/>
  <c r="V723" i="1"/>
  <c r="U723" i="1"/>
  <c r="T723" i="1"/>
  <c r="S723" i="1"/>
  <c r="V722" i="1"/>
  <c r="U722" i="1"/>
  <c r="T722" i="1"/>
  <c r="S722" i="1"/>
  <c r="V721" i="1"/>
  <c r="U721" i="1"/>
  <c r="T721" i="1"/>
  <c r="S721" i="1"/>
  <c r="V720" i="1"/>
  <c r="U720" i="1"/>
  <c r="T720" i="1"/>
  <c r="S720" i="1"/>
  <c r="V719" i="1"/>
  <c r="U719" i="1"/>
  <c r="T719" i="1"/>
  <c r="S719" i="1"/>
  <c r="V718" i="1"/>
  <c r="U718" i="1"/>
  <c r="T718" i="1"/>
  <c r="S718" i="1"/>
  <c r="V717" i="1"/>
  <c r="U717" i="1"/>
  <c r="T717" i="1"/>
  <c r="S717" i="1"/>
  <c r="V716" i="1"/>
  <c r="U716" i="1"/>
  <c r="T716" i="1"/>
  <c r="S716" i="1"/>
  <c r="V715" i="1"/>
  <c r="U715" i="1"/>
  <c r="T715" i="1"/>
  <c r="S715" i="1"/>
  <c r="V714" i="1"/>
  <c r="U714" i="1"/>
  <c r="T714" i="1"/>
  <c r="S714" i="1"/>
  <c r="V711" i="1"/>
  <c r="U711" i="1"/>
  <c r="T711" i="1"/>
  <c r="S711" i="1"/>
  <c r="V710" i="1"/>
  <c r="U710" i="1"/>
  <c r="T710" i="1"/>
  <c r="S710" i="1"/>
  <c r="V709" i="1"/>
  <c r="U709" i="1"/>
  <c r="T709" i="1"/>
  <c r="S709" i="1"/>
  <c r="V708" i="1"/>
  <c r="U708" i="1"/>
  <c r="T708" i="1"/>
  <c r="S708" i="1"/>
  <c r="V707" i="1"/>
  <c r="U707" i="1"/>
  <c r="T707" i="1"/>
  <c r="S707" i="1"/>
  <c r="V706" i="1"/>
  <c r="U706" i="1"/>
  <c r="T706" i="1"/>
  <c r="S706" i="1"/>
  <c r="V705" i="1"/>
  <c r="U705" i="1"/>
  <c r="T705" i="1"/>
  <c r="S705" i="1"/>
  <c r="V704" i="1"/>
  <c r="U704" i="1"/>
  <c r="T704" i="1"/>
  <c r="S704" i="1"/>
  <c r="V703" i="1"/>
  <c r="U703" i="1"/>
  <c r="T703" i="1"/>
  <c r="S703" i="1"/>
  <c r="V702" i="1"/>
  <c r="U702" i="1"/>
  <c r="T702" i="1"/>
  <c r="S702" i="1"/>
  <c r="V701" i="1"/>
  <c r="U701" i="1"/>
  <c r="T701" i="1"/>
  <c r="S701" i="1"/>
  <c r="V700" i="1"/>
  <c r="U700" i="1"/>
  <c r="T700" i="1"/>
  <c r="S700" i="1"/>
  <c r="V699" i="1"/>
  <c r="U699" i="1"/>
  <c r="T699" i="1"/>
  <c r="S699" i="1"/>
  <c r="V698" i="1"/>
  <c r="U698" i="1"/>
  <c r="T698" i="1"/>
  <c r="S698" i="1"/>
  <c r="V697" i="1"/>
  <c r="U697" i="1"/>
  <c r="T697" i="1"/>
  <c r="S697" i="1"/>
  <c r="V696" i="1"/>
  <c r="U696" i="1"/>
  <c r="T696" i="1"/>
  <c r="S696" i="1"/>
  <c r="V695" i="1"/>
  <c r="U695" i="1"/>
  <c r="T695" i="1"/>
  <c r="S695" i="1"/>
  <c r="V694" i="1"/>
  <c r="U694" i="1"/>
  <c r="T694" i="1"/>
  <c r="S694" i="1"/>
  <c r="V693" i="1"/>
  <c r="U693" i="1"/>
  <c r="T693" i="1"/>
  <c r="S693" i="1"/>
  <c r="V692" i="1"/>
  <c r="U692" i="1"/>
  <c r="T692" i="1"/>
  <c r="S692" i="1"/>
  <c r="V691" i="1"/>
  <c r="U691" i="1"/>
  <c r="T691" i="1"/>
  <c r="S691" i="1"/>
  <c r="V690" i="1"/>
  <c r="U690" i="1"/>
  <c r="T690" i="1"/>
  <c r="S690" i="1"/>
  <c r="V689" i="1"/>
  <c r="U689" i="1"/>
  <c r="T689" i="1"/>
  <c r="S689" i="1"/>
  <c r="V688" i="1"/>
  <c r="U688" i="1"/>
  <c r="T688" i="1"/>
  <c r="S688" i="1"/>
  <c r="V686" i="1"/>
  <c r="U686" i="1"/>
  <c r="T686" i="1"/>
  <c r="S686" i="1"/>
  <c r="V685" i="1"/>
  <c r="U685" i="1"/>
  <c r="T685" i="1"/>
  <c r="S685" i="1"/>
  <c r="V684" i="1"/>
  <c r="U684" i="1"/>
  <c r="T684" i="1"/>
  <c r="S684" i="1"/>
  <c r="V683" i="1"/>
  <c r="U683" i="1"/>
  <c r="T683" i="1"/>
  <c r="S683" i="1"/>
  <c r="V682" i="1"/>
  <c r="U682" i="1"/>
  <c r="T682" i="1"/>
  <c r="S682" i="1"/>
  <c r="V681" i="1"/>
  <c r="U681" i="1"/>
  <c r="T681" i="1"/>
  <c r="S681" i="1"/>
  <c r="V680" i="1"/>
  <c r="U680" i="1"/>
  <c r="T680" i="1"/>
  <c r="S680" i="1"/>
  <c r="V679" i="1"/>
  <c r="U679" i="1"/>
  <c r="T679" i="1"/>
  <c r="S679" i="1"/>
  <c r="V678" i="1"/>
  <c r="U678" i="1"/>
  <c r="T678" i="1"/>
  <c r="S678" i="1"/>
  <c r="V677" i="1"/>
  <c r="U677" i="1"/>
  <c r="T677" i="1"/>
  <c r="S677" i="1"/>
  <c r="V676" i="1"/>
  <c r="U676" i="1"/>
  <c r="T676" i="1"/>
  <c r="S676" i="1"/>
  <c r="V675" i="1"/>
  <c r="U675" i="1"/>
  <c r="T675" i="1"/>
  <c r="S675" i="1"/>
  <c r="V674" i="1"/>
  <c r="U674" i="1"/>
  <c r="T674" i="1"/>
  <c r="S674" i="1"/>
  <c r="V673" i="1"/>
  <c r="U673" i="1"/>
  <c r="T673" i="1"/>
  <c r="S673" i="1"/>
  <c r="V672" i="1"/>
  <c r="U672" i="1"/>
  <c r="T672" i="1"/>
  <c r="S672" i="1"/>
  <c r="V671" i="1"/>
  <c r="U671" i="1"/>
  <c r="T671" i="1"/>
  <c r="S671" i="1"/>
  <c r="V670" i="1"/>
  <c r="U670" i="1"/>
  <c r="T670" i="1"/>
  <c r="S670" i="1"/>
  <c r="V669" i="1"/>
  <c r="U669" i="1"/>
  <c r="T669" i="1"/>
  <c r="S669" i="1"/>
  <c r="V668" i="1"/>
  <c r="U668" i="1"/>
  <c r="T668" i="1"/>
  <c r="S668" i="1"/>
  <c r="V667" i="1"/>
  <c r="U667" i="1"/>
  <c r="T667" i="1"/>
  <c r="S667" i="1"/>
  <c r="V666" i="1"/>
  <c r="U666" i="1"/>
  <c r="T666" i="1"/>
  <c r="S666" i="1"/>
  <c r="V665" i="1"/>
  <c r="U665" i="1"/>
  <c r="T665" i="1"/>
  <c r="S665" i="1"/>
  <c r="V664" i="1"/>
  <c r="U664" i="1"/>
  <c r="T664" i="1"/>
  <c r="S664" i="1"/>
  <c r="D769" i="1"/>
  <c r="C783" i="1"/>
  <c r="D787" i="1"/>
  <c r="AB1128" i="1"/>
  <c r="AA1128" i="1"/>
  <c r="Z1128" i="1"/>
  <c r="Y1128" i="1"/>
  <c r="X1128" i="1"/>
  <c r="R1128" i="1"/>
  <c r="P1128" i="1"/>
  <c r="N1128" i="1"/>
  <c r="M1128" i="1"/>
  <c r="L1128" i="1"/>
  <c r="J1128" i="1"/>
  <c r="I1128" i="1"/>
  <c r="AB1130" i="1"/>
  <c r="AA1130" i="1"/>
  <c r="Z1130" i="1"/>
  <c r="Y1130" i="1"/>
  <c r="X1130" i="1"/>
  <c r="R1130" i="1"/>
  <c r="P1130" i="1"/>
  <c r="N1130" i="1"/>
  <c r="M1130" i="1"/>
  <c r="L1130" i="1"/>
  <c r="J1130" i="1"/>
  <c r="I1130" i="1"/>
  <c r="P1140" i="1"/>
  <c r="AB1140" i="1"/>
  <c r="AA1140" i="1"/>
  <c r="Z1140" i="1"/>
  <c r="Y1140" i="1"/>
  <c r="X1140" i="1"/>
  <c r="R1140" i="1"/>
  <c r="Q1140" i="1"/>
  <c r="N1140" i="1"/>
  <c r="M1140" i="1"/>
  <c r="L1140" i="1"/>
  <c r="J1140" i="1"/>
  <c r="I1140" i="1"/>
  <c r="H1140" i="1"/>
  <c r="F1140" i="1"/>
  <c r="E1140" i="1"/>
  <c r="D1140" i="1"/>
  <c r="AB1143" i="1"/>
  <c r="AA1143" i="1"/>
  <c r="Z1143" i="1"/>
  <c r="Y1143" i="1"/>
  <c r="X1143" i="1"/>
  <c r="R1143" i="1"/>
  <c r="P1143" i="1"/>
  <c r="N1143" i="1"/>
  <c r="M1143" i="1"/>
  <c r="L1143" i="1"/>
  <c r="J1143" i="1"/>
  <c r="I1143" i="1"/>
  <c r="H1143" i="1"/>
  <c r="F1143" i="1"/>
  <c r="E1143" i="1"/>
  <c r="D1143" i="1"/>
  <c r="Q1143" i="1"/>
  <c r="Q1145" i="1"/>
  <c r="AB1155" i="1"/>
  <c r="AA1155" i="1"/>
  <c r="Z1155" i="1"/>
  <c r="Y1155" i="1"/>
  <c r="X1155" i="1"/>
  <c r="R1155" i="1"/>
  <c r="P1155" i="1"/>
  <c r="N1155" i="1"/>
  <c r="M1155" i="1"/>
  <c r="L1155" i="1"/>
  <c r="J1155" i="1"/>
  <c r="I1155" i="1"/>
  <c r="H1155" i="1"/>
  <c r="F1155" i="1"/>
  <c r="E1155" i="1"/>
  <c r="D1155" i="1"/>
  <c r="Q1155" i="1"/>
  <c r="AB1145" i="1"/>
  <c r="AA1145" i="1"/>
  <c r="Z1145" i="1"/>
  <c r="Y1145" i="1"/>
  <c r="X1145" i="1"/>
  <c r="R1145" i="1"/>
  <c r="P1145" i="1"/>
  <c r="N1145" i="1"/>
  <c r="M1145" i="1"/>
  <c r="L1145" i="1"/>
  <c r="J1145" i="1"/>
  <c r="I1145" i="1"/>
  <c r="H1145" i="1"/>
  <c r="F1145" i="1"/>
  <c r="E1145" i="1"/>
  <c r="D1145" i="1"/>
  <c r="P1149" i="1"/>
  <c r="Q1149" i="1"/>
  <c r="AB794" i="1"/>
  <c r="AA794" i="1"/>
  <c r="Z794" i="1"/>
  <c r="Y794" i="1"/>
  <c r="D794" i="1"/>
  <c r="Q1130" i="1"/>
  <c r="Q1128" i="1"/>
  <c r="S514" i="4"/>
  <c r="R514" i="4"/>
  <c r="Q514" i="4"/>
  <c r="P514" i="4"/>
  <c r="O514" i="4"/>
  <c r="N514" i="4"/>
  <c r="K514" i="4"/>
  <c r="J514" i="4"/>
  <c r="I514" i="4"/>
  <c r="H514" i="4"/>
  <c r="G514" i="4"/>
  <c r="F514" i="4"/>
  <c r="E514" i="4"/>
  <c r="D514" i="4"/>
  <c r="AO514" i="4"/>
  <c r="AN514" i="4"/>
  <c r="AM514" i="4"/>
  <c r="AL514" i="4"/>
  <c r="AK514" i="4"/>
  <c r="AJ514" i="4"/>
  <c r="AI514" i="4"/>
  <c r="AH514" i="4"/>
  <c r="AE514" i="4"/>
  <c r="AD514" i="4"/>
  <c r="AC514" i="4"/>
  <c r="AB514" i="4"/>
  <c r="AA514" i="4"/>
  <c r="Z514" i="4"/>
  <c r="Y514" i="4"/>
  <c r="X514" i="4"/>
  <c r="U514" i="4"/>
  <c r="T504" i="4"/>
  <c r="AO487" i="4"/>
  <c r="AN487" i="4"/>
  <c r="AM487" i="4"/>
  <c r="AL487" i="4"/>
  <c r="AK487" i="4"/>
  <c r="AJ487" i="4"/>
  <c r="AI487" i="4"/>
  <c r="AH487" i="4"/>
  <c r="AE487" i="4"/>
  <c r="AD487" i="4"/>
  <c r="AC487" i="4"/>
  <c r="AB487" i="4"/>
  <c r="AA487" i="4"/>
  <c r="Z487" i="4"/>
  <c r="Y487" i="4"/>
  <c r="X487" i="4"/>
  <c r="T487" i="4"/>
  <c r="S487" i="4"/>
  <c r="R487" i="4"/>
  <c r="Q487" i="4"/>
  <c r="P487" i="4"/>
  <c r="O487" i="4"/>
  <c r="N487" i="4"/>
  <c r="AQ515" i="4"/>
  <c r="AP515" i="4"/>
  <c r="AG515" i="4"/>
  <c r="AF515" i="4"/>
  <c r="AO504" i="4"/>
  <c r="AN504" i="4"/>
  <c r="AM504" i="4"/>
  <c r="AL504" i="4"/>
  <c r="AK504" i="4"/>
  <c r="AJ504" i="4"/>
  <c r="AI504" i="4"/>
  <c r="AH504" i="4"/>
  <c r="AE504" i="4"/>
  <c r="AD504" i="4"/>
  <c r="AC504" i="4"/>
  <c r="AB504" i="4"/>
  <c r="AA504" i="4"/>
  <c r="Z504" i="4"/>
  <c r="Y504" i="4"/>
  <c r="X504" i="4"/>
  <c r="S504" i="4"/>
  <c r="R504" i="4"/>
  <c r="Q504" i="4"/>
  <c r="P504" i="4"/>
  <c r="O504" i="4"/>
  <c r="N504" i="4"/>
  <c r="K504" i="4"/>
  <c r="J504" i="4"/>
  <c r="I504" i="4"/>
  <c r="H504" i="4"/>
  <c r="G504" i="4"/>
  <c r="F504" i="4"/>
  <c r="E504" i="4"/>
  <c r="W515" i="4"/>
  <c r="V515" i="4"/>
  <c r="W503" i="4"/>
  <c r="AQ503" i="4"/>
  <c r="AP503" i="4"/>
  <c r="AG503" i="4"/>
  <c r="AF503" i="4"/>
  <c r="AO502" i="4"/>
  <c r="AN502" i="4"/>
  <c r="AM502" i="4"/>
  <c r="AL502" i="4"/>
  <c r="AK502" i="4"/>
  <c r="AJ502" i="4"/>
  <c r="AI502" i="4"/>
  <c r="AH502" i="4"/>
  <c r="AE502" i="4"/>
  <c r="AD502" i="4"/>
  <c r="AC502" i="4"/>
  <c r="AB502" i="4"/>
  <c r="AA502" i="4"/>
  <c r="Z502" i="4"/>
  <c r="Y502" i="4"/>
  <c r="X502" i="4"/>
  <c r="T502" i="4"/>
  <c r="R502" i="4"/>
  <c r="Q502" i="4"/>
  <c r="P502" i="4"/>
  <c r="O502" i="4"/>
  <c r="N502" i="4"/>
  <c r="J502" i="4"/>
  <c r="I502" i="4"/>
  <c r="H502" i="4"/>
  <c r="G502" i="4"/>
  <c r="F502" i="4"/>
  <c r="E502" i="4"/>
  <c r="D502" i="4"/>
  <c r="S502" i="4"/>
  <c r="V503" i="4"/>
  <c r="AO499" i="4"/>
  <c r="AN499" i="4"/>
  <c r="AM499" i="4"/>
  <c r="AL499" i="4"/>
  <c r="AK499" i="4"/>
  <c r="AJ499" i="4"/>
  <c r="AI499" i="4"/>
  <c r="AH499" i="4"/>
  <c r="AE499" i="4"/>
  <c r="AD499" i="4"/>
  <c r="AC499" i="4"/>
  <c r="AB499" i="4"/>
  <c r="AA499" i="4"/>
  <c r="Z499" i="4"/>
  <c r="Y499" i="4"/>
  <c r="X499" i="4"/>
  <c r="U499" i="4"/>
  <c r="U487" i="4"/>
  <c r="S1182" i="1" l="1"/>
  <c r="S1159" i="1"/>
  <c r="U1159" i="1"/>
  <c r="T855" i="1"/>
  <c r="U855" i="1"/>
  <c r="S1032" i="1"/>
  <c r="S1016" i="1" s="1"/>
  <c r="V855" i="1"/>
  <c r="U1177" i="1"/>
  <c r="S855" i="1"/>
  <c r="T1048" i="1"/>
  <c r="T1047" i="1" s="1"/>
  <c r="V1087" i="1"/>
  <c r="T783" i="1"/>
  <c r="V1017" i="1"/>
  <c r="V1016" i="1" s="1"/>
  <c r="V1182" i="1"/>
  <c r="V1048" i="1"/>
  <c r="S1087" i="1"/>
  <c r="S1047" i="1" s="1"/>
  <c r="O783" i="1"/>
  <c r="O855" i="1"/>
  <c r="O1032" i="1"/>
  <c r="O1087" i="1"/>
  <c r="O1159" i="1"/>
  <c r="K1170" i="1"/>
  <c r="K1177" i="1"/>
  <c r="K1182" i="1"/>
  <c r="G783" i="1"/>
  <c r="G855" i="1"/>
  <c r="G1032" i="1"/>
  <c r="G1087" i="1"/>
  <c r="G1159" i="1"/>
  <c r="K855" i="1"/>
  <c r="K1032" i="1"/>
  <c r="K1087" i="1"/>
  <c r="U1048" i="1"/>
  <c r="U1047" i="1" s="1"/>
  <c r="K783" i="1"/>
  <c r="K1159" i="1"/>
  <c r="O787" i="1"/>
  <c r="O995" i="1"/>
  <c r="O1017" i="1"/>
  <c r="O1048" i="1"/>
  <c r="G787" i="1"/>
  <c r="G995" i="1"/>
  <c r="G1017" i="1"/>
  <c r="G1048" i="1"/>
  <c r="U1017" i="1"/>
  <c r="U1016" i="1" s="1"/>
  <c r="O1170" i="1"/>
  <c r="O1177" i="1"/>
  <c r="O1182" i="1"/>
  <c r="K787" i="1"/>
  <c r="K995" i="1"/>
  <c r="K1017" i="1"/>
  <c r="K1048" i="1"/>
  <c r="G1170" i="1"/>
  <c r="W1079" i="1"/>
  <c r="L502" i="4"/>
  <c r="M514" i="4"/>
  <c r="L514" i="4"/>
  <c r="M504" i="4"/>
  <c r="W798" i="1"/>
  <c r="W841" i="1"/>
  <c r="W1115" i="1"/>
  <c r="W668" i="1"/>
  <c r="W670" i="1"/>
  <c r="W671" i="1"/>
  <c r="W673" i="1"/>
  <c r="W679" i="1"/>
  <c r="W701" i="1"/>
  <c r="W751" i="1"/>
  <c r="W761" i="1"/>
  <c r="W766" i="1"/>
  <c r="W767" i="1"/>
  <c r="W768" i="1"/>
  <c r="W776" i="1"/>
  <c r="W777" i="1"/>
  <c r="W797" i="1"/>
  <c r="W796" i="1" s="1"/>
  <c r="W1138" i="1"/>
  <c r="W1158" i="1"/>
  <c r="W1163" i="1"/>
  <c r="W1174" i="1"/>
  <c r="W1191" i="1"/>
  <c r="W1193" i="1"/>
  <c r="W1192" i="1" s="1"/>
  <c r="W1194" i="1"/>
  <c r="W1196" i="1"/>
  <c r="W948" i="1"/>
  <c r="W949" i="1"/>
  <c r="W950" i="1"/>
  <c r="W951" i="1"/>
  <c r="W961" i="1"/>
  <c r="W962" i="1"/>
  <c r="W963" i="1"/>
  <c r="W964" i="1"/>
  <c r="W965" i="1"/>
  <c r="W966" i="1"/>
  <c r="W967" i="1"/>
  <c r="W971" i="1"/>
  <c r="W987" i="1"/>
  <c r="W1043" i="1"/>
  <c r="W1057" i="1"/>
  <c r="W1058" i="1"/>
  <c r="W1059" i="1"/>
  <c r="W856" i="1"/>
  <c r="W858" i="1"/>
  <c r="W861" i="1"/>
  <c r="W872" i="1"/>
  <c r="W901" i="1"/>
  <c r="W842" i="1"/>
  <c r="W924" i="1"/>
  <c r="W940" i="1"/>
  <c r="W709" i="1"/>
  <c r="W717" i="1"/>
  <c r="W733" i="1"/>
  <c r="W915" i="1"/>
  <c r="W1011" i="1"/>
  <c r="W1031" i="1"/>
  <c r="W780" i="1"/>
  <c r="W790" i="1"/>
  <c r="W821" i="1"/>
  <c r="W849" i="1"/>
  <c r="W881" i="1"/>
  <c r="W882" i="1"/>
  <c r="W896" i="1"/>
  <c r="W898" i="1"/>
  <c r="W991" i="1"/>
  <c r="W1063" i="1"/>
  <c r="W1103" i="1"/>
  <c r="W715" i="1"/>
  <c r="W720" i="1"/>
  <c r="W722" i="1"/>
  <c r="W723" i="1"/>
  <c r="W725" i="1"/>
  <c r="W736" i="1"/>
  <c r="W740" i="1"/>
  <c r="W742" i="1"/>
  <c r="W743" i="1"/>
  <c r="W745" i="1"/>
  <c r="W748" i="1"/>
  <c r="W750" i="1"/>
  <c r="W848" i="1"/>
  <c r="W999" i="1"/>
  <c r="W1021" i="1"/>
  <c r="W1022" i="1"/>
  <c r="W1023" i="1"/>
  <c r="W1033" i="1"/>
  <c r="W1034" i="1"/>
  <c r="W1035" i="1"/>
  <c r="W1036" i="1"/>
  <c r="W1037" i="1"/>
  <c r="W1038" i="1"/>
  <c r="W1039" i="1"/>
  <c r="W1124" i="1"/>
  <c r="W1125" i="1"/>
  <c r="W1129" i="1"/>
  <c r="W1154" i="1"/>
  <c r="W1178" i="1"/>
  <c r="W665" i="1"/>
  <c r="W693" i="1"/>
  <c r="W696" i="1"/>
  <c r="W698" i="1"/>
  <c r="W699" i="1"/>
  <c r="W920" i="1"/>
  <c r="W959" i="1"/>
  <c r="W984" i="1"/>
  <c r="W985" i="1"/>
  <c r="W986" i="1"/>
  <c r="W1167" i="1"/>
  <c r="W1168" i="1"/>
  <c r="T514" i="4"/>
  <c r="W753" i="1"/>
  <c r="W784" i="1"/>
  <c r="W804" i="1"/>
  <c r="W805" i="1"/>
  <c r="W829" i="1"/>
  <c r="W831" i="1"/>
  <c r="W832" i="1"/>
  <c r="W833" i="1"/>
  <c r="W836" i="1"/>
  <c r="W854" i="1"/>
  <c r="W870" i="1"/>
  <c r="W888" i="1"/>
  <c r="W890" i="1"/>
  <c r="W893" i="1"/>
  <c r="W1067" i="1"/>
  <c r="W1093" i="1"/>
  <c r="W1094" i="1"/>
  <c r="W1095" i="1"/>
  <c r="W1104" i="1"/>
  <c r="W1105" i="1"/>
  <c r="W1107" i="1"/>
  <c r="W1109" i="1"/>
  <c r="W1110" i="1"/>
  <c r="W1111" i="1"/>
  <c r="W1131" i="1"/>
  <c r="W1156" i="1"/>
  <c r="W1160" i="1"/>
  <c r="S1145" i="1"/>
  <c r="O1143" i="1"/>
  <c r="O1140" i="1"/>
  <c r="S1130" i="1"/>
  <c r="S1128" i="1"/>
  <c r="W681" i="1"/>
  <c r="W683" i="1"/>
  <c r="W685" i="1"/>
  <c r="W689" i="1"/>
  <c r="W731" i="1"/>
  <c r="W755" i="1"/>
  <c r="W757" i="1"/>
  <c r="W788" i="1"/>
  <c r="W818" i="1"/>
  <c r="W864" i="1"/>
  <c r="W867" i="1"/>
  <c r="W868" i="1"/>
  <c r="W869" i="1"/>
  <c r="W885" i="1"/>
  <c r="W907" i="1"/>
  <c r="W909" i="1"/>
  <c r="W927" i="1"/>
  <c r="W929" i="1"/>
  <c r="W930" i="1"/>
  <c r="W931" i="1"/>
  <c r="W932" i="1"/>
  <c r="W935" i="1"/>
  <c r="W936" i="1"/>
  <c r="W955" i="1"/>
  <c r="W1001" i="1"/>
  <c r="W1002" i="1"/>
  <c r="W1003" i="1"/>
  <c r="W1005" i="1"/>
  <c r="W1006" i="1"/>
  <c r="W1007" i="1"/>
  <c r="W1027" i="1"/>
  <c r="W1068" i="1"/>
  <c r="W1069" i="1"/>
  <c r="W1070" i="1"/>
  <c r="W1071" i="1"/>
  <c r="W1073" i="1"/>
  <c r="W1074" i="1"/>
  <c r="W1075" i="1"/>
  <c r="W1099" i="1"/>
  <c r="W1123" i="1"/>
  <c r="W1134" i="1"/>
  <c r="W1135" i="1"/>
  <c r="W1136" i="1"/>
  <c r="W1180" i="1"/>
  <c r="W1184" i="1"/>
  <c r="W1186" i="1"/>
  <c r="W1188" i="1"/>
  <c r="W684" i="1"/>
  <c r="W686" i="1"/>
  <c r="W688" i="1"/>
  <c r="W690" i="1"/>
  <c r="W691" i="1"/>
  <c r="W703" i="1"/>
  <c r="W705" i="1"/>
  <c r="W714" i="1"/>
  <c r="W756" i="1"/>
  <c r="W758" i="1"/>
  <c r="W759" i="1"/>
  <c r="W800" i="1"/>
  <c r="W844" i="1"/>
  <c r="W874" i="1"/>
  <c r="W902" i="1"/>
  <c r="W905" i="1"/>
  <c r="W944" i="1"/>
  <c r="W975" i="1"/>
  <c r="W1015" i="1"/>
  <c r="W1051" i="1"/>
  <c r="W1083" i="1"/>
  <c r="V1140" i="1"/>
  <c r="W669" i="1"/>
  <c r="W737" i="1"/>
  <c r="W822" i="1"/>
  <c r="W824" i="1"/>
  <c r="W828" i="1"/>
  <c r="W830" i="1"/>
  <c r="U1145" i="1"/>
  <c r="V1143" i="1"/>
  <c r="W667" i="1"/>
  <c r="W676" i="1"/>
  <c r="W678" i="1"/>
  <c r="W735" i="1"/>
  <c r="W739" i="1"/>
  <c r="W741" i="1"/>
  <c r="W704" i="1"/>
  <c r="W706" i="1"/>
  <c r="W707" i="1"/>
  <c r="W719" i="1"/>
  <c r="W721" i="1"/>
  <c r="W728" i="1"/>
  <c r="W730" i="1"/>
  <c r="W771" i="1"/>
  <c r="W772" i="1"/>
  <c r="W781" i="1"/>
  <c r="W802" i="1"/>
  <c r="W846" i="1"/>
  <c r="W876" i="1"/>
  <c r="W877" i="1"/>
  <c r="W886" i="1"/>
  <c r="W908" i="1"/>
  <c r="W910" i="1"/>
  <c r="W911" i="1"/>
  <c r="W912" i="1"/>
  <c r="W945" i="1"/>
  <c r="W946" i="1"/>
  <c r="W947" i="1"/>
  <c r="W976" i="1"/>
  <c r="W978" i="1"/>
  <c r="W980" i="1"/>
  <c r="W981" i="1"/>
  <c r="W982" i="1"/>
  <c r="W983" i="1"/>
  <c r="W1018" i="1"/>
  <c r="W1019" i="1"/>
  <c r="W1052" i="1"/>
  <c r="W1053" i="1"/>
  <c r="W1054" i="1"/>
  <c r="W1055" i="1"/>
  <c r="W1084" i="1"/>
  <c r="W1085" i="1"/>
  <c r="W1086" i="1"/>
  <c r="W1088" i="1"/>
  <c r="W1089" i="1"/>
  <c r="W1090" i="1"/>
  <c r="W1091" i="1"/>
  <c r="W1119" i="1"/>
  <c r="W1132" i="1"/>
  <c r="W1106" i="1"/>
  <c r="W1121" i="1"/>
  <c r="W1165" i="1"/>
  <c r="W773" i="1"/>
  <c r="W813" i="1"/>
  <c r="W826" i="1"/>
  <c r="W825" i="1" s="1"/>
  <c r="W839" i="1"/>
  <c r="W840" i="1"/>
  <c r="W853" i="1"/>
  <c r="W866" i="1"/>
  <c r="W878" i="1"/>
  <c r="W880" i="1"/>
  <c r="W884" i="1"/>
  <c r="W900" i="1"/>
  <c r="W918" i="1"/>
  <c r="W919" i="1"/>
  <c r="W937" i="1"/>
  <c r="W938" i="1"/>
  <c r="W939" i="1"/>
  <c r="W952" i="1"/>
  <c r="W953" i="1"/>
  <c r="W954" i="1"/>
  <c r="W968" i="1"/>
  <c r="W969" i="1"/>
  <c r="W970" i="1"/>
  <c r="W989" i="1"/>
  <c r="W990" i="1"/>
  <c r="W1008" i="1"/>
  <c r="W1009" i="1"/>
  <c r="W1010" i="1"/>
  <c r="W1024" i="1"/>
  <c r="W1025" i="1"/>
  <c r="W1026" i="1"/>
  <c r="W1041" i="1"/>
  <c r="W1042" i="1"/>
  <c r="W1060" i="1"/>
  <c r="W1061" i="1"/>
  <c r="W1062" i="1"/>
  <c r="W1076" i="1"/>
  <c r="W1077" i="1"/>
  <c r="W1078" i="1"/>
  <c r="W1096" i="1"/>
  <c r="W1097" i="1"/>
  <c r="W1098" i="1"/>
  <c r="W1112" i="1"/>
  <c r="W1113" i="1"/>
  <c r="W1114" i="1"/>
  <c r="W1190" i="1"/>
  <c r="W775" i="1"/>
  <c r="W779" i="1"/>
  <c r="W793" i="1"/>
  <c r="W809" i="1"/>
  <c r="W675" i="1"/>
  <c r="W677" i="1"/>
  <c r="W695" i="1"/>
  <c r="W697" i="1"/>
  <c r="W711" i="1"/>
  <c r="W727" i="1"/>
  <c r="W729" i="1"/>
  <c r="W747" i="1"/>
  <c r="W749" i="1"/>
  <c r="W765" i="1"/>
  <c r="W792" i="1"/>
  <c r="W806" i="1"/>
  <c r="W808" i="1"/>
  <c r="W812" i="1"/>
  <c r="W820" i="1"/>
  <c r="W838" i="1"/>
  <c r="W850" i="1"/>
  <c r="W852" i="1"/>
  <c r="W857" i="1"/>
  <c r="W859" i="1"/>
  <c r="W860" i="1"/>
  <c r="W889" i="1"/>
  <c r="W891" i="1"/>
  <c r="W892" i="1"/>
  <c r="W917" i="1"/>
  <c r="W922" i="1"/>
  <c r="W923" i="1"/>
  <c r="W941" i="1"/>
  <c r="W942" i="1"/>
  <c r="W957" i="1"/>
  <c r="W958" i="1"/>
  <c r="W993" i="1"/>
  <c r="W994" i="1"/>
  <c r="W996" i="1"/>
  <c r="W997" i="1"/>
  <c r="W998" i="1"/>
  <c r="W1013" i="1"/>
  <c r="W1014" i="1"/>
  <c r="W1029" i="1"/>
  <c r="W1030" i="1"/>
  <c r="W1044" i="1"/>
  <c r="W1045" i="1"/>
  <c r="W1046" i="1"/>
  <c r="W1049" i="1"/>
  <c r="W1050" i="1"/>
  <c r="W1065" i="1"/>
  <c r="W1066" i="1"/>
  <c r="W1081" i="1"/>
  <c r="W1082" i="1"/>
  <c r="W1101" i="1"/>
  <c r="W1102" i="1"/>
  <c r="W1116" i="1"/>
  <c r="W1117" i="1"/>
  <c r="W1118" i="1"/>
  <c r="W1133" i="1"/>
  <c r="W1139" i="1"/>
  <c r="W1141" i="1"/>
  <c r="W1169" i="1"/>
  <c r="W1172" i="1"/>
  <c r="W1171" i="1" s="1"/>
  <c r="W1144" i="1"/>
  <c r="W1147" i="1"/>
  <c r="W1151" i="1"/>
  <c r="W1153" i="1"/>
  <c r="W1162" i="1"/>
  <c r="W1176" i="1"/>
  <c r="W1122" i="1"/>
  <c r="W1146" i="1"/>
  <c r="W1148" i="1"/>
  <c r="W1150" i="1"/>
  <c r="W1149" i="1" s="1"/>
  <c r="W1152" i="1"/>
  <c r="W1164" i="1"/>
  <c r="W1175" i="1"/>
  <c r="W1181" i="1"/>
  <c r="W1183" i="1"/>
  <c r="W1185" i="1"/>
  <c r="W1187" i="1"/>
  <c r="W1204" i="1"/>
  <c r="U504" i="4"/>
  <c r="U502" i="4"/>
  <c r="G1155" i="1"/>
  <c r="T1155" i="1"/>
  <c r="K1145" i="1"/>
  <c r="V1155" i="1"/>
  <c r="O1155" i="1"/>
  <c r="G1143" i="1"/>
  <c r="T1143" i="1"/>
  <c r="G1140" i="1"/>
  <c r="T1140" i="1"/>
  <c r="S1140" i="1"/>
  <c r="W664" i="1"/>
  <c r="W672" i="1"/>
  <c r="W680" i="1"/>
  <c r="W692" i="1"/>
  <c r="W700" i="1"/>
  <c r="W708" i="1"/>
  <c r="W716" i="1"/>
  <c r="W724" i="1"/>
  <c r="W732" i="1"/>
  <c r="W744" i="1"/>
  <c r="W752" i="1"/>
  <c r="W760" i="1"/>
  <c r="W778" i="1"/>
  <c r="W801" i="1"/>
  <c r="W817" i="1"/>
  <c r="W845" i="1"/>
  <c r="W873" i="1"/>
  <c r="W883" i="1"/>
  <c r="W897" i="1"/>
  <c r="W925" i="1"/>
  <c r="W933" i="1"/>
  <c r="W956" i="1"/>
  <c r="W972" i="1"/>
  <c r="W988" i="1"/>
  <c r="W1000" i="1"/>
  <c r="U489" i="4"/>
  <c r="U1140" i="1"/>
  <c r="W666" i="1"/>
  <c r="W674" i="1"/>
  <c r="W682" i="1"/>
  <c r="W694" i="1"/>
  <c r="W702" i="1"/>
  <c r="W710" i="1"/>
  <c r="W718" i="1"/>
  <c r="W726" i="1"/>
  <c r="W734" i="1"/>
  <c r="W746" i="1"/>
  <c r="W754" i="1"/>
  <c r="W762" i="1"/>
  <c r="W770" i="1"/>
  <c r="W769" i="1" s="1"/>
  <c r="W803" i="1"/>
  <c r="W819" i="1"/>
  <c r="W834" i="1"/>
  <c r="W837" i="1"/>
  <c r="W847" i="1"/>
  <c r="W862" i="1"/>
  <c r="W865" i="1"/>
  <c r="W875" i="1"/>
  <c r="W899" i="1"/>
  <c r="W913" i="1"/>
  <c r="W916" i="1"/>
  <c r="W960" i="1"/>
  <c r="W992" i="1"/>
  <c r="W1004" i="1"/>
  <c r="W1012" i="1"/>
  <c r="W1020" i="1"/>
  <c r="W1028" i="1"/>
  <c r="W1040" i="1"/>
  <c r="W1056" i="1"/>
  <c r="W1064" i="1"/>
  <c r="W1072" i="1"/>
  <c r="W1080" i="1"/>
  <c r="W1092" i="1"/>
  <c r="W1100" i="1"/>
  <c r="W1108" i="1"/>
  <c r="V1145" i="1"/>
  <c r="O1145" i="1"/>
  <c r="U1155" i="1"/>
  <c r="S1155" i="1"/>
  <c r="K1143" i="1"/>
  <c r="K1140" i="1"/>
  <c r="O1130" i="1"/>
  <c r="O1128" i="1"/>
  <c r="W782" i="1"/>
  <c r="W786" i="1"/>
  <c r="W785" i="1" s="1"/>
  <c r="W791" i="1"/>
  <c r="W799" i="1"/>
  <c r="W811" i="1"/>
  <c r="W810" i="1" s="1"/>
  <c r="W827" i="1"/>
  <c r="W843" i="1"/>
  <c r="W871" i="1"/>
  <c r="W887" i="1"/>
  <c r="W906" i="1"/>
  <c r="W921" i="1"/>
  <c r="W1120" i="1"/>
  <c r="G1145" i="1"/>
  <c r="T1145" i="1"/>
  <c r="K1155" i="1"/>
  <c r="U1143" i="1"/>
  <c r="S1143" i="1"/>
  <c r="W774" i="1"/>
  <c r="W795" i="1"/>
  <c r="W794" i="1" s="1"/>
  <c r="W807" i="1"/>
  <c r="W823" i="1"/>
  <c r="W835" i="1"/>
  <c r="W851" i="1"/>
  <c r="W863" i="1"/>
  <c r="W879" i="1"/>
  <c r="W903" i="1"/>
  <c r="W914" i="1"/>
  <c r="W1137" i="1"/>
  <c r="W1173" i="1"/>
  <c r="W1179" i="1"/>
  <c r="W1195" i="1"/>
  <c r="W1161" i="1"/>
  <c r="W1197" i="1"/>
  <c r="W1201" i="1"/>
  <c r="W1200" i="1" s="1"/>
  <c r="W1199" i="1" s="1"/>
  <c r="W1157" i="1"/>
  <c r="W1166" i="1"/>
  <c r="T499" i="4"/>
  <c r="V1047" i="1" l="1"/>
  <c r="K1047" i="1"/>
  <c r="G1047" i="1"/>
  <c r="O1047" i="1"/>
  <c r="K1016" i="1"/>
  <c r="G1016" i="1"/>
  <c r="O1016" i="1"/>
  <c r="W995" i="1"/>
  <c r="W1087" i="1"/>
  <c r="W1159" i="1"/>
  <c r="W783" i="1"/>
  <c r="W1032" i="1"/>
  <c r="W855" i="1"/>
  <c r="W1182" i="1"/>
  <c r="W1170" i="1"/>
  <c r="W1048" i="1"/>
  <c r="W1017" i="1"/>
  <c r="W1177" i="1"/>
  <c r="W787" i="1"/>
  <c r="W1145" i="1"/>
  <c r="W1143" i="1"/>
  <c r="W1140" i="1"/>
  <c r="W1155" i="1"/>
  <c r="BS19" i="1"/>
  <c r="BR19" i="1"/>
  <c r="W1016" i="1" l="1"/>
  <c r="W1047" i="1"/>
  <c r="BU19" i="1" l="1"/>
  <c r="BV19" i="1"/>
  <c r="BW19" i="1"/>
  <c r="BX19" i="1"/>
  <c r="BY19" i="1"/>
  <c r="BT19" i="1"/>
  <c r="E591" i="2" l="1"/>
  <c r="E623" i="2"/>
  <c r="AG638" i="2" l="1"/>
  <c r="AF638" i="2"/>
  <c r="AE638" i="2"/>
  <c r="AG637" i="2"/>
  <c r="AF637" i="2"/>
  <c r="AE637" i="2"/>
  <c r="AG636" i="2"/>
  <c r="AF636" i="2"/>
  <c r="AE636" i="2"/>
  <c r="AD636" i="2"/>
  <c r="AG634" i="2"/>
  <c r="AF634" i="2"/>
  <c r="AE634" i="2"/>
  <c r="AG630" i="2"/>
  <c r="AF630" i="2"/>
  <c r="AE630" i="2"/>
  <c r="AD630" i="2"/>
  <c r="AG629" i="2"/>
  <c r="AF629" i="2"/>
  <c r="AE629" i="2"/>
  <c r="AD629" i="2"/>
  <c r="AG628" i="2"/>
  <c r="AF628" i="2"/>
  <c r="AE628" i="2"/>
  <c r="AD628" i="2"/>
  <c r="AG627" i="2"/>
  <c r="AF627" i="2"/>
  <c r="AE627" i="2"/>
  <c r="AD627" i="2"/>
  <c r="AG626" i="2"/>
  <c r="AE626" i="2"/>
  <c r="AD626" i="2"/>
  <c r="AF624" i="2"/>
  <c r="AD624" i="2"/>
  <c r="AG621" i="2"/>
  <c r="AF621" i="2"/>
  <c r="AE621" i="2"/>
  <c r="AD621" i="2"/>
  <c r="AG620" i="2"/>
  <c r="AF620" i="2"/>
  <c r="AE620" i="2"/>
  <c r="AD620" i="2"/>
  <c r="AG619" i="2"/>
  <c r="AF619" i="2"/>
  <c r="AE619" i="2"/>
  <c r="AD619" i="2"/>
  <c r="AG618" i="2"/>
  <c r="AF618" i="2"/>
  <c r="AE618" i="2"/>
  <c r="AD618" i="2"/>
  <c r="AG617" i="2"/>
  <c r="AF617" i="2"/>
  <c r="AE617" i="2"/>
  <c r="AD617" i="2"/>
  <c r="AG616" i="2"/>
  <c r="AF616" i="2"/>
  <c r="AE616" i="2"/>
  <c r="AD616" i="2"/>
  <c r="AG614" i="2"/>
  <c r="AF614" i="2"/>
  <c r="AE614" i="2"/>
  <c r="AD614" i="2"/>
  <c r="AG613" i="2"/>
  <c r="AF613" i="2"/>
  <c r="AE613" i="2"/>
  <c r="AD613" i="2"/>
  <c r="AG612" i="2"/>
  <c r="AF612" i="2"/>
  <c r="AE612" i="2"/>
  <c r="AD612" i="2"/>
  <c r="AG609" i="2"/>
  <c r="AF609" i="2"/>
  <c r="AE609" i="2"/>
  <c r="AD609" i="2"/>
  <c r="AG606" i="2"/>
  <c r="AF606" i="2"/>
  <c r="AE606" i="2"/>
  <c r="AD606" i="2"/>
  <c r="AD605" i="2"/>
  <c r="AG603" i="2"/>
  <c r="AF603" i="2"/>
  <c r="AE603" i="2"/>
  <c r="AD603" i="2"/>
  <c r="AG600" i="2"/>
  <c r="AF600" i="2"/>
  <c r="AE600" i="2"/>
  <c r="AD600" i="2"/>
  <c r="AG599" i="2"/>
  <c r="AF599" i="2"/>
  <c r="AE599" i="2"/>
  <c r="AD599" i="2"/>
  <c r="AG598" i="2"/>
  <c r="AF598" i="2"/>
  <c r="AE598" i="2"/>
  <c r="AD598" i="2"/>
  <c r="AG597" i="2"/>
  <c r="AF597" i="2"/>
  <c r="AE597" i="2"/>
  <c r="AD597" i="2"/>
  <c r="AG596" i="2"/>
  <c r="AF596" i="2"/>
  <c r="AE596" i="2"/>
  <c r="AD596" i="2"/>
  <c r="AG595" i="2"/>
  <c r="AF595" i="2"/>
  <c r="AE595" i="2"/>
  <c r="AD595" i="2"/>
  <c r="AG593" i="2"/>
  <c r="AF593" i="2"/>
  <c r="AE593" i="2"/>
  <c r="AD593" i="2"/>
  <c r="AD592" i="2"/>
  <c r="AG590" i="2"/>
  <c r="AF590" i="2"/>
  <c r="AE590" i="2"/>
  <c r="AD590" i="2"/>
  <c r="AG589" i="2"/>
  <c r="AF589" i="2"/>
  <c r="AE589" i="2"/>
  <c r="AD589" i="2"/>
  <c r="AG587" i="2"/>
  <c r="AF587" i="2"/>
  <c r="AE587" i="2"/>
  <c r="AD587" i="2"/>
  <c r="AG586" i="2"/>
  <c r="AF586" i="2"/>
  <c r="AE586" i="2"/>
  <c r="AD586" i="2"/>
  <c r="AG568" i="2"/>
  <c r="AF568" i="2"/>
  <c r="AE568" i="2"/>
  <c r="AD568" i="2"/>
  <c r="AG567" i="2"/>
  <c r="AF567" i="2"/>
  <c r="AE567" i="2"/>
  <c r="AD567" i="2"/>
  <c r="AG566" i="2"/>
  <c r="AF566" i="2"/>
  <c r="AE566" i="2"/>
  <c r="AD566" i="2"/>
  <c r="AG562" i="2"/>
  <c r="AG561" i="2" s="1"/>
  <c r="AF562" i="2"/>
  <c r="AF561" i="2" s="1"/>
  <c r="AE562" i="2"/>
  <c r="AE561" i="2" s="1"/>
  <c r="AD562" i="2"/>
  <c r="AD561" i="2" s="1"/>
  <c r="AG499" i="2"/>
  <c r="AG498" i="2" s="1"/>
  <c r="AF499" i="2"/>
  <c r="AF498" i="2" s="1"/>
  <c r="AE499" i="2"/>
  <c r="AE498" i="2" s="1"/>
  <c r="AD499" i="2"/>
  <c r="AD498" i="2" s="1"/>
  <c r="AG492" i="2"/>
  <c r="AG491" i="2" s="1"/>
  <c r="AF492" i="2"/>
  <c r="AF491" i="2" s="1"/>
  <c r="AE492" i="2"/>
  <c r="AE491" i="2" s="1"/>
  <c r="AD492" i="2"/>
  <c r="AD491" i="2" s="1"/>
  <c r="AG489" i="2"/>
  <c r="AF489" i="2"/>
  <c r="AE489" i="2"/>
  <c r="AD489" i="2"/>
  <c r="AG486" i="2"/>
  <c r="AF486" i="2"/>
  <c r="AE486" i="2"/>
  <c r="AD486" i="2"/>
  <c r="AG485" i="2"/>
  <c r="AF485" i="2"/>
  <c r="AE485" i="2"/>
  <c r="AD485" i="2"/>
  <c r="AG484" i="2"/>
  <c r="AF484" i="2"/>
  <c r="AE484" i="2"/>
  <c r="AD484" i="2"/>
  <c r="AG483" i="2"/>
  <c r="AF483" i="2"/>
  <c r="AE483" i="2"/>
  <c r="AD483" i="2"/>
  <c r="AG482" i="2"/>
  <c r="AF482" i="2"/>
  <c r="AE482" i="2"/>
  <c r="AD482" i="2"/>
  <c r="AG481" i="2"/>
  <c r="AF481" i="2"/>
  <c r="AE481" i="2"/>
  <c r="AD481" i="2"/>
  <c r="AG480" i="2"/>
  <c r="AF480" i="2"/>
  <c r="AE480" i="2"/>
  <c r="AD480" i="2"/>
  <c r="AG479" i="2"/>
  <c r="AF479" i="2"/>
  <c r="AE479" i="2"/>
  <c r="AD479" i="2"/>
  <c r="AG478" i="2"/>
  <c r="AF478" i="2"/>
  <c r="AE478" i="2"/>
  <c r="AD478" i="2"/>
  <c r="AG477" i="2"/>
  <c r="AF477" i="2"/>
  <c r="AE477" i="2"/>
  <c r="AD477" i="2"/>
  <c r="AG476" i="2"/>
  <c r="AF476" i="2"/>
  <c r="AE476" i="2"/>
  <c r="AD476" i="2"/>
  <c r="AG475" i="2"/>
  <c r="AF475" i="2"/>
  <c r="AE475" i="2"/>
  <c r="AD475" i="2"/>
  <c r="AG474" i="2"/>
  <c r="AF474" i="2"/>
  <c r="AE474" i="2"/>
  <c r="AD474" i="2"/>
  <c r="AG473" i="2"/>
  <c r="AF473" i="2"/>
  <c r="AE473" i="2"/>
  <c r="AD473" i="2"/>
  <c r="AG472" i="2"/>
  <c r="AF472" i="2"/>
  <c r="AE472" i="2"/>
  <c r="AD472" i="2"/>
  <c r="AG471" i="2"/>
  <c r="AF471" i="2"/>
  <c r="AE471" i="2"/>
  <c r="AD471" i="2"/>
  <c r="AG470" i="2"/>
  <c r="AF470" i="2"/>
  <c r="AE470" i="2"/>
  <c r="AD470" i="2"/>
  <c r="AG469" i="2"/>
  <c r="AF469" i="2"/>
  <c r="AE469" i="2"/>
  <c r="AD469" i="2"/>
  <c r="AG468" i="2"/>
  <c r="AF468" i="2"/>
  <c r="AE468" i="2"/>
  <c r="AD468" i="2"/>
  <c r="AG467" i="2"/>
  <c r="AF467" i="2"/>
  <c r="AE467" i="2"/>
  <c r="AD467" i="2"/>
  <c r="AG466" i="2"/>
  <c r="AF466" i="2"/>
  <c r="AE466" i="2"/>
  <c r="AD466" i="2"/>
  <c r="AG465" i="2"/>
  <c r="AF465" i="2"/>
  <c r="AE465" i="2"/>
  <c r="AD465" i="2"/>
  <c r="AG464" i="2"/>
  <c r="AF464" i="2"/>
  <c r="AE464" i="2"/>
  <c r="AD464" i="2"/>
  <c r="AG463" i="2"/>
  <c r="AF463" i="2"/>
  <c r="AE463" i="2"/>
  <c r="AD463" i="2"/>
  <c r="AG462" i="2"/>
  <c r="AF462" i="2"/>
  <c r="AE462" i="2"/>
  <c r="AD462" i="2"/>
  <c r="AG461" i="2"/>
  <c r="AF461" i="2"/>
  <c r="AE461" i="2"/>
  <c r="AD461" i="2"/>
  <c r="AG460" i="2"/>
  <c r="AF460" i="2"/>
  <c r="AE460" i="2"/>
  <c r="AD460" i="2"/>
  <c r="AG459" i="2"/>
  <c r="AF459" i="2"/>
  <c r="AE459" i="2"/>
  <c r="AD459" i="2"/>
  <c r="AG458" i="2"/>
  <c r="AF458" i="2"/>
  <c r="AE458" i="2"/>
  <c r="AD458" i="2"/>
  <c r="AG457" i="2"/>
  <c r="AF457" i="2"/>
  <c r="AE457" i="2"/>
  <c r="AD457" i="2"/>
  <c r="AG456" i="2"/>
  <c r="AF456" i="2"/>
  <c r="AE456" i="2"/>
  <c r="AD456" i="2"/>
  <c r="AG455" i="2"/>
  <c r="AF455" i="2"/>
  <c r="AE455" i="2"/>
  <c r="AD455" i="2"/>
  <c r="AG454" i="2"/>
  <c r="AF454" i="2"/>
  <c r="AE454" i="2"/>
  <c r="AD454" i="2"/>
  <c r="AG453" i="2"/>
  <c r="AF453" i="2"/>
  <c r="AE453" i="2"/>
  <c r="AD453" i="2"/>
  <c r="AG452" i="2"/>
  <c r="AF452" i="2"/>
  <c r="AE452" i="2"/>
  <c r="AD452" i="2"/>
  <c r="AG451" i="2"/>
  <c r="AF451" i="2"/>
  <c r="AE451" i="2"/>
  <c r="AD451" i="2"/>
  <c r="AG450" i="2"/>
  <c r="AF450" i="2"/>
  <c r="AE450" i="2"/>
  <c r="AD450" i="2"/>
  <c r="AG449" i="2"/>
  <c r="AF449" i="2"/>
  <c r="AE449" i="2"/>
  <c r="AD449" i="2"/>
  <c r="AG447" i="2"/>
  <c r="AF447" i="2"/>
  <c r="AE447" i="2"/>
  <c r="AD447" i="2"/>
  <c r="AG446" i="2"/>
  <c r="AF446" i="2"/>
  <c r="AE446" i="2"/>
  <c r="AD446" i="2"/>
  <c r="AG445" i="2"/>
  <c r="AF445" i="2"/>
  <c r="AE445" i="2"/>
  <c r="AD445" i="2"/>
  <c r="AG444" i="2"/>
  <c r="AF444" i="2"/>
  <c r="AE444" i="2"/>
  <c r="AD444" i="2"/>
  <c r="AG443" i="2"/>
  <c r="AF443" i="2"/>
  <c r="AE443" i="2"/>
  <c r="AD443" i="2"/>
  <c r="AG442" i="2"/>
  <c r="AF442" i="2"/>
  <c r="AE442" i="2"/>
  <c r="AD442" i="2"/>
  <c r="AG441" i="2"/>
  <c r="AF441" i="2"/>
  <c r="AE441" i="2"/>
  <c r="AD441" i="2"/>
  <c r="AG440" i="2"/>
  <c r="AF440" i="2"/>
  <c r="AE440" i="2"/>
  <c r="AD440" i="2"/>
  <c r="AG439" i="2"/>
  <c r="AF439" i="2"/>
  <c r="AE439" i="2"/>
  <c r="AD439" i="2"/>
  <c r="AG438" i="2"/>
  <c r="AF438" i="2"/>
  <c r="AE438" i="2"/>
  <c r="AD438" i="2"/>
  <c r="AG437" i="2"/>
  <c r="AF437" i="2"/>
  <c r="AE437" i="2"/>
  <c r="AD437" i="2"/>
  <c r="AG436" i="2"/>
  <c r="AF436" i="2"/>
  <c r="AE436" i="2"/>
  <c r="AD436" i="2"/>
  <c r="AG435" i="2"/>
  <c r="AF435" i="2"/>
  <c r="AE435" i="2"/>
  <c r="AD435" i="2"/>
  <c r="AG434" i="2"/>
  <c r="AF434" i="2"/>
  <c r="AE434" i="2"/>
  <c r="AD434" i="2"/>
  <c r="AG433" i="2"/>
  <c r="AF433" i="2"/>
  <c r="AE433" i="2"/>
  <c r="AD433" i="2"/>
  <c r="AG432" i="2"/>
  <c r="AF432" i="2"/>
  <c r="AE432" i="2"/>
  <c r="AD432" i="2"/>
  <c r="AG431" i="2"/>
  <c r="AF431" i="2"/>
  <c r="AE431" i="2"/>
  <c r="AD431" i="2"/>
  <c r="AG430" i="2"/>
  <c r="AF430" i="2"/>
  <c r="AE430" i="2"/>
  <c r="AD430" i="2"/>
  <c r="AG429" i="2"/>
  <c r="AF429" i="2"/>
  <c r="AE429" i="2"/>
  <c r="AD429" i="2"/>
  <c r="AG428" i="2"/>
  <c r="AF428" i="2"/>
  <c r="AE428" i="2"/>
  <c r="AD428" i="2"/>
  <c r="AG427" i="2"/>
  <c r="AF427" i="2"/>
  <c r="AE427" i="2"/>
  <c r="AD427" i="2"/>
  <c r="AG426" i="2"/>
  <c r="AF426" i="2"/>
  <c r="AE426" i="2"/>
  <c r="AD426" i="2"/>
  <c r="AG425" i="2"/>
  <c r="AF425" i="2"/>
  <c r="AE425" i="2"/>
  <c r="AD425" i="2"/>
  <c r="AG424" i="2"/>
  <c r="AF424" i="2"/>
  <c r="AE424" i="2"/>
  <c r="AD424" i="2"/>
  <c r="AG423" i="2"/>
  <c r="AF423" i="2"/>
  <c r="AE423" i="2"/>
  <c r="AD423" i="2"/>
  <c r="AG422" i="2"/>
  <c r="AF422" i="2"/>
  <c r="AE422" i="2"/>
  <c r="AD422" i="2"/>
  <c r="AG421" i="2"/>
  <c r="AF421" i="2"/>
  <c r="AE421" i="2"/>
  <c r="AD421" i="2"/>
  <c r="AG420" i="2"/>
  <c r="AF420" i="2"/>
  <c r="AE420" i="2"/>
  <c r="AD420" i="2"/>
  <c r="AG419" i="2"/>
  <c r="AF419" i="2"/>
  <c r="AE419" i="2"/>
  <c r="AD419" i="2"/>
  <c r="AG418" i="2"/>
  <c r="AF418" i="2"/>
  <c r="AE418" i="2"/>
  <c r="AD418" i="2"/>
  <c r="AG417" i="2"/>
  <c r="AF417" i="2"/>
  <c r="AE417" i="2"/>
  <c r="AD417" i="2"/>
  <c r="AG416" i="2"/>
  <c r="AF416" i="2"/>
  <c r="AE416" i="2"/>
  <c r="AD416" i="2"/>
  <c r="AG415" i="2"/>
  <c r="AF415" i="2"/>
  <c r="AE415" i="2"/>
  <c r="AD415" i="2"/>
  <c r="AG414" i="2"/>
  <c r="AF414" i="2"/>
  <c r="AE414" i="2"/>
  <c r="AD414" i="2"/>
  <c r="AG413" i="2"/>
  <c r="AF413" i="2"/>
  <c r="AE413" i="2"/>
  <c r="AD413" i="2"/>
  <c r="AG412" i="2"/>
  <c r="AF412" i="2"/>
  <c r="AE412" i="2"/>
  <c r="AD412" i="2"/>
  <c r="AG411" i="2"/>
  <c r="AF411" i="2"/>
  <c r="AE411" i="2"/>
  <c r="AD411" i="2"/>
  <c r="AG410" i="2"/>
  <c r="AF410" i="2"/>
  <c r="AE410" i="2"/>
  <c r="AD410" i="2"/>
  <c r="AG407" i="2"/>
  <c r="AF407" i="2"/>
  <c r="AE407" i="2"/>
  <c r="AD407" i="2"/>
  <c r="AG406" i="2"/>
  <c r="AF406" i="2"/>
  <c r="AE406" i="2"/>
  <c r="AD406" i="2"/>
  <c r="AG405" i="2"/>
  <c r="AF405" i="2"/>
  <c r="AE405" i="2"/>
  <c r="AD405" i="2"/>
  <c r="AG404" i="2"/>
  <c r="AF404" i="2"/>
  <c r="AE404" i="2"/>
  <c r="AD404" i="2"/>
  <c r="AG403" i="2"/>
  <c r="AF403" i="2"/>
  <c r="AE403" i="2"/>
  <c r="AD403" i="2"/>
  <c r="AG402" i="2"/>
  <c r="AF402" i="2"/>
  <c r="AE402" i="2"/>
  <c r="AD402" i="2"/>
  <c r="AG401" i="2"/>
  <c r="AF401" i="2"/>
  <c r="AE401" i="2"/>
  <c r="AD401" i="2"/>
  <c r="AG400" i="2"/>
  <c r="AF400" i="2"/>
  <c r="AE400" i="2"/>
  <c r="AD400" i="2"/>
  <c r="AG399" i="2"/>
  <c r="AF399" i="2"/>
  <c r="AE399" i="2"/>
  <c r="AD399" i="2"/>
  <c r="AG398" i="2"/>
  <c r="AF398" i="2"/>
  <c r="AE398" i="2"/>
  <c r="AD398" i="2"/>
  <c r="AG397" i="2"/>
  <c r="AF397" i="2"/>
  <c r="AE397" i="2"/>
  <c r="AD397" i="2"/>
  <c r="AG396" i="2"/>
  <c r="AF396" i="2"/>
  <c r="AE396" i="2"/>
  <c r="AD396" i="2"/>
  <c r="AG395" i="2"/>
  <c r="AF395" i="2"/>
  <c r="AE395" i="2"/>
  <c r="AD395" i="2"/>
  <c r="AG394" i="2"/>
  <c r="AF394" i="2"/>
  <c r="AE394" i="2"/>
  <c r="AD394" i="2"/>
  <c r="AG392" i="2"/>
  <c r="AF392" i="2"/>
  <c r="AE392" i="2"/>
  <c r="AD392" i="2"/>
  <c r="AG391" i="2"/>
  <c r="AF391" i="2"/>
  <c r="AE391" i="2"/>
  <c r="AD391" i="2"/>
  <c r="AG390" i="2"/>
  <c r="AF390" i="2"/>
  <c r="AE390" i="2"/>
  <c r="AD390" i="2"/>
  <c r="AG389" i="2"/>
  <c r="AF389" i="2"/>
  <c r="AE389" i="2"/>
  <c r="AD389" i="2"/>
  <c r="AG388" i="2"/>
  <c r="AF388" i="2"/>
  <c r="AE388" i="2"/>
  <c r="AD388" i="2"/>
  <c r="AG387" i="2"/>
  <c r="AF387" i="2"/>
  <c r="AE387" i="2"/>
  <c r="AD387" i="2"/>
  <c r="AG386" i="2"/>
  <c r="AF386" i="2"/>
  <c r="AE386" i="2"/>
  <c r="AD386" i="2"/>
  <c r="AG385" i="2"/>
  <c r="AF385" i="2"/>
  <c r="AE385" i="2"/>
  <c r="AD385" i="2"/>
  <c r="AG384" i="2"/>
  <c r="AF384" i="2"/>
  <c r="AE384" i="2"/>
  <c r="AD384" i="2"/>
  <c r="AG383" i="2"/>
  <c r="AF383" i="2"/>
  <c r="AE383" i="2"/>
  <c r="AD383" i="2"/>
  <c r="AG382" i="2"/>
  <c r="AG381" i="2" s="1"/>
  <c r="AF382" i="2"/>
  <c r="AF381" i="2" s="1"/>
  <c r="AE382" i="2"/>
  <c r="AE381" i="2" s="1"/>
  <c r="AG380" i="2"/>
  <c r="AF380" i="2"/>
  <c r="AE380" i="2"/>
  <c r="AD380" i="2"/>
  <c r="AG379" i="2"/>
  <c r="AF379" i="2"/>
  <c r="AE379" i="2"/>
  <c r="AD379" i="2"/>
  <c r="AG376" i="2"/>
  <c r="AF376" i="2"/>
  <c r="AE376" i="2"/>
  <c r="AD376" i="2"/>
  <c r="AG375" i="2"/>
  <c r="AF375" i="2"/>
  <c r="AE375" i="2"/>
  <c r="AD375" i="2"/>
  <c r="AG374" i="2"/>
  <c r="AF374" i="2"/>
  <c r="AE374" i="2"/>
  <c r="AD374" i="2"/>
  <c r="AG373" i="2"/>
  <c r="AF373" i="2"/>
  <c r="AE373" i="2"/>
  <c r="AD373" i="2"/>
  <c r="AG372" i="2"/>
  <c r="AF372" i="2"/>
  <c r="AE372" i="2"/>
  <c r="AD372" i="2"/>
  <c r="AG371" i="2"/>
  <c r="AF371" i="2"/>
  <c r="AE371" i="2"/>
  <c r="AD371" i="2"/>
  <c r="AG370" i="2"/>
  <c r="AF370" i="2"/>
  <c r="AE370" i="2"/>
  <c r="AD370" i="2"/>
  <c r="AG369" i="2"/>
  <c r="AF369" i="2"/>
  <c r="AE369" i="2"/>
  <c r="AD369" i="2"/>
  <c r="AG368" i="2"/>
  <c r="AF368" i="2"/>
  <c r="AE368" i="2"/>
  <c r="AD368" i="2"/>
  <c r="AG367" i="2"/>
  <c r="AF367" i="2"/>
  <c r="AE367" i="2"/>
  <c r="AD367" i="2"/>
  <c r="AG366" i="2"/>
  <c r="AF366" i="2"/>
  <c r="AE366" i="2"/>
  <c r="AD366" i="2"/>
  <c r="AG365" i="2"/>
  <c r="AF365" i="2"/>
  <c r="AE365" i="2"/>
  <c r="AD365" i="2"/>
  <c r="AG364" i="2"/>
  <c r="AF364" i="2"/>
  <c r="AE364" i="2"/>
  <c r="AD364" i="2"/>
  <c r="AG363" i="2"/>
  <c r="AF363" i="2"/>
  <c r="AE363" i="2"/>
  <c r="AD363" i="2"/>
  <c r="AG362" i="2"/>
  <c r="AF362" i="2"/>
  <c r="AE362" i="2"/>
  <c r="AD362" i="2"/>
  <c r="AG361" i="2"/>
  <c r="AF361" i="2"/>
  <c r="AE361" i="2"/>
  <c r="AD361" i="2"/>
  <c r="AG360" i="2"/>
  <c r="AF360" i="2"/>
  <c r="AE360" i="2"/>
  <c r="AD360" i="2"/>
  <c r="AG359" i="2"/>
  <c r="AF359" i="2"/>
  <c r="AE359" i="2"/>
  <c r="AD359" i="2"/>
  <c r="AG358" i="2"/>
  <c r="AF358" i="2"/>
  <c r="AE358" i="2"/>
  <c r="AD358" i="2"/>
  <c r="AG357" i="2"/>
  <c r="AF357" i="2"/>
  <c r="AE357" i="2"/>
  <c r="AD357" i="2"/>
  <c r="AG355" i="2"/>
  <c r="AF355" i="2"/>
  <c r="AE355" i="2"/>
  <c r="AD355" i="2"/>
  <c r="AG354" i="2"/>
  <c r="AF354" i="2"/>
  <c r="AE354" i="2"/>
  <c r="AD354" i="2"/>
  <c r="AG353" i="2"/>
  <c r="AF353" i="2"/>
  <c r="AE353" i="2"/>
  <c r="AD353" i="2"/>
  <c r="AG352" i="2"/>
  <c r="AF352" i="2"/>
  <c r="AE352" i="2"/>
  <c r="AD352" i="2"/>
  <c r="AG351" i="2"/>
  <c r="AF351" i="2"/>
  <c r="AE351" i="2"/>
  <c r="AD351" i="2"/>
  <c r="AG350" i="2"/>
  <c r="AF350" i="2"/>
  <c r="AE350" i="2"/>
  <c r="AD350" i="2"/>
  <c r="AG349" i="2"/>
  <c r="AF349" i="2"/>
  <c r="AE349" i="2"/>
  <c r="AD349" i="2"/>
  <c r="AG348" i="2"/>
  <c r="AF348" i="2"/>
  <c r="AE348" i="2"/>
  <c r="AD348" i="2"/>
  <c r="AG347" i="2"/>
  <c r="AF347" i="2"/>
  <c r="AE347" i="2"/>
  <c r="AD347" i="2"/>
  <c r="AG346" i="2"/>
  <c r="AF346" i="2"/>
  <c r="AE346" i="2"/>
  <c r="AD346" i="2"/>
  <c r="AG345" i="2"/>
  <c r="AF345" i="2"/>
  <c r="AE345" i="2"/>
  <c r="AD345" i="2"/>
  <c r="AG344" i="2"/>
  <c r="AF344" i="2"/>
  <c r="AE344" i="2"/>
  <c r="AD344" i="2"/>
  <c r="AG343" i="2"/>
  <c r="AF343" i="2"/>
  <c r="AE343" i="2"/>
  <c r="AD343" i="2"/>
  <c r="AG342" i="2"/>
  <c r="AF342" i="2"/>
  <c r="AE342" i="2"/>
  <c r="AD342" i="2"/>
  <c r="AF341" i="2"/>
  <c r="AD341" i="2"/>
  <c r="AF339" i="2"/>
  <c r="AD339" i="2"/>
  <c r="AG337" i="2"/>
  <c r="AF337" i="2"/>
  <c r="AE337" i="2"/>
  <c r="AD337" i="2"/>
  <c r="AG336" i="2"/>
  <c r="AF336" i="2"/>
  <c r="AE336" i="2"/>
  <c r="AD336" i="2"/>
  <c r="AG333" i="2"/>
  <c r="AF333" i="2"/>
  <c r="AE333" i="2"/>
  <c r="AD333" i="2"/>
  <c r="AG332" i="2"/>
  <c r="AF332" i="2"/>
  <c r="AE332" i="2"/>
  <c r="AD332" i="2"/>
  <c r="AG331" i="2"/>
  <c r="AF331" i="2"/>
  <c r="AE331" i="2"/>
  <c r="AD331" i="2"/>
  <c r="AG330" i="2"/>
  <c r="AF330" i="2"/>
  <c r="AE330" i="2"/>
  <c r="AD330" i="2"/>
  <c r="AG329" i="2"/>
  <c r="AF329" i="2"/>
  <c r="AE329" i="2"/>
  <c r="AD329" i="2"/>
  <c r="AG328" i="2"/>
  <c r="AF328" i="2"/>
  <c r="AE328" i="2"/>
  <c r="AD328" i="2"/>
  <c r="AG327" i="2"/>
  <c r="AF327" i="2"/>
  <c r="AE327" i="2"/>
  <c r="AD327" i="2"/>
  <c r="AG326" i="2"/>
  <c r="AF326" i="2"/>
  <c r="AE326" i="2"/>
  <c r="AD326" i="2"/>
  <c r="AG325" i="2"/>
  <c r="AF325" i="2"/>
  <c r="AE325" i="2"/>
  <c r="AD325" i="2"/>
  <c r="AG324" i="2"/>
  <c r="AF324" i="2"/>
  <c r="AE324" i="2"/>
  <c r="AD324" i="2"/>
  <c r="AG323" i="2"/>
  <c r="AF323" i="2"/>
  <c r="AE323" i="2"/>
  <c r="AD323" i="2"/>
  <c r="AG322" i="2"/>
  <c r="AF322" i="2"/>
  <c r="AE322" i="2"/>
  <c r="AD322" i="2"/>
  <c r="AG321" i="2"/>
  <c r="AF321" i="2"/>
  <c r="AE321" i="2"/>
  <c r="AD321" i="2"/>
  <c r="AG320" i="2"/>
  <c r="AF320" i="2"/>
  <c r="AE320" i="2"/>
  <c r="AD320" i="2"/>
  <c r="AG319" i="2"/>
  <c r="AF319" i="2"/>
  <c r="AE319" i="2"/>
  <c r="AD319" i="2"/>
  <c r="AG318" i="2"/>
  <c r="AF318" i="2"/>
  <c r="AE318" i="2"/>
  <c r="AD318" i="2"/>
  <c r="AG317" i="2"/>
  <c r="AF317" i="2"/>
  <c r="AE317" i="2"/>
  <c r="AD317" i="2"/>
  <c r="AG316" i="2"/>
  <c r="AF316" i="2"/>
  <c r="AE316" i="2"/>
  <c r="AD316" i="2"/>
  <c r="AG315" i="2"/>
  <c r="AF315" i="2"/>
  <c r="AE315" i="2"/>
  <c r="AD315" i="2"/>
  <c r="AG314" i="2"/>
  <c r="AF314" i="2"/>
  <c r="AE314" i="2"/>
  <c r="AD314" i="2"/>
  <c r="AG313" i="2"/>
  <c r="AF313" i="2"/>
  <c r="AE313" i="2"/>
  <c r="AD313" i="2"/>
  <c r="AG312" i="2"/>
  <c r="AF312" i="2"/>
  <c r="AE312" i="2"/>
  <c r="AD312" i="2"/>
  <c r="AG311" i="2"/>
  <c r="AF311" i="2"/>
  <c r="AE311" i="2"/>
  <c r="AD311" i="2"/>
  <c r="AG310" i="2"/>
  <c r="AF310" i="2"/>
  <c r="AE310" i="2"/>
  <c r="AD310" i="2"/>
  <c r="AG309" i="2"/>
  <c r="AF309" i="2"/>
  <c r="AE309" i="2"/>
  <c r="AD309" i="2"/>
  <c r="AG308" i="2"/>
  <c r="AF308" i="2"/>
  <c r="AE308" i="2"/>
  <c r="AD308" i="2"/>
  <c r="AG307" i="2"/>
  <c r="AF307" i="2"/>
  <c r="AE307" i="2"/>
  <c r="AD307" i="2"/>
  <c r="AG306" i="2"/>
  <c r="AF306" i="2"/>
  <c r="AE306" i="2"/>
  <c r="AD306" i="2"/>
  <c r="AF305" i="2"/>
  <c r="AD305" i="2"/>
  <c r="AG303" i="2"/>
  <c r="AF303" i="2"/>
  <c r="AE303" i="2"/>
  <c r="AD303" i="2"/>
  <c r="AG302" i="2"/>
  <c r="AF302" i="2"/>
  <c r="AE302" i="2"/>
  <c r="AD302" i="2"/>
  <c r="AG301" i="2"/>
  <c r="AF301" i="2"/>
  <c r="AE301" i="2"/>
  <c r="AD301" i="2"/>
  <c r="AG300" i="2"/>
  <c r="AF300" i="2"/>
  <c r="AE300" i="2"/>
  <c r="AD300" i="2"/>
  <c r="AG299" i="2"/>
  <c r="AF299" i="2"/>
  <c r="AE299" i="2"/>
  <c r="AD299" i="2"/>
  <c r="AG298" i="2"/>
  <c r="AF298" i="2"/>
  <c r="AE298" i="2"/>
  <c r="AD298" i="2"/>
  <c r="AG297" i="2"/>
  <c r="AF297" i="2"/>
  <c r="AE297" i="2"/>
  <c r="AD297" i="2"/>
  <c r="AG296" i="2"/>
  <c r="AF296" i="2"/>
  <c r="AE296" i="2"/>
  <c r="AD296" i="2"/>
  <c r="AG294" i="2"/>
  <c r="AF294" i="2"/>
  <c r="AE294" i="2"/>
  <c r="AD294" i="2"/>
  <c r="AG293" i="2"/>
  <c r="AF293" i="2"/>
  <c r="AE293" i="2"/>
  <c r="AD293" i="2"/>
  <c r="AG292" i="2"/>
  <c r="AF292" i="2"/>
  <c r="AE292" i="2"/>
  <c r="AD292" i="2"/>
  <c r="AG291" i="2"/>
  <c r="AF291" i="2"/>
  <c r="AE291" i="2"/>
  <c r="AD291" i="2"/>
  <c r="AD290" i="2"/>
  <c r="AD288" i="2"/>
  <c r="AG286" i="2"/>
  <c r="AF286" i="2"/>
  <c r="AE286" i="2"/>
  <c r="AD286" i="2"/>
  <c r="AG285" i="2"/>
  <c r="AF285" i="2"/>
  <c r="AE285" i="2"/>
  <c r="AD285" i="2"/>
  <c r="AG284" i="2"/>
  <c r="AF284" i="2"/>
  <c r="AE284" i="2"/>
  <c r="AD284" i="2"/>
  <c r="AG283" i="2"/>
  <c r="AF283" i="2"/>
  <c r="AE283" i="2"/>
  <c r="AD283" i="2"/>
  <c r="AG282" i="2"/>
  <c r="AF282" i="2"/>
  <c r="AE282" i="2"/>
  <c r="AD282" i="2"/>
  <c r="AG281" i="2"/>
  <c r="AF281" i="2"/>
  <c r="AE281" i="2"/>
  <c r="AD281" i="2"/>
  <c r="AG280" i="2"/>
  <c r="AF280" i="2"/>
  <c r="AE280" i="2"/>
  <c r="AD280" i="2"/>
  <c r="AG279" i="2"/>
  <c r="AF279" i="2"/>
  <c r="AE279" i="2"/>
  <c r="AD279" i="2"/>
  <c r="AG278" i="2"/>
  <c r="AF278" i="2"/>
  <c r="AE278" i="2"/>
  <c r="AD278" i="2"/>
  <c r="AG277" i="2"/>
  <c r="AF277" i="2"/>
  <c r="AE277" i="2"/>
  <c r="AD277" i="2"/>
  <c r="AG276" i="2"/>
  <c r="AF276" i="2"/>
  <c r="AE276" i="2"/>
  <c r="AD276" i="2"/>
  <c r="AG275" i="2"/>
  <c r="AF275" i="2"/>
  <c r="AE275" i="2"/>
  <c r="AD275" i="2"/>
  <c r="AG274" i="2"/>
  <c r="AF274" i="2"/>
  <c r="AE274" i="2"/>
  <c r="AD274" i="2"/>
  <c r="AG273" i="2"/>
  <c r="AF273" i="2"/>
  <c r="AE273" i="2"/>
  <c r="AD273" i="2"/>
  <c r="AG272" i="2"/>
  <c r="AF272" i="2"/>
  <c r="AE272" i="2"/>
  <c r="AD272" i="2"/>
  <c r="AG271" i="2"/>
  <c r="AF271" i="2"/>
  <c r="AE271" i="2"/>
  <c r="AD271" i="2"/>
  <c r="AG270" i="2"/>
  <c r="AF270" i="2"/>
  <c r="AE270" i="2"/>
  <c r="AD270" i="2"/>
  <c r="AG269" i="2"/>
  <c r="AF269" i="2"/>
  <c r="AE269" i="2"/>
  <c r="AD269" i="2"/>
  <c r="AG268" i="2"/>
  <c r="AF268" i="2"/>
  <c r="AE268" i="2"/>
  <c r="AD268" i="2"/>
  <c r="AG267" i="2"/>
  <c r="AF267" i="2"/>
  <c r="AE267" i="2"/>
  <c r="AD267" i="2"/>
  <c r="AF266" i="2"/>
  <c r="AD266" i="2"/>
  <c r="AG264" i="2"/>
  <c r="AF264" i="2"/>
  <c r="AE264" i="2"/>
  <c r="AD264" i="2"/>
  <c r="AG263" i="2"/>
  <c r="AF263" i="2"/>
  <c r="AE263" i="2"/>
  <c r="AD263" i="2"/>
  <c r="AG262" i="2"/>
  <c r="AF262" i="2"/>
  <c r="AE262" i="2"/>
  <c r="AD262" i="2"/>
  <c r="AG261" i="2"/>
  <c r="AF261" i="2"/>
  <c r="AE261" i="2"/>
  <c r="AD261" i="2"/>
  <c r="AG260" i="2"/>
  <c r="AF260" i="2"/>
  <c r="AE260" i="2"/>
  <c r="AD260" i="2"/>
  <c r="AG259" i="2"/>
  <c r="AF259" i="2"/>
  <c r="AE259" i="2"/>
  <c r="AD259" i="2"/>
  <c r="AG258" i="2"/>
  <c r="AF258" i="2"/>
  <c r="AE258" i="2"/>
  <c r="AD258" i="2"/>
  <c r="AG257" i="2"/>
  <c r="AF257" i="2"/>
  <c r="AE257" i="2"/>
  <c r="AD257" i="2"/>
  <c r="AG254" i="2"/>
  <c r="AF254" i="2"/>
  <c r="AE254" i="2"/>
  <c r="AD254" i="2"/>
  <c r="AG253" i="2"/>
  <c r="AF253" i="2"/>
  <c r="AE253" i="2"/>
  <c r="AD253" i="2"/>
  <c r="AG252" i="2"/>
  <c r="AF252" i="2"/>
  <c r="AE252" i="2"/>
  <c r="AD252" i="2"/>
  <c r="AG251" i="2"/>
  <c r="AF251" i="2"/>
  <c r="AE251" i="2"/>
  <c r="AD251" i="2"/>
  <c r="AG250" i="2"/>
  <c r="AF250" i="2"/>
  <c r="AE250" i="2"/>
  <c r="AD250" i="2"/>
  <c r="AG249" i="2"/>
  <c r="AF249" i="2"/>
  <c r="AE249" i="2"/>
  <c r="AD249" i="2"/>
  <c r="AG248" i="2"/>
  <c r="AF248" i="2"/>
  <c r="AE248" i="2"/>
  <c r="AD248" i="2"/>
  <c r="AG247" i="2"/>
  <c r="AF247" i="2"/>
  <c r="AE247" i="2"/>
  <c r="AD247" i="2"/>
  <c r="AG246" i="2"/>
  <c r="AF246" i="2"/>
  <c r="AE246" i="2"/>
  <c r="AD246" i="2"/>
  <c r="AG245" i="2"/>
  <c r="AF245" i="2"/>
  <c r="AE245" i="2"/>
  <c r="AD245" i="2"/>
  <c r="AG244" i="2"/>
  <c r="AF244" i="2"/>
  <c r="AE244" i="2"/>
  <c r="AD244" i="2"/>
  <c r="AG243" i="2"/>
  <c r="AF243" i="2"/>
  <c r="AE243" i="2"/>
  <c r="AD243" i="2"/>
  <c r="AG242" i="2"/>
  <c r="AF242" i="2"/>
  <c r="AE242" i="2"/>
  <c r="AD242" i="2"/>
  <c r="AG241" i="2"/>
  <c r="AF241" i="2"/>
  <c r="AE241" i="2"/>
  <c r="AD241" i="2"/>
  <c r="AG240" i="2"/>
  <c r="AF240" i="2"/>
  <c r="AE240" i="2"/>
  <c r="AD240" i="2"/>
  <c r="AG239" i="2"/>
  <c r="AF239" i="2"/>
  <c r="AE239" i="2"/>
  <c r="AD239" i="2"/>
  <c r="AG238" i="2"/>
  <c r="AF238" i="2"/>
  <c r="AE238" i="2"/>
  <c r="AD238" i="2"/>
  <c r="AG237" i="2"/>
  <c r="AF237" i="2"/>
  <c r="AE237" i="2"/>
  <c r="AD237" i="2"/>
  <c r="AG236" i="2"/>
  <c r="AF236" i="2"/>
  <c r="AE236" i="2"/>
  <c r="AD236" i="2"/>
  <c r="AG235" i="2"/>
  <c r="AF235" i="2"/>
  <c r="AE235" i="2"/>
  <c r="AD235" i="2"/>
  <c r="AG234" i="2"/>
  <c r="AF234" i="2"/>
  <c r="AE234" i="2"/>
  <c r="AD234" i="2"/>
  <c r="AG233" i="2"/>
  <c r="AF233" i="2"/>
  <c r="AE233" i="2"/>
  <c r="AD233" i="2"/>
  <c r="AG232" i="2"/>
  <c r="AF232" i="2"/>
  <c r="AE232" i="2"/>
  <c r="AD232" i="2"/>
  <c r="AG231" i="2"/>
  <c r="AF231" i="2"/>
  <c r="AE231" i="2"/>
  <c r="AD231" i="2"/>
  <c r="AG230" i="2"/>
  <c r="AF230" i="2"/>
  <c r="AE230" i="2"/>
  <c r="AD230" i="2"/>
  <c r="AG229" i="2"/>
  <c r="AF229" i="2"/>
  <c r="AE229" i="2"/>
  <c r="AD229" i="2"/>
  <c r="AG228" i="2"/>
  <c r="AF228" i="2"/>
  <c r="AE228" i="2"/>
  <c r="AD228" i="2"/>
  <c r="AG227" i="2"/>
  <c r="AF227" i="2"/>
  <c r="AE227" i="2"/>
  <c r="AD227" i="2"/>
  <c r="AG226" i="2"/>
  <c r="AF226" i="2"/>
  <c r="AE226" i="2"/>
  <c r="AD226" i="2"/>
  <c r="AG225" i="2"/>
  <c r="AF225" i="2"/>
  <c r="AE225" i="2"/>
  <c r="AD225" i="2"/>
  <c r="AG224" i="2"/>
  <c r="AF224" i="2"/>
  <c r="AE224" i="2"/>
  <c r="AD224" i="2"/>
  <c r="AG223" i="2"/>
  <c r="AF223" i="2"/>
  <c r="AE223" i="2"/>
  <c r="AD223" i="2"/>
  <c r="AG222" i="2"/>
  <c r="AF222" i="2"/>
  <c r="AE222" i="2"/>
  <c r="AD222" i="2"/>
  <c r="AG221" i="2"/>
  <c r="AF221" i="2"/>
  <c r="AE221" i="2"/>
  <c r="AD221" i="2"/>
  <c r="AG220" i="2"/>
  <c r="AF220" i="2"/>
  <c r="AE220" i="2"/>
  <c r="AD220" i="2"/>
  <c r="AG219" i="2"/>
  <c r="AF219" i="2"/>
  <c r="AE219" i="2"/>
  <c r="AD219" i="2"/>
  <c r="AG218" i="2"/>
  <c r="AF218" i="2"/>
  <c r="AE218" i="2"/>
  <c r="AD218" i="2"/>
  <c r="AG217" i="2"/>
  <c r="AF217" i="2"/>
  <c r="AE217" i="2"/>
  <c r="AD217" i="2"/>
  <c r="AG215" i="2"/>
  <c r="AF215" i="2"/>
  <c r="AE215" i="2"/>
  <c r="AD215" i="2"/>
  <c r="AG214" i="2"/>
  <c r="AF214" i="2"/>
  <c r="AE214" i="2"/>
  <c r="AD214" i="2"/>
  <c r="AG213" i="2"/>
  <c r="AF213" i="2"/>
  <c r="AE213" i="2"/>
  <c r="AD213" i="2"/>
  <c r="AG212" i="2"/>
  <c r="AF212" i="2"/>
  <c r="AE212" i="2"/>
  <c r="AD212" i="2"/>
  <c r="AG211" i="2"/>
  <c r="AF211" i="2"/>
  <c r="AE211" i="2"/>
  <c r="AD211" i="2"/>
  <c r="AG210" i="2"/>
  <c r="AF210" i="2"/>
  <c r="AE210" i="2"/>
  <c r="AD210" i="2"/>
  <c r="AG209" i="2"/>
  <c r="AF209" i="2"/>
  <c r="AE209" i="2"/>
  <c r="AD209" i="2"/>
  <c r="AG208" i="2"/>
  <c r="AF208" i="2"/>
  <c r="AE208" i="2"/>
  <c r="AD208" i="2"/>
  <c r="AG207" i="2"/>
  <c r="AF207" i="2"/>
  <c r="AE207" i="2"/>
  <c r="AD207" i="2"/>
  <c r="AG206" i="2"/>
  <c r="AF206" i="2"/>
  <c r="AE206" i="2"/>
  <c r="AD206" i="2"/>
  <c r="AG205" i="2"/>
  <c r="AF205" i="2"/>
  <c r="AE205" i="2"/>
  <c r="AD205" i="2"/>
  <c r="AG204" i="2"/>
  <c r="AF204" i="2"/>
  <c r="AE204" i="2"/>
  <c r="AD204" i="2"/>
  <c r="AG203" i="2"/>
  <c r="AF203" i="2"/>
  <c r="AE203" i="2"/>
  <c r="AD203" i="2"/>
  <c r="AG202" i="2"/>
  <c r="AF202" i="2"/>
  <c r="AE202" i="2"/>
  <c r="AD202" i="2"/>
  <c r="AG201" i="2"/>
  <c r="AF201" i="2"/>
  <c r="AE201" i="2"/>
  <c r="AD201" i="2"/>
  <c r="AG200" i="2"/>
  <c r="AF200" i="2"/>
  <c r="AE200" i="2"/>
  <c r="AD200" i="2"/>
  <c r="AG199" i="2"/>
  <c r="AF199" i="2"/>
  <c r="AE199" i="2"/>
  <c r="AD199" i="2"/>
  <c r="AG198" i="2"/>
  <c r="AF198" i="2"/>
  <c r="AE198" i="2"/>
  <c r="AD198" i="2"/>
  <c r="AG197" i="2"/>
  <c r="AF197" i="2"/>
  <c r="AE197" i="2"/>
  <c r="AD197" i="2"/>
  <c r="AG196" i="2"/>
  <c r="AF196" i="2"/>
  <c r="AE196" i="2"/>
  <c r="AD196" i="2"/>
  <c r="AG195" i="2"/>
  <c r="AF195" i="2"/>
  <c r="AE195" i="2"/>
  <c r="AD195" i="2"/>
  <c r="AG194" i="2"/>
  <c r="AF194" i="2"/>
  <c r="AE194" i="2"/>
  <c r="AD194" i="2"/>
  <c r="AG193" i="2"/>
  <c r="AF193" i="2"/>
  <c r="AE193" i="2"/>
  <c r="AD193" i="2"/>
  <c r="AG192" i="2"/>
  <c r="AF192" i="2"/>
  <c r="AE192" i="2"/>
  <c r="AD192" i="2"/>
  <c r="AG191" i="2"/>
  <c r="AF191" i="2"/>
  <c r="AE191" i="2"/>
  <c r="AD191" i="2"/>
  <c r="AG190" i="2"/>
  <c r="AF190" i="2"/>
  <c r="AE190" i="2"/>
  <c r="AD190" i="2"/>
  <c r="AG189" i="2"/>
  <c r="AF189" i="2"/>
  <c r="AE189" i="2"/>
  <c r="AD189" i="2"/>
  <c r="AG188" i="2"/>
  <c r="AF188" i="2"/>
  <c r="AE188" i="2"/>
  <c r="AD188" i="2"/>
  <c r="AG187" i="2"/>
  <c r="AF187" i="2"/>
  <c r="AE187" i="2"/>
  <c r="AD187" i="2"/>
  <c r="AG186" i="2"/>
  <c r="AF186" i="2"/>
  <c r="AE186" i="2"/>
  <c r="AD186" i="2"/>
  <c r="AG185" i="2"/>
  <c r="AF185" i="2"/>
  <c r="AE185" i="2"/>
  <c r="AD185" i="2"/>
  <c r="AG184" i="2"/>
  <c r="AF184" i="2"/>
  <c r="AE184" i="2"/>
  <c r="AD184" i="2"/>
  <c r="AG183" i="2"/>
  <c r="AF183" i="2"/>
  <c r="AE183" i="2"/>
  <c r="AD183" i="2"/>
  <c r="AG181" i="2"/>
  <c r="AF181" i="2"/>
  <c r="AE181" i="2"/>
  <c r="AD181" i="2"/>
  <c r="AG180" i="2"/>
  <c r="AF180" i="2"/>
  <c r="AE180" i="2"/>
  <c r="AD180" i="2"/>
  <c r="AG179" i="2"/>
  <c r="AF179" i="2"/>
  <c r="AE179" i="2"/>
  <c r="AD179" i="2"/>
  <c r="AG178" i="2"/>
  <c r="AF178" i="2"/>
  <c r="AE178" i="2"/>
  <c r="AD178" i="2"/>
  <c r="AG172" i="2"/>
  <c r="AF172" i="2"/>
  <c r="AE172" i="2"/>
  <c r="AD172" i="2"/>
  <c r="AG170" i="2"/>
  <c r="AF170" i="2"/>
  <c r="AE170" i="2"/>
  <c r="AD170" i="2"/>
  <c r="AG168" i="2"/>
  <c r="AF168" i="2"/>
  <c r="AE168" i="2"/>
  <c r="AD168" i="2"/>
  <c r="AG167" i="2"/>
  <c r="AF167" i="2"/>
  <c r="AE167" i="2"/>
  <c r="AD167" i="2"/>
  <c r="AG166" i="2"/>
  <c r="AF166" i="2"/>
  <c r="AE166" i="2"/>
  <c r="AD166" i="2"/>
  <c r="AG165" i="2"/>
  <c r="AF165" i="2"/>
  <c r="AE165" i="2"/>
  <c r="AD165" i="2"/>
  <c r="AG164" i="2"/>
  <c r="AF164" i="2"/>
  <c r="AE164" i="2"/>
  <c r="AD164" i="2"/>
  <c r="AG163" i="2"/>
  <c r="AF163" i="2"/>
  <c r="AE163" i="2"/>
  <c r="AD163" i="2"/>
  <c r="AG162" i="2"/>
  <c r="AF162" i="2"/>
  <c r="AE162" i="2"/>
  <c r="AD162" i="2"/>
  <c r="AG161" i="2"/>
  <c r="AF161" i="2"/>
  <c r="AE161" i="2"/>
  <c r="AD161" i="2"/>
  <c r="AG160" i="2"/>
  <c r="AF160" i="2"/>
  <c r="AE160" i="2"/>
  <c r="AD160" i="2"/>
  <c r="AG159" i="2"/>
  <c r="AF159" i="2"/>
  <c r="AE159" i="2"/>
  <c r="AD159" i="2"/>
  <c r="AG158" i="2"/>
  <c r="AF158" i="2"/>
  <c r="AE158" i="2"/>
  <c r="AD158" i="2"/>
  <c r="AG157" i="2"/>
  <c r="AF157" i="2"/>
  <c r="AE157" i="2"/>
  <c r="AD157" i="2"/>
  <c r="AG156" i="2"/>
  <c r="AF156" i="2"/>
  <c r="AE156" i="2"/>
  <c r="AD156" i="2"/>
  <c r="AG155" i="2"/>
  <c r="AF155" i="2"/>
  <c r="AE155" i="2"/>
  <c r="AD155" i="2"/>
  <c r="AG154" i="2"/>
  <c r="AF154" i="2"/>
  <c r="AE154" i="2"/>
  <c r="AD154" i="2"/>
  <c r="AG153" i="2"/>
  <c r="AF153" i="2"/>
  <c r="AE153" i="2"/>
  <c r="AD153" i="2"/>
  <c r="AF152" i="2"/>
  <c r="AE152" i="2"/>
  <c r="AD152" i="2"/>
  <c r="AF149" i="2"/>
  <c r="AD149" i="2"/>
  <c r="AG144" i="2"/>
  <c r="AG143" i="2" s="1"/>
  <c r="AF144" i="2"/>
  <c r="AF143" i="2" s="1"/>
  <c r="AE144" i="2"/>
  <c r="AE143" i="2" s="1"/>
  <c r="AD144" i="2"/>
  <c r="AD143" i="2" s="1"/>
  <c r="AG142" i="2"/>
  <c r="AF142" i="2"/>
  <c r="AE142" i="2"/>
  <c r="AD142" i="2"/>
  <c r="AG141" i="2"/>
  <c r="AF141" i="2"/>
  <c r="AE141" i="2"/>
  <c r="AD141" i="2"/>
  <c r="AG140" i="2"/>
  <c r="AF140" i="2"/>
  <c r="AE140" i="2"/>
  <c r="AD140" i="2"/>
  <c r="AG139" i="2"/>
  <c r="AF139" i="2"/>
  <c r="AE139" i="2"/>
  <c r="AD139" i="2"/>
  <c r="AG138" i="2"/>
  <c r="AF138" i="2"/>
  <c r="AE138" i="2"/>
  <c r="AD138" i="2"/>
  <c r="AG137" i="2"/>
  <c r="AF137" i="2"/>
  <c r="AE137" i="2"/>
  <c r="AD137" i="2"/>
  <c r="AG136" i="2"/>
  <c r="AF136" i="2"/>
  <c r="AE136" i="2"/>
  <c r="AD136" i="2"/>
  <c r="AG135" i="2"/>
  <c r="AF135" i="2"/>
  <c r="AE135" i="2"/>
  <c r="AD135" i="2"/>
  <c r="AG134" i="2"/>
  <c r="AF134" i="2"/>
  <c r="AE134" i="2"/>
  <c r="AD134" i="2"/>
  <c r="AG133" i="2"/>
  <c r="AF133" i="2"/>
  <c r="AE133" i="2"/>
  <c r="AD133" i="2"/>
  <c r="AF132" i="2"/>
  <c r="AD132" i="2"/>
  <c r="AG130" i="2"/>
  <c r="AF130" i="2"/>
  <c r="AE130" i="2"/>
  <c r="AD130" i="2"/>
  <c r="AG128" i="2"/>
  <c r="AF128" i="2"/>
  <c r="AE128" i="2"/>
  <c r="AD128" i="2"/>
  <c r="AG127" i="2"/>
  <c r="AF127" i="2"/>
  <c r="AE127" i="2"/>
  <c r="AD127" i="2"/>
  <c r="AG126" i="2"/>
  <c r="AF126" i="2"/>
  <c r="AE126" i="2"/>
  <c r="AD126" i="2"/>
  <c r="AG125" i="2"/>
  <c r="AF125" i="2"/>
  <c r="AE125" i="2"/>
  <c r="AD125" i="2"/>
  <c r="AG122" i="2"/>
  <c r="AF122" i="2"/>
  <c r="AE122" i="2"/>
  <c r="AD122" i="2"/>
  <c r="AG121" i="2"/>
  <c r="AF121" i="2"/>
  <c r="AE121" i="2"/>
  <c r="AD121" i="2"/>
  <c r="AG120" i="2"/>
  <c r="AF120" i="2"/>
  <c r="AE120" i="2"/>
  <c r="AD120" i="2"/>
  <c r="AG119" i="2"/>
  <c r="AF119" i="2"/>
  <c r="AE119" i="2"/>
  <c r="AD119" i="2"/>
  <c r="AG118" i="2"/>
  <c r="AF118" i="2"/>
  <c r="AE118" i="2"/>
  <c r="AD118" i="2"/>
  <c r="AG117" i="2"/>
  <c r="AF117" i="2"/>
  <c r="AE117" i="2"/>
  <c r="AD117" i="2"/>
  <c r="AG116" i="2"/>
  <c r="AF116" i="2"/>
  <c r="AE116" i="2"/>
  <c r="AD116" i="2"/>
  <c r="AG115" i="2"/>
  <c r="AF115" i="2"/>
  <c r="AE115" i="2"/>
  <c r="AD115" i="2"/>
  <c r="AG114" i="2"/>
  <c r="AF114" i="2"/>
  <c r="AE114" i="2"/>
  <c r="AD114" i="2"/>
  <c r="AG113" i="2"/>
  <c r="AF113" i="2"/>
  <c r="AE113" i="2"/>
  <c r="AD113" i="2"/>
  <c r="AG112" i="2"/>
  <c r="AF112" i="2"/>
  <c r="AE112" i="2"/>
  <c r="AD112" i="2"/>
  <c r="AG111" i="2"/>
  <c r="AF111" i="2"/>
  <c r="AE111" i="2"/>
  <c r="AD111" i="2"/>
  <c r="AG110" i="2"/>
  <c r="AF110" i="2"/>
  <c r="AE110" i="2"/>
  <c r="AD110" i="2"/>
  <c r="AG109" i="2"/>
  <c r="AF109" i="2"/>
  <c r="AE109" i="2"/>
  <c r="AD109" i="2"/>
  <c r="AG108" i="2"/>
  <c r="AF108" i="2"/>
  <c r="AE108" i="2"/>
  <c r="AD108" i="2"/>
  <c r="AG107" i="2"/>
  <c r="AF107" i="2"/>
  <c r="AE107" i="2"/>
  <c r="AD107" i="2"/>
  <c r="AG106" i="2"/>
  <c r="AF106" i="2"/>
  <c r="AE106" i="2"/>
  <c r="AD106" i="2"/>
  <c r="AG105" i="2"/>
  <c r="AF105" i="2"/>
  <c r="AE105" i="2"/>
  <c r="AD105" i="2"/>
  <c r="AG104" i="2"/>
  <c r="AF104" i="2"/>
  <c r="AE104" i="2"/>
  <c r="AD104" i="2"/>
  <c r="AG103" i="2"/>
  <c r="AF103" i="2"/>
  <c r="AE103" i="2"/>
  <c r="AD103" i="2"/>
  <c r="AG102" i="2"/>
  <c r="AF102" i="2"/>
  <c r="AE102" i="2"/>
  <c r="AD102" i="2"/>
  <c r="AG101" i="2"/>
  <c r="AF101" i="2"/>
  <c r="AE101" i="2"/>
  <c r="AD101" i="2"/>
  <c r="AG100" i="2"/>
  <c r="AF100" i="2"/>
  <c r="AE100" i="2"/>
  <c r="AD100" i="2"/>
  <c r="AG99" i="2"/>
  <c r="AF99" i="2"/>
  <c r="AE99" i="2"/>
  <c r="AD99" i="2"/>
  <c r="AG97" i="2"/>
  <c r="AF97" i="2"/>
  <c r="AE97" i="2"/>
  <c r="AD97" i="2"/>
  <c r="AG96" i="2"/>
  <c r="AF96" i="2"/>
  <c r="AE96" i="2"/>
  <c r="AD96" i="2"/>
  <c r="AG95" i="2"/>
  <c r="AF95" i="2"/>
  <c r="AE95" i="2"/>
  <c r="AD95" i="2"/>
  <c r="AG94" i="2"/>
  <c r="AF94" i="2"/>
  <c r="AE94" i="2"/>
  <c r="AD94" i="2"/>
  <c r="AG93" i="2"/>
  <c r="AF93" i="2"/>
  <c r="AE93" i="2"/>
  <c r="AD93" i="2"/>
  <c r="AG92" i="2"/>
  <c r="AF92" i="2"/>
  <c r="AE92" i="2"/>
  <c r="AD92" i="2"/>
  <c r="AG91" i="2"/>
  <c r="AF91" i="2"/>
  <c r="AE91" i="2"/>
  <c r="AD91" i="2"/>
  <c r="AG90" i="2"/>
  <c r="AF90" i="2"/>
  <c r="AE90" i="2"/>
  <c r="AD90" i="2"/>
  <c r="AG89" i="2"/>
  <c r="AF89" i="2"/>
  <c r="AE89" i="2"/>
  <c r="AD89" i="2"/>
  <c r="AG88" i="2"/>
  <c r="AF88" i="2"/>
  <c r="AE88" i="2"/>
  <c r="AD88" i="2"/>
  <c r="AG87" i="2"/>
  <c r="AF87" i="2"/>
  <c r="AE87" i="2"/>
  <c r="AD87" i="2"/>
  <c r="AG86" i="2"/>
  <c r="AF86" i="2"/>
  <c r="AE86" i="2"/>
  <c r="AD86" i="2"/>
  <c r="AG85" i="2"/>
  <c r="AF85" i="2"/>
  <c r="AE85" i="2"/>
  <c r="AD85" i="2"/>
  <c r="AG84" i="2"/>
  <c r="AF84" i="2"/>
  <c r="AE84" i="2"/>
  <c r="AD84" i="2"/>
  <c r="AG83" i="2"/>
  <c r="AF83" i="2"/>
  <c r="AE83" i="2"/>
  <c r="AD83" i="2"/>
  <c r="AG82" i="2"/>
  <c r="AF82" i="2"/>
  <c r="AE82" i="2"/>
  <c r="AD82" i="2"/>
  <c r="AG81" i="2"/>
  <c r="AF81" i="2"/>
  <c r="AE81" i="2"/>
  <c r="AD81" i="2"/>
  <c r="AG80" i="2"/>
  <c r="AF80" i="2"/>
  <c r="AE80" i="2"/>
  <c r="AD80" i="2"/>
  <c r="AG79" i="2"/>
  <c r="AF79" i="2"/>
  <c r="AE79" i="2"/>
  <c r="AD79" i="2"/>
  <c r="AG78" i="2"/>
  <c r="AF78" i="2"/>
  <c r="AE78" i="2"/>
  <c r="AD78" i="2"/>
  <c r="AG77" i="2"/>
  <c r="AF77" i="2"/>
  <c r="AE77" i="2"/>
  <c r="AD77" i="2"/>
  <c r="AG76" i="2"/>
  <c r="AF76" i="2"/>
  <c r="AE76" i="2"/>
  <c r="AD76" i="2"/>
  <c r="AG75" i="2"/>
  <c r="AF75" i="2"/>
  <c r="AE75" i="2"/>
  <c r="AD75" i="2"/>
  <c r="AG74" i="2"/>
  <c r="AF74" i="2"/>
  <c r="AE74" i="2"/>
  <c r="AD74" i="2"/>
  <c r="AG71" i="2"/>
  <c r="AF71" i="2"/>
  <c r="AE71" i="2"/>
  <c r="AD71" i="2"/>
  <c r="AF69" i="2"/>
  <c r="AD69" i="2"/>
  <c r="AG68" i="2"/>
  <c r="AF68" i="2"/>
  <c r="AE68" i="2"/>
  <c r="AD68" i="2"/>
  <c r="AG66" i="2"/>
  <c r="AF66" i="2"/>
  <c r="AE66" i="2"/>
  <c r="AD66" i="2"/>
  <c r="AG65" i="2"/>
  <c r="AF65" i="2"/>
  <c r="AE65" i="2"/>
  <c r="AD65" i="2"/>
  <c r="AG64" i="2"/>
  <c r="AF64" i="2"/>
  <c r="AE64" i="2"/>
  <c r="AD64" i="2"/>
  <c r="AG63" i="2"/>
  <c r="AF63" i="2"/>
  <c r="AE63" i="2"/>
  <c r="AD63" i="2"/>
  <c r="AG62" i="2"/>
  <c r="AF62" i="2"/>
  <c r="AE62" i="2"/>
  <c r="AD62" i="2"/>
  <c r="AG61" i="2"/>
  <c r="AF61" i="2"/>
  <c r="AE61" i="2"/>
  <c r="AD61" i="2"/>
  <c r="AG60" i="2"/>
  <c r="AF60" i="2"/>
  <c r="AE60" i="2"/>
  <c r="AD60" i="2"/>
  <c r="AG59" i="2"/>
  <c r="AF59" i="2"/>
  <c r="AE59" i="2"/>
  <c r="AD59" i="2"/>
  <c r="AG58" i="2"/>
  <c r="AF58" i="2"/>
  <c r="AE58" i="2"/>
  <c r="AD58" i="2"/>
  <c r="AG57" i="2"/>
  <c r="AF57" i="2"/>
  <c r="AE57" i="2"/>
  <c r="AD57" i="2"/>
  <c r="AG56" i="2"/>
  <c r="AF56" i="2"/>
  <c r="AE56" i="2"/>
  <c r="AD56" i="2"/>
  <c r="AG55" i="2"/>
  <c r="AF55" i="2"/>
  <c r="AE55" i="2"/>
  <c r="AD55" i="2"/>
  <c r="AG54" i="2"/>
  <c r="AF54" i="2"/>
  <c r="AE54" i="2"/>
  <c r="AD54" i="2"/>
  <c r="AG53" i="2"/>
  <c r="AF53" i="2"/>
  <c r="AE53" i="2"/>
  <c r="AD53" i="2"/>
  <c r="AG52" i="2"/>
  <c r="AF52" i="2"/>
  <c r="AE52" i="2"/>
  <c r="AD52" i="2"/>
  <c r="AG51" i="2"/>
  <c r="AF51" i="2"/>
  <c r="AE51" i="2"/>
  <c r="AD51" i="2"/>
  <c r="AG50" i="2"/>
  <c r="AF50" i="2"/>
  <c r="AE50" i="2"/>
  <c r="AD50" i="2"/>
  <c r="AG49" i="2"/>
  <c r="AF49" i="2"/>
  <c r="AE49" i="2"/>
  <c r="AD49" i="2"/>
  <c r="AG48" i="2"/>
  <c r="AF48" i="2"/>
  <c r="AE48" i="2"/>
  <c r="AD48" i="2"/>
  <c r="AG47" i="2"/>
  <c r="AF47" i="2"/>
  <c r="AE47" i="2"/>
  <c r="AD47" i="2"/>
  <c r="AG45" i="2"/>
  <c r="AF45" i="2"/>
  <c r="AE45" i="2"/>
  <c r="AD45" i="2"/>
  <c r="AG44" i="2"/>
  <c r="AF44" i="2"/>
  <c r="AE44" i="2"/>
  <c r="AD44" i="2"/>
  <c r="AG43" i="2"/>
  <c r="AF43" i="2"/>
  <c r="AE43" i="2"/>
  <c r="AD43" i="2"/>
  <c r="AG41" i="2"/>
  <c r="AF41" i="2"/>
  <c r="AE41" i="2"/>
  <c r="AD41" i="2"/>
  <c r="AG40" i="2"/>
  <c r="AF40" i="2"/>
  <c r="AE40" i="2"/>
  <c r="AD40" i="2"/>
  <c r="AG39" i="2"/>
  <c r="AF39" i="2"/>
  <c r="AE39" i="2"/>
  <c r="AD39" i="2"/>
  <c r="AG38" i="2"/>
  <c r="AF38" i="2"/>
  <c r="AE38" i="2"/>
  <c r="AD38" i="2"/>
  <c r="AG37" i="2"/>
  <c r="AF37" i="2"/>
  <c r="AE37" i="2"/>
  <c r="AD37" i="2"/>
  <c r="AG36" i="2"/>
  <c r="AF36" i="2"/>
  <c r="AE36" i="2"/>
  <c r="AD36" i="2"/>
  <c r="AG35" i="2"/>
  <c r="AF35" i="2"/>
  <c r="AE35" i="2"/>
  <c r="AD35" i="2"/>
  <c r="AG34" i="2"/>
  <c r="AF34" i="2"/>
  <c r="AE34" i="2"/>
  <c r="AD34" i="2"/>
  <c r="AG33" i="2"/>
  <c r="AF33" i="2"/>
  <c r="AE33" i="2"/>
  <c r="AD33" i="2"/>
  <c r="AG32" i="2"/>
  <c r="AF32" i="2"/>
  <c r="AE32" i="2"/>
  <c r="AD32" i="2"/>
  <c r="AG31" i="2"/>
  <c r="AF31" i="2"/>
  <c r="AE31" i="2"/>
  <c r="AD31" i="2"/>
  <c r="AG30" i="2"/>
  <c r="AF30" i="2"/>
  <c r="AE30" i="2"/>
  <c r="AD30" i="2"/>
  <c r="AG29" i="2"/>
  <c r="AF29" i="2"/>
  <c r="AE29" i="2"/>
  <c r="AD29" i="2"/>
  <c r="AG28" i="2"/>
  <c r="AF28" i="2"/>
  <c r="AE28" i="2"/>
  <c r="AD28" i="2"/>
  <c r="AG27" i="2"/>
  <c r="AF27" i="2"/>
  <c r="AE27" i="2"/>
  <c r="AD27" i="2"/>
  <c r="AG26" i="2"/>
  <c r="AF26" i="2"/>
  <c r="AE26" i="2"/>
  <c r="AD26" i="2"/>
  <c r="AG25" i="2"/>
  <c r="AF25" i="2"/>
  <c r="AE25" i="2"/>
  <c r="AD25" i="2"/>
  <c r="AG24" i="2"/>
  <c r="AF24" i="2"/>
  <c r="AE24" i="2"/>
  <c r="AD24" i="2"/>
  <c r="AG23" i="2"/>
  <c r="AF23" i="2"/>
  <c r="AE23" i="2"/>
  <c r="AD23" i="2"/>
  <c r="R638" i="2"/>
  <c r="Q638" i="2"/>
  <c r="P638" i="2"/>
  <c r="R637" i="2"/>
  <c r="Q637" i="2"/>
  <c r="P637" i="2"/>
  <c r="R636" i="2"/>
  <c r="Q636" i="2"/>
  <c r="P636" i="2"/>
  <c r="O636" i="2"/>
  <c r="R634" i="2"/>
  <c r="Q634" i="2"/>
  <c r="P634" i="2"/>
  <c r="R630" i="2"/>
  <c r="Q630" i="2"/>
  <c r="P630" i="2"/>
  <c r="O630" i="2"/>
  <c r="R629" i="2"/>
  <c r="Q629" i="2"/>
  <c r="P629" i="2"/>
  <c r="O629" i="2"/>
  <c r="R628" i="2"/>
  <c r="Q628" i="2"/>
  <c r="P628" i="2"/>
  <c r="O628" i="2"/>
  <c r="R627" i="2"/>
  <c r="Q627" i="2"/>
  <c r="P627" i="2"/>
  <c r="O627" i="2"/>
  <c r="R626" i="2"/>
  <c r="P626" i="2"/>
  <c r="O626" i="2"/>
  <c r="Q624" i="2"/>
  <c r="O624" i="2"/>
  <c r="R621" i="2"/>
  <c r="Q621" i="2"/>
  <c r="P621" i="2"/>
  <c r="O621" i="2"/>
  <c r="R620" i="2"/>
  <c r="Q620" i="2"/>
  <c r="P620" i="2"/>
  <c r="O620" i="2"/>
  <c r="R619" i="2"/>
  <c r="Q619" i="2"/>
  <c r="P619" i="2"/>
  <c r="O619" i="2"/>
  <c r="R618" i="2"/>
  <c r="Q618" i="2"/>
  <c r="P618" i="2"/>
  <c r="O618" i="2"/>
  <c r="R617" i="2"/>
  <c r="Q617" i="2"/>
  <c r="P617" i="2"/>
  <c r="O617" i="2"/>
  <c r="R616" i="2"/>
  <c r="Q616" i="2"/>
  <c r="P616" i="2"/>
  <c r="O616" i="2"/>
  <c r="R614" i="2"/>
  <c r="Q614" i="2"/>
  <c r="P614" i="2"/>
  <c r="O614" i="2"/>
  <c r="R613" i="2"/>
  <c r="Q613" i="2"/>
  <c r="P613" i="2"/>
  <c r="O613" i="2"/>
  <c r="R612" i="2"/>
  <c r="Q612" i="2"/>
  <c r="P612" i="2"/>
  <c r="O612" i="2"/>
  <c r="R609" i="2"/>
  <c r="Q609" i="2"/>
  <c r="P609" i="2"/>
  <c r="O609" i="2"/>
  <c r="R606" i="2"/>
  <c r="Q606" i="2"/>
  <c r="P606" i="2"/>
  <c r="O606" i="2"/>
  <c r="O605" i="2"/>
  <c r="R603" i="2"/>
  <c r="Q603" i="2"/>
  <c r="P603" i="2"/>
  <c r="O603" i="2"/>
  <c r="O600" i="2"/>
  <c r="O599" i="2"/>
  <c r="O598" i="2"/>
  <c r="O597" i="2"/>
  <c r="O596" i="2"/>
  <c r="O595" i="2"/>
  <c r="O593" i="2"/>
  <c r="R592" i="2"/>
  <c r="Q592" i="2"/>
  <c r="P592" i="2"/>
  <c r="O592" i="2"/>
  <c r="R590" i="2"/>
  <c r="Q590" i="2"/>
  <c r="P590" i="2"/>
  <c r="O590" i="2"/>
  <c r="R589" i="2"/>
  <c r="Q589" i="2"/>
  <c r="P589" i="2"/>
  <c r="O589" i="2"/>
  <c r="R587" i="2"/>
  <c r="Q587" i="2"/>
  <c r="P587" i="2"/>
  <c r="O587" i="2"/>
  <c r="R586" i="2"/>
  <c r="Q586" i="2"/>
  <c r="P586" i="2"/>
  <c r="O586" i="2"/>
  <c r="R68" i="2"/>
  <c r="O68" i="2"/>
  <c r="R66" i="2"/>
  <c r="Q66" i="2"/>
  <c r="P66" i="2"/>
  <c r="O66" i="2"/>
  <c r="R65" i="2"/>
  <c r="Q65" i="2"/>
  <c r="P65" i="2"/>
  <c r="O65" i="2"/>
  <c r="R64" i="2"/>
  <c r="Q64" i="2"/>
  <c r="P64" i="2"/>
  <c r="O64" i="2"/>
  <c r="R63" i="2"/>
  <c r="Q63" i="2"/>
  <c r="P63" i="2"/>
  <c r="O63" i="2"/>
  <c r="R62" i="2"/>
  <c r="Q62" i="2"/>
  <c r="P62" i="2"/>
  <c r="O62" i="2"/>
  <c r="R61" i="2"/>
  <c r="Q61" i="2"/>
  <c r="P61" i="2"/>
  <c r="O61" i="2"/>
  <c r="R60" i="2"/>
  <c r="Q60" i="2"/>
  <c r="P60" i="2"/>
  <c r="O60" i="2"/>
  <c r="R59" i="2"/>
  <c r="Q59" i="2"/>
  <c r="P59" i="2"/>
  <c r="O59" i="2"/>
  <c r="R58" i="2"/>
  <c r="Q58" i="2"/>
  <c r="P58" i="2"/>
  <c r="O58" i="2"/>
  <c r="R57" i="2"/>
  <c r="Q57" i="2"/>
  <c r="P57" i="2"/>
  <c r="O57" i="2"/>
  <c r="R56" i="2"/>
  <c r="Q56" i="2"/>
  <c r="P56" i="2"/>
  <c r="O56" i="2"/>
  <c r="R55" i="2"/>
  <c r="Q55" i="2"/>
  <c r="P55" i="2"/>
  <c r="O55" i="2"/>
  <c r="R54" i="2"/>
  <c r="Q54" i="2"/>
  <c r="P54" i="2"/>
  <c r="O54" i="2"/>
  <c r="R53" i="2"/>
  <c r="Q53" i="2"/>
  <c r="P53" i="2"/>
  <c r="O53" i="2"/>
  <c r="R52" i="2"/>
  <c r="Q52" i="2"/>
  <c r="P52" i="2"/>
  <c r="O52" i="2"/>
  <c r="R51" i="2"/>
  <c r="Q51" i="2"/>
  <c r="P51" i="2"/>
  <c r="O51" i="2"/>
  <c r="R50" i="2"/>
  <c r="Q50" i="2"/>
  <c r="P50" i="2"/>
  <c r="O50" i="2"/>
  <c r="R49" i="2"/>
  <c r="Q49" i="2"/>
  <c r="P49" i="2"/>
  <c r="O49" i="2"/>
  <c r="R48" i="2"/>
  <c r="Q48" i="2"/>
  <c r="P48" i="2"/>
  <c r="O48" i="2"/>
  <c r="R47" i="2"/>
  <c r="Q47" i="2"/>
  <c r="P47" i="2"/>
  <c r="O47" i="2"/>
  <c r="R45" i="2"/>
  <c r="Q45" i="2"/>
  <c r="P45" i="2"/>
  <c r="O45" i="2"/>
  <c r="R44" i="2"/>
  <c r="Q44" i="2"/>
  <c r="P44" i="2"/>
  <c r="O44" i="2"/>
  <c r="R43" i="2"/>
  <c r="Q43" i="2"/>
  <c r="P43" i="2"/>
  <c r="O43" i="2"/>
  <c r="R41" i="2"/>
  <c r="Q41" i="2"/>
  <c r="P41" i="2"/>
  <c r="O41" i="2"/>
  <c r="R40" i="2"/>
  <c r="Q40" i="2"/>
  <c r="P40" i="2"/>
  <c r="O40" i="2"/>
  <c r="R39" i="2"/>
  <c r="Q39" i="2"/>
  <c r="P39" i="2"/>
  <c r="O39" i="2"/>
  <c r="R38" i="2"/>
  <c r="Q38" i="2"/>
  <c r="P38" i="2"/>
  <c r="O38" i="2"/>
  <c r="R37" i="2"/>
  <c r="Q37" i="2"/>
  <c r="P37" i="2"/>
  <c r="O37" i="2"/>
  <c r="R36" i="2"/>
  <c r="Q36" i="2"/>
  <c r="P36" i="2"/>
  <c r="O36" i="2"/>
  <c r="R35" i="2"/>
  <c r="Q35" i="2"/>
  <c r="P35" i="2"/>
  <c r="O35" i="2"/>
  <c r="R34" i="2"/>
  <c r="Q34" i="2"/>
  <c r="P34" i="2"/>
  <c r="O34" i="2"/>
  <c r="R33" i="2"/>
  <c r="Q33" i="2"/>
  <c r="P33" i="2"/>
  <c r="O33" i="2"/>
  <c r="R32" i="2"/>
  <c r="Q32" i="2"/>
  <c r="P32" i="2"/>
  <c r="O32" i="2"/>
  <c r="R31" i="2"/>
  <c r="Q31" i="2"/>
  <c r="P31" i="2"/>
  <c r="O31" i="2"/>
  <c r="R30" i="2"/>
  <c r="Q30" i="2"/>
  <c r="P30" i="2"/>
  <c r="O30" i="2"/>
  <c r="R29" i="2"/>
  <c r="Q29" i="2"/>
  <c r="P29" i="2"/>
  <c r="O29" i="2"/>
  <c r="R28" i="2"/>
  <c r="Q28" i="2"/>
  <c r="P28" i="2"/>
  <c r="O28" i="2"/>
  <c r="R27" i="2"/>
  <c r="Q27" i="2"/>
  <c r="P27" i="2"/>
  <c r="O27" i="2"/>
  <c r="R26" i="2"/>
  <c r="Q26" i="2"/>
  <c r="P26" i="2"/>
  <c r="O26" i="2"/>
  <c r="R25" i="2"/>
  <c r="Q25" i="2"/>
  <c r="P25" i="2"/>
  <c r="O25" i="2"/>
  <c r="R24" i="2"/>
  <c r="Q24" i="2"/>
  <c r="P24" i="2"/>
  <c r="O24" i="2"/>
  <c r="R23" i="2"/>
  <c r="Q23" i="2"/>
  <c r="P23" i="2"/>
  <c r="O23" i="2"/>
  <c r="E148" i="2"/>
  <c r="F148" i="2"/>
  <c r="G148" i="2"/>
  <c r="H148" i="2"/>
  <c r="J148" i="2"/>
  <c r="O148" i="2" s="1"/>
  <c r="K148" i="2"/>
  <c r="P148" i="2" s="1"/>
  <c r="L148" i="2"/>
  <c r="Q148" i="2" s="1"/>
  <c r="M148" i="2"/>
  <c r="R148" i="2" s="1"/>
  <c r="T148" i="2"/>
  <c r="U148" i="2"/>
  <c r="V148" i="2"/>
  <c r="W148" i="2"/>
  <c r="Y148" i="2"/>
  <c r="AD148" i="2" s="1"/>
  <c r="AA148" i="2"/>
  <c r="BI633" i="1"/>
  <c r="BH633" i="1"/>
  <c r="BI632" i="1"/>
  <c r="BH632" i="1"/>
  <c r="BI631" i="1"/>
  <c r="BH631" i="1"/>
  <c r="BI629" i="1"/>
  <c r="BH629" i="1"/>
  <c r="BI625" i="1"/>
  <c r="BH625" i="1"/>
  <c r="BI624" i="1"/>
  <c r="BH624" i="1"/>
  <c r="BI623" i="1"/>
  <c r="BH623" i="1"/>
  <c r="BI622" i="1"/>
  <c r="BH622" i="1"/>
  <c r="BI621" i="1"/>
  <c r="BH621" i="1"/>
  <c r="BI619" i="1"/>
  <c r="BH619" i="1"/>
  <c r="BI616" i="1"/>
  <c r="BH616" i="1"/>
  <c r="BI615" i="1"/>
  <c r="BH615" i="1"/>
  <c r="BI614" i="1"/>
  <c r="BH614" i="1"/>
  <c r="BI613" i="1"/>
  <c r="BH613" i="1"/>
  <c r="BI612" i="1"/>
  <c r="BH612" i="1"/>
  <c r="BI611" i="1"/>
  <c r="BH611" i="1"/>
  <c r="BI609" i="1"/>
  <c r="BH609" i="1"/>
  <c r="BI608" i="1"/>
  <c r="BH608" i="1"/>
  <c r="BI607" i="1"/>
  <c r="BH607" i="1"/>
  <c r="BI604" i="1"/>
  <c r="BH604" i="1"/>
  <c r="BI602" i="1"/>
  <c r="BH602" i="1"/>
  <c r="BI600" i="1"/>
  <c r="BH600" i="1"/>
  <c r="BI597" i="1"/>
  <c r="BH597" i="1"/>
  <c r="BI596" i="1"/>
  <c r="BH596" i="1"/>
  <c r="BI595" i="1"/>
  <c r="BH595" i="1"/>
  <c r="BI594" i="1"/>
  <c r="BH594" i="1"/>
  <c r="BI593" i="1"/>
  <c r="BH593" i="1"/>
  <c r="BI591" i="1"/>
  <c r="BI590" i="1" s="1"/>
  <c r="BH591" i="1"/>
  <c r="BH590" i="1" s="1"/>
  <c r="BI589" i="1"/>
  <c r="BH589" i="1"/>
  <c r="BI587" i="1"/>
  <c r="BH587" i="1"/>
  <c r="BI586" i="1"/>
  <c r="BH586" i="1"/>
  <c r="BI570" i="1"/>
  <c r="BI569" i="1" s="1"/>
  <c r="BH570" i="1"/>
  <c r="BH569" i="1" s="1"/>
  <c r="BI568" i="1"/>
  <c r="BH568" i="1"/>
  <c r="BI567" i="1"/>
  <c r="BH567" i="1"/>
  <c r="BI566" i="1"/>
  <c r="BH566" i="1"/>
  <c r="BI564" i="1"/>
  <c r="BH564" i="1"/>
  <c r="BI562" i="1"/>
  <c r="BI561" i="1" s="1"/>
  <c r="BH562" i="1"/>
  <c r="BH561" i="1" s="1"/>
  <c r="BI532" i="1"/>
  <c r="BI531" i="1" s="1"/>
  <c r="BH532" i="1"/>
  <c r="BH531" i="1" s="1"/>
  <c r="BI506" i="1"/>
  <c r="BI505" i="1" s="1"/>
  <c r="BH506" i="1"/>
  <c r="BH505" i="1" s="1"/>
  <c r="BI499" i="1"/>
  <c r="BI498" i="1" s="1"/>
  <c r="BH499" i="1"/>
  <c r="BH498" i="1" s="1"/>
  <c r="BI492" i="1"/>
  <c r="BI491" i="1" s="1"/>
  <c r="BH492" i="1"/>
  <c r="BH491" i="1" s="1"/>
  <c r="BI489" i="1"/>
  <c r="BH489" i="1"/>
  <c r="BI486" i="1"/>
  <c r="BH486" i="1"/>
  <c r="BI485" i="1"/>
  <c r="BH485" i="1"/>
  <c r="BI484" i="1"/>
  <c r="BH484" i="1"/>
  <c r="BI483" i="1"/>
  <c r="BH483" i="1"/>
  <c r="BI482" i="1"/>
  <c r="BH482" i="1"/>
  <c r="BI481" i="1"/>
  <c r="BH481" i="1"/>
  <c r="BI480" i="1"/>
  <c r="BH480" i="1"/>
  <c r="BI479" i="1"/>
  <c r="BH479" i="1"/>
  <c r="BI478" i="1"/>
  <c r="BH478" i="1"/>
  <c r="BI477" i="1"/>
  <c r="BH477" i="1"/>
  <c r="BI476" i="1"/>
  <c r="BH476" i="1"/>
  <c r="BI475" i="1"/>
  <c r="BH475" i="1"/>
  <c r="BI474" i="1"/>
  <c r="BH474" i="1"/>
  <c r="BI473" i="1"/>
  <c r="BH473" i="1"/>
  <c r="BI472" i="1"/>
  <c r="BH472" i="1"/>
  <c r="BI471" i="1"/>
  <c r="BH471" i="1"/>
  <c r="BI470" i="1"/>
  <c r="BH470" i="1"/>
  <c r="BI469" i="1"/>
  <c r="BH469" i="1"/>
  <c r="BI468" i="1"/>
  <c r="BH468" i="1"/>
  <c r="BI467" i="1"/>
  <c r="BH467" i="1"/>
  <c r="BI466" i="1"/>
  <c r="BH466" i="1"/>
  <c r="BI465" i="1"/>
  <c r="BH465" i="1"/>
  <c r="BI464" i="1"/>
  <c r="BH464" i="1"/>
  <c r="BI463" i="1"/>
  <c r="BH463" i="1"/>
  <c r="BI462" i="1"/>
  <c r="BH462" i="1"/>
  <c r="BI461" i="1"/>
  <c r="BH461" i="1"/>
  <c r="BI460" i="1"/>
  <c r="BH460" i="1"/>
  <c r="BI459" i="1"/>
  <c r="BH459" i="1"/>
  <c r="BI458" i="1"/>
  <c r="BH458" i="1"/>
  <c r="BI457" i="1"/>
  <c r="BH457" i="1"/>
  <c r="BI456" i="1"/>
  <c r="BH456" i="1"/>
  <c r="BI455" i="1"/>
  <c r="BH455" i="1"/>
  <c r="BI454" i="1"/>
  <c r="BH454" i="1"/>
  <c r="BI453" i="1"/>
  <c r="BH453" i="1"/>
  <c r="BI452" i="1"/>
  <c r="BH452" i="1"/>
  <c r="BI451" i="1"/>
  <c r="BH451" i="1"/>
  <c r="BI450" i="1"/>
  <c r="BH450" i="1"/>
  <c r="BI449" i="1"/>
  <c r="BH449" i="1"/>
  <c r="BH448" i="1" s="1"/>
  <c r="BI447" i="1"/>
  <c r="BH447" i="1"/>
  <c r="BI446" i="1"/>
  <c r="BH446" i="1"/>
  <c r="BI445" i="1"/>
  <c r="BH445" i="1"/>
  <c r="BI444" i="1"/>
  <c r="BH444" i="1"/>
  <c r="BI443" i="1"/>
  <c r="BH443" i="1"/>
  <c r="BI442" i="1"/>
  <c r="BH442" i="1"/>
  <c r="BI441" i="1"/>
  <c r="BH441" i="1"/>
  <c r="BI440" i="1"/>
  <c r="BH440" i="1"/>
  <c r="BI439" i="1"/>
  <c r="BH439" i="1"/>
  <c r="BI438" i="1"/>
  <c r="BH438" i="1"/>
  <c r="BI437" i="1"/>
  <c r="BH437" i="1"/>
  <c r="BI436" i="1"/>
  <c r="BH436" i="1"/>
  <c r="BI435" i="1"/>
  <c r="BH435" i="1"/>
  <c r="BI434" i="1"/>
  <c r="BH434" i="1"/>
  <c r="BI433" i="1"/>
  <c r="BH433" i="1"/>
  <c r="BI432" i="1"/>
  <c r="BH432" i="1"/>
  <c r="BI431" i="1"/>
  <c r="BH431" i="1"/>
  <c r="BI430" i="1"/>
  <c r="BH430" i="1"/>
  <c r="BI429" i="1"/>
  <c r="BH429" i="1"/>
  <c r="BI428" i="1"/>
  <c r="BH428" i="1"/>
  <c r="BI427" i="1"/>
  <c r="BH427" i="1"/>
  <c r="BI426" i="1"/>
  <c r="BH426" i="1"/>
  <c r="BI425" i="1"/>
  <c r="BH425" i="1"/>
  <c r="BI424" i="1"/>
  <c r="BH424" i="1"/>
  <c r="BI423" i="1"/>
  <c r="BH423" i="1"/>
  <c r="BI422" i="1"/>
  <c r="BH422" i="1"/>
  <c r="BI421" i="1"/>
  <c r="BH421" i="1"/>
  <c r="BI420" i="1"/>
  <c r="BH420" i="1"/>
  <c r="BI419" i="1"/>
  <c r="BH419" i="1"/>
  <c r="BI418" i="1"/>
  <c r="BH418" i="1"/>
  <c r="BI417" i="1"/>
  <c r="BH417" i="1"/>
  <c r="BI416" i="1"/>
  <c r="BH416" i="1"/>
  <c r="BI415" i="1"/>
  <c r="BH415" i="1"/>
  <c r="BI414" i="1"/>
  <c r="BH414" i="1"/>
  <c r="BI413" i="1"/>
  <c r="BH413" i="1"/>
  <c r="BI412" i="1"/>
  <c r="BH412" i="1"/>
  <c r="BI411" i="1"/>
  <c r="BH411" i="1"/>
  <c r="BI410" i="1"/>
  <c r="BH410" i="1"/>
  <c r="BI407" i="1"/>
  <c r="BH407" i="1"/>
  <c r="BI406" i="1"/>
  <c r="BH406" i="1"/>
  <c r="BI405" i="1"/>
  <c r="BH405" i="1"/>
  <c r="BI404" i="1"/>
  <c r="BH404" i="1"/>
  <c r="BI403" i="1"/>
  <c r="BH403" i="1"/>
  <c r="BI402" i="1"/>
  <c r="BH402" i="1"/>
  <c r="BI401" i="1"/>
  <c r="BH401" i="1"/>
  <c r="BI400" i="1"/>
  <c r="BH400" i="1"/>
  <c r="BI399" i="1"/>
  <c r="BH399" i="1"/>
  <c r="BI398" i="1"/>
  <c r="BH398" i="1"/>
  <c r="BI397" i="1"/>
  <c r="BH397" i="1"/>
  <c r="BI396" i="1"/>
  <c r="BH396" i="1"/>
  <c r="BI395" i="1"/>
  <c r="BH395" i="1"/>
  <c r="BI394" i="1"/>
  <c r="BH394" i="1"/>
  <c r="BI392" i="1"/>
  <c r="BH392" i="1"/>
  <c r="BI391" i="1"/>
  <c r="BH391" i="1"/>
  <c r="BI390" i="1"/>
  <c r="BH390" i="1"/>
  <c r="BI389" i="1"/>
  <c r="BH389" i="1"/>
  <c r="BI388" i="1"/>
  <c r="BH388" i="1"/>
  <c r="BI387" i="1"/>
  <c r="BH387" i="1"/>
  <c r="BI386" i="1"/>
  <c r="BH386" i="1"/>
  <c r="BI385" i="1"/>
  <c r="BH385" i="1"/>
  <c r="BI384" i="1"/>
  <c r="BH384" i="1"/>
  <c r="BI383" i="1"/>
  <c r="BH383" i="1"/>
  <c r="BI382" i="1"/>
  <c r="BH382" i="1"/>
  <c r="BI380" i="1"/>
  <c r="BH380" i="1"/>
  <c r="BI379" i="1"/>
  <c r="BH379" i="1"/>
  <c r="BI376" i="1"/>
  <c r="BH376" i="1"/>
  <c r="BI375" i="1"/>
  <c r="BH375" i="1"/>
  <c r="BI374" i="1"/>
  <c r="BH374" i="1"/>
  <c r="BI373" i="1"/>
  <c r="BH373" i="1"/>
  <c r="BI372" i="1"/>
  <c r="BH372" i="1"/>
  <c r="BI371" i="1"/>
  <c r="BH371" i="1"/>
  <c r="BI370" i="1"/>
  <c r="BH370" i="1"/>
  <c r="BI369" i="1"/>
  <c r="BH369" i="1"/>
  <c r="BI368" i="1"/>
  <c r="BH368" i="1"/>
  <c r="BI367" i="1"/>
  <c r="BH367" i="1"/>
  <c r="BI366" i="1"/>
  <c r="BH366" i="1"/>
  <c r="BI365" i="1"/>
  <c r="BH365" i="1"/>
  <c r="BI364" i="1"/>
  <c r="BH364" i="1"/>
  <c r="BI363" i="1"/>
  <c r="BH363" i="1"/>
  <c r="BI362" i="1"/>
  <c r="BH362" i="1"/>
  <c r="BI361" i="1"/>
  <c r="BH361" i="1"/>
  <c r="BI360" i="1"/>
  <c r="BH360" i="1"/>
  <c r="BI359" i="1"/>
  <c r="BH359" i="1"/>
  <c r="BI358" i="1"/>
  <c r="BH358" i="1"/>
  <c r="BI357" i="1"/>
  <c r="BH357" i="1"/>
  <c r="BI355" i="1"/>
  <c r="BH355" i="1"/>
  <c r="BI354" i="1"/>
  <c r="BH354" i="1"/>
  <c r="BI353" i="1"/>
  <c r="BH353" i="1"/>
  <c r="BI352" i="1"/>
  <c r="BH352" i="1"/>
  <c r="BI351" i="1"/>
  <c r="BH351" i="1"/>
  <c r="BI350" i="1"/>
  <c r="BH350" i="1"/>
  <c r="BI349" i="1"/>
  <c r="BH349" i="1"/>
  <c r="BI348" i="1"/>
  <c r="BH348" i="1"/>
  <c r="BI347" i="1"/>
  <c r="BH347" i="1"/>
  <c r="BI346" i="1"/>
  <c r="BH346" i="1"/>
  <c r="BI345" i="1"/>
  <c r="BH345" i="1"/>
  <c r="BI344" i="1"/>
  <c r="BH344" i="1"/>
  <c r="BI343" i="1"/>
  <c r="BH343" i="1"/>
  <c r="BI342" i="1"/>
  <c r="BH342" i="1"/>
  <c r="BI341" i="1"/>
  <c r="BH341" i="1"/>
  <c r="BI339" i="1"/>
  <c r="BH339" i="1"/>
  <c r="BI337" i="1"/>
  <c r="BH337" i="1"/>
  <c r="BI336" i="1"/>
  <c r="BH336" i="1"/>
  <c r="BI333" i="1"/>
  <c r="BH333" i="1"/>
  <c r="BI332" i="1"/>
  <c r="BH332" i="1"/>
  <c r="BI331" i="1"/>
  <c r="BH331" i="1"/>
  <c r="BI330" i="1"/>
  <c r="BH330" i="1"/>
  <c r="BI329" i="1"/>
  <c r="BH329" i="1"/>
  <c r="BI328" i="1"/>
  <c r="BH328" i="1"/>
  <c r="BI327" i="1"/>
  <c r="BH327" i="1"/>
  <c r="BI326" i="1"/>
  <c r="BH326" i="1"/>
  <c r="BI325" i="1"/>
  <c r="BH325" i="1"/>
  <c r="BI324" i="1"/>
  <c r="BH324" i="1"/>
  <c r="BI323" i="1"/>
  <c r="BH323" i="1"/>
  <c r="BI322" i="1"/>
  <c r="BH322" i="1"/>
  <c r="BI321" i="1"/>
  <c r="BH321" i="1"/>
  <c r="BI320" i="1"/>
  <c r="BH320" i="1"/>
  <c r="BI319" i="1"/>
  <c r="BH319" i="1"/>
  <c r="BI318" i="1"/>
  <c r="BH318" i="1"/>
  <c r="BI317" i="1"/>
  <c r="BH317" i="1"/>
  <c r="BI316" i="1"/>
  <c r="BH316" i="1"/>
  <c r="BI315" i="1"/>
  <c r="BH315" i="1"/>
  <c r="BI314" i="1"/>
  <c r="BH314" i="1"/>
  <c r="BI313" i="1"/>
  <c r="BH313" i="1"/>
  <c r="BI312" i="1"/>
  <c r="BH312" i="1"/>
  <c r="BI311" i="1"/>
  <c r="BH311" i="1"/>
  <c r="BI310" i="1"/>
  <c r="BH310" i="1"/>
  <c r="BI309" i="1"/>
  <c r="BH309" i="1"/>
  <c r="BI308" i="1"/>
  <c r="BH308" i="1"/>
  <c r="BI307" i="1"/>
  <c r="BH307" i="1"/>
  <c r="BI306" i="1"/>
  <c r="BH306" i="1"/>
  <c r="BI305" i="1"/>
  <c r="BH305" i="1"/>
  <c r="BI303" i="1"/>
  <c r="BH303" i="1"/>
  <c r="BI302" i="1"/>
  <c r="BH302" i="1"/>
  <c r="BI301" i="1"/>
  <c r="BH301" i="1"/>
  <c r="BI300" i="1"/>
  <c r="BH300" i="1"/>
  <c r="BI299" i="1"/>
  <c r="BH299" i="1"/>
  <c r="BI298" i="1"/>
  <c r="BH298" i="1"/>
  <c r="BI297" i="1"/>
  <c r="BH297" i="1"/>
  <c r="BI296" i="1"/>
  <c r="BH296" i="1"/>
  <c r="BI288" i="1"/>
  <c r="BH288" i="1"/>
  <c r="BI286" i="1"/>
  <c r="BH286" i="1"/>
  <c r="BI285" i="1"/>
  <c r="BH285" i="1"/>
  <c r="BI284" i="1"/>
  <c r="BH284" i="1"/>
  <c r="BI283" i="1"/>
  <c r="BH283" i="1"/>
  <c r="BI282" i="1"/>
  <c r="BH282" i="1"/>
  <c r="BI281" i="1"/>
  <c r="BH281" i="1"/>
  <c r="BI280" i="1"/>
  <c r="BH280" i="1"/>
  <c r="BI279" i="1"/>
  <c r="BH279" i="1"/>
  <c r="BI278" i="1"/>
  <c r="BH278" i="1"/>
  <c r="BI277" i="1"/>
  <c r="BH277" i="1"/>
  <c r="BI276" i="1"/>
  <c r="BH276" i="1"/>
  <c r="BI275" i="1"/>
  <c r="BH275" i="1"/>
  <c r="BI274" i="1"/>
  <c r="BH274" i="1"/>
  <c r="BI273" i="1"/>
  <c r="BH273" i="1"/>
  <c r="BI272" i="1"/>
  <c r="BH272" i="1"/>
  <c r="BI271" i="1"/>
  <c r="BH271" i="1"/>
  <c r="BI270" i="1"/>
  <c r="BH270" i="1"/>
  <c r="BI269" i="1"/>
  <c r="BH269" i="1"/>
  <c r="BI268" i="1"/>
  <c r="BH268" i="1"/>
  <c r="BI267" i="1"/>
  <c r="BH267" i="1"/>
  <c r="BI266" i="1"/>
  <c r="BH266" i="1"/>
  <c r="BI264" i="1"/>
  <c r="BH264" i="1"/>
  <c r="BI263" i="1"/>
  <c r="BH263" i="1"/>
  <c r="BI262" i="1"/>
  <c r="BH262" i="1"/>
  <c r="BI261" i="1"/>
  <c r="BH261" i="1"/>
  <c r="BI260" i="1"/>
  <c r="BH260" i="1"/>
  <c r="BI259" i="1"/>
  <c r="BH259" i="1"/>
  <c r="BI258" i="1"/>
  <c r="BH258" i="1"/>
  <c r="BI257" i="1"/>
  <c r="BH257" i="1"/>
  <c r="BI254" i="1"/>
  <c r="BH254" i="1"/>
  <c r="BI253" i="1"/>
  <c r="BH253" i="1"/>
  <c r="BI252" i="1"/>
  <c r="BH252" i="1"/>
  <c r="BI251" i="1"/>
  <c r="BH251" i="1"/>
  <c r="BI250" i="1"/>
  <c r="BH250" i="1"/>
  <c r="BI249" i="1"/>
  <c r="BH249" i="1"/>
  <c r="BI248" i="1"/>
  <c r="BH248" i="1"/>
  <c r="BI247" i="1"/>
  <c r="BH247" i="1"/>
  <c r="BI246" i="1"/>
  <c r="BH246" i="1"/>
  <c r="BI245" i="1"/>
  <c r="BH245" i="1"/>
  <c r="BI244" i="1"/>
  <c r="BH244" i="1"/>
  <c r="BI243" i="1"/>
  <c r="BH243" i="1"/>
  <c r="BI242" i="1"/>
  <c r="BH242" i="1"/>
  <c r="BI241" i="1"/>
  <c r="BH241" i="1"/>
  <c r="BI240" i="1"/>
  <c r="BH240" i="1"/>
  <c r="BI239" i="1"/>
  <c r="BH239" i="1"/>
  <c r="BI238" i="1"/>
  <c r="BH238" i="1"/>
  <c r="BI237" i="1"/>
  <c r="BH237" i="1"/>
  <c r="BI236" i="1"/>
  <c r="BH236" i="1"/>
  <c r="BI235" i="1"/>
  <c r="BH235" i="1"/>
  <c r="BI234" i="1"/>
  <c r="BH234" i="1"/>
  <c r="BI233" i="1"/>
  <c r="BH233" i="1"/>
  <c r="BI232" i="1"/>
  <c r="BH232" i="1"/>
  <c r="BI231" i="1"/>
  <c r="BH231" i="1"/>
  <c r="BI230" i="1"/>
  <c r="BH230" i="1"/>
  <c r="BI229" i="1"/>
  <c r="BH229" i="1"/>
  <c r="BI228" i="1"/>
  <c r="BH228" i="1"/>
  <c r="BI227" i="1"/>
  <c r="BH227" i="1"/>
  <c r="BI226" i="1"/>
  <c r="BH226" i="1"/>
  <c r="BI225" i="1"/>
  <c r="BH225" i="1"/>
  <c r="BI224" i="1"/>
  <c r="BH224" i="1"/>
  <c r="BI223" i="1"/>
  <c r="BH223" i="1"/>
  <c r="BI222" i="1"/>
  <c r="BH222" i="1"/>
  <c r="BI221" i="1"/>
  <c r="BH221" i="1"/>
  <c r="BI220" i="1"/>
  <c r="BH220" i="1"/>
  <c r="BI219" i="1"/>
  <c r="BH219" i="1"/>
  <c r="BI218" i="1"/>
  <c r="BH218" i="1"/>
  <c r="BI217" i="1"/>
  <c r="BH217" i="1"/>
  <c r="BI215" i="1"/>
  <c r="BH215" i="1"/>
  <c r="BI214" i="1"/>
  <c r="BH214" i="1"/>
  <c r="BI213" i="1"/>
  <c r="BH213" i="1"/>
  <c r="BI212" i="1"/>
  <c r="BH212" i="1"/>
  <c r="BI211" i="1"/>
  <c r="BH211" i="1"/>
  <c r="BI210" i="1"/>
  <c r="BH210" i="1"/>
  <c r="BI209" i="1"/>
  <c r="BH209" i="1"/>
  <c r="BI208" i="1"/>
  <c r="BH208" i="1"/>
  <c r="BI207" i="1"/>
  <c r="BH207" i="1"/>
  <c r="BI206" i="1"/>
  <c r="BH206" i="1"/>
  <c r="BI205" i="1"/>
  <c r="BH205" i="1"/>
  <c r="BI204" i="1"/>
  <c r="BH204" i="1"/>
  <c r="BI203" i="1"/>
  <c r="BH203" i="1"/>
  <c r="BI202" i="1"/>
  <c r="BH202" i="1"/>
  <c r="BI201" i="1"/>
  <c r="BH201" i="1"/>
  <c r="BI200" i="1"/>
  <c r="BH200" i="1"/>
  <c r="BI199" i="1"/>
  <c r="BH199" i="1"/>
  <c r="BI198" i="1"/>
  <c r="BH198" i="1"/>
  <c r="BI197" i="1"/>
  <c r="BH197" i="1"/>
  <c r="BI196" i="1"/>
  <c r="BH196" i="1"/>
  <c r="BI195" i="1"/>
  <c r="BH195" i="1"/>
  <c r="BI194" i="1"/>
  <c r="BH194" i="1"/>
  <c r="BI193" i="1"/>
  <c r="BH193" i="1"/>
  <c r="BI192" i="1"/>
  <c r="BH192" i="1"/>
  <c r="BI191" i="1"/>
  <c r="BH191" i="1"/>
  <c r="BI190" i="1"/>
  <c r="BH190" i="1"/>
  <c r="BI189" i="1"/>
  <c r="BH189" i="1"/>
  <c r="BI188" i="1"/>
  <c r="BH188" i="1"/>
  <c r="BI187" i="1"/>
  <c r="BH187" i="1"/>
  <c r="BI185" i="1"/>
  <c r="BH185" i="1"/>
  <c r="BI184" i="1"/>
  <c r="BH184" i="1"/>
  <c r="BI183" i="1"/>
  <c r="BH183" i="1"/>
  <c r="BI181" i="1"/>
  <c r="BH181" i="1"/>
  <c r="BI180" i="1"/>
  <c r="BH180" i="1"/>
  <c r="BI179" i="1"/>
  <c r="BH179" i="1"/>
  <c r="BI178" i="1"/>
  <c r="BH178" i="1"/>
  <c r="BI174" i="1"/>
  <c r="BH174" i="1"/>
  <c r="BI172" i="1"/>
  <c r="BH172" i="1"/>
  <c r="BI170" i="1"/>
  <c r="BH170" i="1"/>
  <c r="BI169" i="1"/>
  <c r="BH169" i="1"/>
  <c r="BI168" i="1"/>
  <c r="BH168" i="1"/>
  <c r="BI167" i="1"/>
  <c r="BH167" i="1"/>
  <c r="BI166" i="1"/>
  <c r="BH166" i="1"/>
  <c r="BI165" i="1"/>
  <c r="BH165" i="1"/>
  <c r="BI164" i="1"/>
  <c r="BH164" i="1"/>
  <c r="BI163" i="1"/>
  <c r="BH163" i="1"/>
  <c r="BI162" i="1"/>
  <c r="BH162" i="1"/>
  <c r="BI161" i="1"/>
  <c r="BH161" i="1"/>
  <c r="BI160" i="1"/>
  <c r="BH160" i="1"/>
  <c r="BI159" i="1"/>
  <c r="BH159" i="1"/>
  <c r="BI158" i="1"/>
  <c r="BH158" i="1"/>
  <c r="BI157" i="1"/>
  <c r="BH157" i="1"/>
  <c r="BI156" i="1"/>
  <c r="BH156" i="1"/>
  <c r="BI154" i="1"/>
  <c r="BH154" i="1"/>
  <c r="BI153" i="1"/>
  <c r="BH153" i="1"/>
  <c r="BI152" i="1"/>
  <c r="BH152" i="1"/>
  <c r="BI149" i="1"/>
  <c r="BH149" i="1"/>
  <c r="BI146" i="1"/>
  <c r="BI145" i="1" s="1"/>
  <c r="BH146" i="1"/>
  <c r="BH145" i="1" s="1"/>
  <c r="BI141" i="1"/>
  <c r="BH141" i="1"/>
  <c r="BI140" i="1"/>
  <c r="BH140" i="1"/>
  <c r="BI139" i="1"/>
  <c r="BH139" i="1"/>
  <c r="BI138" i="1"/>
  <c r="BH138" i="1"/>
  <c r="BI137" i="1"/>
  <c r="BH137" i="1"/>
  <c r="BI136" i="1"/>
  <c r="BH136" i="1"/>
  <c r="BI135" i="1"/>
  <c r="BH135" i="1"/>
  <c r="BI134" i="1"/>
  <c r="BH134" i="1"/>
  <c r="BI133" i="1"/>
  <c r="BH133" i="1"/>
  <c r="BI132" i="1"/>
  <c r="BH132" i="1"/>
  <c r="BI130" i="1"/>
  <c r="BH130" i="1"/>
  <c r="BI128" i="1"/>
  <c r="BH128" i="1"/>
  <c r="BI127" i="1"/>
  <c r="BH127" i="1"/>
  <c r="BI126" i="1"/>
  <c r="BH126" i="1"/>
  <c r="BI125" i="1"/>
  <c r="BH125" i="1"/>
  <c r="BI122" i="1"/>
  <c r="BH122" i="1"/>
  <c r="BI121" i="1"/>
  <c r="BH121" i="1"/>
  <c r="BI120" i="1"/>
  <c r="BH120" i="1"/>
  <c r="BI119" i="1"/>
  <c r="BH119" i="1"/>
  <c r="BI118" i="1"/>
  <c r="BH118" i="1"/>
  <c r="BI117" i="1"/>
  <c r="BH117" i="1"/>
  <c r="BI116" i="1"/>
  <c r="BH116" i="1"/>
  <c r="BI115" i="1"/>
  <c r="BH115" i="1"/>
  <c r="BI114" i="1"/>
  <c r="BH114" i="1"/>
  <c r="BI113" i="1"/>
  <c r="BH113" i="1"/>
  <c r="BI112" i="1"/>
  <c r="BH112" i="1"/>
  <c r="BI111" i="1"/>
  <c r="BH111" i="1"/>
  <c r="BI110" i="1"/>
  <c r="BH110" i="1"/>
  <c r="BI109" i="1"/>
  <c r="BH109" i="1"/>
  <c r="BI108" i="1"/>
  <c r="BH108" i="1"/>
  <c r="BI107" i="1"/>
  <c r="BH107" i="1"/>
  <c r="BI106" i="1"/>
  <c r="BH106" i="1"/>
  <c r="BI105" i="1"/>
  <c r="BH105" i="1"/>
  <c r="BI104" i="1"/>
  <c r="BH104" i="1"/>
  <c r="BI103" i="1"/>
  <c r="BH103" i="1"/>
  <c r="BI102" i="1"/>
  <c r="BH102" i="1"/>
  <c r="BI101" i="1"/>
  <c r="BH101" i="1"/>
  <c r="BI100" i="1"/>
  <c r="BH100" i="1"/>
  <c r="BI99" i="1"/>
  <c r="BI98" i="1" s="1"/>
  <c r="BH99" i="1"/>
  <c r="BI97" i="1"/>
  <c r="BH97" i="1"/>
  <c r="BI96" i="1"/>
  <c r="BH96" i="1"/>
  <c r="BI95" i="1"/>
  <c r="BH95" i="1"/>
  <c r="BI94" i="1"/>
  <c r="BH94" i="1"/>
  <c r="BI93" i="1"/>
  <c r="BH93" i="1"/>
  <c r="BI92" i="1"/>
  <c r="BH92" i="1"/>
  <c r="BI91" i="1"/>
  <c r="BH91" i="1"/>
  <c r="BI90" i="1"/>
  <c r="BH90" i="1"/>
  <c r="BI89" i="1"/>
  <c r="BH89" i="1"/>
  <c r="BI88" i="1"/>
  <c r="BH88" i="1"/>
  <c r="BI87" i="1"/>
  <c r="BH87" i="1"/>
  <c r="BI86" i="1"/>
  <c r="BH86" i="1"/>
  <c r="BI85" i="1"/>
  <c r="BH85" i="1"/>
  <c r="BI84" i="1"/>
  <c r="BH84" i="1"/>
  <c r="BI83" i="1"/>
  <c r="BH83" i="1"/>
  <c r="BI82" i="1"/>
  <c r="BH82" i="1"/>
  <c r="BI81" i="1"/>
  <c r="BH81" i="1"/>
  <c r="BI80" i="1"/>
  <c r="BH80" i="1"/>
  <c r="BI79" i="1"/>
  <c r="BH79" i="1"/>
  <c r="BI78" i="1"/>
  <c r="BH78" i="1"/>
  <c r="BI77" i="1"/>
  <c r="BH77" i="1"/>
  <c r="BI76" i="1"/>
  <c r="BH76" i="1"/>
  <c r="BI75" i="1"/>
  <c r="BH75" i="1"/>
  <c r="BI74" i="1"/>
  <c r="BH74" i="1"/>
  <c r="BI71" i="1"/>
  <c r="BH71" i="1"/>
  <c r="BI70" i="1"/>
  <c r="BH70" i="1"/>
  <c r="BI69" i="1"/>
  <c r="BH69" i="1"/>
  <c r="BI68" i="1"/>
  <c r="BH68" i="1"/>
  <c r="BI66" i="1"/>
  <c r="BH66" i="1"/>
  <c r="BI65" i="1"/>
  <c r="BH65" i="1"/>
  <c r="BI64" i="1"/>
  <c r="BH64" i="1"/>
  <c r="BI63" i="1"/>
  <c r="BH63" i="1"/>
  <c r="BI62" i="1"/>
  <c r="BH62" i="1"/>
  <c r="BI61" i="1"/>
  <c r="BH61" i="1"/>
  <c r="BI60" i="1"/>
  <c r="BH60" i="1"/>
  <c r="BI59" i="1"/>
  <c r="BH59" i="1"/>
  <c r="BI58" i="1"/>
  <c r="BH58" i="1"/>
  <c r="BI57" i="1"/>
  <c r="BH57" i="1"/>
  <c r="BI56" i="1"/>
  <c r="BH56" i="1"/>
  <c r="BI55" i="1"/>
  <c r="BH55" i="1"/>
  <c r="BI54" i="1"/>
  <c r="BH54" i="1"/>
  <c r="BI53" i="1"/>
  <c r="BH53" i="1"/>
  <c r="BI52" i="1"/>
  <c r="BH52" i="1"/>
  <c r="BI51" i="1"/>
  <c r="BH51" i="1"/>
  <c r="BI50" i="1"/>
  <c r="BH50" i="1"/>
  <c r="BI49" i="1"/>
  <c r="BH49" i="1"/>
  <c r="BI48" i="1"/>
  <c r="BH48" i="1"/>
  <c r="BI47" i="1"/>
  <c r="BH47" i="1"/>
  <c r="BI45" i="1"/>
  <c r="BH45" i="1"/>
  <c r="BI44" i="1"/>
  <c r="BH44" i="1"/>
  <c r="BI43" i="1"/>
  <c r="BH43" i="1"/>
  <c r="BI41" i="1"/>
  <c r="BH41" i="1"/>
  <c r="BI40" i="1"/>
  <c r="BH40" i="1"/>
  <c r="BI39" i="1"/>
  <c r="BH39" i="1"/>
  <c r="BI38" i="1"/>
  <c r="BH38" i="1"/>
  <c r="BI37" i="1"/>
  <c r="BH37" i="1"/>
  <c r="BI36" i="1"/>
  <c r="BH36" i="1"/>
  <c r="BI35" i="1"/>
  <c r="BH35" i="1"/>
  <c r="BI34" i="1"/>
  <c r="BH34" i="1"/>
  <c r="BI33" i="1"/>
  <c r="BH33" i="1"/>
  <c r="BI32" i="1"/>
  <c r="BH32" i="1"/>
  <c r="BI31" i="1"/>
  <c r="BH31" i="1"/>
  <c r="BI30" i="1"/>
  <c r="BH30" i="1"/>
  <c r="BI29" i="1"/>
  <c r="BH29" i="1"/>
  <c r="BI28" i="1"/>
  <c r="BH28" i="1"/>
  <c r="BI27" i="1"/>
  <c r="BH27" i="1"/>
  <c r="BI26" i="1"/>
  <c r="BH26" i="1"/>
  <c r="BI25" i="1"/>
  <c r="BH25" i="1"/>
  <c r="BI24" i="1"/>
  <c r="BH24" i="1"/>
  <c r="BI23" i="1"/>
  <c r="BH23" i="1"/>
  <c r="AY633" i="1"/>
  <c r="AX633" i="1"/>
  <c r="AY632" i="1"/>
  <c r="AX632" i="1"/>
  <c r="AY631" i="1"/>
  <c r="AX631" i="1"/>
  <c r="AY629" i="1"/>
  <c r="AX629" i="1"/>
  <c r="AY625" i="1"/>
  <c r="AX625" i="1"/>
  <c r="AY624" i="1"/>
  <c r="AX624" i="1"/>
  <c r="AY623" i="1"/>
  <c r="AX623" i="1"/>
  <c r="AY622" i="1"/>
  <c r="AX622" i="1"/>
  <c r="AY621" i="1"/>
  <c r="AX621" i="1"/>
  <c r="AY619" i="1"/>
  <c r="AX619" i="1"/>
  <c r="AY616" i="1"/>
  <c r="AX616" i="1"/>
  <c r="AY615" i="1"/>
  <c r="AX615" i="1"/>
  <c r="AY614" i="1"/>
  <c r="AX614" i="1"/>
  <c r="AY613" i="1"/>
  <c r="AX613" i="1"/>
  <c r="AY612" i="1"/>
  <c r="AX612" i="1"/>
  <c r="AY611" i="1"/>
  <c r="AX611" i="1"/>
  <c r="AY609" i="1"/>
  <c r="AX609" i="1"/>
  <c r="AY608" i="1"/>
  <c r="AX608" i="1"/>
  <c r="AY607" i="1"/>
  <c r="AX607" i="1"/>
  <c r="AY604" i="1"/>
  <c r="AX604" i="1"/>
  <c r="AY602" i="1"/>
  <c r="AX602" i="1"/>
  <c r="AY600" i="1"/>
  <c r="AX600" i="1"/>
  <c r="AY597" i="1"/>
  <c r="AX597" i="1"/>
  <c r="AY596" i="1"/>
  <c r="AX596" i="1"/>
  <c r="AY595" i="1"/>
  <c r="AX595" i="1"/>
  <c r="AY594" i="1"/>
  <c r="AX594" i="1"/>
  <c r="AY593" i="1"/>
  <c r="AX593" i="1"/>
  <c r="AY591" i="1"/>
  <c r="AY590" i="1" s="1"/>
  <c r="AX591" i="1"/>
  <c r="AX590" i="1" s="1"/>
  <c r="AY589" i="1"/>
  <c r="AX589" i="1"/>
  <c r="AY587" i="1"/>
  <c r="AX587" i="1"/>
  <c r="AY586" i="1"/>
  <c r="AX586" i="1"/>
  <c r="AY570" i="1"/>
  <c r="AY569" i="1" s="1"/>
  <c r="AX570" i="1"/>
  <c r="AX569" i="1" s="1"/>
  <c r="AY568" i="1"/>
  <c r="AX568" i="1"/>
  <c r="AY567" i="1"/>
  <c r="AX567" i="1"/>
  <c r="AY566" i="1"/>
  <c r="AX566" i="1"/>
  <c r="AY564" i="1"/>
  <c r="AX564" i="1"/>
  <c r="AY562" i="1"/>
  <c r="AY561" i="1" s="1"/>
  <c r="AX562" i="1"/>
  <c r="AX561" i="1" s="1"/>
  <c r="AY532" i="1"/>
  <c r="AY531" i="1" s="1"/>
  <c r="AX532" i="1"/>
  <c r="AX531" i="1" s="1"/>
  <c r="AY506" i="1"/>
  <c r="AY505" i="1" s="1"/>
  <c r="AX506" i="1"/>
  <c r="AX505" i="1" s="1"/>
  <c r="AY499" i="1"/>
  <c r="AY498" i="1" s="1"/>
  <c r="AX499" i="1"/>
  <c r="AX498" i="1" s="1"/>
  <c r="AY492" i="1"/>
  <c r="AY491" i="1" s="1"/>
  <c r="AX492" i="1"/>
  <c r="AX491" i="1" s="1"/>
  <c r="AY489" i="1"/>
  <c r="AX489" i="1"/>
  <c r="AY486" i="1"/>
  <c r="AX486" i="1"/>
  <c r="AY485" i="1"/>
  <c r="AX485" i="1"/>
  <c r="AY484" i="1"/>
  <c r="AX484" i="1"/>
  <c r="AY483" i="1"/>
  <c r="AX483" i="1"/>
  <c r="AY482" i="1"/>
  <c r="AX482" i="1"/>
  <c r="AY481" i="1"/>
  <c r="AX481" i="1"/>
  <c r="AY480" i="1"/>
  <c r="AX480" i="1"/>
  <c r="AY479" i="1"/>
  <c r="AX479" i="1"/>
  <c r="AY478" i="1"/>
  <c r="AX478" i="1"/>
  <c r="AY477" i="1"/>
  <c r="AX477" i="1"/>
  <c r="AY476" i="1"/>
  <c r="AX476" i="1"/>
  <c r="AY475" i="1"/>
  <c r="AX475" i="1"/>
  <c r="AY474" i="1"/>
  <c r="AX474" i="1"/>
  <c r="AY473" i="1"/>
  <c r="AX473" i="1"/>
  <c r="AY472" i="1"/>
  <c r="AX472" i="1"/>
  <c r="AY471" i="1"/>
  <c r="AX471" i="1"/>
  <c r="AY470" i="1"/>
  <c r="AX470" i="1"/>
  <c r="AY469" i="1"/>
  <c r="AX469" i="1"/>
  <c r="AY468" i="1"/>
  <c r="AX468" i="1"/>
  <c r="AY467" i="1"/>
  <c r="AX467" i="1"/>
  <c r="AY466" i="1"/>
  <c r="AX466" i="1"/>
  <c r="AY465" i="1"/>
  <c r="AX465" i="1"/>
  <c r="AY464" i="1"/>
  <c r="AX464" i="1"/>
  <c r="AY463" i="1"/>
  <c r="AX463" i="1"/>
  <c r="AY462" i="1"/>
  <c r="AX462" i="1"/>
  <c r="AY461" i="1"/>
  <c r="AX461" i="1"/>
  <c r="AY460" i="1"/>
  <c r="AX460" i="1"/>
  <c r="AY459" i="1"/>
  <c r="AX459" i="1"/>
  <c r="AY458" i="1"/>
  <c r="AX458" i="1"/>
  <c r="AY457" i="1"/>
  <c r="AX457" i="1"/>
  <c r="AY456" i="1"/>
  <c r="AX456" i="1"/>
  <c r="AY455" i="1"/>
  <c r="AX455" i="1"/>
  <c r="AY454" i="1"/>
  <c r="AX454" i="1"/>
  <c r="AY453" i="1"/>
  <c r="AX453" i="1"/>
  <c r="AY452" i="1"/>
  <c r="AX452" i="1"/>
  <c r="AY451" i="1"/>
  <c r="AX451" i="1"/>
  <c r="AY450" i="1"/>
  <c r="AX450" i="1"/>
  <c r="AY449" i="1"/>
  <c r="AX449" i="1"/>
  <c r="AY447" i="1"/>
  <c r="AX447" i="1"/>
  <c r="AY446" i="1"/>
  <c r="AX446" i="1"/>
  <c r="AY445" i="1"/>
  <c r="AX445" i="1"/>
  <c r="AY444" i="1"/>
  <c r="AX444" i="1"/>
  <c r="AY443" i="1"/>
  <c r="AX443" i="1"/>
  <c r="AY442" i="1"/>
  <c r="AX442" i="1"/>
  <c r="AY441" i="1"/>
  <c r="AX441" i="1"/>
  <c r="AY440" i="1"/>
  <c r="AX440" i="1"/>
  <c r="AY439" i="1"/>
  <c r="AX439" i="1"/>
  <c r="AY438" i="1"/>
  <c r="AX438" i="1"/>
  <c r="AY437" i="1"/>
  <c r="AX437" i="1"/>
  <c r="AY436" i="1"/>
  <c r="AX436" i="1"/>
  <c r="AY435" i="1"/>
  <c r="AX435" i="1"/>
  <c r="AY434" i="1"/>
  <c r="AX434" i="1"/>
  <c r="AY433" i="1"/>
  <c r="AX433" i="1"/>
  <c r="AY432" i="1"/>
  <c r="AX432" i="1"/>
  <c r="AY431" i="1"/>
  <c r="AX431" i="1"/>
  <c r="AY430" i="1"/>
  <c r="AX430" i="1"/>
  <c r="AY429" i="1"/>
  <c r="AX429" i="1"/>
  <c r="AY428" i="1"/>
  <c r="AX428" i="1"/>
  <c r="AY427" i="1"/>
  <c r="AX427" i="1"/>
  <c r="AY426" i="1"/>
  <c r="AX426" i="1"/>
  <c r="AY425" i="1"/>
  <c r="AX425" i="1"/>
  <c r="AY424" i="1"/>
  <c r="AX424" i="1"/>
  <c r="AY423" i="1"/>
  <c r="AX423" i="1"/>
  <c r="AY422" i="1"/>
  <c r="AX422" i="1"/>
  <c r="AY421" i="1"/>
  <c r="AX421" i="1"/>
  <c r="AY420" i="1"/>
  <c r="AX420" i="1"/>
  <c r="AY419" i="1"/>
  <c r="AX419" i="1"/>
  <c r="AY418" i="1"/>
  <c r="AX418" i="1"/>
  <c r="AY417" i="1"/>
  <c r="AX417" i="1"/>
  <c r="AY416" i="1"/>
  <c r="AX416" i="1"/>
  <c r="AY415" i="1"/>
  <c r="AX415" i="1"/>
  <c r="AY414" i="1"/>
  <c r="AX414" i="1"/>
  <c r="AY413" i="1"/>
  <c r="AX413" i="1"/>
  <c r="AY412" i="1"/>
  <c r="AX412" i="1"/>
  <c r="AY411" i="1"/>
  <c r="AX411" i="1"/>
  <c r="AY410" i="1"/>
  <c r="AX410" i="1"/>
  <c r="AX409" i="1" s="1"/>
  <c r="AY407" i="1"/>
  <c r="AX407" i="1"/>
  <c r="AY406" i="1"/>
  <c r="AX406" i="1"/>
  <c r="AY405" i="1"/>
  <c r="AX405" i="1"/>
  <c r="AY404" i="1"/>
  <c r="AX404" i="1"/>
  <c r="AY403" i="1"/>
  <c r="AX403" i="1"/>
  <c r="AY402" i="1"/>
  <c r="AX402" i="1"/>
  <c r="AY401" i="1"/>
  <c r="AX401" i="1"/>
  <c r="AY400" i="1"/>
  <c r="AX400" i="1"/>
  <c r="AY399" i="1"/>
  <c r="AX399" i="1"/>
  <c r="AY398" i="1"/>
  <c r="AX398" i="1"/>
  <c r="AY397" i="1"/>
  <c r="AX397" i="1"/>
  <c r="AY396" i="1"/>
  <c r="AX396" i="1"/>
  <c r="AY395" i="1"/>
  <c r="AX395" i="1"/>
  <c r="AY394" i="1"/>
  <c r="AY393" i="1" s="1"/>
  <c r="AX394" i="1"/>
  <c r="AY392" i="1"/>
  <c r="AX392" i="1"/>
  <c r="AY391" i="1"/>
  <c r="AX391" i="1"/>
  <c r="AY390" i="1"/>
  <c r="AX390" i="1"/>
  <c r="AY389" i="1"/>
  <c r="AX389" i="1"/>
  <c r="AY388" i="1"/>
  <c r="AX388" i="1"/>
  <c r="AY387" i="1"/>
  <c r="AX387" i="1"/>
  <c r="AY386" i="1"/>
  <c r="AX386" i="1"/>
  <c r="AY385" i="1"/>
  <c r="AX385" i="1"/>
  <c r="AY384" i="1"/>
  <c r="AX384" i="1"/>
  <c r="AY383" i="1"/>
  <c r="AX383" i="1"/>
  <c r="AY382" i="1"/>
  <c r="AX382" i="1"/>
  <c r="AY380" i="1"/>
  <c r="AX380" i="1"/>
  <c r="AY379" i="1"/>
  <c r="AX379" i="1"/>
  <c r="AY376" i="1"/>
  <c r="AX376" i="1"/>
  <c r="AY375" i="1"/>
  <c r="AX375" i="1"/>
  <c r="AY374" i="1"/>
  <c r="AX374" i="1"/>
  <c r="AY373" i="1"/>
  <c r="AX373" i="1"/>
  <c r="AY372" i="1"/>
  <c r="AX372" i="1"/>
  <c r="AY371" i="1"/>
  <c r="AX371" i="1"/>
  <c r="AY370" i="1"/>
  <c r="AX370" i="1"/>
  <c r="AY369" i="1"/>
  <c r="AX369" i="1"/>
  <c r="AY368" i="1"/>
  <c r="AX368" i="1"/>
  <c r="AY367" i="1"/>
  <c r="AX367" i="1"/>
  <c r="AY366" i="1"/>
  <c r="AX366" i="1"/>
  <c r="AY365" i="1"/>
  <c r="AX365" i="1"/>
  <c r="AY364" i="1"/>
  <c r="AX364" i="1"/>
  <c r="AY363" i="1"/>
  <c r="AX363" i="1"/>
  <c r="AY362" i="1"/>
  <c r="AX362" i="1"/>
  <c r="AY361" i="1"/>
  <c r="AX361" i="1"/>
  <c r="AY360" i="1"/>
  <c r="AX360" i="1"/>
  <c r="AY359" i="1"/>
  <c r="AX359" i="1"/>
  <c r="AY358" i="1"/>
  <c r="AX358" i="1"/>
  <c r="AY357" i="1"/>
  <c r="AX357" i="1"/>
  <c r="AY355" i="1"/>
  <c r="AX355" i="1"/>
  <c r="AY354" i="1"/>
  <c r="AX354" i="1"/>
  <c r="AY353" i="1"/>
  <c r="AX353" i="1"/>
  <c r="AY352" i="1"/>
  <c r="AX352" i="1"/>
  <c r="AY351" i="1"/>
  <c r="AX351" i="1"/>
  <c r="AY350" i="1"/>
  <c r="AX350" i="1"/>
  <c r="AY349" i="1"/>
  <c r="AX349" i="1"/>
  <c r="AY348" i="1"/>
  <c r="AX348" i="1"/>
  <c r="AY347" i="1"/>
  <c r="AX347" i="1"/>
  <c r="AY346" i="1"/>
  <c r="AX346" i="1"/>
  <c r="AY345" i="1"/>
  <c r="AX345" i="1"/>
  <c r="AY344" i="1"/>
  <c r="AX344" i="1"/>
  <c r="AY343" i="1"/>
  <c r="AX343" i="1"/>
  <c r="AY342" i="1"/>
  <c r="AX342" i="1"/>
  <c r="AY341" i="1"/>
  <c r="AX341" i="1"/>
  <c r="AY339" i="1"/>
  <c r="AX339" i="1"/>
  <c r="AY337" i="1"/>
  <c r="AX337" i="1"/>
  <c r="AY336" i="1"/>
  <c r="AX336" i="1"/>
  <c r="AY333" i="1"/>
  <c r="AX333" i="1"/>
  <c r="AY332" i="1"/>
  <c r="AX332" i="1"/>
  <c r="AY331" i="1"/>
  <c r="AX331" i="1"/>
  <c r="AY330" i="1"/>
  <c r="AX330" i="1"/>
  <c r="AY329" i="1"/>
  <c r="AX329" i="1"/>
  <c r="AY328" i="1"/>
  <c r="AX328" i="1"/>
  <c r="AY327" i="1"/>
  <c r="AX327" i="1"/>
  <c r="AY326" i="1"/>
  <c r="AX326" i="1"/>
  <c r="AY325" i="1"/>
  <c r="AX325" i="1"/>
  <c r="AY324" i="1"/>
  <c r="AX324" i="1"/>
  <c r="AY323" i="1"/>
  <c r="AX323" i="1"/>
  <c r="AY322" i="1"/>
  <c r="AX322" i="1"/>
  <c r="AY321" i="1"/>
  <c r="AX321" i="1"/>
  <c r="AY320" i="1"/>
  <c r="AX320" i="1"/>
  <c r="AY319" i="1"/>
  <c r="AX319" i="1"/>
  <c r="AY318" i="1"/>
  <c r="AX318" i="1"/>
  <c r="AY317" i="1"/>
  <c r="AX317" i="1"/>
  <c r="AY316" i="1"/>
  <c r="AX316" i="1"/>
  <c r="AY315" i="1"/>
  <c r="AX315" i="1"/>
  <c r="AY314" i="1"/>
  <c r="AX314" i="1"/>
  <c r="AY313" i="1"/>
  <c r="AX313" i="1"/>
  <c r="AY312" i="1"/>
  <c r="AX312" i="1"/>
  <c r="AY311" i="1"/>
  <c r="AX311" i="1"/>
  <c r="AY310" i="1"/>
  <c r="AX310" i="1"/>
  <c r="AY309" i="1"/>
  <c r="AX309" i="1"/>
  <c r="AY308" i="1"/>
  <c r="AX308" i="1"/>
  <c r="AY307" i="1"/>
  <c r="AX307" i="1"/>
  <c r="AY306" i="1"/>
  <c r="AX306" i="1"/>
  <c r="AY305" i="1"/>
  <c r="AX305" i="1"/>
  <c r="AY303" i="1"/>
  <c r="AX303" i="1"/>
  <c r="AY302" i="1"/>
  <c r="AX302" i="1"/>
  <c r="AY301" i="1"/>
  <c r="AX301" i="1"/>
  <c r="AY300" i="1"/>
  <c r="AX300" i="1"/>
  <c r="AY299" i="1"/>
  <c r="AX299" i="1"/>
  <c r="AY298" i="1"/>
  <c r="AX298" i="1"/>
  <c r="AY297" i="1"/>
  <c r="AX297" i="1"/>
  <c r="AY296" i="1"/>
  <c r="AX296" i="1"/>
  <c r="AY278" i="1"/>
  <c r="AY277" i="1"/>
  <c r="AX277" i="1"/>
  <c r="AY276" i="1"/>
  <c r="AX276" i="1"/>
  <c r="AY275" i="1"/>
  <c r="AX275" i="1"/>
  <c r="AY274" i="1"/>
  <c r="AX274" i="1"/>
  <c r="AY273" i="1"/>
  <c r="AX273" i="1"/>
  <c r="AY272" i="1"/>
  <c r="AX272" i="1"/>
  <c r="AY271" i="1"/>
  <c r="AX271" i="1"/>
  <c r="AY270" i="1"/>
  <c r="AX270" i="1"/>
  <c r="AY269" i="1"/>
  <c r="AX269" i="1"/>
  <c r="AY268" i="1"/>
  <c r="AX268" i="1"/>
  <c r="AY267" i="1"/>
  <c r="AX267" i="1"/>
  <c r="AY266" i="1"/>
  <c r="AX266" i="1"/>
  <c r="AY264" i="1"/>
  <c r="AX264" i="1"/>
  <c r="AY263" i="1"/>
  <c r="AX263" i="1"/>
  <c r="AY262" i="1"/>
  <c r="AX262" i="1"/>
  <c r="AY261" i="1"/>
  <c r="AX261" i="1"/>
  <c r="AY260" i="1"/>
  <c r="AX260" i="1"/>
  <c r="AY259" i="1"/>
  <c r="AX259" i="1"/>
  <c r="AY258" i="1"/>
  <c r="AX258" i="1"/>
  <c r="AY257" i="1"/>
  <c r="AX257" i="1"/>
  <c r="AY254" i="1"/>
  <c r="AX254" i="1"/>
  <c r="AY253" i="1"/>
  <c r="AX253" i="1"/>
  <c r="AY252" i="1"/>
  <c r="AX252" i="1"/>
  <c r="AY251" i="1"/>
  <c r="AX251" i="1"/>
  <c r="AY250" i="1"/>
  <c r="AX250" i="1"/>
  <c r="AY249" i="1"/>
  <c r="AX249" i="1"/>
  <c r="AY248" i="1"/>
  <c r="AX248" i="1"/>
  <c r="AY247" i="1"/>
  <c r="AX247" i="1"/>
  <c r="AY246" i="1"/>
  <c r="AX246" i="1"/>
  <c r="AY245" i="1"/>
  <c r="AX245" i="1"/>
  <c r="AY244" i="1"/>
  <c r="AX244" i="1"/>
  <c r="AY243" i="1"/>
  <c r="AX243" i="1"/>
  <c r="AY242" i="1"/>
  <c r="AX242" i="1"/>
  <c r="AY241" i="1"/>
  <c r="AX241" i="1"/>
  <c r="AY240" i="1"/>
  <c r="AX240" i="1"/>
  <c r="AY239" i="1"/>
  <c r="AX239" i="1"/>
  <c r="AY238" i="1"/>
  <c r="AX238" i="1"/>
  <c r="AY237" i="1"/>
  <c r="AX237" i="1"/>
  <c r="AY236" i="1"/>
  <c r="AX236" i="1"/>
  <c r="AY235" i="1"/>
  <c r="AX235" i="1"/>
  <c r="AY234" i="1"/>
  <c r="AX234" i="1"/>
  <c r="AY233" i="1"/>
  <c r="AX233" i="1"/>
  <c r="AY232" i="1"/>
  <c r="AX232" i="1"/>
  <c r="AY231" i="1"/>
  <c r="AX231" i="1"/>
  <c r="AY230" i="1"/>
  <c r="AX230" i="1"/>
  <c r="AY229" i="1"/>
  <c r="AX229" i="1"/>
  <c r="AY228" i="1"/>
  <c r="AX228" i="1"/>
  <c r="AY227" i="1"/>
  <c r="AX227" i="1"/>
  <c r="AY226" i="1"/>
  <c r="AX226" i="1"/>
  <c r="AY225" i="1"/>
  <c r="AX225" i="1"/>
  <c r="AY224" i="1"/>
  <c r="AX224" i="1"/>
  <c r="AY223" i="1"/>
  <c r="AX223" i="1"/>
  <c r="AY222" i="1"/>
  <c r="AX222" i="1"/>
  <c r="AY221" i="1"/>
  <c r="AX221" i="1"/>
  <c r="AY220" i="1"/>
  <c r="AX220" i="1"/>
  <c r="AY219" i="1"/>
  <c r="AX219" i="1"/>
  <c r="AY218" i="1"/>
  <c r="AX218" i="1"/>
  <c r="AY217" i="1"/>
  <c r="AX217" i="1"/>
  <c r="AY215" i="1"/>
  <c r="AX215" i="1"/>
  <c r="AY214" i="1"/>
  <c r="AX214" i="1"/>
  <c r="AY213" i="1"/>
  <c r="AX213" i="1"/>
  <c r="AY212" i="1"/>
  <c r="AX212" i="1"/>
  <c r="AY211" i="1"/>
  <c r="AX211" i="1"/>
  <c r="AY210" i="1"/>
  <c r="AX210" i="1"/>
  <c r="AY209" i="1"/>
  <c r="AX209" i="1"/>
  <c r="AY208" i="1"/>
  <c r="AX208" i="1"/>
  <c r="AY207" i="1"/>
  <c r="AX207" i="1"/>
  <c r="AY206" i="1"/>
  <c r="AX206" i="1"/>
  <c r="AY205" i="1"/>
  <c r="AX205" i="1"/>
  <c r="AY204" i="1"/>
  <c r="AX204" i="1"/>
  <c r="AY203" i="1"/>
  <c r="AX203" i="1"/>
  <c r="AY202" i="1"/>
  <c r="AX202" i="1"/>
  <c r="AY201" i="1"/>
  <c r="AX201" i="1"/>
  <c r="AY200" i="1"/>
  <c r="AX200" i="1"/>
  <c r="AY199" i="1"/>
  <c r="AX199" i="1"/>
  <c r="AY198" i="1"/>
  <c r="AX198" i="1"/>
  <c r="AY197" i="1"/>
  <c r="AX197" i="1"/>
  <c r="AY196" i="1"/>
  <c r="AX196" i="1"/>
  <c r="AY195" i="1"/>
  <c r="AX195" i="1"/>
  <c r="AY194" i="1"/>
  <c r="AX194" i="1"/>
  <c r="AY193" i="1"/>
  <c r="AX193" i="1"/>
  <c r="AY192" i="1"/>
  <c r="AX192" i="1"/>
  <c r="AY191" i="1"/>
  <c r="AX191" i="1"/>
  <c r="AY190" i="1"/>
  <c r="AX190" i="1"/>
  <c r="AY189" i="1"/>
  <c r="AX189" i="1"/>
  <c r="AY188" i="1"/>
  <c r="AX188" i="1"/>
  <c r="AY187" i="1"/>
  <c r="AX187" i="1"/>
  <c r="AY185" i="1"/>
  <c r="AX185" i="1"/>
  <c r="AY184" i="1"/>
  <c r="AX184" i="1"/>
  <c r="AY183" i="1"/>
  <c r="AX183" i="1"/>
  <c r="AY181" i="1"/>
  <c r="AX181" i="1"/>
  <c r="AY180" i="1"/>
  <c r="AX180" i="1"/>
  <c r="AY179" i="1"/>
  <c r="AX179" i="1"/>
  <c r="AY178" i="1"/>
  <c r="AX178" i="1"/>
  <c r="AY174" i="1"/>
  <c r="AX174" i="1"/>
  <c r="AY172" i="1"/>
  <c r="AX172" i="1"/>
  <c r="AY170" i="1"/>
  <c r="AX170" i="1"/>
  <c r="AY169" i="1"/>
  <c r="AX169" i="1"/>
  <c r="AY168" i="1"/>
  <c r="AX168" i="1"/>
  <c r="AY167" i="1"/>
  <c r="AX167" i="1"/>
  <c r="AY166" i="1"/>
  <c r="AX166" i="1"/>
  <c r="AY165" i="1"/>
  <c r="AX165" i="1"/>
  <c r="AY164" i="1"/>
  <c r="AX164" i="1"/>
  <c r="AY163" i="1"/>
  <c r="AX163" i="1"/>
  <c r="AY162" i="1"/>
  <c r="AX162" i="1"/>
  <c r="AY161" i="1"/>
  <c r="AX161" i="1"/>
  <c r="AY160" i="1"/>
  <c r="AX160" i="1"/>
  <c r="AY159" i="1"/>
  <c r="AX159" i="1"/>
  <c r="AY158" i="1"/>
  <c r="AX158" i="1"/>
  <c r="AY157" i="1"/>
  <c r="AX157" i="1"/>
  <c r="AY156" i="1"/>
  <c r="AX156" i="1"/>
  <c r="AY154" i="1"/>
  <c r="AX154" i="1"/>
  <c r="AY153" i="1"/>
  <c r="AX153" i="1"/>
  <c r="AY152" i="1"/>
  <c r="AX152" i="1"/>
  <c r="AY149" i="1"/>
  <c r="AX149" i="1"/>
  <c r="AY146" i="1"/>
  <c r="AY145" i="1" s="1"/>
  <c r="AX146" i="1"/>
  <c r="AX145" i="1" s="1"/>
  <c r="AY141" i="1"/>
  <c r="AX141" i="1"/>
  <c r="AY140" i="1"/>
  <c r="AX140" i="1"/>
  <c r="AY139" i="1"/>
  <c r="AX139" i="1"/>
  <c r="AY138" i="1"/>
  <c r="AX138" i="1"/>
  <c r="AY137" i="1"/>
  <c r="AX137" i="1"/>
  <c r="AY136" i="1"/>
  <c r="AX136" i="1"/>
  <c r="AY135" i="1"/>
  <c r="AX135" i="1"/>
  <c r="AY134" i="1"/>
  <c r="AX134" i="1"/>
  <c r="AY133" i="1"/>
  <c r="AX133" i="1"/>
  <c r="AY132" i="1"/>
  <c r="AX132" i="1"/>
  <c r="AY130" i="1"/>
  <c r="AX130" i="1"/>
  <c r="AY128" i="1"/>
  <c r="AX128" i="1"/>
  <c r="AY127" i="1"/>
  <c r="AX127" i="1"/>
  <c r="AY126" i="1"/>
  <c r="AX126" i="1"/>
  <c r="AY125" i="1"/>
  <c r="AX125" i="1"/>
  <c r="AY122" i="1"/>
  <c r="AX122" i="1"/>
  <c r="AY121" i="1"/>
  <c r="AX121" i="1"/>
  <c r="AY120" i="1"/>
  <c r="AX120" i="1"/>
  <c r="AY119" i="1"/>
  <c r="AX119" i="1"/>
  <c r="AY118" i="1"/>
  <c r="AX118" i="1"/>
  <c r="AY117" i="1"/>
  <c r="AX117" i="1"/>
  <c r="AY116" i="1"/>
  <c r="AX116" i="1"/>
  <c r="AY115" i="1"/>
  <c r="AX115" i="1"/>
  <c r="AY114" i="1"/>
  <c r="AX114" i="1"/>
  <c r="AY113" i="1"/>
  <c r="AX113" i="1"/>
  <c r="AY112" i="1"/>
  <c r="AX112" i="1"/>
  <c r="AY111" i="1"/>
  <c r="AX111" i="1"/>
  <c r="AY110" i="1"/>
  <c r="AX110" i="1"/>
  <c r="AY109" i="1"/>
  <c r="AX109" i="1"/>
  <c r="AY108" i="1"/>
  <c r="AX108" i="1"/>
  <c r="AY107" i="1"/>
  <c r="AX107" i="1"/>
  <c r="AY106" i="1"/>
  <c r="AX106" i="1"/>
  <c r="AY105" i="1"/>
  <c r="AX105" i="1"/>
  <c r="AY104" i="1"/>
  <c r="AX104" i="1"/>
  <c r="AY103" i="1"/>
  <c r="AX103" i="1"/>
  <c r="AY102" i="1"/>
  <c r="AX102" i="1"/>
  <c r="AY101" i="1"/>
  <c r="AX101" i="1"/>
  <c r="AY100" i="1"/>
  <c r="AX100" i="1"/>
  <c r="AY99" i="1"/>
  <c r="AX99" i="1"/>
  <c r="AY97" i="1"/>
  <c r="AX97" i="1"/>
  <c r="AY96" i="1"/>
  <c r="AX96" i="1"/>
  <c r="AY95" i="1"/>
  <c r="AX95" i="1"/>
  <c r="AY94" i="1"/>
  <c r="AX94" i="1"/>
  <c r="AY93" i="1"/>
  <c r="AX93" i="1"/>
  <c r="AY92" i="1"/>
  <c r="AX92" i="1"/>
  <c r="AY91" i="1"/>
  <c r="AX91" i="1"/>
  <c r="AY90" i="1"/>
  <c r="AX90" i="1"/>
  <c r="AY89" i="1"/>
  <c r="AX89" i="1"/>
  <c r="AY88" i="1"/>
  <c r="AX88" i="1"/>
  <c r="AY87" i="1"/>
  <c r="AX87" i="1"/>
  <c r="AY86" i="1"/>
  <c r="AX86" i="1"/>
  <c r="AY85" i="1"/>
  <c r="AX85" i="1"/>
  <c r="AY84" i="1"/>
  <c r="AX84" i="1"/>
  <c r="AY83" i="1"/>
  <c r="AX83" i="1"/>
  <c r="AY82" i="1"/>
  <c r="AX82" i="1"/>
  <c r="AY81" i="1"/>
  <c r="AX81" i="1"/>
  <c r="AY80" i="1"/>
  <c r="AX80" i="1"/>
  <c r="AY79" i="1"/>
  <c r="AX79" i="1"/>
  <c r="AY78" i="1"/>
  <c r="AX78" i="1"/>
  <c r="AY77" i="1"/>
  <c r="AX77" i="1"/>
  <c r="AY76" i="1"/>
  <c r="AX76" i="1"/>
  <c r="AY75" i="1"/>
  <c r="AX75" i="1"/>
  <c r="AY74" i="1"/>
  <c r="AY73" i="1" s="1"/>
  <c r="AX74" i="1"/>
  <c r="AX73" i="1" s="1"/>
  <c r="AY71" i="1"/>
  <c r="AX71" i="1"/>
  <c r="AY70" i="1"/>
  <c r="AX70" i="1"/>
  <c r="AY69" i="1"/>
  <c r="AX69" i="1"/>
  <c r="AY68" i="1"/>
  <c r="AX68" i="1"/>
  <c r="AY66" i="1"/>
  <c r="AX66" i="1"/>
  <c r="AY65" i="1"/>
  <c r="AX65" i="1"/>
  <c r="AY64" i="1"/>
  <c r="AX64" i="1"/>
  <c r="AY63" i="1"/>
  <c r="AX63" i="1"/>
  <c r="AY62" i="1"/>
  <c r="AX62" i="1"/>
  <c r="AY61" i="1"/>
  <c r="AX61" i="1"/>
  <c r="AY60" i="1"/>
  <c r="AX60" i="1"/>
  <c r="AY59" i="1"/>
  <c r="AX59" i="1"/>
  <c r="AY58" i="1"/>
  <c r="AX58" i="1"/>
  <c r="AY57" i="1"/>
  <c r="AX57" i="1"/>
  <c r="AY56" i="1"/>
  <c r="AX56" i="1"/>
  <c r="AY55" i="1"/>
  <c r="AX55" i="1"/>
  <c r="AY54" i="1"/>
  <c r="AX54" i="1"/>
  <c r="AY53" i="1"/>
  <c r="AX53" i="1"/>
  <c r="AY52" i="1"/>
  <c r="AX52" i="1"/>
  <c r="AY51" i="1"/>
  <c r="AX51" i="1"/>
  <c r="AY50" i="1"/>
  <c r="AX50" i="1"/>
  <c r="AY49" i="1"/>
  <c r="AX49" i="1"/>
  <c r="AY48" i="1"/>
  <c r="AX48" i="1"/>
  <c r="AY47" i="1"/>
  <c r="AX47" i="1"/>
  <c r="AY45" i="1"/>
  <c r="AX45" i="1"/>
  <c r="AY44" i="1"/>
  <c r="AX44" i="1"/>
  <c r="AY43" i="1"/>
  <c r="AX43" i="1"/>
  <c r="AY41" i="1"/>
  <c r="AX41" i="1"/>
  <c r="AY40" i="1"/>
  <c r="AX40" i="1"/>
  <c r="AY39" i="1"/>
  <c r="AX39" i="1"/>
  <c r="AY38" i="1"/>
  <c r="AX38" i="1"/>
  <c r="AY37" i="1"/>
  <c r="AX37" i="1"/>
  <c r="AY36" i="1"/>
  <c r="AX36" i="1"/>
  <c r="AY35" i="1"/>
  <c r="AX35" i="1"/>
  <c r="AY34" i="1"/>
  <c r="AX34" i="1"/>
  <c r="AY33" i="1"/>
  <c r="AX33" i="1"/>
  <c r="AY32" i="1"/>
  <c r="AX32" i="1"/>
  <c r="AY31" i="1"/>
  <c r="AX31" i="1"/>
  <c r="AY30" i="1"/>
  <c r="AX30" i="1"/>
  <c r="AY29" i="1"/>
  <c r="AX29" i="1"/>
  <c r="AY28" i="1"/>
  <c r="AX28" i="1"/>
  <c r="AY27" i="1"/>
  <c r="AX27" i="1"/>
  <c r="AY26" i="1"/>
  <c r="AX26" i="1"/>
  <c r="AY25" i="1"/>
  <c r="AX25" i="1"/>
  <c r="AY24" i="1"/>
  <c r="AX24" i="1"/>
  <c r="AY23" i="1"/>
  <c r="AX23" i="1"/>
  <c r="AM633" i="1"/>
  <c r="AL633" i="1"/>
  <c r="AM632" i="1"/>
  <c r="AL632" i="1"/>
  <c r="AM631" i="1"/>
  <c r="AL631" i="1"/>
  <c r="AM629" i="1"/>
  <c r="AL629" i="1"/>
  <c r="AM625" i="1"/>
  <c r="AL625" i="1"/>
  <c r="AM624" i="1"/>
  <c r="AL624" i="1"/>
  <c r="AM623" i="1"/>
  <c r="AL623" i="1"/>
  <c r="AM622" i="1"/>
  <c r="AL622" i="1"/>
  <c r="AL621" i="1"/>
  <c r="AM619" i="1"/>
  <c r="AL619" i="1"/>
  <c r="AM616" i="1"/>
  <c r="AL616" i="1"/>
  <c r="AM615" i="1"/>
  <c r="AL615" i="1"/>
  <c r="AM614" i="1"/>
  <c r="AL614" i="1"/>
  <c r="AM613" i="1"/>
  <c r="AL613" i="1"/>
  <c r="AM612" i="1"/>
  <c r="AL612" i="1"/>
  <c r="AM611" i="1"/>
  <c r="AL611" i="1"/>
  <c r="AM609" i="1"/>
  <c r="AL609" i="1"/>
  <c r="AM608" i="1"/>
  <c r="AL608" i="1"/>
  <c r="AM607" i="1"/>
  <c r="AL607" i="1"/>
  <c r="AM604" i="1"/>
  <c r="AL604" i="1"/>
  <c r="AM602" i="1"/>
  <c r="AL602" i="1"/>
  <c r="AM600" i="1"/>
  <c r="AL600" i="1"/>
  <c r="AM597" i="1"/>
  <c r="AL597" i="1"/>
  <c r="AM596" i="1"/>
  <c r="AL596" i="1"/>
  <c r="AM595" i="1"/>
  <c r="AL595" i="1"/>
  <c r="AM594" i="1"/>
  <c r="AL594" i="1"/>
  <c r="AM593" i="1"/>
  <c r="AL593" i="1"/>
  <c r="AM591" i="1"/>
  <c r="AM590" i="1" s="1"/>
  <c r="AL591" i="1"/>
  <c r="AL590" i="1" s="1"/>
  <c r="AM589" i="1"/>
  <c r="AL589" i="1"/>
  <c r="AM587" i="1"/>
  <c r="AL587" i="1"/>
  <c r="AM586" i="1"/>
  <c r="AL586" i="1"/>
  <c r="AM570" i="1"/>
  <c r="AL570" i="1"/>
  <c r="AL569" i="1" s="1"/>
  <c r="AM568" i="1"/>
  <c r="AL568" i="1"/>
  <c r="AM567" i="1"/>
  <c r="AL567" i="1"/>
  <c r="AM566" i="1"/>
  <c r="AL566" i="1"/>
  <c r="AM564" i="1"/>
  <c r="AL564" i="1"/>
  <c r="AM562" i="1"/>
  <c r="AL562" i="1"/>
  <c r="AL561" i="1" s="1"/>
  <c r="AM532" i="1"/>
  <c r="AL532" i="1"/>
  <c r="AL531" i="1" s="1"/>
  <c r="AM506" i="1"/>
  <c r="AL506" i="1"/>
  <c r="AL505" i="1" s="1"/>
  <c r="AM499" i="1"/>
  <c r="AL499" i="1"/>
  <c r="AL498" i="1" s="1"/>
  <c r="AM492" i="1"/>
  <c r="AL492" i="1"/>
  <c r="AL491" i="1" s="1"/>
  <c r="AL489" i="1"/>
  <c r="AM486" i="1"/>
  <c r="AL486" i="1"/>
  <c r="AM485" i="1"/>
  <c r="AL485" i="1"/>
  <c r="AM484" i="1"/>
  <c r="AL484" i="1"/>
  <c r="AM483" i="1"/>
  <c r="AL483" i="1"/>
  <c r="AM482" i="1"/>
  <c r="AL482" i="1"/>
  <c r="AM481" i="1"/>
  <c r="AL481" i="1"/>
  <c r="AM480" i="1"/>
  <c r="AL480" i="1"/>
  <c r="AM479" i="1"/>
  <c r="AL479" i="1"/>
  <c r="AM478" i="1"/>
  <c r="AL478" i="1"/>
  <c r="AM477" i="1"/>
  <c r="AL477" i="1"/>
  <c r="AM476" i="1"/>
  <c r="AL476" i="1"/>
  <c r="AM475" i="1"/>
  <c r="AL475" i="1"/>
  <c r="AM474" i="1"/>
  <c r="AL474" i="1"/>
  <c r="AM473" i="1"/>
  <c r="AL473" i="1"/>
  <c r="AM472" i="1"/>
  <c r="AL472" i="1"/>
  <c r="AM471" i="1"/>
  <c r="AL471" i="1"/>
  <c r="AM470" i="1"/>
  <c r="AL470" i="1"/>
  <c r="AM469" i="1"/>
  <c r="AL469" i="1"/>
  <c r="AM468" i="1"/>
  <c r="AL468" i="1"/>
  <c r="AM467" i="1"/>
  <c r="AL467" i="1"/>
  <c r="AM466" i="1"/>
  <c r="AL466" i="1"/>
  <c r="AM465" i="1"/>
  <c r="AL465" i="1"/>
  <c r="AM464" i="1"/>
  <c r="AL464" i="1"/>
  <c r="AM463" i="1"/>
  <c r="AL463" i="1"/>
  <c r="AM462" i="1"/>
  <c r="AL462" i="1"/>
  <c r="AM461" i="1"/>
  <c r="AL461" i="1"/>
  <c r="AM460" i="1"/>
  <c r="AL460" i="1"/>
  <c r="AM459" i="1"/>
  <c r="AL459" i="1"/>
  <c r="AM458" i="1"/>
  <c r="AL458" i="1"/>
  <c r="AM457" i="1"/>
  <c r="AL457" i="1"/>
  <c r="AM456" i="1"/>
  <c r="AL456" i="1"/>
  <c r="AM455" i="1"/>
  <c r="AL455" i="1"/>
  <c r="AM454" i="1"/>
  <c r="AL454" i="1"/>
  <c r="AM453" i="1"/>
  <c r="AL453" i="1"/>
  <c r="AM452" i="1"/>
  <c r="AL452" i="1"/>
  <c r="AM451" i="1"/>
  <c r="AL451" i="1"/>
  <c r="AM450" i="1"/>
  <c r="AL450" i="1"/>
  <c r="AM449" i="1"/>
  <c r="AL449" i="1"/>
  <c r="AM447" i="1"/>
  <c r="AL447" i="1"/>
  <c r="AM446" i="1"/>
  <c r="AL446" i="1"/>
  <c r="AM445" i="1"/>
  <c r="AL445" i="1"/>
  <c r="AM444" i="1"/>
  <c r="AL444" i="1"/>
  <c r="AM443" i="1"/>
  <c r="AL443" i="1"/>
  <c r="AM442" i="1"/>
  <c r="AL442" i="1"/>
  <c r="AM441" i="1"/>
  <c r="AL441" i="1"/>
  <c r="AM440" i="1"/>
  <c r="AL440" i="1"/>
  <c r="AM439" i="1"/>
  <c r="AL439" i="1"/>
  <c r="AM438" i="1"/>
  <c r="AL438" i="1"/>
  <c r="AM437" i="1"/>
  <c r="AL437" i="1"/>
  <c r="AM436" i="1"/>
  <c r="AL436" i="1"/>
  <c r="AM435" i="1"/>
  <c r="AL435" i="1"/>
  <c r="AM434" i="1"/>
  <c r="AL434" i="1"/>
  <c r="AM433" i="1"/>
  <c r="AL433" i="1"/>
  <c r="AM432" i="1"/>
  <c r="AL432" i="1"/>
  <c r="AM431" i="1"/>
  <c r="AL431" i="1"/>
  <c r="AM430" i="1"/>
  <c r="AL430" i="1"/>
  <c r="AM429" i="1"/>
  <c r="AL429" i="1"/>
  <c r="AM428" i="1"/>
  <c r="AL428" i="1"/>
  <c r="AM427" i="1"/>
  <c r="AL427" i="1"/>
  <c r="AM426" i="1"/>
  <c r="AL426" i="1"/>
  <c r="AM425" i="1"/>
  <c r="AL425" i="1"/>
  <c r="AM424" i="1"/>
  <c r="AL424" i="1"/>
  <c r="AM423" i="1"/>
  <c r="AL423" i="1"/>
  <c r="AM422" i="1"/>
  <c r="AL422" i="1"/>
  <c r="AM421" i="1"/>
  <c r="AL421" i="1"/>
  <c r="AM420" i="1"/>
  <c r="AL420" i="1"/>
  <c r="AM419" i="1"/>
  <c r="AL419" i="1"/>
  <c r="AM418" i="1"/>
  <c r="AL418" i="1"/>
  <c r="AM417" i="1"/>
  <c r="AL417" i="1"/>
  <c r="AM416" i="1"/>
  <c r="AL416" i="1"/>
  <c r="AM415" i="1"/>
  <c r="AL415" i="1"/>
  <c r="AM414" i="1"/>
  <c r="AL414" i="1"/>
  <c r="AM413" i="1"/>
  <c r="AL413" i="1"/>
  <c r="AM412" i="1"/>
  <c r="AL412" i="1"/>
  <c r="AM411" i="1"/>
  <c r="AL411" i="1"/>
  <c r="AM410" i="1"/>
  <c r="AL410" i="1"/>
  <c r="AM407" i="1"/>
  <c r="AL407" i="1"/>
  <c r="AM406" i="1"/>
  <c r="AL406" i="1"/>
  <c r="AM405" i="1"/>
  <c r="AL405" i="1"/>
  <c r="AM404" i="1"/>
  <c r="AL404" i="1"/>
  <c r="AM403" i="1"/>
  <c r="AL403" i="1"/>
  <c r="AM402" i="1"/>
  <c r="AL402" i="1"/>
  <c r="AM401" i="1"/>
  <c r="AL401" i="1"/>
  <c r="AM400" i="1"/>
  <c r="AL400" i="1"/>
  <c r="AM399" i="1"/>
  <c r="AL399" i="1"/>
  <c r="AM398" i="1"/>
  <c r="AL398" i="1"/>
  <c r="AM397" i="1"/>
  <c r="AL397" i="1"/>
  <c r="AM396" i="1"/>
  <c r="AL396" i="1"/>
  <c r="AM395" i="1"/>
  <c r="AL395" i="1"/>
  <c r="AM394" i="1"/>
  <c r="AL394" i="1"/>
  <c r="AM392" i="1"/>
  <c r="AL392" i="1"/>
  <c r="AM391" i="1"/>
  <c r="AL391" i="1"/>
  <c r="AM390" i="1"/>
  <c r="AL390" i="1"/>
  <c r="AM389" i="1"/>
  <c r="AL389" i="1"/>
  <c r="AM388" i="1"/>
  <c r="AL388" i="1"/>
  <c r="AM387" i="1"/>
  <c r="AL387" i="1"/>
  <c r="AM386" i="1"/>
  <c r="AL386" i="1"/>
  <c r="AM385" i="1"/>
  <c r="AL385" i="1"/>
  <c r="AM384" i="1"/>
  <c r="AL384" i="1"/>
  <c r="AM383" i="1"/>
  <c r="AL383" i="1"/>
  <c r="AM382" i="1"/>
  <c r="AL382" i="1"/>
  <c r="AM380" i="1"/>
  <c r="AL380" i="1"/>
  <c r="AM379" i="1"/>
  <c r="AL379" i="1"/>
  <c r="AM376" i="1"/>
  <c r="AL376" i="1"/>
  <c r="AM375" i="1"/>
  <c r="AL375" i="1"/>
  <c r="AM374" i="1"/>
  <c r="AL374" i="1"/>
  <c r="AM373" i="1"/>
  <c r="AL373" i="1"/>
  <c r="AM372" i="1"/>
  <c r="AL372" i="1"/>
  <c r="AM371" i="1"/>
  <c r="AL371" i="1"/>
  <c r="AM370" i="1"/>
  <c r="AL370" i="1"/>
  <c r="AM369" i="1"/>
  <c r="AL369" i="1"/>
  <c r="AM368" i="1"/>
  <c r="AL368" i="1"/>
  <c r="AM367" i="1"/>
  <c r="AL367" i="1"/>
  <c r="AM366" i="1"/>
  <c r="AL366" i="1"/>
  <c r="AM365" i="1"/>
  <c r="AL365" i="1"/>
  <c r="AM364" i="1"/>
  <c r="AL364" i="1"/>
  <c r="AM363" i="1"/>
  <c r="AL363" i="1"/>
  <c r="AM362" i="1"/>
  <c r="AL362" i="1"/>
  <c r="AM361" i="1"/>
  <c r="AL361" i="1"/>
  <c r="AM360" i="1"/>
  <c r="AL360" i="1"/>
  <c r="AM359" i="1"/>
  <c r="AL359" i="1"/>
  <c r="AM358" i="1"/>
  <c r="AL358" i="1"/>
  <c r="AM357" i="1"/>
  <c r="AL357" i="1"/>
  <c r="AM355" i="1"/>
  <c r="AL355" i="1"/>
  <c r="AM354" i="1"/>
  <c r="AL354" i="1"/>
  <c r="AM353" i="1"/>
  <c r="AL353" i="1"/>
  <c r="AM352" i="1"/>
  <c r="AL352" i="1"/>
  <c r="AM351" i="1"/>
  <c r="AL351" i="1"/>
  <c r="AM350" i="1"/>
  <c r="AL350" i="1"/>
  <c r="AM349" i="1"/>
  <c r="AL349" i="1"/>
  <c r="AM348" i="1"/>
  <c r="AL348" i="1"/>
  <c r="AM347" i="1"/>
  <c r="AL347" i="1"/>
  <c r="AM346" i="1"/>
  <c r="AL346" i="1"/>
  <c r="AM345" i="1"/>
  <c r="AL345" i="1"/>
  <c r="AM344" i="1"/>
  <c r="AL344" i="1"/>
  <c r="AM343" i="1"/>
  <c r="AL343" i="1"/>
  <c r="AM342" i="1"/>
  <c r="AL342" i="1"/>
  <c r="AM341" i="1"/>
  <c r="AL341" i="1"/>
  <c r="AM339" i="1"/>
  <c r="AL339" i="1"/>
  <c r="AM337" i="1"/>
  <c r="AL337" i="1"/>
  <c r="AM336" i="1"/>
  <c r="AL336" i="1"/>
  <c r="AM333" i="1"/>
  <c r="AL333" i="1"/>
  <c r="AM332" i="1"/>
  <c r="AL332" i="1"/>
  <c r="AM331" i="1"/>
  <c r="AL331" i="1"/>
  <c r="AM330" i="1"/>
  <c r="AL330" i="1"/>
  <c r="AM329" i="1"/>
  <c r="AL329" i="1"/>
  <c r="AM328" i="1"/>
  <c r="AL328" i="1"/>
  <c r="AM327" i="1"/>
  <c r="AL327" i="1"/>
  <c r="AM326" i="1"/>
  <c r="AL326" i="1"/>
  <c r="AM325" i="1"/>
  <c r="AL325" i="1"/>
  <c r="AM324" i="1"/>
  <c r="AL324" i="1"/>
  <c r="AM323" i="1"/>
  <c r="AL323" i="1"/>
  <c r="AM322" i="1"/>
  <c r="AL322" i="1"/>
  <c r="AM321" i="1"/>
  <c r="AL321" i="1"/>
  <c r="AM320" i="1"/>
  <c r="AL320" i="1"/>
  <c r="AM319" i="1"/>
  <c r="AL319" i="1"/>
  <c r="AM318" i="1"/>
  <c r="AL318" i="1"/>
  <c r="AM317" i="1"/>
  <c r="AL317" i="1"/>
  <c r="AM316" i="1"/>
  <c r="AL316" i="1"/>
  <c r="AM315" i="1"/>
  <c r="AL315" i="1"/>
  <c r="AM314" i="1"/>
  <c r="AL314" i="1"/>
  <c r="AM313" i="1"/>
  <c r="AL313" i="1"/>
  <c r="AM312" i="1"/>
  <c r="AL312" i="1"/>
  <c r="AM311" i="1"/>
  <c r="AL311" i="1"/>
  <c r="AM310" i="1"/>
  <c r="AL310" i="1"/>
  <c r="AM309" i="1"/>
  <c r="AL309" i="1"/>
  <c r="AM308" i="1"/>
  <c r="AL308" i="1"/>
  <c r="AM307" i="1"/>
  <c r="AL307" i="1"/>
  <c r="AM306" i="1"/>
  <c r="AL306" i="1"/>
  <c r="AM305" i="1"/>
  <c r="AL305" i="1"/>
  <c r="AM303" i="1"/>
  <c r="AL303" i="1"/>
  <c r="AM302" i="1"/>
  <c r="AL302" i="1"/>
  <c r="AM301" i="1"/>
  <c r="AL301" i="1"/>
  <c r="AM300" i="1"/>
  <c r="AL300" i="1"/>
  <c r="AM299" i="1"/>
  <c r="AL299" i="1"/>
  <c r="AM298" i="1"/>
  <c r="AL298" i="1"/>
  <c r="AM297" i="1"/>
  <c r="AL297" i="1"/>
  <c r="AM296" i="1"/>
  <c r="AL296" i="1"/>
  <c r="AM288" i="1"/>
  <c r="AL288" i="1"/>
  <c r="AM286" i="1"/>
  <c r="AL286" i="1"/>
  <c r="AM285" i="1"/>
  <c r="AL285" i="1"/>
  <c r="AM284" i="1"/>
  <c r="AL284" i="1"/>
  <c r="AM283" i="1"/>
  <c r="AL283" i="1"/>
  <c r="AM282" i="1"/>
  <c r="AL282" i="1"/>
  <c r="AM281" i="1"/>
  <c r="AL281" i="1"/>
  <c r="AM280" i="1"/>
  <c r="AL280" i="1"/>
  <c r="AM279" i="1"/>
  <c r="AL279" i="1"/>
  <c r="AM278" i="1"/>
  <c r="AL278" i="1"/>
  <c r="AM277" i="1"/>
  <c r="AL277" i="1"/>
  <c r="AM276" i="1"/>
  <c r="AL276" i="1"/>
  <c r="AM275" i="1"/>
  <c r="AL275" i="1"/>
  <c r="AM274" i="1"/>
  <c r="AL274" i="1"/>
  <c r="AM273" i="1"/>
  <c r="AL273" i="1"/>
  <c r="AM272" i="1"/>
  <c r="AL272" i="1"/>
  <c r="AM271" i="1"/>
  <c r="AL271" i="1"/>
  <c r="AM270" i="1"/>
  <c r="AL270" i="1"/>
  <c r="AM269" i="1"/>
  <c r="AL269" i="1"/>
  <c r="AM268" i="1"/>
  <c r="AL268" i="1"/>
  <c r="AM267" i="1"/>
  <c r="AL267" i="1"/>
  <c r="AM266" i="1"/>
  <c r="AL266" i="1"/>
  <c r="AM264" i="1"/>
  <c r="AL264" i="1"/>
  <c r="AM263" i="1"/>
  <c r="AL263" i="1"/>
  <c r="AM262" i="1"/>
  <c r="AL262" i="1"/>
  <c r="AM261" i="1"/>
  <c r="AL261" i="1"/>
  <c r="AM260" i="1"/>
  <c r="AL260" i="1"/>
  <c r="AM259" i="1"/>
  <c r="AL259" i="1"/>
  <c r="AM258" i="1"/>
  <c r="AL258" i="1"/>
  <c r="AM257" i="1"/>
  <c r="AL257" i="1"/>
  <c r="AM254" i="1"/>
  <c r="AL254" i="1"/>
  <c r="AM253" i="1"/>
  <c r="AL253" i="1"/>
  <c r="AM252" i="1"/>
  <c r="AL252" i="1"/>
  <c r="AM251" i="1"/>
  <c r="AL251" i="1"/>
  <c r="AM250" i="1"/>
  <c r="AL250" i="1"/>
  <c r="AM249" i="1"/>
  <c r="AL249" i="1"/>
  <c r="AM248" i="1"/>
  <c r="AL248" i="1"/>
  <c r="AM247" i="1"/>
  <c r="AL247" i="1"/>
  <c r="AM246" i="1"/>
  <c r="AL246" i="1"/>
  <c r="AM245" i="1"/>
  <c r="AL245" i="1"/>
  <c r="AM244" i="1"/>
  <c r="AL244" i="1"/>
  <c r="AM243" i="1"/>
  <c r="AL243" i="1"/>
  <c r="AM242" i="1"/>
  <c r="AL242" i="1"/>
  <c r="AM241" i="1"/>
  <c r="AL241" i="1"/>
  <c r="AM240" i="1"/>
  <c r="AL240" i="1"/>
  <c r="AM239" i="1"/>
  <c r="AL239" i="1"/>
  <c r="AM238" i="1"/>
  <c r="AL238" i="1"/>
  <c r="AM237" i="1"/>
  <c r="AL237" i="1"/>
  <c r="AM236" i="1"/>
  <c r="AL236" i="1"/>
  <c r="AM235" i="1"/>
  <c r="AL235" i="1"/>
  <c r="AM234" i="1"/>
  <c r="AL234" i="1"/>
  <c r="AM233" i="1"/>
  <c r="AL233" i="1"/>
  <c r="AM232" i="1"/>
  <c r="AL232" i="1"/>
  <c r="AM231" i="1"/>
  <c r="AL231" i="1"/>
  <c r="AM230" i="1"/>
  <c r="AL230" i="1"/>
  <c r="AM229" i="1"/>
  <c r="AL229" i="1"/>
  <c r="AM228" i="1"/>
  <c r="AL228" i="1"/>
  <c r="AM227" i="1"/>
  <c r="AL227" i="1"/>
  <c r="AM226" i="1"/>
  <c r="AL226" i="1"/>
  <c r="AM225" i="1"/>
  <c r="AL225" i="1"/>
  <c r="AM224" i="1"/>
  <c r="AL224" i="1"/>
  <c r="AM223" i="1"/>
  <c r="AL223" i="1"/>
  <c r="AM222" i="1"/>
  <c r="AL222" i="1"/>
  <c r="AM221" i="1"/>
  <c r="AL221" i="1"/>
  <c r="AM220" i="1"/>
  <c r="AL220" i="1"/>
  <c r="AM219" i="1"/>
  <c r="AL219" i="1"/>
  <c r="AM218" i="1"/>
  <c r="AL218" i="1"/>
  <c r="AM217" i="1"/>
  <c r="AL217" i="1"/>
  <c r="AM215" i="1"/>
  <c r="AL215" i="1"/>
  <c r="AM214" i="1"/>
  <c r="AL214" i="1"/>
  <c r="AM213" i="1"/>
  <c r="AL213" i="1"/>
  <c r="AM212" i="1"/>
  <c r="AL212" i="1"/>
  <c r="AM211" i="1"/>
  <c r="AL211" i="1"/>
  <c r="AM210" i="1"/>
  <c r="AL210" i="1"/>
  <c r="AM209" i="1"/>
  <c r="AL209" i="1"/>
  <c r="AM208" i="1"/>
  <c r="AL208" i="1"/>
  <c r="AM207" i="1"/>
  <c r="AL207" i="1"/>
  <c r="AM206" i="1"/>
  <c r="AL206" i="1"/>
  <c r="AM205" i="1"/>
  <c r="AL205" i="1"/>
  <c r="AM204" i="1"/>
  <c r="AL204" i="1"/>
  <c r="AM203" i="1"/>
  <c r="AL203" i="1"/>
  <c r="AM202" i="1"/>
  <c r="AL202" i="1"/>
  <c r="AM201" i="1"/>
  <c r="AL201" i="1"/>
  <c r="AM200" i="1"/>
  <c r="AL200" i="1"/>
  <c r="AM199" i="1"/>
  <c r="AL199" i="1"/>
  <c r="AM198" i="1"/>
  <c r="AL198" i="1"/>
  <c r="AM197" i="1"/>
  <c r="AL197" i="1"/>
  <c r="AM196" i="1"/>
  <c r="AL196" i="1"/>
  <c r="AM195" i="1"/>
  <c r="AL195" i="1"/>
  <c r="AM194" i="1"/>
  <c r="AL194" i="1"/>
  <c r="AM193" i="1"/>
  <c r="AL193" i="1"/>
  <c r="AM192" i="1"/>
  <c r="AL192" i="1"/>
  <c r="AM191" i="1"/>
  <c r="AL191" i="1"/>
  <c r="AM190" i="1"/>
  <c r="AL190" i="1"/>
  <c r="AM189" i="1"/>
  <c r="AL189" i="1"/>
  <c r="AM188" i="1"/>
  <c r="AL188" i="1"/>
  <c r="AM187" i="1"/>
  <c r="AL187" i="1"/>
  <c r="AM185" i="1"/>
  <c r="AL185" i="1"/>
  <c r="AM184" i="1"/>
  <c r="AL184" i="1"/>
  <c r="AM183" i="1"/>
  <c r="AL183" i="1"/>
  <c r="AM181" i="1"/>
  <c r="AL181" i="1"/>
  <c r="AM180" i="1"/>
  <c r="AL180" i="1"/>
  <c r="AM179" i="1"/>
  <c r="AL179" i="1"/>
  <c r="AM178" i="1"/>
  <c r="AL178" i="1"/>
  <c r="AM174" i="1"/>
  <c r="AL174" i="1"/>
  <c r="AM172" i="1"/>
  <c r="AL172" i="1"/>
  <c r="AM170" i="1"/>
  <c r="AL170" i="1"/>
  <c r="AM169" i="1"/>
  <c r="AL169" i="1"/>
  <c r="AM168" i="1"/>
  <c r="AL168" i="1"/>
  <c r="AM167" i="1"/>
  <c r="AL167" i="1"/>
  <c r="AM166" i="1"/>
  <c r="AL166" i="1"/>
  <c r="AM165" i="1"/>
  <c r="AL165" i="1"/>
  <c r="AM164" i="1"/>
  <c r="AL164" i="1"/>
  <c r="AM163" i="1"/>
  <c r="AL163" i="1"/>
  <c r="AM162" i="1"/>
  <c r="AL162" i="1"/>
  <c r="AM161" i="1"/>
  <c r="AL161" i="1"/>
  <c r="AM160" i="1"/>
  <c r="AL160" i="1"/>
  <c r="AM159" i="1"/>
  <c r="AL159" i="1"/>
  <c r="AM158" i="1"/>
  <c r="AL158" i="1"/>
  <c r="AM157" i="1"/>
  <c r="AL157" i="1"/>
  <c r="AM156" i="1"/>
  <c r="AL156" i="1"/>
  <c r="AM154" i="1"/>
  <c r="AL154" i="1"/>
  <c r="AM153" i="1"/>
  <c r="AL153" i="1"/>
  <c r="AM152" i="1"/>
  <c r="AL152" i="1"/>
  <c r="AM149" i="1"/>
  <c r="AL149" i="1"/>
  <c r="AM146" i="1"/>
  <c r="AL146" i="1"/>
  <c r="AL145" i="1" s="1"/>
  <c r="AM141" i="1"/>
  <c r="AL141" i="1"/>
  <c r="AM140" i="1"/>
  <c r="AL140" i="1"/>
  <c r="AM139" i="1"/>
  <c r="AL139" i="1"/>
  <c r="AM138" i="1"/>
  <c r="AL138" i="1"/>
  <c r="AM137" i="1"/>
  <c r="AL137" i="1"/>
  <c r="AM136" i="1"/>
  <c r="AL136" i="1"/>
  <c r="AM135" i="1"/>
  <c r="AL135" i="1"/>
  <c r="AM134" i="1"/>
  <c r="AL134" i="1"/>
  <c r="AM133" i="1"/>
  <c r="AL133" i="1"/>
  <c r="AM132" i="1"/>
  <c r="AL132" i="1"/>
  <c r="AM130" i="1"/>
  <c r="AL130" i="1"/>
  <c r="AM128" i="1"/>
  <c r="AL128" i="1"/>
  <c r="AM127" i="1"/>
  <c r="AL127" i="1"/>
  <c r="AM126" i="1"/>
  <c r="AL126" i="1"/>
  <c r="AM125" i="1"/>
  <c r="AL125" i="1"/>
  <c r="AM122" i="1"/>
  <c r="AL122" i="1"/>
  <c r="AM121" i="1"/>
  <c r="AL121" i="1"/>
  <c r="AM120" i="1"/>
  <c r="AL120" i="1"/>
  <c r="AM119" i="1"/>
  <c r="AL119" i="1"/>
  <c r="AM118" i="1"/>
  <c r="AL118" i="1"/>
  <c r="AM117" i="1"/>
  <c r="AL117" i="1"/>
  <c r="AM116" i="1"/>
  <c r="AL116" i="1"/>
  <c r="AM115" i="1"/>
  <c r="AL115" i="1"/>
  <c r="AM114" i="1"/>
  <c r="AL114" i="1"/>
  <c r="AM113" i="1"/>
  <c r="AL113" i="1"/>
  <c r="AM112" i="1"/>
  <c r="AL112" i="1"/>
  <c r="AM111" i="1"/>
  <c r="AL111" i="1"/>
  <c r="AM110" i="1"/>
  <c r="AL110" i="1"/>
  <c r="AM109" i="1"/>
  <c r="AL109" i="1"/>
  <c r="AM108" i="1"/>
  <c r="AL108" i="1"/>
  <c r="AM107" i="1"/>
  <c r="AL107" i="1"/>
  <c r="AM106" i="1"/>
  <c r="AL106" i="1"/>
  <c r="AM105" i="1"/>
  <c r="AL105" i="1"/>
  <c r="AM104" i="1"/>
  <c r="AL104" i="1"/>
  <c r="AM103" i="1"/>
  <c r="AL103" i="1"/>
  <c r="AM102" i="1"/>
  <c r="AL102" i="1"/>
  <c r="AM101" i="1"/>
  <c r="AL101" i="1"/>
  <c r="AM100" i="1"/>
  <c r="AL100" i="1"/>
  <c r="AM99" i="1"/>
  <c r="AL99" i="1"/>
  <c r="AM97" i="1"/>
  <c r="AL97" i="1"/>
  <c r="AM96" i="1"/>
  <c r="AL96" i="1"/>
  <c r="AM95" i="1"/>
  <c r="AL95" i="1"/>
  <c r="AM94" i="1"/>
  <c r="AL94" i="1"/>
  <c r="AM93" i="1"/>
  <c r="AL93" i="1"/>
  <c r="AM92" i="1"/>
  <c r="AL92" i="1"/>
  <c r="AM91" i="1"/>
  <c r="AL91" i="1"/>
  <c r="AM90" i="1"/>
  <c r="AL90" i="1"/>
  <c r="AM89" i="1"/>
  <c r="AL89" i="1"/>
  <c r="AM88" i="1"/>
  <c r="AL88" i="1"/>
  <c r="AM87" i="1"/>
  <c r="AL87" i="1"/>
  <c r="AM86" i="1"/>
  <c r="AL86" i="1"/>
  <c r="AM85" i="1"/>
  <c r="AL85" i="1"/>
  <c r="AM84" i="1"/>
  <c r="AL84" i="1"/>
  <c r="AM83" i="1"/>
  <c r="AL83" i="1"/>
  <c r="AM82" i="1"/>
  <c r="AL82" i="1"/>
  <c r="AM81" i="1"/>
  <c r="AL81" i="1"/>
  <c r="AM80" i="1"/>
  <c r="AL80" i="1"/>
  <c r="AM79" i="1"/>
  <c r="AL79" i="1"/>
  <c r="AM78" i="1"/>
  <c r="AL78" i="1"/>
  <c r="AM77" i="1"/>
  <c r="AL77" i="1"/>
  <c r="AM76" i="1"/>
  <c r="AL76" i="1"/>
  <c r="AM75" i="1"/>
  <c r="AL75" i="1"/>
  <c r="AM74" i="1"/>
  <c r="AL74" i="1"/>
  <c r="AM71" i="1"/>
  <c r="AL71" i="1"/>
  <c r="AM70" i="1"/>
  <c r="AL70" i="1"/>
  <c r="AM69" i="1"/>
  <c r="AL69" i="1"/>
  <c r="AM68" i="1"/>
  <c r="AL68" i="1"/>
  <c r="AM66" i="1"/>
  <c r="AL66" i="1"/>
  <c r="AM65" i="1"/>
  <c r="AL65" i="1"/>
  <c r="AM64" i="1"/>
  <c r="AL64" i="1"/>
  <c r="AM63" i="1"/>
  <c r="AL63" i="1"/>
  <c r="AM62" i="1"/>
  <c r="AL62" i="1"/>
  <c r="AM61" i="1"/>
  <c r="AL61" i="1"/>
  <c r="AM60" i="1"/>
  <c r="AL60" i="1"/>
  <c r="AM59" i="1"/>
  <c r="AL59" i="1"/>
  <c r="AM58" i="1"/>
  <c r="AL58" i="1"/>
  <c r="AM57" i="1"/>
  <c r="AL57" i="1"/>
  <c r="AM56" i="1"/>
  <c r="AL56" i="1"/>
  <c r="AM55" i="1"/>
  <c r="AL55" i="1"/>
  <c r="AM54" i="1"/>
  <c r="AL54" i="1"/>
  <c r="AM53" i="1"/>
  <c r="AL53" i="1"/>
  <c r="AM52" i="1"/>
  <c r="AL52" i="1"/>
  <c r="AM51" i="1"/>
  <c r="AL51" i="1"/>
  <c r="AM50" i="1"/>
  <c r="AL50" i="1"/>
  <c r="AM49" i="1"/>
  <c r="AL49" i="1"/>
  <c r="AM48" i="1"/>
  <c r="AL48" i="1"/>
  <c r="AM47" i="1"/>
  <c r="AL47" i="1"/>
  <c r="AM45" i="1"/>
  <c r="AL45" i="1"/>
  <c r="AM44" i="1"/>
  <c r="AL44" i="1"/>
  <c r="AM43" i="1"/>
  <c r="AL43" i="1"/>
  <c r="AM41" i="1"/>
  <c r="AL41" i="1"/>
  <c r="AM40" i="1"/>
  <c r="AL40" i="1"/>
  <c r="AM39" i="1"/>
  <c r="AL39" i="1"/>
  <c r="AM38" i="1"/>
  <c r="AL38" i="1"/>
  <c r="AM37" i="1"/>
  <c r="AL37" i="1"/>
  <c r="AM36" i="1"/>
  <c r="AL36" i="1"/>
  <c r="AM35" i="1"/>
  <c r="AL35" i="1"/>
  <c r="AM34" i="1"/>
  <c r="AL34" i="1"/>
  <c r="AM33" i="1"/>
  <c r="AL33" i="1"/>
  <c r="AM32" i="1"/>
  <c r="AL32" i="1"/>
  <c r="AM31" i="1"/>
  <c r="AL31" i="1"/>
  <c r="AM30" i="1"/>
  <c r="AL30" i="1"/>
  <c r="AM29" i="1"/>
  <c r="AL29" i="1"/>
  <c r="AM28" i="1"/>
  <c r="AL28" i="1"/>
  <c r="AM27" i="1"/>
  <c r="AL27" i="1"/>
  <c r="AM26" i="1"/>
  <c r="AL26" i="1"/>
  <c r="AM25" i="1"/>
  <c r="AL25" i="1"/>
  <c r="AM24" i="1"/>
  <c r="AL24" i="1"/>
  <c r="AM23" i="1"/>
  <c r="AL23" i="1"/>
  <c r="W633" i="1"/>
  <c r="V633" i="1"/>
  <c r="S638" i="2" s="1"/>
  <c r="W632" i="1"/>
  <c r="X637" i="2" s="1"/>
  <c r="V632" i="1"/>
  <c r="S637" i="2" s="1"/>
  <c r="W631" i="1"/>
  <c r="X636" i="2" s="1"/>
  <c r="V631" i="1"/>
  <c r="S636" i="2" s="1"/>
  <c r="W629" i="1"/>
  <c r="X634" i="2" s="1"/>
  <c r="V629" i="1"/>
  <c r="S634" i="2" s="1"/>
  <c r="W625" i="1"/>
  <c r="X630" i="2" s="1"/>
  <c r="V625" i="1"/>
  <c r="S630" i="2" s="1"/>
  <c r="W624" i="1"/>
  <c r="X629" i="2" s="1"/>
  <c r="V624" i="1"/>
  <c r="S629" i="2" s="1"/>
  <c r="W623" i="1"/>
  <c r="X628" i="2" s="1"/>
  <c r="V623" i="1"/>
  <c r="S628" i="2" s="1"/>
  <c r="W622" i="1"/>
  <c r="X627" i="2" s="1"/>
  <c r="V622" i="1"/>
  <c r="S627" i="2" s="1"/>
  <c r="W621" i="1"/>
  <c r="V621" i="1"/>
  <c r="V619" i="1"/>
  <c r="S624" i="2" s="1"/>
  <c r="W616" i="1"/>
  <c r="X621" i="2" s="1"/>
  <c r="V616" i="1"/>
  <c r="S621" i="2" s="1"/>
  <c r="W615" i="1"/>
  <c r="X620" i="2" s="1"/>
  <c r="V615" i="1"/>
  <c r="S620" i="2" s="1"/>
  <c r="W614" i="1"/>
  <c r="X619" i="2" s="1"/>
  <c r="V614" i="1"/>
  <c r="S619" i="2" s="1"/>
  <c r="W613" i="1"/>
  <c r="X618" i="2" s="1"/>
  <c r="V613" i="1"/>
  <c r="S618" i="2" s="1"/>
  <c r="W612" i="1"/>
  <c r="X617" i="2" s="1"/>
  <c r="V612" i="1"/>
  <c r="S617" i="2" s="1"/>
  <c r="W611" i="1"/>
  <c r="V611" i="1"/>
  <c r="W609" i="1"/>
  <c r="X614" i="2" s="1"/>
  <c r="V609" i="1"/>
  <c r="S614" i="2" s="1"/>
  <c r="W608" i="1"/>
  <c r="X613" i="2" s="1"/>
  <c r="V608" i="1"/>
  <c r="S613" i="2" s="1"/>
  <c r="W607" i="1"/>
  <c r="X612" i="2" s="1"/>
  <c r="V607" i="1"/>
  <c r="S612" i="2" s="1"/>
  <c r="X609" i="2"/>
  <c r="S609" i="2"/>
  <c r="W604" i="1"/>
  <c r="V604" i="1"/>
  <c r="S608" i="2" s="1"/>
  <c r="X606" i="2"/>
  <c r="S606" i="2"/>
  <c r="W602" i="1"/>
  <c r="V602" i="1"/>
  <c r="S605" i="2" s="1"/>
  <c r="W600" i="1"/>
  <c r="X603" i="2" s="1"/>
  <c r="V600" i="1"/>
  <c r="S603" i="2" s="1"/>
  <c r="W597" i="1"/>
  <c r="X600" i="2" s="1"/>
  <c r="V597" i="1"/>
  <c r="S600" i="2" s="1"/>
  <c r="W596" i="1"/>
  <c r="X599" i="2" s="1"/>
  <c r="V596" i="1"/>
  <c r="S599" i="2" s="1"/>
  <c r="W595" i="1"/>
  <c r="X598" i="2" s="1"/>
  <c r="V595" i="1"/>
  <c r="S598" i="2" s="1"/>
  <c r="W594" i="1"/>
  <c r="X597" i="2" s="1"/>
  <c r="V594" i="1"/>
  <c r="S597" i="2" s="1"/>
  <c r="X596" i="2"/>
  <c r="S596" i="2"/>
  <c r="W593" i="1"/>
  <c r="V593" i="1"/>
  <c r="S595" i="2" s="1"/>
  <c r="X593" i="2"/>
  <c r="S593" i="2"/>
  <c r="W591" i="1"/>
  <c r="W590" i="1" s="1"/>
  <c r="V591" i="1"/>
  <c r="X590" i="2"/>
  <c r="S590" i="2"/>
  <c r="W589" i="1"/>
  <c r="X589" i="2" s="1"/>
  <c r="V589" i="1"/>
  <c r="S589" i="2" s="1"/>
  <c r="W587" i="1"/>
  <c r="X587" i="2" s="1"/>
  <c r="V587" i="1"/>
  <c r="S587" i="2" s="1"/>
  <c r="W586" i="1"/>
  <c r="X586" i="2" s="1"/>
  <c r="V586" i="1"/>
  <c r="S586" i="2" s="1"/>
  <c r="W570" i="1"/>
  <c r="V570" i="1"/>
  <c r="V569" i="1" s="1"/>
  <c r="W568" i="1"/>
  <c r="X568" i="2" s="1"/>
  <c r="V568" i="1"/>
  <c r="S568" i="2" s="1"/>
  <c r="W567" i="1"/>
  <c r="X567" i="2" s="1"/>
  <c r="V567" i="1"/>
  <c r="S567" i="2" s="1"/>
  <c r="W566" i="1"/>
  <c r="X566" i="2" s="1"/>
  <c r="V566" i="1"/>
  <c r="S566" i="2" s="1"/>
  <c r="W564" i="1"/>
  <c r="X564" i="2" s="1"/>
  <c r="V564" i="1"/>
  <c r="S564" i="2" s="1"/>
  <c r="W562" i="1"/>
  <c r="V562" i="1"/>
  <c r="W532" i="1"/>
  <c r="V532" i="1"/>
  <c r="V531" i="1" s="1"/>
  <c r="W506" i="1"/>
  <c r="V506" i="1"/>
  <c r="V505" i="1" s="1"/>
  <c r="W499" i="1"/>
  <c r="V499" i="1"/>
  <c r="V498" i="1" s="1"/>
  <c r="W492" i="1"/>
  <c r="V492" i="1"/>
  <c r="V491" i="1" s="1"/>
  <c r="V489" i="1"/>
  <c r="W486" i="1"/>
  <c r="X486" i="2" s="1"/>
  <c r="V486" i="1"/>
  <c r="S486" i="2" s="1"/>
  <c r="W485" i="1"/>
  <c r="X485" i="2" s="1"/>
  <c r="V485" i="1"/>
  <c r="S485" i="2" s="1"/>
  <c r="W484" i="1"/>
  <c r="X484" i="2" s="1"/>
  <c r="V484" i="1"/>
  <c r="S484" i="2" s="1"/>
  <c r="W483" i="1"/>
  <c r="X483" i="2" s="1"/>
  <c r="V483" i="1"/>
  <c r="S483" i="2" s="1"/>
  <c r="W482" i="1"/>
  <c r="X482" i="2" s="1"/>
  <c r="V482" i="1"/>
  <c r="S482" i="2" s="1"/>
  <c r="W481" i="1"/>
  <c r="X481" i="2" s="1"/>
  <c r="V481" i="1"/>
  <c r="S481" i="2" s="1"/>
  <c r="W480" i="1"/>
  <c r="X480" i="2" s="1"/>
  <c r="V480" i="1"/>
  <c r="S480" i="2" s="1"/>
  <c r="W479" i="1"/>
  <c r="X479" i="2" s="1"/>
  <c r="V479" i="1"/>
  <c r="S479" i="2" s="1"/>
  <c r="W478" i="1"/>
  <c r="X478" i="2" s="1"/>
  <c r="V478" i="1"/>
  <c r="S478" i="2" s="1"/>
  <c r="W477" i="1"/>
  <c r="X477" i="2" s="1"/>
  <c r="V477" i="1"/>
  <c r="S477" i="2" s="1"/>
  <c r="W476" i="1"/>
  <c r="X476" i="2" s="1"/>
  <c r="V476" i="1"/>
  <c r="S476" i="2" s="1"/>
  <c r="W475" i="1"/>
  <c r="X475" i="2" s="1"/>
  <c r="V475" i="1"/>
  <c r="S475" i="2" s="1"/>
  <c r="W474" i="1"/>
  <c r="X474" i="2" s="1"/>
  <c r="V474" i="1"/>
  <c r="S474" i="2" s="1"/>
  <c r="W473" i="1"/>
  <c r="X473" i="2" s="1"/>
  <c r="V473" i="1"/>
  <c r="S473" i="2" s="1"/>
  <c r="W472" i="1"/>
  <c r="X472" i="2" s="1"/>
  <c r="V472" i="1"/>
  <c r="S472" i="2" s="1"/>
  <c r="W471" i="1"/>
  <c r="X471" i="2" s="1"/>
  <c r="V471" i="1"/>
  <c r="S471" i="2" s="1"/>
  <c r="W470" i="1"/>
  <c r="X470" i="2" s="1"/>
  <c r="V470" i="1"/>
  <c r="S470" i="2" s="1"/>
  <c r="W469" i="1"/>
  <c r="X469" i="2" s="1"/>
  <c r="V469" i="1"/>
  <c r="S469" i="2" s="1"/>
  <c r="W468" i="1"/>
  <c r="X468" i="2" s="1"/>
  <c r="V468" i="1"/>
  <c r="S468" i="2" s="1"/>
  <c r="W467" i="1"/>
  <c r="X467" i="2" s="1"/>
  <c r="V467" i="1"/>
  <c r="S467" i="2" s="1"/>
  <c r="W466" i="1"/>
  <c r="X466" i="2" s="1"/>
  <c r="V466" i="1"/>
  <c r="S466" i="2" s="1"/>
  <c r="W465" i="1"/>
  <c r="X465" i="2" s="1"/>
  <c r="V465" i="1"/>
  <c r="S465" i="2" s="1"/>
  <c r="W464" i="1"/>
  <c r="X464" i="2" s="1"/>
  <c r="V464" i="1"/>
  <c r="S464" i="2" s="1"/>
  <c r="W463" i="1"/>
  <c r="X463" i="2" s="1"/>
  <c r="V463" i="1"/>
  <c r="S463" i="2" s="1"/>
  <c r="W462" i="1"/>
  <c r="X462" i="2" s="1"/>
  <c r="V462" i="1"/>
  <c r="S462" i="2" s="1"/>
  <c r="W461" i="1"/>
  <c r="X461" i="2" s="1"/>
  <c r="V461" i="1"/>
  <c r="S461" i="2" s="1"/>
  <c r="W460" i="1"/>
  <c r="X460" i="2" s="1"/>
  <c r="V460" i="1"/>
  <c r="S460" i="2" s="1"/>
  <c r="W459" i="1"/>
  <c r="X459" i="2" s="1"/>
  <c r="V459" i="1"/>
  <c r="S459" i="2" s="1"/>
  <c r="W458" i="1"/>
  <c r="X458" i="2" s="1"/>
  <c r="V458" i="1"/>
  <c r="S458" i="2" s="1"/>
  <c r="W457" i="1"/>
  <c r="X457" i="2" s="1"/>
  <c r="V457" i="1"/>
  <c r="S457" i="2" s="1"/>
  <c r="W456" i="1"/>
  <c r="X456" i="2" s="1"/>
  <c r="V456" i="1"/>
  <c r="S456" i="2" s="1"/>
  <c r="W455" i="1"/>
  <c r="X455" i="2" s="1"/>
  <c r="V455" i="1"/>
  <c r="S455" i="2" s="1"/>
  <c r="W454" i="1"/>
  <c r="X454" i="2" s="1"/>
  <c r="V454" i="1"/>
  <c r="S454" i="2" s="1"/>
  <c r="W453" i="1"/>
  <c r="X453" i="2" s="1"/>
  <c r="V453" i="1"/>
  <c r="S453" i="2" s="1"/>
  <c r="W452" i="1"/>
  <c r="X452" i="2" s="1"/>
  <c r="V452" i="1"/>
  <c r="S452" i="2" s="1"/>
  <c r="W451" i="1"/>
  <c r="X451" i="2" s="1"/>
  <c r="V451" i="1"/>
  <c r="S451" i="2" s="1"/>
  <c r="W450" i="1"/>
  <c r="X450" i="2" s="1"/>
  <c r="V450" i="1"/>
  <c r="S450" i="2" s="1"/>
  <c r="W449" i="1"/>
  <c r="X449" i="2" s="1"/>
  <c r="V449" i="1"/>
  <c r="S449" i="2" s="1"/>
  <c r="W447" i="1"/>
  <c r="X447" i="2" s="1"/>
  <c r="V447" i="1"/>
  <c r="S447" i="2" s="1"/>
  <c r="W446" i="1"/>
  <c r="X446" i="2" s="1"/>
  <c r="V446" i="1"/>
  <c r="S446" i="2" s="1"/>
  <c r="W445" i="1"/>
  <c r="X445" i="2" s="1"/>
  <c r="V445" i="1"/>
  <c r="S445" i="2" s="1"/>
  <c r="W444" i="1"/>
  <c r="X444" i="2" s="1"/>
  <c r="V444" i="1"/>
  <c r="S444" i="2" s="1"/>
  <c r="W443" i="1"/>
  <c r="X443" i="2" s="1"/>
  <c r="V443" i="1"/>
  <c r="S443" i="2" s="1"/>
  <c r="W442" i="1"/>
  <c r="X442" i="2" s="1"/>
  <c r="V442" i="1"/>
  <c r="S442" i="2" s="1"/>
  <c r="W441" i="1"/>
  <c r="X441" i="2" s="1"/>
  <c r="V441" i="1"/>
  <c r="S441" i="2" s="1"/>
  <c r="W440" i="1"/>
  <c r="X440" i="2" s="1"/>
  <c r="V440" i="1"/>
  <c r="S440" i="2" s="1"/>
  <c r="W439" i="1"/>
  <c r="X439" i="2" s="1"/>
  <c r="V439" i="1"/>
  <c r="S439" i="2" s="1"/>
  <c r="W438" i="1"/>
  <c r="X438" i="2" s="1"/>
  <c r="V438" i="1"/>
  <c r="S438" i="2" s="1"/>
  <c r="W437" i="1"/>
  <c r="X437" i="2" s="1"/>
  <c r="V437" i="1"/>
  <c r="S437" i="2" s="1"/>
  <c r="W436" i="1"/>
  <c r="X436" i="2" s="1"/>
  <c r="V436" i="1"/>
  <c r="S436" i="2" s="1"/>
  <c r="W435" i="1"/>
  <c r="X435" i="2" s="1"/>
  <c r="V435" i="1"/>
  <c r="S435" i="2" s="1"/>
  <c r="W434" i="1"/>
  <c r="X434" i="2" s="1"/>
  <c r="V434" i="1"/>
  <c r="S434" i="2" s="1"/>
  <c r="W433" i="1"/>
  <c r="X433" i="2" s="1"/>
  <c r="V433" i="1"/>
  <c r="S433" i="2" s="1"/>
  <c r="W432" i="1"/>
  <c r="X432" i="2" s="1"/>
  <c r="V432" i="1"/>
  <c r="S432" i="2" s="1"/>
  <c r="W431" i="1"/>
  <c r="X431" i="2" s="1"/>
  <c r="V431" i="1"/>
  <c r="S431" i="2" s="1"/>
  <c r="W430" i="1"/>
  <c r="X430" i="2" s="1"/>
  <c r="V430" i="1"/>
  <c r="S430" i="2" s="1"/>
  <c r="W429" i="1"/>
  <c r="X429" i="2" s="1"/>
  <c r="V429" i="1"/>
  <c r="S429" i="2" s="1"/>
  <c r="W428" i="1"/>
  <c r="X428" i="2" s="1"/>
  <c r="V428" i="1"/>
  <c r="S428" i="2" s="1"/>
  <c r="W427" i="1"/>
  <c r="X427" i="2" s="1"/>
  <c r="V427" i="1"/>
  <c r="S427" i="2" s="1"/>
  <c r="W426" i="1"/>
  <c r="X426" i="2" s="1"/>
  <c r="V426" i="1"/>
  <c r="S426" i="2" s="1"/>
  <c r="W425" i="1"/>
  <c r="X425" i="2" s="1"/>
  <c r="V425" i="1"/>
  <c r="S425" i="2" s="1"/>
  <c r="W424" i="1"/>
  <c r="X424" i="2" s="1"/>
  <c r="V424" i="1"/>
  <c r="S424" i="2" s="1"/>
  <c r="W423" i="1"/>
  <c r="X423" i="2" s="1"/>
  <c r="V423" i="1"/>
  <c r="S423" i="2" s="1"/>
  <c r="W422" i="1"/>
  <c r="X422" i="2" s="1"/>
  <c r="V422" i="1"/>
  <c r="S422" i="2" s="1"/>
  <c r="W421" i="1"/>
  <c r="X421" i="2" s="1"/>
  <c r="V421" i="1"/>
  <c r="S421" i="2" s="1"/>
  <c r="W420" i="1"/>
  <c r="X420" i="2" s="1"/>
  <c r="V420" i="1"/>
  <c r="S420" i="2" s="1"/>
  <c r="W419" i="1"/>
  <c r="X419" i="2" s="1"/>
  <c r="V419" i="1"/>
  <c r="S419" i="2" s="1"/>
  <c r="W418" i="1"/>
  <c r="X418" i="2" s="1"/>
  <c r="V418" i="1"/>
  <c r="S418" i="2" s="1"/>
  <c r="W417" i="1"/>
  <c r="X417" i="2" s="1"/>
  <c r="V417" i="1"/>
  <c r="S417" i="2" s="1"/>
  <c r="W416" i="1"/>
  <c r="X416" i="2" s="1"/>
  <c r="V416" i="1"/>
  <c r="S416" i="2" s="1"/>
  <c r="W415" i="1"/>
  <c r="X415" i="2" s="1"/>
  <c r="V415" i="1"/>
  <c r="S415" i="2" s="1"/>
  <c r="W414" i="1"/>
  <c r="X414" i="2" s="1"/>
  <c r="V414" i="1"/>
  <c r="S414" i="2" s="1"/>
  <c r="W413" i="1"/>
  <c r="X413" i="2" s="1"/>
  <c r="V413" i="1"/>
  <c r="S413" i="2" s="1"/>
  <c r="W412" i="1"/>
  <c r="X412" i="2" s="1"/>
  <c r="V412" i="1"/>
  <c r="S412" i="2" s="1"/>
  <c r="W411" i="1"/>
  <c r="X411" i="2" s="1"/>
  <c r="V411" i="1"/>
  <c r="S411" i="2" s="1"/>
  <c r="W410" i="1"/>
  <c r="V410" i="1"/>
  <c r="S410" i="2" s="1"/>
  <c r="W407" i="1"/>
  <c r="X407" i="2" s="1"/>
  <c r="V407" i="1"/>
  <c r="S407" i="2" s="1"/>
  <c r="W406" i="1"/>
  <c r="X406" i="2" s="1"/>
  <c r="V406" i="1"/>
  <c r="S406" i="2" s="1"/>
  <c r="W405" i="1"/>
  <c r="X405" i="2" s="1"/>
  <c r="V405" i="1"/>
  <c r="S405" i="2" s="1"/>
  <c r="W404" i="1"/>
  <c r="X404" i="2" s="1"/>
  <c r="V404" i="1"/>
  <c r="S404" i="2" s="1"/>
  <c r="W403" i="1"/>
  <c r="X403" i="2" s="1"/>
  <c r="V403" i="1"/>
  <c r="S403" i="2" s="1"/>
  <c r="W402" i="1"/>
  <c r="X402" i="2" s="1"/>
  <c r="V402" i="1"/>
  <c r="S402" i="2" s="1"/>
  <c r="W401" i="1"/>
  <c r="X401" i="2" s="1"/>
  <c r="V401" i="1"/>
  <c r="S401" i="2" s="1"/>
  <c r="W400" i="1"/>
  <c r="X400" i="2" s="1"/>
  <c r="V400" i="1"/>
  <c r="S400" i="2" s="1"/>
  <c r="W399" i="1"/>
  <c r="X399" i="2" s="1"/>
  <c r="V399" i="1"/>
  <c r="S399" i="2" s="1"/>
  <c r="W398" i="1"/>
  <c r="X398" i="2" s="1"/>
  <c r="V398" i="1"/>
  <c r="S398" i="2" s="1"/>
  <c r="W397" i="1"/>
  <c r="X397" i="2" s="1"/>
  <c r="V397" i="1"/>
  <c r="S397" i="2" s="1"/>
  <c r="W396" i="1"/>
  <c r="X396" i="2" s="1"/>
  <c r="V396" i="1"/>
  <c r="S396" i="2" s="1"/>
  <c r="W395" i="1"/>
  <c r="X395" i="2" s="1"/>
  <c r="V395" i="1"/>
  <c r="S395" i="2" s="1"/>
  <c r="W394" i="1"/>
  <c r="X394" i="2" s="1"/>
  <c r="V394" i="1"/>
  <c r="S394" i="2" s="1"/>
  <c r="W392" i="1"/>
  <c r="X392" i="2" s="1"/>
  <c r="V392" i="1"/>
  <c r="S392" i="2" s="1"/>
  <c r="W391" i="1"/>
  <c r="X391" i="2" s="1"/>
  <c r="V391" i="1"/>
  <c r="S391" i="2" s="1"/>
  <c r="W390" i="1"/>
  <c r="X390" i="2" s="1"/>
  <c r="V390" i="1"/>
  <c r="S390" i="2" s="1"/>
  <c r="W389" i="1"/>
  <c r="X389" i="2" s="1"/>
  <c r="V389" i="1"/>
  <c r="S389" i="2" s="1"/>
  <c r="W388" i="1"/>
  <c r="X388" i="2" s="1"/>
  <c r="V388" i="1"/>
  <c r="S388" i="2" s="1"/>
  <c r="W387" i="1"/>
  <c r="X387" i="2" s="1"/>
  <c r="V387" i="1"/>
  <c r="S387" i="2" s="1"/>
  <c r="W386" i="1"/>
  <c r="X386" i="2" s="1"/>
  <c r="V386" i="1"/>
  <c r="S386" i="2" s="1"/>
  <c r="W385" i="1"/>
  <c r="X385" i="2" s="1"/>
  <c r="V385" i="1"/>
  <c r="S385" i="2" s="1"/>
  <c r="W384" i="1"/>
  <c r="X384" i="2" s="1"/>
  <c r="V384" i="1"/>
  <c r="S384" i="2" s="1"/>
  <c r="W383" i="1"/>
  <c r="X383" i="2" s="1"/>
  <c r="V383" i="1"/>
  <c r="S383" i="2" s="1"/>
  <c r="W382" i="1"/>
  <c r="V382" i="1"/>
  <c r="S382" i="2" s="1"/>
  <c r="S381" i="2" s="1"/>
  <c r="W380" i="1"/>
  <c r="X380" i="2" s="1"/>
  <c r="V380" i="1"/>
  <c r="S380" i="2" s="1"/>
  <c r="W379" i="1"/>
  <c r="X379" i="2" s="1"/>
  <c r="V379" i="1"/>
  <c r="S379" i="2" s="1"/>
  <c r="W376" i="1"/>
  <c r="X376" i="2" s="1"/>
  <c r="V376" i="1"/>
  <c r="S376" i="2" s="1"/>
  <c r="W375" i="1"/>
  <c r="X375" i="2" s="1"/>
  <c r="V375" i="1"/>
  <c r="S375" i="2" s="1"/>
  <c r="W374" i="1"/>
  <c r="X374" i="2" s="1"/>
  <c r="V374" i="1"/>
  <c r="S374" i="2" s="1"/>
  <c r="W373" i="1"/>
  <c r="X373" i="2" s="1"/>
  <c r="V373" i="1"/>
  <c r="S373" i="2" s="1"/>
  <c r="W372" i="1"/>
  <c r="X372" i="2" s="1"/>
  <c r="V372" i="1"/>
  <c r="S372" i="2" s="1"/>
  <c r="W371" i="1"/>
  <c r="X371" i="2" s="1"/>
  <c r="V371" i="1"/>
  <c r="S371" i="2" s="1"/>
  <c r="W370" i="1"/>
  <c r="X370" i="2" s="1"/>
  <c r="V370" i="1"/>
  <c r="S370" i="2" s="1"/>
  <c r="W369" i="1"/>
  <c r="X369" i="2" s="1"/>
  <c r="V369" i="1"/>
  <c r="S369" i="2" s="1"/>
  <c r="W368" i="1"/>
  <c r="X368" i="2" s="1"/>
  <c r="V368" i="1"/>
  <c r="S368" i="2" s="1"/>
  <c r="W367" i="1"/>
  <c r="X367" i="2" s="1"/>
  <c r="V367" i="1"/>
  <c r="S367" i="2" s="1"/>
  <c r="W366" i="1"/>
  <c r="X366" i="2" s="1"/>
  <c r="V366" i="1"/>
  <c r="S366" i="2" s="1"/>
  <c r="W365" i="1"/>
  <c r="X365" i="2" s="1"/>
  <c r="V365" i="1"/>
  <c r="S365" i="2" s="1"/>
  <c r="W364" i="1"/>
  <c r="X364" i="2" s="1"/>
  <c r="V364" i="1"/>
  <c r="S364" i="2" s="1"/>
  <c r="W363" i="1"/>
  <c r="X363" i="2" s="1"/>
  <c r="V363" i="1"/>
  <c r="S363" i="2" s="1"/>
  <c r="W362" i="1"/>
  <c r="X362" i="2" s="1"/>
  <c r="V362" i="1"/>
  <c r="S362" i="2" s="1"/>
  <c r="W361" i="1"/>
  <c r="X361" i="2" s="1"/>
  <c r="V361" i="1"/>
  <c r="S361" i="2" s="1"/>
  <c r="W360" i="1"/>
  <c r="X360" i="2" s="1"/>
  <c r="V360" i="1"/>
  <c r="S360" i="2" s="1"/>
  <c r="W359" i="1"/>
  <c r="X359" i="2" s="1"/>
  <c r="V359" i="1"/>
  <c r="S359" i="2" s="1"/>
  <c r="W358" i="1"/>
  <c r="X358" i="2" s="1"/>
  <c r="V358" i="1"/>
  <c r="S358" i="2" s="1"/>
  <c r="W357" i="1"/>
  <c r="X357" i="2" s="1"/>
  <c r="V357" i="1"/>
  <c r="S357" i="2" s="1"/>
  <c r="W355" i="1"/>
  <c r="X355" i="2" s="1"/>
  <c r="V355" i="1"/>
  <c r="S355" i="2" s="1"/>
  <c r="W354" i="1"/>
  <c r="X354" i="2" s="1"/>
  <c r="V354" i="1"/>
  <c r="S354" i="2" s="1"/>
  <c r="W353" i="1"/>
  <c r="X353" i="2" s="1"/>
  <c r="V353" i="1"/>
  <c r="S353" i="2" s="1"/>
  <c r="W352" i="1"/>
  <c r="X352" i="2" s="1"/>
  <c r="V352" i="1"/>
  <c r="S352" i="2" s="1"/>
  <c r="W351" i="1"/>
  <c r="X351" i="2" s="1"/>
  <c r="V351" i="1"/>
  <c r="S351" i="2" s="1"/>
  <c r="W350" i="1"/>
  <c r="X350" i="2" s="1"/>
  <c r="V350" i="1"/>
  <c r="S350" i="2" s="1"/>
  <c r="W349" i="1"/>
  <c r="X349" i="2" s="1"/>
  <c r="V349" i="1"/>
  <c r="S349" i="2" s="1"/>
  <c r="W348" i="1"/>
  <c r="X348" i="2" s="1"/>
  <c r="V348" i="1"/>
  <c r="S348" i="2" s="1"/>
  <c r="W347" i="1"/>
  <c r="X347" i="2" s="1"/>
  <c r="V347" i="1"/>
  <c r="S347" i="2" s="1"/>
  <c r="W346" i="1"/>
  <c r="X346" i="2" s="1"/>
  <c r="V346" i="1"/>
  <c r="S346" i="2" s="1"/>
  <c r="W345" i="1"/>
  <c r="X345" i="2" s="1"/>
  <c r="V345" i="1"/>
  <c r="S345" i="2" s="1"/>
  <c r="W344" i="1"/>
  <c r="X344" i="2" s="1"/>
  <c r="V344" i="1"/>
  <c r="S344" i="2" s="1"/>
  <c r="W343" i="1"/>
  <c r="X343" i="2" s="1"/>
  <c r="V343" i="1"/>
  <c r="S343" i="2" s="1"/>
  <c r="W342" i="1"/>
  <c r="X342" i="2" s="1"/>
  <c r="V342" i="1"/>
  <c r="S342" i="2" s="1"/>
  <c r="W341" i="1"/>
  <c r="X341" i="2" s="1"/>
  <c r="V341" i="1"/>
  <c r="S341" i="2" s="1"/>
  <c r="W339" i="1"/>
  <c r="X339" i="2" s="1"/>
  <c r="V339" i="1"/>
  <c r="S339" i="2" s="1"/>
  <c r="W337" i="1"/>
  <c r="X337" i="2" s="1"/>
  <c r="V337" i="1"/>
  <c r="S337" i="2" s="1"/>
  <c r="W336" i="1"/>
  <c r="X336" i="2" s="1"/>
  <c r="V336" i="1"/>
  <c r="S336" i="2" s="1"/>
  <c r="W333" i="1"/>
  <c r="X333" i="2" s="1"/>
  <c r="V333" i="1"/>
  <c r="S333" i="2" s="1"/>
  <c r="W332" i="1"/>
  <c r="X332" i="2" s="1"/>
  <c r="V332" i="1"/>
  <c r="S332" i="2" s="1"/>
  <c r="W331" i="1"/>
  <c r="X331" i="2" s="1"/>
  <c r="V331" i="1"/>
  <c r="S331" i="2" s="1"/>
  <c r="W330" i="1"/>
  <c r="X330" i="2" s="1"/>
  <c r="V330" i="1"/>
  <c r="S330" i="2" s="1"/>
  <c r="W329" i="1"/>
  <c r="X329" i="2" s="1"/>
  <c r="V329" i="1"/>
  <c r="S329" i="2" s="1"/>
  <c r="W328" i="1"/>
  <c r="X328" i="2" s="1"/>
  <c r="V328" i="1"/>
  <c r="S328" i="2" s="1"/>
  <c r="W327" i="1"/>
  <c r="X327" i="2" s="1"/>
  <c r="V327" i="1"/>
  <c r="S327" i="2" s="1"/>
  <c r="W326" i="1"/>
  <c r="X326" i="2" s="1"/>
  <c r="V326" i="1"/>
  <c r="S326" i="2" s="1"/>
  <c r="W325" i="1"/>
  <c r="X325" i="2" s="1"/>
  <c r="V325" i="1"/>
  <c r="S325" i="2" s="1"/>
  <c r="W324" i="1"/>
  <c r="X324" i="2" s="1"/>
  <c r="V324" i="1"/>
  <c r="S324" i="2" s="1"/>
  <c r="W323" i="1"/>
  <c r="X323" i="2" s="1"/>
  <c r="V323" i="1"/>
  <c r="S323" i="2" s="1"/>
  <c r="W322" i="1"/>
  <c r="X322" i="2" s="1"/>
  <c r="V322" i="1"/>
  <c r="S322" i="2" s="1"/>
  <c r="W321" i="1"/>
  <c r="X321" i="2" s="1"/>
  <c r="V321" i="1"/>
  <c r="S321" i="2" s="1"/>
  <c r="W320" i="1"/>
  <c r="X320" i="2" s="1"/>
  <c r="V320" i="1"/>
  <c r="S320" i="2" s="1"/>
  <c r="W319" i="1"/>
  <c r="X319" i="2" s="1"/>
  <c r="V319" i="1"/>
  <c r="S319" i="2" s="1"/>
  <c r="W318" i="1"/>
  <c r="X318" i="2" s="1"/>
  <c r="V318" i="1"/>
  <c r="S318" i="2" s="1"/>
  <c r="W317" i="1"/>
  <c r="X317" i="2" s="1"/>
  <c r="V317" i="1"/>
  <c r="S317" i="2" s="1"/>
  <c r="W316" i="1"/>
  <c r="X316" i="2" s="1"/>
  <c r="V316" i="1"/>
  <c r="S316" i="2" s="1"/>
  <c r="W315" i="1"/>
  <c r="X315" i="2" s="1"/>
  <c r="V315" i="1"/>
  <c r="S315" i="2" s="1"/>
  <c r="W314" i="1"/>
  <c r="X314" i="2" s="1"/>
  <c r="V314" i="1"/>
  <c r="S314" i="2" s="1"/>
  <c r="W313" i="1"/>
  <c r="X313" i="2" s="1"/>
  <c r="V313" i="1"/>
  <c r="S313" i="2" s="1"/>
  <c r="W312" i="1"/>
  <c r="X312" i="2" s="1"/>
  <c r="V312" i="1"/>
  <c r="S312" i="2" s="1"/>
  <c r="W311" i="1"/>
  <c r="X311" i="2" s="1"/>
  <c r="V311" i="1"/>
  <c r="S311" i="2" s="1"/>
  <c r="W310" i="1"/>
  <c r="X310" i="2" s="1"/>
  <c r="V310" i="1"/>
  <c r="S310" i="2" s="1"/>
  <c r="W309" i="1"/>
  <c r="X309" i="2" s="1"/>
  <c r="V309" i="1"/>
  <c r="S309" i="2" s="1"/>
  <c r="W308" i="1"/>
  <c r="X308" i="2" s="1"/>
  <c r="V308" i="1"/>
  <c r="S308" i="2" s="1"/>
  <c r="W307" i="1"/>
  <c r="X307" i="2" s="1"/>
  <c r="V307" i="1"/>
  <c r="S307" i="2" s="1"/>
  <c r="W306" i="1"/>
  <c r="X306" i="2" s="1"/>
  <c r="V306" i="1"/>
  <c r="S306" i="2" s="1"/>
  <c r="W305" i="1"/>
  <c r="X305" i="2" s="1"/>
  <c r="V305" i="1"/>
  <c r="S305" i="2" s="1"/>
  <c r="W303" i="1"/>
  <c r="X303" i="2" s="1"/>
  <c r="V303" i="1"/>
  <c r="S303" i="2" s="1"/>
  <c r="W302" i="1"/>
  <c r="X302" i="2" s="1"/>
  <c r="V302" i="1"/>
  <c r="S302" i="2" s="1"/>
  <c r="W301" i="1"/>
  <c r="X301" i="2" s="1"/>
  <c r="V301" i="1"/>
  <c r="S301" i="2" s="1"/>
  <c r="W300" i="1"/>
  <c r="X300" i="2" s="1"/>
  <c r="V300" i="1"/>
  <c r="S300" i="2" s="1"/>
  <c r="W299" i="1"/>
  <c r="X299" i="2" s="1"/>
  <c r="V299" i="1"/>
  <c r="S299" i="2" s="1"/>
  <c r="W298" i="1"/>
  <c r="X298" i="2" s="1"/>
  <c r="V298" i="1"/>
  <c r="S298" i="2" s="1"/>
  <c r="W297" i="1"/>
  <c r="X297" i="2" s="1"/>
  <c r="V297" i="1"/>
  <c r="S297" i="2" s="1"/>
  <c r="W296" i="1"/>
  <c r="X296" i="2" s="1"/>
  <c r="V296" i="1"/>
  <c r="S296" i="2" s="1"/>
  <c r="W294" i="1"/>
  <c r="V294" i="1"/>
  <c r="S294" i="2" s="1"/>
  <c r="W293" i="1"/>
  <c r="V293" i="1"/>
  <c r="S293" i="2" s="1"/>
  <c r="W292" i="1"/>
  <c r="V292" i="1"/>
  <c r="S292" i="2" s="1"/>
  <c r="W291" i="1"/>
  <c r="V291" i="1"/>
  <c r="S291" i="2" s="1"/>
  <c r="W290" i="1"/>
  <c r="V290" i="1"/>
  <c r="S290" i="2" s="1"/>
  <c r="W288" i="1"/>
  <c r="X288" i="2" s="1"/>
  <c r="V288" i="1"/>
  <c r="S288" i="2" s="1"/>
  <c r="W286" i="1"/>
  <c r="X286" i="2" s="1"/>
  <c r="V286" i="1"/>
  <c r="S286" i="2" s="1"/>
  <c r="W285" i="1"/>
  <c r="X285" i="2" s="1"/>
  <c r="V285" i="1"/>
  <c r="S285" i="2" s="1"/>
  <c r="W284" i="1"/>
  <c r="X284" i="2" s="1"/>
  <c r="V284" i="1"/>
  <c r="S284" i="2" s="1"/>
  <c r="W283" i="1"/>
  <c r="X283" i="2" s="1"/>
  <c r="V283" i="1"/>
  <c r="S283" i="2" s="1"/>
  <c r="W282" i="1"/>
  <c r="X282" i="2" s="1"/>
  <c r="V282" i="1"/>
  <c r="S282" i="2" s="1"/>
  <c r="W281" i="1"/>
  <c r="X281" i="2" s="1"/>
  <c r="V281" i="1"/>
  <c r="S281" i="2" s="1"/>
  <c r="W280" i="1"/>
  <c r="X280" i="2" s="1"/>
  <c r="V280" i="1"/>
  <c r="S280" i="2" s="1"/>
  <c r="W279" i="1"/>
  <c r="X279" i="2" s="1"/>
  <c r="V279" i="1"/>
  <c r="S279" i="2" s="1"/>
  <c r="W278" i="1"/>
  <c r="X278" i="2" s="1"/>
  <c r="V278" i="1"/>
  <c r="S278" i="2" s="1"/>
  <c r="W277" i="1"/>
  <c r="X277" i="2" s="1"/>
  <c r="V277" i="1"/>
  <c r="S277" i="2" s="1"/>
  <c r="W276" i="1"/>
  <c r="X276" i="2" s="1"/>
  <c r="V276" i="1"/>
  <c r="S276" i="2" s="1"/>
  <c r="W275" i="1"/>
  <c r="X275" i="2" s="1"/>
  <c r="V275" i="1"/>
  <c r="S275" i="2" s="1"/>
  <c r="W274" i="1"/>
  <c r="X274" i="2" s="1"/>
  <c r="V274" i="1"/>
  <c r="S274" i="2" s="1"/>
  <c r="W273" i="1"/>
  <c r="X273" i="2" s="1"/>
  <c r="V273" i="1"/>
  <c r="S273" i="2" s="1"/>
  <c r="W272" i="1"/>
  <c r="X272" i="2" s="1"/>
  <c r="V272" i="1"/>
  <c r="S272" i="2" s="1"/>
  <c r="W271" i="1"/>
  <c r="X271" i="2" s="1"/>
  <c r="V271" i="1"/>
  <c r="S271" i="2" s="1"/>
  <c r="W270" i="1"/>
  <c r="X270" i="2" s="1"/>
  <c r="V270" i="1"/>
  <c r="S270" i="2" s="1"/>
  <c r="W269" i="1"/>
  <c r="X269" i="2" s="1"/>
  <c r="V269" i="1"/>
  <c r="S269" i="2" s="1"/>
  <c r="W268" i="1"/>
  <c r="X268" i="2" s="1"/>
  <c r="V268" i="1"/>
  <c r="S268" i="2" s="1"/>
  <c r="W267" i="1"/>
  <c r="X267" i="2" s="1"/>
  <c r="V267" i="1"/>
  <c r="S267" i="2" s="1"/>
  <c r="W266" i="1"/>
  <c r="X266" i="2" s="1"/>
  <c r="V266" i="1"/>
  <c r="S266" i="2" s="1"/>
  <c r="W264" i="1"/>
  <c r="X264" i="2" s="1"/>
  <c r="V264" i="1"/>
  <c r="S264" i="2" s="1"/>
  <c r="W263" i="1"/>
  <c r="X263" i="2" s="1"/>
  <c r="V263" i="1"/>
  <c r="S263" i="2" s="1"/>
  <c r="W262" i="1"/>
  <c r="X262" i="2" s="1"/>
  <c r="V262" i="1"/>
  <c r="S262" i="2" s="1"/>
  <c r="W261" i="1"/>
  <c r="X261" i="2" s="1"/>
  <c r="V261" i="1"/>
  <c r="S261" i="2" s="1"/>
  <c r="W260" i="1"/>
  <c r="X260" i="2" s="1"/>
  <c r="V260" i="1"/>
  <c r="S260" i="2" s="1"/>
  <c r="W259" i="1"/>
  <c r="X259" i="2" s="1"/>
  <c r="V259" i="1"/>
  <c r="S259" i="2" s="1"/>
  <c r="W258" i="1"/>
  <c r="X258" i="2" s="1"/>
  <c r="V258" i="1"/>
  <c r="S258" i="2" s="1"/>
  <c r="W257" i="1"/>
  <c r="X257" i="2" s="1"/>
  <c r="V257" i="1"/>
  <c r="S257" i="2" s="1"/>
  <c r="W254" i="1"/>
  <c r="X254" i="2" s="1"/>
  <c r="V254" i="1"/>
  <c r="S254" i="2" s="1"/>
  <c r="W253" i="1"/>
  <c r="X253" i="2" s="1"/>
  <c r="V253" i="1"/>
  <c r="S253" i="2" s="1"/>
  <c r="W252" i="1"/>
  <c r="X252" i="2" s="1"/>
  <c r="V252" i="1"/>
  <c r="S252" i="2" s="1"/>
  <c r="W251" i="1"/>
  <c r="X251" i="2" s="1"/>
  <c r="V251" i="1"/>
  <c r="S251" i="2" s="1"/>
  <c r="W250" i="1"/>
  <c r="X250" i="2" s="1"/>
  <c r="V250" i="1"/>
  <c r="S250" i="2" s="1"/>
  <c r="W249" i="1"/>
  <c r="X249" i="2" s="1"/>
  <c r="V249" i="1"/>
  <c r="S249" i="2" s="1"/>
  <c r="W248" i="1"/>
  <c r="X248" i="2" s="1"/>
  <c r="V248" i="1"/>
  <c r="S248" i="2" s="1"/>
  <c r="W247" i="1"/>
  <c r="X247" i="2" s="1"/>
  <c r="V247" i="1"/>
  <c r="S247" i="2" s="1"/>
  <c r="W246" i="1"/>
  <c r="X246" i="2" s="1"/>
  <c r="V246" i="1"/>
  <c r="S246" i="2" s="1"/>
  <c r="W245" i="1"/>
  <c r="X245" i="2" s="1"/>
  <c r="V245" i="1"/>
  <c r="S245" i="2" s="1"/>
  <c r="W244" i="1"/>
  <c r="X244" i="2" s="1"/>
  <c r="V244" i="1"/>
  <c r="S244" i="2" s="1"/>
  <c r="W243" i="1"/>
  <c r="X243" i="2" s="1"/>
  <c r="V243" i="1"/>
  <c r="S243" i="2" s="1"/>
  <c r="W242" i="1"/>
  <c r="X242" i="2" s="1"/>
  <c r="V242" i="1"/>
  <c r="S242" i="2" s="1"/>
  <c r="W241" i="1"/>
  <c r="X241" i="2" s="1"/>
  <c r="V241" i="1"/>
  <c r="S241" i="2" s="1"/>
  <c r="W240" i="1"/>
  <c r="X240" i="2" s="1"/>
  <c r="V240" i="1"/>
  <c r="S240" i="2" s="1"/>
  <c r="W239" i="1"/>
  <c r="X239" i="2" s="1"/>
  <c r="V239" i="1"/>
  <c r="S239" i="2" s="1"/>
  <c r="W238" i="1"/>
  <c r="X238" i="2" s="1"/>
  <c r="V238" i="1"/>
  <c r="S238" i="2" s="1"/>
  <c r="W237" i="1"/>
  <c r="X237" i="2" s="1"/>
  <c r="V237" i="1"/>
  <c r="S237" i="2" s="1"/>
  <c r="W236" i="1"/>
  <c r="X236" i="2" s="1"/>
  <c r="V236" i="1"/>
  <c r="S236" i="2" s="1"/>
  <c r="W235" i="1"/>
  <c r="X235" i="2" s="1"/>
  <c r="V235" i="1"/>
  <c r="S235" i="2" s="1"/>
  <c r="W234" i="1"/>
  <c r="X234" i="2" s="1"/>
  <c r="V234" i="1"/>
  <c r="S234" i="2" s="1"/>
  <c r="W233" i="1"/>
  <c r="X233" i="2" s="1"/>
  <c r="V233" i="1"/>
  <c r="S233" i="2" s="1"/>
  <c r="W232" i="1"/>
  <c r="X232" i="2" s="1"/>
  <c r="V232" i="1"/>
  <c r="S232" i="2" s="1"/>
  <c r="W231" i="1"/>
  <c r="X231" i="2" s="1"/>
  <c r="V231" i="1"/>
  <c r="S231" i="2" s="1"/>
  <c r="W230" i="1"/>
  <c r="X230" i="2" s="1"/>
  <c r="V230" i="1"/>
  <c r="S230" i="2" s="1"/>
  <c r="W229" i="1"/>
  <c r="X229" i="2" s="1"/>
  <c r="V229" i="1"/>
  <c r="S229" i="2" s="1"/>
  <c r="W228" i="1"/>
  <c r="X228" i="2" s="1"/>
  <c r="V228" i="1"/>
  <c r="S228" i="2" s="1"/>
  <c r="W227" i="1"/>
  <c r="X227" i="2" s="1"/>
  <c r="V227" i="1"/>
  <c r="S227" i="2" s="1"/>
  <c r="W226" i="1"/>
  <c r="X226" i="2" s="1"/>
  <c r="V226" i="1"/>
  <c r="S226" i="2" s="1"/>
  <c r="W225" i="1"/>
  <c r="X225" i="2" s="1"/>
  <c r="V225" i="1"/>
  <c r="S225" i="2" s="1"/>
  <c r="W224" i="1"/>
  <c r="X224" i="2" s="1"/>
  <c r="V224" i="1"/>
  <c r="S224" i="2" s="1"/>
  <c r="W223" i="1"/>
  <c r="X223" i="2" s="1"/>
  <c r="V223" i="1"/>
  <c r="S223" i="2" s="1"/>
  <c r="W222" i="1"/>
  <c r="X222" i="2" s="1"/>
  <c r="V222" i="1"/>
  <c r="S222" i="2" s="1"/>
  <c r="W221" i="1"/>
  <c r="X221" i="2" s="1"/>
  <c r="V221" i="1"/>
  <c r="S221" i="2" s="1"/>
  <c r="W220" i="1"/>
  <c r="X220" i="2" s="1"/>
  <c r="V220" i="1"/>
  <c r="S220" i="2" s="1"/>
  <c r="W219" i="1"/>
  <c r="X219" i="2" s="1"/>
  <c r="V219" i="1"/>
  <c r="S219" i="2" s="1"/>
  <c r="W218" i="1"/>
  <c r="X218" i="2" s="1"/>
  <c r="V218" i="1"/>
  <c r="S218" i="2" s="1"/>
  <c r="W217" i="1"/>
  <c r="X217" i="2" s="1"/>
  <c r="V217" i="1"/>
  <c r="S217" i="2" s="1"/>
  <c r="W215" i="1"/>
  <c r="X215" i="2" s="1"/>
  <c r="V215" i="1"/>
  <c r="S215" i="2" s="1"/>
  <c r="W214" i="1"/>
  <c r="X214" i="2" s="1"/>
  <c r="V214" i="1"/>
  <c r="S214" i="2" s="1"/>
  <c r="W213" i="1"/>
  <c r="X213" i="2" s="1"/>
  <c r="V213" i="1"/>
  <c r="S213" i="2" s="1"/>
  <c r="W212" i="1"/>
  <c r="X212" i="2" s="1"/>
  <c r="V212" i="1"/>
  <c r="S212" i="2" s="1"/>
  <c r="W211" i="1"/>
  <c r="X211" i="2" s="1"/>
  <c r="V211" i="1"/>
  <c r="S211" i="2" s="1"/>
  <c r="W210" i="1"/>
  <c r="X210" i="2" s="1"/>
  <c r="V210" i="1"/>
  <c r="S210" i="2" s="1"/>
  <c r="W209" i="1"/>
  <c r="X209" i="2" s="1"/>
  <c r="V209" i="1"/>
  <c r="S209" i="2" s="1"/>
  <c r="W208" i="1"/>
  <c r="X208" i="2" s="1"/>
  <c r="V208" i="1"/>
  <c r="S208" i="2" s="1"/>
  <c r="W207" i="1"/>
  <c r="X207" i="2" s="1"/>
  <c r="V207" i="1"/>
  <c r="S207" i="2" s="1"/>
  <c r="W206" i="1"/>
  <c r="X206" i="2" s="1"/>
  <c r="V206" i="1"/>
  <c r="S206" i="2" s="1"/>
  <c r="W205" i="1"/>
  <c r="X205" i="2" s="1"/>
  <c r="V205" i="1"/>
  <c r="S205" i="2" s="1"/>
  <c r="W204" i="1"/>
  <c r="X204" i="2" s="1"/>
  <c r="V204" i="1"/>
  <c r="S204" i="2" s="1"/>
  <c r="W203" i="1"/>
  <c r="X203" i="2" s="1"/>
  <c r="V203" i="1"/>
  <c r="S203" i="2" s="1"/>
  <c r="W202" i="1"/>
  <c r="X202" i="2" s="1"/>
  <c r="V202" i="1"/>
  <c r="S202" i="2" s="1"/>
  <c r="W201" i="1"/>
  <c r="X201" i="2" s="1"/>
  <c r="V201" i="1"/>
  <c r="S201" i="2" s="1"/>
  <c r="W200" i="1"/>
  <c r="X200" i="2" s="1"/>
  <c r="V200" i="1"/>
  <c r="S200" i="2" s="1"/>
  <c r="W199" i="1"/>
  <c r="X199" i="2" s="1"/>
  <c r="V199" i="1"/>
  <c r="S199" i="2" s="1"/>
  <c r="W198" i="1"/>
  <c r="X198" i="2" s="1"/>
  <c r="V198" i="1"/>
  <c r="S198" i="2" s="1"/>
  <c r="W197" i="1"/>
  <c r="X197" i="2" s="1"/>
  <c r="V197" i="1"/>
  <c r="S197" i="2" s="1"/>
  <c r="W196" i="1"/>
  <c r="X196" i="2" s="1"/>
  <c r="V196" i="1"/>
  <c r="S196" i="2" s="1"/>
  <c r="W195" i="1"/>
  <c r="X195" i="2" s="1"/>
  <c r="V195" i="1"/>
  <c r="S195" i="2" s="1"/>
  <c r="W194" i="1"/>
  <c r="X194" i="2" s="1"/>
  <c r="V194" i="1"/>
  <c r="S194" i="2" s="1"/>
  <c r="W193" i="1"/>
  <c r="X193" i="2" s="1"/>
  <c r="V193" i="1"/>
  <c r="S193" i="2" s="1"/>
  <c r="W192" i="1"/>
  <c r="X192" i="2" s="1"/>
  <c r="V192" i="1"/>
  <c r="S192" i="2" s="1"/>
  <c r="W191" i="1"/>
  <c r="X191" i="2" s="1"/>
  <c r="V191" i="1"/>
  <c r="S191" i="2" s="1"/>
  <c r="W190" i="1"/>
  <c r="X190" i="2" s="1"/>
  <c r="V190" i="1"/>
  <c r="S190" i="2" s="1"/>
  <c r="W189" i="1"/>
  <c r="X189" i="2" s="1"/>
  <c r="V189" i="1"/>
  <c r="S189" i="2" s="1"/>
  <c r="W188" i="1"/>
  <c r="X188" i="2" s="1"/>
  <c r="V188" i="1"/>
  <c r="S188" i="2" s="1"/>
  <c r="W187" i="1"/>
  <c r="X187" i="2" s="1"/>
  <c r="V187" i="1"/>
  <c r="S187" i="2" s="1"/>
  <c r="W185" i="1"/>
  <c r="X185" i="2" s="1"/>
  <c r="V185" i="1"/>
  <c r="S185" i="2" s="1"/>
  <c r="W184" i="1"/>
  <c r="X184" i="2" s="1"/>
  <c r="V184" i="1"/>
  <c r="S184" i="2" s="1"/>
  <c r="W183" i="1"/>
  <c r="X183" i="2" s="1"/>
  <c r="V183" i="1"/>
  <c r="S183" i="2" s="1"/>
  <c r="W181" i="1"/>
  <c r="X181" i="2" s="1"/>
  <c r="V181" i="1"/>
  <c r="S181" i="2" s="1"/>
  <c r="W180" i="1"/>
  <c r="X180" i="2" s="1"/>
  <c r="V180" i="1"/>
  <c r="S180" i="2" s="1"/>
  <c r="W179" i="1"/>
  <c r="X179" i="2" s="1"/>
  <c r="V179" i="1"/>
  <c r="S179" i="2" s="1"/>
  <c r="W178" i="1"/>
  <c r="X178" i="2" s="1"/>
  <c r="V178" i="1"/>
  <c r="S178" i="2" s="1"/>
  <c r="W174" i="1"/>
  <c r="X174" i="2" s="1"/>
  <c r="V174" i="1"/>
  <c r="S174" i="2" s="1"/>
  <c r="V172" i="1"/>
  <c r="S172" i="2" s="1"/>
  <c r="W170" i="1"/>
  <c r="X170" i="2" s="1"/>
  <c r="V170" i="1"/>
  <c r="S170" i="2" s="1"/>
  <c r="W169" i="1"/>
  <c r="X169" i="2" s="1"/>
  <c r="V169" i="1"/>
  <c r="S169" i="2" s="1"/>
  <c r="W168" i="1"/>
  <c r="X168" i="2" s="1"/>
  <c r="V168" i="1"/>
  <c r="S168" i="2" s="1"/>
  <c r="W167" i="1"/>
  <c r="X167" i="2" s="1"/>
  <c r="V167" i="1"/>
  <c r="S167" i="2" s="1"/>
  <c r="W166" i="1"/>
  <c r="X166" i="2" s="1"/>
  <c r="V166" i="1"/>
  <c r="S166" i="2" s="1"/>
  <c r="W165" i="1"/>
  <c r="X165" i="2" s="1"/>
  <c r="V165" i="1"/>
  <c r="S165" i="2" s="1"/>
  <c r="W164" i="1"/>
  <c r="X164" i="2" s="1"/>
  <c r="V164" i="1"/>
  <c r="S164" i="2" s="1"/>
  <c r="W163" i="1"/>
  <c r="X163" i="2" s="1"/>
  <c r="V163" i="1"/>
  <c r="S163" i="2" s="1"/>
  <c r="W162" i="1"/>
  <c r="X162" i="2" s="1"/>
  <c r="V162" i="1"/>
  <c r="S162" i="2" s="1"/>
  <c r="W161" i="1"/>
  <c r="X161" i="2" s="1"/>
  <c r="V161" i="1"/>
  <c r="S161" i="2" s="1"/>
  <c r="W160" i="1"/>
  <c r="X160" i="2" s="1"/>
  <c r="V160" i="1"/>
  <c r="S160" i="2" s="1"/>
  <c r="W159" i="1"/>
  <c r="X159" i="2" s="1"/>
  <c r="V159" i="1"/>
  <c r="S159" i="2" s="1"/>
  <c r="W158" i="1"/>
  <c r="X158" i="2" s="1"/>
  <c r="V158" i="1"/>
  <c r="S158" i="2" s="1"/>
  <c r="W157" i="1"/>
  <c r="X157" i="2" s="1"/>
  <c r="V157" i="1"/>
  <c r="S157" i="2" s="1"/>
  <c r="W156" i="1"/>
  <c r="X156" i="2" s="1"/>
  <c r="V156" i="1"/>
  <c r="S156" i="2" s="1"/>
  <c r="W154" i="1"/>
  <c r="X154" i="2" s="1"/>
  <c r="V154" i="1"/>
  <c r="S154" i="2" s="1"/>
  <c r="W153" i="1"/>
  <c r="X153" i="2" s="1"/>
  <c r="V153" i="1"/>
  <c r="S153" i="2" s="1"/>
  <c r="V152" i="1"/>
  <c r="S152" i="2" s="1"/>
  <c r="W149" i="1"/>
  <c r="X149" i="2" s="1"/>
  <c r="V149" i="1"/>
  <c r="S149" i="2" s="1"/>
  <c r="V146" i="1"/>
  <c r="V145" i="1" s="1"/>
  <c r="W141" i="1"/>
  <c r="X141" i="2" s="1"/>
  <c r="V141" i="1"/>
  <c r="S141" i="2" s="1"/>
  <c r="W140" i="1"/>
  <c r="X140" i="2" s="1"/>
  <c r="V140" i="1"/>
  <c r="S140" i="2" s="1"/>
  <c r="W139" i="1"/>
  <c r="X139" i="2" s="1"/>
  <c r="V139" i="1"/>
  <c r="S139" i="2" s="1"/>
  <c r="W138" i="1"/>
  <c r="X138" i="2" s="1"/>
  <c r="V138" i="1"/>
  <c r="S138" i="2" s="1"/>
  <c r="W137" i="1"/>
  <c r="X137" i="2" s="1"/>
  <c r="V137" i="1"/>
  <c r="S137" i="2" s="1"/>
  <c r="W136" i="1"/>
  <c r="X136" i="2" s="1"/>
  <c r="V136" i="1"/>
  <c r="S136" i="2" s="1"/>
  <c r="W135" i="1"/>
  <c r="X135" i="2" s="1"/>
  <c r="V135" i="1"/>
  <c r="S135" i="2" s="1"/>
  <c r="W134" i="1"/>
  <c r="X134" i="2" s="1"/>
  <c r="V134" i="1"/>
  <c r="S134" i="2" s="1"/>
  <c r="W133" i="1"/>
  <c r="X133" i="2" s="1"/>
  <c r="V133" i="1"/>
  <c r="S133" i="2" s="1"/>
  <c r="W132" i="1"/>
  <c r="X132" i="2" s="1"/>
  <c r="V132" i="1"/>
  <c r="S132" i="2" s="1"/>
  <c r="V130" i="1"/>
  <c r="W128" i="1"/>
  <c r="X128" i="2" s="1"/>
  <c r="V128" i="1"/>
  <c r="S128" i="2" s="1"/>
  <c r="W127" i="1"/>
  <c r="X127" i="2" s="1"/>
  <c r="V127" i="1"/>
  <c r="S127" i="2" s="1"/>
  <c r="W126" i="1"/>
  <c r="X126" i="2" s="1"/>
  <c r="V126" i="1"/>
  <c r="S126" i="2" s="1"/>
  <c r="W125" i="1"/>
  <c r="X125" i="2" s="1"/>
  <c r="V125" i="1"/>
  <c r="S125" i="2" s="1"/>
  <c r="W122" i="1"/>
  <c r="X122" i="2" s="1"/>
  <c r="V122" i="1"/>
  <c r="S122" i="2" s="1"/>
  <c r="W121" i="1"/>
  <c r="X121" i="2" s="1"/>
  <c r="V121" i="1"/>
  <c r="S121" i="2" s="1"/>
  <c r="W120" i="1"/>
  <c r="X120" i="2" s="1"/>
  <c r="V120" i="1"/>
  <c r="S120" i="2" s="1"/>
  <c r="W119" i="1"/>
  <c r="X119" i="2" s="1"/>
  <c r="V119" i="1"/>
  <c r="S119" i="2" s="1"/>
  <c r="W118" i="1"/>
  <c r="X118" i="2" s="1"/>
  <c r="V118" i="1"/>
  <c r="S118" i="2" s="1"/>
  <c r="W117" i="1"/>
  <c r="X117" i="2" s="1"/>
  <c r="V117" i="1"/>
  <c r="S117" i="2" s="1"/>
  <c r="W116" i="1"/>
  <c r="X116" i="2" s="1"/>
  <c r="V116" i="1"/>
  <c r="S116" i="2" s="1"/>
  <c r="W115" i="1"/>
  <c r="X115" i="2" s="1"/>
  <c r="V115" i="1"/>
  <c r="S115" i="2" s="1"/>
  <c r="W114" i="1"/>
  <c r="X114" i="2" s="1"/>
  <c r="V114" i="1"/>
  <c r="S114" i="2" s="1"/>
  <c r="W113" i="1"/>
  <c r="X113" i="2" s="1"/>
  <c r="V113" i="1"/>
  <c r="S113" i="2" s="1"/>
  <c r="W112" i="1"/>
  <c r="X112" i="2" s="1"/>
  <c r="V112" i="1"/>
  <c r="S112" i="2" s="1"/>
  <c r="W111" i="1"/>
  <c r="X111" i="2" s="1"/>
  <c r="V111" i="1"/>
  <c r="S111" i="2" s="1"/>
  <c r="W110" i="1"/>
  <c r="X110" i="2" s="1"/>
  <c r="V110" i="1"/>
  <c r="S110" i="2" s="1"/>
  <c r="W109" i="1"/>
  <c r="X109" i="2" s="1"/>
  <c r="V109" i="1"/>
  <c r="S109" i="2" s="1"/>
  <c r="W108" i="1"/>
  <c r="X108" i="2" s="1"/>
  <c r="V108" i="1"/>
  <c r="S108" i="2" s="1"/>
  <c r="W107" i="1"/>
  <c r="X107" i="2" s="1"/>
  <c r="V107" i="1"/>
  <c r="S107" i="2" s="1"/>
  <c r="W106" i="1"/>
  <c r="X106" i="2" s="1"/>
  <c r="V106" i="1"/>
  <c r="S106" i="2" s="1"/>
  <c r="W105" i="1"/>
  <c r="X105" i="2" s="1"/>
  <c r="V105" i="1"/>
  <c r="S105" i="2" s="1"/>
  <c r="W104" i="1"/>
  <c r="X104" i="2" s="1"/>
  <c r="V104" i="1"/>
  <c r="S104" i="2" s="1"/>
  <c r="W103" i="1"/>
  <c r="X103" i="2" s="1"/>
  <c r="V103" i="1"/>
  <c r="S103" i="2" s="1"/>
  <c r="W102" i="1"/>
  <c r="X102" i="2" s="1"/>
  <c r="V102" i="1"/>
  <c r="S102" i="2" s="1"/>
  <c r="W101" i="1"/>
  <c r="X101" i="2" s="1"/>
  <c r="V101" i="1"/>
  <c r="S101" i="2" s="1"/>
  <c r="W100" i="1"/>
  <c r="X100" i="2" s="1"/>
  <c r="V100" i="1"/>
  <c r="S100" i="2" s="1"/>
  <c r="W99" i="1"/>
  <c r="X99" i="2" s="1"/>
  <c r="V99" i="1"/>
  <c r="S99" i="2" s="1"/>
  <c r="W97" i="1"/>
  <c r="X97" i="2" s="1"/>
  <c r="V97" i="1"/>
  <c r="S97" i="2" s="1"/>
  <c r="W96" i="1"/>
  <c r="X96" i="2" s="1"/>
  <c r="V96" i="1"/>
  <c r="S96" i="2" s="1"/>
  <c r="W95" i="1"/>
  <c r="X95" i="2" s="1"/>
  <c r="V95" i="1"/>
  <c r="S95" i="2" s="1"/>
  <c r="W94" i="1"/>
  <c r="X94" i="2" s="1"/>
  <c r="V94" i="1"/>
  <c r="S94" i="2" s="1"/>
  <c r="W93" i="1"/>
  <c r="X93" i="2" s="1"/>
  <c r="V93" i="1"/>
  <c r="S93" i="2" s="1"/>
  <c r="W92" i="1"/>
  <c r="X92" i="2" s="1"/>
  <c r="V92" i="1"/>
  <c r="S92" i="2" s="1"/>
  <c r="W91" i="1"/>
  <c r="X91" i="2" s="1"/>
  <c r="V91" i="1"/>
  <c r="S91" i="2" s="1"/>
  <c r="W90" i="1"/>
  <c r="X90" i="2" s="1"/>
  <c r="V90" i="1"/>
  <c r="S90" i="2" s="1"/>
  <c r="W89" i="1"/>
  <c r="X89" i="2" s="1"/>
  <c r="V89" i="1"/>
  <c r="S89" i="2" s="1"/>
  <c r="W88" i="1"/>
  <c r="X88" i="2" s="1"/>
  <c r="V88" i="1"/>
  <c r="S88" i="2" s="1"/>
  <c r="W87" i="1"/>
  <c r="X87" i="2" s="1"/>
  <c r="V87" i="1"/>
  <c r="S87" i="2" s="1"/>
  <c r="W86" i="1"/>
  <c r="X86" i="2" s="1"/>
  <c r="V86" i="1"/>
  <c r="S86" i="2" s="1"/>
  <c r="W85" i="1"/>
  <c r="X85" i="2" s="1"/>
  <c r="V85" i="1"/>
  <c r="S85" i="2" s="1"/>
  <c r="W84" i="1"/>
  <c r="X84" i="2" s="1"/>
  <c r="V84" i="1"/>
  <c r="S84" i="2" s="1"/>
  <c r="W83" i="1"/>
  <c r="X83" i="2" s="1"/>
  <c r="V83" i="1"/>
  <c r="S83" i="2" s="1"/>
  <c r="W82" i="1"/>
  <c r="X82" i="2" s="1"/>
  <c r="V82" i="1"/>
  <c r="S82" i="2" s="1"/>
  <c r="W81" i="1"/>
  <c r="X81" i="2" s="1"/>
  <c r="V81" i="1"/>
  <c r="S81" i="2" s="1"/>
  <c r="W80" i="1"/>
  <c r="X80" i="2" s="1"/>
  <c r="V80" i="1"/>
  <c r="S80" i="2" s="1"/>
  <c r="W79" i="1"/>
  <c r="X79" i="2" s="1"/>
  <c r="V79" i="1"/>
  <c r="S79" i="2" s="1"/>
  <c r="W78" i="1"/>
  <c r="X78" i="2" s="1"/>
  <c r="V78" i="1"/>
  <c r="S78" i="2" s="1"/>
  <c r="W77" i="1"/>
  <c r="X77" i="2" s="1"/>
  <c r="V77" i="1"/>
  <c r="S77" i="2" s="1"/>
  <c r="W76" i="1"/>
  <c r="X76" i="2" s="1"/>
  <c r="V76" i="1"/>
  <c r="S76" i="2" s="1"/>
  <c r="W75" i="1"/>
  <c r="X75" i="2" s="1"/>
  <c r="V75" i="1"/>
  <c r="S75" i="2" s="1"/>
  <c r="W74" i="1"/>
  <c r="X74" i="2" s="1"/>
  <c r="V74" i="1"/>
  <c r="S74" i="2" s="1"/>
  <c r="W71" i="1"/>
  <c r="X71" i="2" s="1"/>
  <c r="V71" i="1"/>
  <c r="S71" i="2" s="1"/>
  <c r="W70" i="1"/>
  <c r="X70" i="2" s="1"/>
  <c r="V70" i="1"/>
  <c r="S70" i="2" s="1"/>
  <c r="W69" i="1"/>
  <c r="V69" i="1"/>
  <c r="S69" i="2" s="1"/>
  <c r="V68" i="1"/>
  <c r="W66" i="1"/>
  <c r="X66" i="2" s="1"/>
  <c r="V66" i="1"/>
  <c r="S66" i="2" s="1"/>
  <c r="W65" i="1"/>
  <c r="X65" i="2" s="1"/>
  <c r="V65" i="1"/>
  <c r="S65" i="2" s="1"/>
  <c r="W64" i="1"/>
  <c r="X64" i="2" s="1"/>
  <c r="V64" i="1"/>
  <c r="S64" i="2" s="1"/>
  <c r="W63" i="1"/>
  <c r="X63" i="2" s="1"/>
  <c r="V63" i="1"/>
  <c r="S63" i="2" s="1"/>
  <c r="W62" i="1"/>
  <c r="X62" i="2" s="1"/>
  <c r="V62" i="1"/>
  <c r="S62" i="2" s="1"/>
  <c r="W61" i="1"/>
  <c r="X61" i="2" s="1"/>
  <c r="V61" i="1"/>
  <c r="S61" i="2" s="1"/>
  <c r="W60" i="1"/>
  <c r="X60" i="2" s="1"/>
  <c r="V60" i="1"/>
  <c r="S60" i="2" s="1"/>
  <c r="W59" i="1"/>
  <c r="X59" i="2" s="1"/>
  <c r="V59" i="1"/>
  <c r="S59" i="2" s="1"/>
  <c r="W58" i="1"/>
  <c r="X58" i="2" s="1"/>
  <c r="V58" i="1"/>
  <c r="S58" i="2" s="1"/>
  <c r="W57" i="1"/>
  <c r="X57" i="2" s="1"/>
  <c r="V57" i="1"/>
  <c r="S57" i="2" s="1"/>
  <c r="W56" i="1"/>
  <c r="X56" i="2" s="1"/>
  <c r="V56" i="1"/>
  <c r="S56" i="2" s="1"/>
  <c r="W55" i="1"/>
  <c r="X55" i="2" s="1"/>
  <c r="V55" i="1"/>
  <c r="S55" i="2" s="1"/>
  <c r="W54" i="1"/>
  <c r="X54" i="2" s="1"/>
  <c r="V54" i="1"/>
  <c r="S54" i="2" s="1"/>
  <c r="W53" i="1"/>
  <c r="X53" i="2" s="1"/>
  <c r="V53" i="1"/>
  <c r="S53" i="2" s="1"/>
  <c r="W52" i="1"/>
  <c r="X52" i="2" s="1"/>
  <c r="V52" i="1"/>
  <c r="S52" i="2" s="1"/>
  <c r="W51" i="1"/>
  <c r="X51" i="2" s="1"/>
  <c r="V51" i="1"/>
  <c r="S51" i="2" s="1"/>
  <c r="W50" i="1"/>
  <c r="X50" i="2" s="1"/>
  <c r="V50" i="1"/>
  <c r="S50" i="2" s="1"/>
  <c r="W49" i="1"/>
  <c r="X49" i="2" s="1"/>
  <c r="V49" i="1"/>
  <c r="S49" i="2" s="1"/>
  <c r="W48" i="1"/>
  <c r="X48" i="2" s="1"/>
  <c r="V48" i="1"/>
  <c r="S48" i="2" s="1"/>
  <c r="W47" i="1"/>
  <c r="V47" i="1"/>
  <c r="S47" i="2" s="1"/>
  <c r="W45" i="1"/>
  <c r="X45" i="2" s="1"/>
  <c r="V45" i="1"/>
  <c r="S45" i="2" s="1"/>
  <c r="W44" i="1"/>
  <c r="X44" i="2" s="1"/>
  <c r="V44" i="1"/>
  <c r="S44" i="2" s="1"/>
  <c r="W43" i="1"/>
  <c r="X43" i="2" s="1"/>
  <c r="V43" i="1"/>
  <c r="S43" i="2" s="1"/>
  <c r="W41" i="1"/>
  <c r="X41" i="2" s="1"/>
  <c r="V41" i="1"/>
  <c r="S41" i="2" s="1"/>
  <c r="W40" i="1"/>
  <c r="X40" i="2" s="1"/>
  <c r="V40" i="1"/>
  <c r="S40" i="2" s="1"/>
  <c r="W39" i="1"/>
  <c r="X39" i="2" s="1"/>
  <c r="V39" i="1"/>
  <c r="S39" i="2" s="1"/>
  <c r="W38" i="1"/>
  <c r="X38" i="2" s="1"/>
  <c r="V38" i="1"/>
  <c r="S38" i="2" s="1"/>
  <c r="W37" i="1"/>
  <c r="X37" i="2" s="1"/>
  <c r="V37" i="1"/>
  <c r="S37" i="2" s="1"/>
  <c r="W36" i="1"/>
  <c r="X36" i="2" s="1"/>
  <c r="V36" i="1"/>
  <c r="S36" i="2" s="1"/>
  <c r="W35" i="1"/>
  <c r="X35" i="2" s="1"/>
  <c r="V35" i="1"/>
  <c r="S35" i="2" s="1"/>
  <c r="W34" i="1"/>
  <c r="X34" i="2" s="1"/>
  <c r="V34" i="1"/>
  <c r="S34" i="2" s="1"/>
  <c r="W33" i="1"/>
  <c r="X33" i="2" s="1"/>
  <c r="V33" i="1"/>
  <c r="S33" i="2" s="1"/>
  <c r="W32" i="1"/>
  <c r="X32" i="2" s="1"/>
  <c r="V32" i="1"/>
  <c r="S32" i="2" s="1"/>
  <c r="W31" i="1"/>
  <c r="X31" i="2" s="1"/>
  <c r="V31" i="1"/>
  <c r="S31" i="2" s="1"/>
  <c r="W30" i="1"/>
  <c r="X30" i="2" s="1"/>
  <c r="V30" i="1"/>
  <c r="S30" i="2" s="1"/>
  <c r="W29" i="1"/>
  <c r="X29" i="2" s="1"/>
  <c r="V29" i="1"/>
  <c r="S29" i="2" s="1"/>
  <c r="W28" i="1"/>
  <c r="X28" i="2" s="1"/>
  <c r="V28" i="1"/>
  <c r="S28" i="2" s="1"/>
  <c r="W27" i="1"/>
  <c r="X27" i="2" s="1"/>
  <c r="V27" i="1"/>
  <c r="S27" i="2" s="1"/>
  <c r="W26" i="1"/>
  <c r="X26" i="2" s="1"/>
  <c r="V26" i="1"/>
  <c r="S26" i="2" s="1"/>
  <c r="W25" i="1"/>
  <c r="X25" i="2" s="1"/>
  <c r="V25" i="1"/>
  <c r="S25" i="2" s="1"/>
  <c r="W24" i="1"/>
  <c r="X24" i="2" s="1"/>
  <c r="V24" i="1"/>
  <c r="S24" i="2" s="1"/>
  <c r="W23" i="1"/>
  <c r="X23" i="2" s="1"/>
  <c r="V23" i="1"/>
  <c r="S23" i="2" s="1"/>
  <c r="G633" i="1"/>
  <c r="P633" i="1" s="1"/>
  <c r="F633" i="1"/>
  <c r="D638" i="2" s="1"/>
  <c r="G632" i="1"/>
  <c r="I637" i="2" s="1"/>
  <c r="F632" i="1"/>
  <c r="D637" i="2" s="1"/>
  <c r="G631" i="1"/>
  <c r="I636" i="2" s="1"/>
  <c r="F631" i="1"/>
  <c r="D636" i="2" s="1"/>
  <c r="G629" i="1"/>
  <c r="I634" i="2" s="1"/>
  <c r="F629" i="1"/>
  <c r="D634" i="2" s="1"/>
  <c r="G625" i="1"/>
  <c r="I630" i="2" s="1"/>
  <c r="F625" i="1"/>
  <c r="D630" i="2" s="1"/>
  <c r="G624" i="1"/>
  <c r="I629" i="2" s="1"/>
  <c r="F624" i="1"/>
  <c r="D629" i="2" s="1"/>
  <c r="G623" i="1"/>
  <c r="I628" i="2" s="1"/>
  <c r="F623" i="1"/>
  <c r="D628" i="2" s="1"/>
  <c r="G622" i="1"/>
  <c r="I627" i="2" s="1"/>
  <c r="F622" i="1"/>
  <c r="D627" i="2" s="1"/>
  <c r="G621" i="1"/>
  <c r="F621" i="1"/>
  <c r="F619" i="1"/>
  <c r="G616" i="1"/>
  <c r="I621" i="2" s="1"/>
  <c r="F616" i="1"/>
  <c r="D621" i="2" s="1"/>
  <c r="G615" i="1"/>
  <c r="I620" i="2" s="1"/>
  <c r="F615" i="1"/>
  <c r="D620" i="2" s="1"/>
  <c r="G614" i="1"/>
  <c r="I619" i="2" s="1"/>
  <c r="F614" i="1"/>
  <c r="D619" i="2" s="1"/>
  <c r="G613" i="1"/>
  <c r="I618" i="2" s="1"/>
  <c r="F613" i="1"/>
  <c r="D618" i="2" s="1"/>
  <c r="G612" i="1"/>
  <c r="I617" i="2" s="1"/>
  <c r="F612" i="1"/>
  <c r="D617" i="2" s="1"/>
  <c r="G611" i="1"/>
  <c r="I616" i="2" s="1"/>
  <c r="F611" i="1"/>
  <c r="D616" i="2" s="1"/>
  <c r="G609" i="1"/>
  <c r="I614" i="2" s="1"/>
  <c r="F609" i="1"/>
  <c r="D614" i="2" s="1"/>
  <c r="G608" i="1"/>
  <c r="I613" i="2" s="1"/>
  <c r="F608" i="1"/>
  <c r="D613" i="2" s="1"/>
  <c r="G607" i="1"/>
  <c r="I612" i="2" s="1"/>
  <c r="F607" i="1"/>
  <c r="D612" i="2" s="1"/>
  <c r="I609" i="2"/>
  <c r="D609" i="2"/>
  <c r="G604" i="1"/>
  <c r="F604" i="1"/>
  <c r="I606" i="2"/>
  <c r="D606" i="2"/>
  <c r="G602" i="1"/>
  <c r="F602" i="1"/>
  <c r="G600" i="1"/>
  <c r="I603" i="2" s="1"/>
  <c r="F600" i="1"/>
  <c r="D603" i="2" s="1"/>
  <c r="G597" i="1"/>
  <c r="I600" i="2" s="1"/>
  <c r="F597" i="1"/>
  <c r="D600" i="2" s="1"/>
  <c r="G596" i="1"/>
  <c r="I599" i="2" s="1"/>
  <c r="F596" i="1"/>
  <c r="D599" i="2" s="1"/>
  <c r="G595" i="1"/>
  <c r="I598" i="2" s="1"/>
  <c r="F595" i="1"/>
  <c r="D598" i="2" s="1"/>
  <c r="G594" i="1"/>
  <c r="I597" i="2" s="1"/>
  <c r="F594" i="1"/>
  <c r="D597" i="2" s="1"/>
  <c r="I596" i="2"/>
  <c r="D596" i="2"/>
  <c r="G593" i="1"/>
  <c r="F593" i="1"/>
  <c r="I593" i="2"/>
  <c r="D593" i="2"/>
  <c r="G591" i="1"/>
  <c r="G590" i="1" s="1"/>
  <c r="F591" i="1"/>
  <c r="F590" i="1" s="1"/>
  <c r="I590" i="2"/>
  <c r="D590" i="2"/>
  <c r="G589" i="1"/>
  <c r="I589" i="2" s="1"/>
  <c r="F589" i="1"/>
  <c r="D589" i="2" s="1"/>
  <c r="G587" i="1"/>
  <c r="I587" i="2" s="1"/>
  <c r="F587" i="1"/>
  <c r="D587" i="2" s="1"/>
  <c r="G586" i="1"/>
  <c r="I586" i="2" s="1"/>
  <c r="F586" i="1"/>
  <c r="D586" i="2" s="1"/>
  <c r="G570" i="1"/>
  <c r="F570" i="1"/>
  <c r="G568" i="1"/>
  <c r="I568" i="2" s="1"/>
  <c r="F568" i="1"/>
  <c r="D568" i="2" s="1"/>
  <c r="G567" i="1"/>
  <c r="I567" i="2" s="1"/>
  <c r="F567" i="1"/>
  <c r="D567" i="2" s="1"/>
  <c r="G566" i="1"/>
  <c r="I566" i="2" s="1"/>
  <c r="F566" i="1"/>
  <c r="D566" i="2" s="1"/>
  <c r="G564" i="1"/>
  <c r="I564" i="2" s="1"/>
  <c r="F564" i="1"/>
  <c r="D564" i="2" s="1"/>
  <c r="G562" i="1"/>
  <c r="F562" i="1"/>
  <c r="G532" i="1"/>
  <c r="F532" i="1"/>
  <c r="G506" i="1"/>
  <c r="F506" i="1"/>
  <c r="G499" i="1"/>
  <c r="F499" i="1"/>
  <c r="G492" i="1"/>
  <c r="F492" i="1"/>
  <c r="G486" i="1"/>
  <c r="I486" i="2" s="1"/>
  <c r="F486" i="1"/>
  <c r="D486" i="2" s="1"/>
  <c r="G485" i="1"/>
  <c r="I485" i="2" s="1"/>
  <c r="F485" i="1"/>
  <c r="D485" i="2" s="1"/>
  <c r="G484" i="1"/>
  <c r="I484" i="2" s="1"/>
  <c r="F484" i="1"/>
  <c r="D484" i="2" s="1"/>
  <c r="G483" i="1"/>
  <c r="I483" i="2" s="1"/>
  <c r="F483" i="1"/>
  <c r="D483" i="2" s="1"/>
  <c r="G482" i="1"/>
  <c r="I482" i="2" s="1"/>
  <c r="F482" i="1"/>
  <c r="D482" i="2" s="1"/>
  <c r="G481" i="1"/>
  <c r="I481" i="2" s="1"/>
  <c r="F481" i="1"/>
  <c r="D481" i="2" s="1"/>
  <c r="G480" i="1"/>
  <c r="I480" i="2" s="1"/>
  <c r="F480" i="1"/>
  <c r="D480" i="2" s="1"/>
  <c r="G479" i="1"/>
  <c r="I479" i="2" s="1"/>
  <c r="F479" i="1"/>
  <c r="D479" i="2" s="1"/>
  <c r="G478" i="1"/>
  <c r="I478" i="2" s="1"/>
  <c r="F478" i="1"/>
  <c r="D478" i="2" s="1"/>
  <c r="G477" i="1"/>
  <c r="I477" i="2" s="1"/>
  <c r="F477" i="1"/>
  <c r="D477" i="2" s="1"/>
  <c r="G476" i="1"/>
  <c r="I476" i="2" s="1"/>
  <c r="F476" i="1"/>
  <c r="D476" i="2" s="1"/>
  <c r="G475" i="1"/>
  <c r="I475" i="2" s="1"/>
  <c r="F475" i="1"/>
  <c r="D475" i="2" s="1"/>
  <c r="G474" i="1"/>
  <c r="I474" i="2" s="1"/>
  <c r="F474" i="1"/>
  <c r="D474" i="2" s="1"/>
  <c r="G473" i="1"/>
  <c r="I473" i="2" s="1"/>
  <c r="F473" i="1"/>
  <c r="D473" i="2" s="1"/>
  <c r="G472" i="1"/>
  <c r="I472" i="2" s="1"/>
  <c r="F472" i="1"/>
  <c r="D472" i="2" s="1"/>
  <c r="G471" i="1"/>
  <c r="I471" i="2" s="1"/>
  <c r="F471" i="1"/>
  <c r="D471" i="2" s="1"/>
  <c r="G470" i="1"/>
  <c r="I470" i="2" s="1"/>
  <c r="F470" i="1"/>
  <c r="D470" i="2" s="1"/>
  <c r="G469" i="1"/>
  <c r="I469" i="2" s="1"/>
  <c r="F469" i="1"/>
  <c r="D469" i="2" s="1"/>
  <c r="G468" i="1"/>
  <c r="I468" i="2" s="1"/>
  <c r="F468" i="1"/>
  <c r="D468" i="2" s="1"/>
  <c r="G467" i="1"/>
  <c r="I467" i="2" s="1"/>
  <c r="F467" i="1"/>
  <c r="D467" i="2" s="1"/>
  <c r="G466" i="1"/>
  <c r="I466" i="2" s="1"/>
  <c r="F466" i="1"/>
  <c r="D466" i="2" s="1"/>
  <c r="G465" i="1"/>
  <c r="I465" i="2" s="1"/>
  <c r="F465" i="1"/>
  <c r="D465" i="2" s="1"/>
  <c r="G464" i="1"/>
  <c r="I464" i="2" s="1"/>
  <c r="F464" i="1"/>
  <c r="D464" i="2" s="1"/>
  <c r="G463" i="1"/>
  <c r="I463" i="2" s="1"/>
  <c r="F463" i="1"/>
  <c r="D463" i="2" s="1"/>
  <c r="G462" i="1"/>
  <c r="I462" i="2" s="1"/>
  <c r="F462" i="1"/>
  <c r="D462" i="2" s="1"/>
  <c r="G461" i="1"/>
  <c r="I461" i="2" s="1"/>
  <c r="F461" i="1"/>
  <c r="D461" i="2" s="1"/>
  <c r="G460" i="1"/>
  <c r="I460" i="2" s="1"/>
  <c r="F460" i="1"/>
  <c r="D460" i="2" s="1"/>
  <c r="G459" i="1"/>
  <c r="I459" i="2" s="1"/>
  <c r="F459" i="1"/>
  <c r="D459" i="2" s="1"/>
  <c r="G458" i="1"/>
  <c r="I458" i="2" s="1"/>
  <c r="F458" i="1"/>
  <c r="D458" i="2" s="1"/>
  <c r="G457" i="1"/>
  <c r="I457" i="2" s="1"/>
  <c r="F457" i="1"/>
  <c r="D457" i="2" s="1"/>
  <c r="G456" i="1"/>
  <c r="I456" i="2" s="1"/>
  <c r="F456" i="1"/>
  <c r="D456" i="2" s="1"/>
  <c r="G455" i="1"/>
  <c r="I455" i="2" s="1"/>
  <c r="F455" i="1"/>
  <c r="D455" i="2" s="1"/>
  <c r="G454" i="1"/>
  <c r="I454" i="2" s="1"/>
  <c r="F454" i="1"/>
  <c r="D454" i="2" s="1"/>
  <c r="G453" i="1"/>
  <c r="I453" i="2" s="1"/>
  <c r="F453" i="1"/>
  <c r="D453" i="2" s="1"/>
  <c r="G452" i="1"/>
  <c r="I452" i="2" s="1"/>
  <c r="F452" i="1"/>
  <c r="D452" i="2" s="1"/>
  <c r="G451" i="1"/>
  <c r="I451" i="2" s="1"/>
  <c r="F451" i="1"/>
  <c r="D451" i="2" s="1"/>
  <c r="G450" i="1"/>
  <c r="I450" i="2" s="1"/>
  <c r="F450" i="1"/>
  <c r="D450" i="2" s="1"/>
  <c r="G449" i="1"/>
  <c r="I449" i="2" s="1"/>
  <c r="F449" i="1"/>
  <c r="D449" i="2" s="1"/>
  <c r="G447" i="1"/>
  <c r="I447" i="2" s="1"/>
  <c r="F447" i="1"/>
  <c r="D447" i="2" s="1"/>
  <c r="G446" i="1"/>
  <c r="I446" i="2" s="1"/>
  <c r="F446" i="1"/>
  <c r="D446" i="2" s="1"/>
  <c r="G445" i="1"/>
  <c r="I445" i="2" s="1"/>
  <c r="F445" i="1"/>
  <c r="D445" i="2" s="1"/>
  <c r="G444" i="1"/>
  <c r="I444" i="2" s="1"/>
  <c r="F444" i="1"/>
  <c r="D444" i="2" s="1"/>
  <c r="G443" i="1"/>
  <c r="I443" i="2" s="1"/>
  <c r="F443" i="1"/>
  <c r="D443" i="2" s="1"/>
  <c r="G442" i="1"/>
  <c r="I442" i="2" s="1"/>
  <c r="F442" i="1"/>
  <c r="D442" i="2" s="1"/>
  <c r="G441" i="1"/>
  <c r="I441" i="2" s="1"/>
  <c r="F441" i="1"/>
  <c r="D441" i="2" s="1"/>
  <c r="G440" i="1"/>
  <c r="I440" i="2" s="1"/>
  <c r="F440" i="1"/>
  <c r="D440" i="2" s="1"/>
  <c r="G439" i="1"/>
  <c r="I439" i="2" s="1"/>
  <c r="F439" i="1"/>
  <c r="D439" i="2" s="1"/>
  <c r="G438" i="1"/>
  <c r="I438" i="2" s="1"/>
  <c r="F438" i="1"/>
  <c r="D438" i="2" s="1"/>
  <c r="G437" i="1"/>
  <c r="I437" i="2" s="1"/>
  <c r="F437" i="1"/>
  <c r="D437" i="2" s="1"/>
  <c r="G436" i="1"/>
  <c r="I436" i="2" s="1"/>
  <c r="F436" i="1"/>
  <c r="D436" i="2" s="1"/>
  <c r="G435" i="1"/>
  <c r="I435" i="2" s="1"/>
  <c r="F435" i="1"/>
  <c r="D435" i="2" s="1"/>
  <c r="G434" i="1"/>
  <c r="I434" i="2" s="1"/>
  <c r="F434" i="1"/>
  <c r="D434" i="2" s="1"/>
  <c r="G433" i="1"/>
  <c r="I433" i="2" s="1"/>
  <c r="F433" i="1"/>
  <c r="D433" i="2" s="1"/>
  <c r="G432" i="1"/>
  <c r="I432" i="2" s="1"/>
  <c r="F432" i="1"/>
  <c r="D432" i="2" s="1"/>
  <c r="G431" i="1"/>
  <c r="I431" i="2" s="1"/>
  <c r="F431" i="1"/>
  <c r="D431" i="2" s="1"/>
  <c r="G430" i="1"/>
  <c r="I430" i="2" s="1"/>
  <c r="F430" i="1"/>
  <c r="D430" i="2" s="1"/>
  <c r="G429" i="1"/>
  <c r="I429" i="2" s="1"/>
  <c r="F429" i="1"/>
  <c r="D429" i="2" s="1"/>
  <c r="G428" i="1"/>
  <c r="I428" i="2" s="1"/>
  <c r="F428" i="1"/>
  <c r="D428" i="2" s="1"/>
  <c r="G427" i="1"/>
  <c r="I427" i="2" s="1"/>
  <c r="F427" i="1"/>
  <c r="D427" i="2" s="1"/>
  <c r="G426" i="1"/>
  <c r="I426" i="2" s="1"/>
  <c r="F426" i="1"/>
  <c r="D426" i="2" s="1"/>
  <c r="G425" i="1"/>
  <c r="I425" i="2" s="1"/>
  <c r="F425" i="1"/>
  <c r="D425" i="2" s="1"/>
  <c r="G424" i="1"/>
  <c r="I424" i="2" s="1"/>
  <c r="F424" i="1"/>
  <c r="D424" i="2" s="1"/>
  <c r="G423" i="1"/>
  <c r="I423" i="2" s="1"/>
  <c r="F423" i="1"/>
  <c r="D423" i="2" s="1"/>
  <c r="G422" i="1"/>
  <c r="I422" i="2" s="1"/>
  <c r="F422" i="1"/>
  <c r="D422" i="2" s="1"/>
  <c r="G421" i="1"/>
  <c r="I421" i="2" s="1"/>
  <c r="F421" i="1"/>
  <c r="D421" i="2" s="1"/>
  <c r="G420" i="1"/>
  <c r="I420" i="2" s="1"/>
  <c r="F420" i="1"/>
  <c r="D420" i="2" s="1"/>
  <c r="G419" i="1"/>
  <c r="I419" i="2" s="1"/>
  <c r="F419" i="1"/>
  <c r="D419" i="2" s="1"/>
  <c r="G418" i="1"/>
  <c r="I418" i="2" s="1"/>
  <c r="F418" i="1"/>
  <c r="D418" i="2" s="1"/>
  <c r="G417" i="1"/>
  <c r="I417" i="2" s="1"/>
  <c r="F417" i="1"/>
  <c r="D417" i="2" s="1"/>
  <c r="G416" i="1"/>
  <c r="I416" i="2" s="1"/>
  <c r="F416" i="1"/>
  <c r="D416" i="2" s="1"/>
  <c r="G415" i="1"/>
  <c r="I415" i="2" s="1"/>
  <c r="F415" i="1"/>
  <c r="D415" i="2" s="1"/>
  <c r="G414" i="1"/>
  <c r="I414" i="2" s="1"/>
  <c r="F414" i="1"/>
  <c r="D414" i="2" s="1"/>
  <c r="G413" i="1"/>
  <c r="I413" i="2" s="1"/>
  <c r="F413" i="1"/>
  <c r="D413" i="2" s="1"/>
  <c r="G412" i="1"/>
  <c r="I412" i="2" s="1"/>
  <c r="F412" i="1"/>
  <c r="D412" i="2" s="1"/>
  <c r="G411" i="1"/>
  <c r="I411" i="2" s="1"/>
  <c r="F411" i="1"/>
  <c r="D411" i="2" s="1"/>
  <c r="G410" i="1"/>
  <c r="I410" i="2" s="1"/>
  <c r="F410" i="1"/>
  <c r="D410" i="2" s="1"/>
  <c r="G407" i="1"/>
  <c r="I407" i="2" s="1"/>
  <c r="F407" i="1"/>
  <c r="D407" i="2" s="1"/>
  <c r="G406" i="1"/>
  <c r="I406" i="2" s="1"/>
  <c r="F406" i="1"/>
  <c r="D406" i="2" s="1"/>
  <c r="G405" i="1"/>
  <c r="I405" i="2" s="1"/>
  <c r="F405" i="1"/>
  <c r="D405" i="2" s="1"/>
  <c r="G404" i="1"/>
  <c r="I404" i="2" s="1"/>
  <c r="F404" i="1"/>
  <c r="D404" i="2" s="1"/>
  <c r="G403" i="1"/>
  <c r="I403" i="2" s="1"/>
  <c r="F403" i="1"/>
  <c r="D403" i="2" s="1"/>
  <c r="G402" i="1"/>
  <c r="I402" i="2" s="1"/>
  <c r="F402" i="1"/>
  <c r="D402" i="2" s="1"/>
  <c r="G401" i="1"/>
  <c r="I401" i="2" s="1"/>
  <c r="F401" i="1"/>
  <c r="D401" i="2" s="1"/>
  <c r="G400" i="1"/>
  <c r="I400" i="2" s="1"/>
  <c r="F400" i="1"/>
  <c r="D400" i="2" s="1"/>
  <c r="G399" i="1"/>
  <c r="I399" i="2" s="1"/>
  <c r="F399" i="1"/>
  <c r="D399" i="2" s="1"/>
  <c r="G398" i="1"/>
  <c r="I398" i="2" s="1"/>
  <c r="F398" i="1"/>
  <c r="D398" i="2" s="1"/>
  <c r="G397" i="1"/>
  <c r="I397" i="2" s="1"/>
  <c r="F397" i="1"/>
  <c r="D397" i="2" s="1"/>
  <c r="G396" i="1"/>
  <c r="I396" i="2" s="1"/>
  <c r="F396" i="1"/>
  <c r="D396" i="2" s="1"/>
  <c r="G395" i="1"/>
  <c r="I395" i="2" s="1"/>
  <c r="F395" i="1"/>
  <c r="D395" i="2" s="1"/>
  <c r="G394" i="1"/>
  <c r="I394" i="2" s="1"/>
  <c r="F394" i="1"/>
  <c r="D394" i="2" s="1"/>
  <c r="G392" i="1"/>
  <c r="I392" i="2" s="1"/>
  <c r="F392" i="1"/>
  <c r="D392" i="2" s="1"/>
  <c r="G391" i="1"/>
  <c r="I391" i="2" s="1"/>
  <c r="F391" i="1"/>
  <c r="D391" i="2" s="1"/>
  <c r="G390" i="1"/>
  <c r="I390" i="2" s="1"/>
  <c r="F390" i="1"/>
  <c r="D390" i="2" s="1"/>
  <c r="G389" i="1"/>
  <c r="I389" i="2" s="1"/>
  <c r="F389" i="1"/>
  <c r="D389" i="2" s="1"/>
  <c r="G388" i="1"/>
  <c r="I388" i="2" s="1"/>
  <c r="F388" i="1"/>
  <c r="D388" i="2" s="1"/>
  <c r="G387" i="1"/>
  <c r="I387" i="2" s="1"/>
  <c r="F387" i="1"/>
  <c r="D387" i="2" s="1"/>
  <c r="G386" i="1"/>
  <c r="I386" i="2" s="1"/>
  <c r="F386" i="1"/>
  <c r="D386" i="2" s="1"/>
  <c r="G385" i="1"/>
  <c r="I385" i="2" s="1"/>
  <c r="F385" i="1"/>
  <c r="D385" i="2" s="1"/>
  <c r="G384" i="1"/>
  <c r="I384" i="2" s="1"/>
  <c r="F384" i="1"/>
  <c r="D384" i="2" s="1"/>
  <c r="G383" i="1"/>
  <c r="I383" i="2" s="1"/>
  <c r="F383" i="1"/>
  <c r="D383" i="2" s="1"/>
  <c r="G382" i="1"/>
  <c r="F382" i="1"/>
  <c r="G380" i="1"/>
  <c r="I380" i="2" s="1"/>
  <c r="F380" i="1"/>
  <c r="D380" i="2" s="1"/>
  <c r="G379" i="1"/>
  <c r="I379" i="2" s="1"/>
  <c r="F379" i="1"/>
  <c r="D379" i="2" s="1"/>
  <c r="G376" i="1"/>
  <c r="I376" i="2" s="1"/>
  <c r="F376" i="1"/>
  <c r="D376" i="2" s="1"/>
  <c r="G375" i="1"/>
  <c r="I375" i="2" s="1"/>
  <c r="F375" i="1"/>
  <c r="D375" i="2" s="1"/>
  <c r="G374" i="1"/>
  <c r="I374" i="2" s="1"/>
  <c r="F374" i="1"/>
  <c r="D374" i="2" s="1"/>
  <c r="G373" i="1"/>
  <c r="I373" i="2" s="1"/>
  <c r="F373" i="1"/>
  <c r="D373" i="2" s="1"/>
  <c r="G372" i="1"/>
  <c r="I372" i="2" s="1"/>
  <c r="F372" i="1"/>
  <c r="D372" i="2" s="1"/>
  <c r="G371" i="1"/>
  <c r="I371" i="2" s="1"/>
  <c r="F371" i="1"/>
  <c r="D371" i="2" s="1"/>
  <c r="G370" i="1"/>
  <c r="I370" i="2" s="1"/>
  <c r="F370" i="1"/>
  <c r="D370" i="2" s="1"/>
  <c r="G369" i="1"/>
  <c r="I369" i="2" s="1"/>
  <c r="F369" i="1"/>
  <c r="D369" i="2" s="1"/>
  <c r="G368" i="1"/>
  <c r="I368" i="2" s="1"/>
  <c r="F368" i="1"/>
  <c r="D368" i="2" s="1"/>
  <c r="G367" i="1"/>
  <c r="I367" i="2" s="1"/>
  <c r="F367" i="1"/>
  <c r="D367" i="2" s="1"/>
  <c r="G366" i="1"/>
  <c r="I366" i="2" s="1"/>
  <c r="F366" i="1"/>
  <c r="D366" i="2" s="1"/>
  <c r="G365" i="1"/>
  <c r="I365" i="2" s="1"/>
  <c r="F365" i="1"/>
  <c r="D365" i="2" s="1"/>
  <c r="G364" i="1"/>
  <c r="I364" i="2" s="1"/>
  <c r="F364" i="1"/>
  <c r="D364" i="2" s="1"/>
  <c r="G363" i="1"/>
  <c r="I363" i="2" s="1"/>
  <c r="F363" i="1"/>
  <c r="D363" i="2" s="1"/>
  <c r="G362" i="1"/>
  <c r="I362" i="2" s="1"/>
  <c r="F362" i="1"/>
  <c r="D362" i="2" s="1"/>
  <c r="G361" i="1"/>
  <c r="I361" i="2" s="1"/>
  <c r="F361" i="1"/>
  <c r="D361" i="2" s="1"/>
  <c r="G360" i="1"/>
  <c r="I360" i="2" s="1"/>
  <c r="F360" i="1"/>
  <c r="D360" i="2" s="1"/>
  <c r="G359" i="1"/>
  <c r="I359" i="2" s="1"/>
  <c r="F359" i="1"/>
  <c r="D359" i="2" s="1"/>
  <c r="G358" i="1"/>
  <c r="I358" i="2" s="1"/>
  <c r="F358" i="1"/>
  <c r="D358" i="2" s="1"/>
  <c r="G357" i="1"/>
  <c r="I357" i="2" s="1"/>
  <c r="F357" i="1"/>
  <c r="D357" i="2" s="1"/>
  <c r="G355" i="1"/>
  <c r="I355" i="2" s="1"/>
  <c r="F355" i="1"/>
  <c r="D355" i="2" s="1"/>
  <c r="G354" i="1"/>
  <c r="I354" i="2" s="1"/>
  <c r="F354" i="1"/>
  <c r="D354" i="2" s="1"/>
  <c r="G353" i="1"/>
  <c r="I353" i="2" s="1"/>
  <c r="F353" i="1"/>
  <c r="D353" i="2" s="1"/>
  <c r="G352" i="1"/>
  <c r="I352" i="2" s="1"/>
  <c r="F352" i="1"/>
  <c r="D352" i="2" s="1"/>
  <c r="G351" i="1"/>
  <c r="I351" i="2" s="1"/>
  <c r="F351" i="1"/>
  <c r="D351" i="2" s="1"/>
  <c r="G350" i="1"/>
  <c r="I350" i="2" s="1"/>
  <c r="F350" i="1"/>
  <c r="D350" i="2" s="1"/>
  <c r="G349" i="1"/>
  <c r="I349" i="2" s="1"/>
  <c r="F349" i="1"/>
  <c r="D349" i="2" s="1"/>
  <c r="G348" i="1"/>
  <c r="I348" i="2" s="1"/>
  <c r="F348" i="1"/>
  <c r="D348" i="2" s="1"/>
  <c r="G347" i="1"/>
  <c r="I347" i="2" s="1"/>
  <c r="F347" i="1"/>
  <c r="D347" i="2" s="1"/>
  <c r="G346" i="1"/>
  <c r="I346" i="2" s="1"/>
  <c r="F346" i="1"/>
  <c r="D346" i="2" s="1"/>
  <c r="G345" i="1"/>
  <c r="I345" i="2" s="1"/>
  <c r="F345" i="1"/>
  <c r="D345" i="2" s="1"/>
  <c r="G344" i="1"/>
  <c r="I344" i="2" s="1"/>
  <c r="F344" i="1"/>
  <c r="D344" i="2" s="1"/>
  <c r="G343" i="1"/>
  <c r="I343" i="2" s="1"/>
  <c r="F343" i="1"/>
  <c r="D343" i="2" s="1"/>
  <c r="G342" i="1"/>
  <c r="I342" i="2" s="1"/>
  <c r="F342" i="1"/>
  <c r="D342" i="2" s="1"/>
  <c r="G341" i="1"/>
  <c r="I341" i="2" s="1"/>
  <c r="F341" i="1"/>
  <c r="D341" i="2" s="1"/>
  <c r="G339" i="1"/>
  <c r="I339" i="2" s="1"/>
  <c r="F339" i="1"/>
  <c r="D339" i="2" s="1"/>
  <c r="G337" i="1"/>
  <c r="I337" i="2" s="1"/>
  <c r="F337" i="1"/>
  <c r="D337" i="2" s="1"/>
  <c r="G336" i="1"/>
  <c r="I336" i="2" s="1"/>
  <c r="F336" i="1"/>
  <c r="D336" i="2" s="1"/>
  <c r="G333" i="1"/>
  <c r="I333" i="2" s="1"/>
  <c r="F333" i="1"/>
  <c r="D333" i="2" s="1"/>
  <c r="G332" i="1"/>
  <c r="I332" i="2" s="1"/>
  <c r="F332" i="1"/>
  <c r="D332" i="2" s="1"/>
  <c r="G331" i="1"/>
  <c r="I331" i="2" s="1"/>
  <c r="F331" i="1"/>
  <c r="D331" i="2" s="1"/>
  <c r="G330" i="1"/>
  <c r="I330" i="2" s="1"/>
  <c r="F330" i="1"/>
  <c r="D330" i="2" s="1"/>
  <c r="G329" i="1"/>
  <c r="I329" i="2" s="1"/>
  <c r="F329" i="1"/>
  <c r="D329" i="2" s="1"/>
  <c r="G328" i="1"/>
  <c r="I328" i="2" s="1"/>
  <c r="F328" i="1"/>
  <c r="D328" i="2" s="1"/>
  <c r="G327" i="1"/>
  <c r="I327" i="2" s="1"/>
  <c r="F327" i="1"/>
  <c r="D327" i="2" s="1"/>
  <c r="G326" i="1"/>
  <c r="I326" i="2" s="1"/>
  <c r="F326" i="1"/>
  <c r="D326" i="2" s="1"/>
  <c r="G325" i="1"/>
  <c r="I325" i="2" s="1"/>
  <c r="F325" i="1"/>
  <c r="D325" i="2" s="1"/>
  <c r="G324" i="1"/>
  <c r="I324" i="2" s="1"/>
  <c r="F324" i="1"/>
  <c r="D324" i="2" s="1"/>
  <c r="G323" i="1"/>
  <c r="I323" i="2" s="1"/>
  <c r="F323" i="1"/>
  <c r="D323" i="2" s="1"/>
  <c r="G322" i="1"/>
  <c r="I322" i="2" s="1"/>
  <c r="F322" i="1"/>
  <c r="D322" i="2" s="1"/>
  <c r="G321" i="1"/>
  <c r="I321" i="2" s="1"/>
  <c r="F321" i="1"/>
  <c r="D321" i="2" s="1"/>
  <c r="G320" i="1"/>
  <c r="I320" i="2" s="1"/>
  <c r="F320" i="1"/>
  <c r="D320" i="2" s="1"/>
  <c r="G319" i="1"/>
  <c r="I319" i="2" s="1"/>
  <c r="F319" i="1"/>
  <c r="D319" i="2" s="1"/>
  <c r="G318" i="1"/>
  <c r="I318" i="2" s="1"/>
  <c r="F318" i="1"/>
  <c r="D318" i="2" s="1"/>
  <c r="G317" i="1"/>
  <c r="I317" i="2" s="1"/>
  <c r="F317" i="1"/>
  <c r="D317" i="2" s="1"/>
  <c r="G316" i="1"/>
  <c r="I316" i="2" s="1"/>
  <c r="F316" i="1"/>
  <c r="D316" i="2" s="1"/>
  <c r="G315" i="1"/>
  <c r="I315" i="2" s="1"/>
  <c r="F315" i="1"/>
  <c r="D315" i="2" s="1"/>
  <c r="G314" i="1"/>
  <c r="I314" i="2" s="1"/>
  <c r="F314" i="1"/>
  <c r="D314" i="2" s="1"/>
  <c r="G313" i="1"/>
  <c r="I313" i="2" s="1"/>
  <c r="F313" i="1"/>
  <c r="D313" i="2" s="1"/>
  <c r="G312" i="1"/>
  <c r="I312" i="2" s="1"/>
  <c r="F312" i="1"/>
  <c r="D312" i="2" s="1"/>
  <c r="G311" i="1"/>
  <c r="I311" i="2" s="1"/>
  <c r="F311" i="1"/>
  <c r="D311" i="2" s="1"/>
  <c r="G310" i="1"/>
  <c r="I310" i="2" s="1"/>
  <c r="F310" i="1"/>
  <c r="D310" i="2" s="1"/>
  <c r="G309" i="1"/>
  <c r="I309" i="2" s="1"/>
  <c r="F309" i="1"/>
  <c r="D309" i="2" s="1"/>
  <c r="G308" i="1"/>
  <c r="I308" i="2" s="1"/>
  <c r="F308" i="1"/>
  <c r="D308" i="2" s="1"/>
  <c r="G307" i="1"/>
  <c r="I307" i="2" s="1"/>
  <c r="F307" i="1"/>
  <c r="D307" i="2" s="1"/>
  <c r="G306" i="1"/>
  <c r="I306" i="2" s="1"/>
  <c r="F306" i="1"/>
  <c r="D306" i="2" s="1"/>
  <c r="G305" i="1"/>
  <c r="I305" i="2" s="1"/>
  <c r="F305" i="1"/>
  <c r="D305" i="2" s="1"/>
  <c r="G303" i="1"/>
  <c r="I303" i="2" s="1"/>
  <c r="F303" i="1"/>
  <c r="D303" i="2" s="1"/>
  <c r="G302" i="1"/>
  <c r="I302" i="2" s="1"/>
  <c r="F302" i="1"/>
  <c r="D302" i="2" s="1"/>
  <c r="G301" i="1"/>
  <c r="I301" i="2" s="1"/>
  <c r="F301" i="1"/>
  <c r="D301" i="2" s="1"/>
  <c r="G300" i="1"/>
  <c r="I300" i="2" s="1"/>
  <c r="F300" i="1"/>
  <c r="D300" i="2" s="1"/>
  <c r="G299" i="1"/>
  <c r="I299" i="2" s="1"/>
  <c r="F299" i="1"/>
  <c r="D299" i="2" s="1"/>
  <c r="G298" i="1"/>
  <c r="I298" i="2" s="1"/>
  <c r="F298" i="1"/>
  <c r="D298" i="2" s="1"/>
  <c r="G297" i="1"/>
  <c r="I297" i="2" s="1"/>
  <c r="F297" i="1"/>
  <c r="D297" i="2" s="1"/>
  <c r="G296" i="1"/>
  <c r="I296" i="2" s="1"/>
  <c r="F296" i="1"/>
  <c r="D296" i="2" s="1"/>
  <c r="G294" i="1"/>
  <c r="I294" i="2" s="1"/>
  <c r="F294" i="1"/>
  <c r="D294" i="2" s="1"/>
  <c r="G293" i="1"/>
  <c r="I293" i="2" s="1"/>
  <c r="F293" i="1"/>
  <c r="D293" i="2" s="1"/>
  <c r="G292" i="1"/>
  <c r="I292" i="2" s="1"/>
  <c r="F292" i="1"/>
  <c r="D292" i="2" s="1"/>
  <c r="G291" i="1"/>
  <c r="I291" i="2" s="1"/>
  <c r="F291" i="1"/>
  <c r="D291" i="2" s="1"/>
  <c r="G290" i="1"/>
  <c r="I290" i="2" s="1"/>
  <c r="F290" i="1"/>
  <c r="D290" i="2" s="1"/>
  <c r="G288" i="1"/>
  <c r="I288" i="2" s="1"/>
  <c r="F288" i="1"/>
  <c r="D288" i="2" s="1"/>
  <c r="G286" i="1"/>
  <c r="I286" i="2" s="1"/>
  <c r="F286" i="1"/>
  <c r="D286" i="2" s="1"/>
  <c r="G285" i="1"/>
  <c r="I285" i="2" s="1"/>
  <c r="F285" i="1"/>
  <c r="D285" i="2" s="1"/>
  <c r="G284" i="1"/>
  <c r="I284" i="2" s="1"/>
  <c r="F284" i="1"/>
  <c r="D284" i="2" s="1"/>
  <c r="G283" i="1"/>
  <c r="I283" i="2" s="1"/>
  <c r="F283" i="1"/>
  <c r="D283" i="2" s="1"/>
  <c r="G282" i="1"/>
  <c r="I282" i="2" s="1"/>
  <c r="F282" i="1"/>
  <c r="D282" i="2" s="1"/>
  <c r="G281" i="1"/>
  <c r="I281" i="2" s="1"/>
  <c r="F281" i="1"/>
  <c r="D281" i="2" s="1"/>
  <c r="G280" i="1"/>
  <c r="I280" i="2" s="1"/>
  <c r="F280" i="1"/>
  <c r="D280" i="2" s="1"/>
  <c r="G279" i="1"/>
  <c r="I279" i="2" s="1"/>
  <c r="F279" i="1"/>
  <c r="D279" i="2" s="1"/>
  <c r="G278" i="1"/>
  <c r="I278" i="2" s="1"/>
  <c r="F278" i="1"/>
  <c r="D278" i="2" s="1"/>
  <c r="G277" i="1"/>
  <c r="I277" i="2" s="1"/>
  <c r="F277" i="1"/>
  <c r="D277" i="2" s="1"/>
  <c r="G276" i="1"/>
  <c r="I276" i="2" s="1"/>
  <c r="F276" i="1"/>
  <c r="D276" i="2" s="1"/>
  <c r="G275" i="1"/>
  <c r="I275" i="2" s="1"/>
  <c r="F275" i="1"/>
  <c r="D275" i="2" s="1"/>
  <c r="G274" i="1"/>
  <c r="I274" i="2" s="1"/>
  <c r="F274" i="1"/>
  <c r="D274" i="2" s="1"/>
  <c r="G273" i="1"/>
  <c r="I273" i="2" s="1"/>
  <c r="F273" i="1"/>
  <c r="D273" i="2" s="1"/>
  <c r="G272" i="1"/>
  <c r="I272" i="2" s="1"/>
  <c r="F272" i="1"/>
  <c r="D272" i="2" s="1"/>
  <c r="G271" i="1"/>
  <c r="I271" i="2" s="1"/>
  <c r="F271" i="1"/>
  <c r="D271" i="2" s="1"/>
  <c r="G270" i="1"/>
  <c r="I270" i="2" s="1"/>
  <c r="F270" i="1"/>
  <c r="D270" i="2" s="1"/>
  <c r="G269" i="1"/>
  <c r="I269" i="2" s="1"/>
  <c r="F269" i="1"/>
  <c r="D269" i="2" s="1"/>
  <c r="G268" i="1"/>
  <c r="I268" i="2" s="1"/>
  <c r="F268" i="1"/>
  <c r="D268" i="2" s="1"/>
  <c r="G267" i="1"/>
  <c r="I267" i="2" s="1"/>
  <c r="F267" i="1"/>
  <c r="D267" i="2" s="1"/>
  <c r="G266" i="1"/>
  <c r="I266" i="2" s="1"/>
  <c r="F266" i="1"/>
  <c r="D266" i="2" s="1"/>
  <c r="G264" i="1"/>
  <c r="I264" i="2" s="1"/>
  <c r="F264" i="1"/>
  <c r="D264" i="2" s="1"/>
  <c r="G263" i="1"/>
  <c r="I263" i="2" s="1"/>
  <c r="F263" i="1"/>
  <c r="D263" i="2" s="1"/>
  <c r="G262" i="1"/>
  <c r="I262" i="2" s="1"/>
  <c r="F262" i="1"/>
  <c r="D262" i="2" s="1"/>
  <c r="G261" i="1"/>
  <c r="I261" i="2" s="1"/>
  <c r="F261" i="1"/>
  <c r="D261" i="2" s="1"/>
  <c r="G260" i="1"/>
  <c r="I260" i="2" s="1"/>
  <c r="F260" i="1"/>
  <c r="D260" i="2" s="1"/>
  <c r="G259" i="1"/>
  <c r="I259" i="2" s="1"/>
  <c r="F259" i="1"/>
  <c r="D259" i="2" s="1"/>
  <c r="G258" i="1"/>
  <c r="I258" i="2" s="1"/>
  <c r="F258" i="1"/>
  <c r="D258" i="2" s="1"/>
  <c r="G257" i="1"/>
  <c r="I257" i="2" s="1"/>
  <c r="F257" i="1"/>
  <c r="D257" i="2" s="1"/>
  <c r="G254" i="1"/>
  <c r="I254" i="2" s="1"/>
  <c r="F254" i="1"/>
  <c r="D254" i="2" s="1"/>
  <c r="G253" i="1"/>
  <c r="I253" i="2" s="1"/>
  <c r="F253" i="1"/>
  <c r="D253" i="2" s="1"/>
  <c r="G252" i="1"/>
  <c r="I252" i="2" s="1"/>
  <c r="F252" i="1"/>
  <c r="D252" i="2" s="1"/>
  <c r="G251" i="1"/>
  <c r="I251" i="2" s="1"/>
  <c r="F251" i="1"/>
  <c r="D251" i="2" s="1"/>
  <c r="G250" i="1"/>
  <c r="I250" i="2" s="1"/>
  <c r="F250" i="1"/>
  <c r="D250" i="2" s="1"/>
  <c r="G249" i="1"/>
  <c r="I249" i="2" s="1"/>
  <c r="F249" i="1"/>
  <c r="D249" i="2" s="1"/>
  <c r="G248" i="1"/>
  <c r="I248" i="2" s="1"/>
  <c r="F248" i="1"/>
  <c r="D248" i="2" s="1"/>
  <c r="G247" i="1"/>
  <c r="I247" i="2" s="1"/>
  <c r="F247" i="1"/>
  <c r="D247" i="2" s="1"/>
  <c r="G246" i="1"/>
  <c r="I246" i="2" s="1"/>
  <c r="F246" i="1"/>
  <c r="D246" i="2" s="1"/>
  <c r="G245" i="1"/>
  <c r="I245" i="2" s="1"/>
  <c r="F245" i="1"/>
  <c r="D245" i="2" s="1"/>
  <c r="G244" i="1"/>
  <c r="I244" i="2" s="1"/>
  <c r="F244" i="1"/>
  <c r="D244" i="2" s="1"/>
  <c r="G243" i="1"/>
  <c r="I243" i="2" s="1"/>
  <c r="F243" i="1"/>
  <c r="D243" i="2" s="1"/>
  <c r="G242" i="1"/>
  <c r="I242" i="2" s="1"/>
  <c r="F242" i="1"/>
  <c r="D242" i="2" s="1"/>
  <c r="G241" i="1"/>
  <c r="I241" i="2" s="1"/>
  <c r="F241" i="1"/>
  <c r="D241" i="2" s="1"/>
  <c r="G240" i="1"/>
  <c r="I240" i="2" s="1"/>
  <c r="F240" i="1"/>
  <c r="D240" i="2" s="1"/>
  <c r="G239" i="1"/>
  <c r="I239" i="2" s="1"/>
  <c r="F239" i="1"/>
  <c r="D239" i="2" s="1"/>
  <c r="G238" i="1"/>
  <c r="I238" i="2" s="1"/>
  <c r="F238" i="1"/>
  <c r="D238" i="2" s="1"/>
  <c r="G237" i="1"/>
  <c r="I237" i="2" s="1"/>
  <c r="F237" i="1"/>
  <c r="D237" i="2" s="1"/>
  <c r="G236" i="1"/>
  <c r="I236" i="2" s="1"/>
  <c r="F236" i="1"/>
  <c r="D236" i="2" s="1"/>
  <c r="G235" i="1"/>
  <c r="I235" i="2" s="1"/>
  <c r="F235" i="1"/>
  <c r="D235" i="2" s="1"/>
  <c r="G234" i="1"/>
  <c r="I234" i="2" s="1"/>
  <c r="F234" i="1"/>
  <c r="D234" i="2" s="1"/>
  <c r="G233" i="1"/>
  <c r="I233" i="2" s="1"/>
  <c r="F233" i="1"/>
  <c r="D233" i="2" s="1"/>
  <c r="G232" i="1"/>
  <c r="I232" i="2" s="1"/>
  <c r="F232" i="1"/>
  <c r="D232" i="2" s="1"/>
  <c r="G231" i="1"/>
  <c r="I231" i="2" s="1"/>
  <c r="F231" i="1"/>
  <c r="D231" i="2" s="1"/>
  <c r="G230" i="1"/>
  <c r="I230" i="2" s="1"/>
  <c r="F230" i="1"/>
  <c r="D230" i="2" s="1"/>
  <c r="G229" i="1"/>
  <c r="I229" i="2" s="1"/>
  <c r="F229" i="1"/>
  <c r="D229" i="2" s="1"/>
  <c r="G228" i="1"/>
  <c r="I228" i="2" s="1"/>
  <c r="F228" i="1"/>
  <c r="D228" i="2" s="1"/>
  <c r="G227" i="1"/>
  <c r="I227" i="2" s="1"/>
  <c r="F227" i="1"/>
  <c r="D227" i="2" s="1"/>
  <c r="G226" i="1"/>
  <c r="I226" i="2" s="1"/>
  <c r="F226" i="1"/>
  <c r="D226" i="2" s="1"/>
  <c r="G225" i="1"/>
  <c r="I225" i="2" s="1"/>
  <c r="F225" i="1"/>
  <c r="D225" i="2" s="1"/>
  <c r="G224" i="1"/>
  <c r="I224" i="2" s="1"/>
  <c r="F224" i="1"/>
  <c r="D224" i="2" s="1"/>
  <c r="G223" i="1"/>
  <c r="I223" i="2" s="1"/>
  <c r="F223" i="1"/>
  <c r="D223" i="2" s="1"/>
  <c r="G222" i="1"/>
  <c r="I222" i="2" s="1"/>
  <c r="F222" i="1"/>
  <c r="D222" i="2" s="1"/>
  <c r="G221" i="1"/>
  <c r="I221" i="2" s="1"/>
  <c r="F221" i="1"/>
  <c r="D221" i="2" s="1"/>
  <c r="G220" i="1"/>
  <c r="I220" i="2" s="1"/>
  <c r="F220" i="1"/>
  <c r="D220" i="2" s="1"/>
  <c r="G219" i="1"/>
  <c r="I219" i="2" s="1"/>
  <c r="F219" i="1"/>
  <c r="D219" i="2" s="1"/>
  <c r="G218" i="1"/>
  <c r="I218" i="2" s="1"/>
  <c r="F218" i="1"/>
  <c r="D218" i="2" s="1"/>
  <c r="G217" i="1"/>
  <c r="I217" i="2" s="1"/>
  <c r="F217" i="1"/>
  <c r="D217" i="2" s="1"/>
  <c r="G215" i="1"/>
  <c r="I215" i="2" s="1"/>
  <c r="F215" i="1"/>
  <c r="D215" i="2" s="1"/>
  <c r="G214" i="1"/>
  <c r="I214" i="2" s="1"/>
  <c r="F214" i="1"/>
  <c r="D214" i="2" s="1"/>
  <c r="G213" i="1"/>
  <c r="I213" i="2" s="1"/>
  <c r="F213" i="1"/>
  <c r="D213" i="2" s="1"/>
  <c r="G212" i="1"/>
  <c r="I212" i="2" s="1"/>
  <c r="F212" i="1"/>
  <c r="D212" i="2" s="1"/>
  <c r="G211" i="1"/>
  <c r="I211" i="2" s="1"/>
  <c r="F211" i="1"/>
  <c r="D211" i="2" s="1"/>
  <c r="G210" i="1"/>
  <c r="I210" i="2" s="1"/>
  <c r="F210" i="1"/>
  <c r="D210" i="2" s="1"/>
  <c r="G209" i="1"/>
  <c r="I209" i="2" s="1"/>
  <c r="F209" i="1"/>
  <c r="D209" i="2" s="1"/>
  <c r="G208" i="1"/>
  <c r="I208" i="2" s="1"/>
  <c r="F208" i="1"/>
  <c r="D208" i="2" s="1"/>
  <c r="G207" i="1"/>
  <c r="I207" i="2" s="1"/>
  <c r="F207" i="1"/>
  <c r="D207" i="2" s="1"/>
  <c r="G206" i="1"/>
  <c r="I206" i="2" s="1"/>
  <c r="F206" i="1"/>
  <c r="D206" i="2" s="1"/>
  <c r="G205" i="1"/>
  <c r="I205" i="2" s="1"/>
  <c r="F205" i="1"/>
  <c r="D205" i="2" s="1"/>
  <c r="G204" i="1"/>
  <c r="I204" i="2" s="1"/>
  <c r="F204" i="1"/>
  <c r="D204" i="2" s="1"/>
  <c r="G203" i="1"/>
  <c r="I203" i="2" s="1"/>
  <c r="F203" i="1"/>
  <c r="D203" i="2" s="1"/>
  <c r="G202" i="1"/>
  <c r="I202" i="2" s="1"/>
  <c r="F202" i="1"/>
  <c r="D202" i="2" s="1"/>
  <c r="G201" i="1"/>
  <c r="I201" i="2" s="1"/>
  <c r="F201" i="1"/>
  <c r="D201" i="2" s="1"/>
  <c r="G200" i="1"/>
  <c r="I200" i="2" s="1"/>
  <c r="F200" i="1"/>
  <c r="D200" i="2" s="1"/>
  <c r="G199" i="1"/>
  <c r="I199" i="2" s="1"/>
  <c r="F199" i="1"/>
  <c r="D199" i="2" s="1"/>
  <c r="G198" i="1"/>
  <c r="I198" i="2" s="1"/>
  <c r="F198" i="1"/>
  <c r="D198" i="2" s="1"/>
  <c r="G197" i="1"/>
  <c r="I197" i="2" s="1"/>
  <c r="F197" i="1"/>
  <c r="D197" i="2" s="1"/>
  <c r="G196" i="1"/>
  <c r="I196" i="2" s="1"/>
  <c r="F196" i="1"/>
  <c r="D196" i="2" s="1"/>
  <c r="G195" i="1"/>
  <c r="I195" i="2" s="1"/>
  <c r="F195" i="1"/>
  <c r="D195" i="2" s="1"/>
  <c r="G194" i="1"/>
  <c r="I194" i="2" s="1"/>
  <c r="F194" i="1"/>
  <c r="D194" i="2" s="1"/>
  <c r="G193" i="1"/>
  <c r="I193" i="2" s="1"/>
  <c r="F193" i="1"/>
  <c r="D193" i="2" s="1"/>
  <c r="G192" i="1"/>
  <c r="I192" i="2" s="1"/>
  <c r="F192" i="1"/>
  <c r="D192" i="2" s="1"/>
  <c r="G191" i="1"/>
  <c r="I191" i="2" s="1"/>
  <c r="F191" i="1"/>
  <c r="D191" i="2" s="1"/>
  <c r="G190" i="1"/>
  <c r="I190" i="2" s="1"/>
  <c r="F190" i="1"/>
  <c r="D190" i="2" s="1"/>
  <c r="G189" i="1"/>
  <c r="I189" i="2" s="1"/>
  <c r="F189" i="1"/>
  <c r="D189" i="2" s="1"/>
  <c r="G188" i="1"/>
  <c r="I188" i="2" s="1"/>
  <c r="F188" i="1"/>
  <c r="D188" i="2" s="1"/>
  <c r="G187" i="1"/>
  <c r="I187" i="2" s="1"/>
  <c r="F187" i="1"/>
  <c r="D187" i="2" s="1"/>
  <c r="G185" i="1"/>
  <c r="I185" i="2" s="1"/>
  <c r="F185" i="1"/>
  <c r="D185" i="2" s="1"/>
  <c r="G184" i="1"/>
  <c r="I184" i="2" s="1"/>
  <c r="F184" i="1"/>
  <c r="D184" i="2" s="1"/>
  <c r="G183" i="1"/>
  <c r="I183" i="2" s="1"/>
  <c r="F183" i="1"/>
  <c r="D183" i="2" s="1"/>
  <c r="G181" i="1"/>
  <c r="I181" i="2" s="1"/>
  <c r="F181" i="1"/>
  <c r="D181" i="2" s="1"/>
  <c r="G180" i="1"/>
  <c r="I180" i="2" s="1"/>
  <c r="F180" i="1"/>
  <c r="D180" i="2" s="1"/>
  <c r="G179" i="1"/>
  <c r="I179" i="2" s="1"/>
  <c r="F179" i="1"/>
  <c r="D179" i="2" s="1"/>
  <c r="G178" i="1"/>
  <c r="I178" i="2" s="1"/>
  <c r="F178" i="1"/>
  <c r="D178" i="2" s="1"/>
  <c r="G174" i="1"/>
  <c r="I174" i="2" s="1"/>
  <c r="F174" i="1"/>
  <c r="D174" i="2" s="1"/>
  <c r="G172" i="1"/>
  <c r="I172" i="2" s="1"/>
  <c r="F172" i="1"/>
  <c r="D172" i="2" s="1"/>
  <c r="G170" i="1"/>
  <c r="I170" i="2" s="1"/>
  <c r="F170" i="1"/>
  <c r="D170" i="2" s="1"/>
  <c r="G169" i="1"/>
  <c r="I169" i="2" s="1"/>
  <c r="F169" i="1"/>
  <c r="D169" i="2" s="1"/>
  <c r="G168" i="1"/>
  <c r="I168" i="2" s="1"/>
  <c r="F168" i="1"/>
  <c r="D168" i="2" s="1"/>
  <c r="G167" i="1"/>
  <c r="I167" i="2" s="1"/>
  <c r="F167" i="1"/>
  <c r="D167" i="2" s="1"/>
  <c r="G166" i="1"/>
  <c r="I166" i="2" s="1"/>
  <c r="F166" i="1"/>
  <c r="D166" i="2" s="1"/>
  <c r="G165" i="1"/>
  <c r="I165" i="2" s="1"/>
  <c r="F165" i="1"/>
  <c r="D165" i="2" s="1"/>
  <c r="G164" i="1"/>
  <c r="I164" i="2" s="1"/>
  <c r="F164" i="1"/>
  <c r="D164" i="2" s="1"/>
  <c r="G163" i="1"/>
  <c r="I163" i="2" s="1"/>
  <c r="F163" i="1"/>
  <c r="D163" i="2" s="1"/>
  <c r="G162" i="1"/>
  <c r="I162" i="2" s="1"/>
  <c r="F162" i="1"/>
  <c r="D162" i="2" s="1"/>
  <c r="G161" i="1"/>
  <c r="I161" i="2" s="1"/>
  <c r="F161" i="1"/>
  <c r="D161" i="2" s="1"/>
  <c r="G160" i="1"/>
  <c r="I160" i="2" s="1"/>
  <c r="F160" i="1"/>
  <c r="D160" i="2" s="1"/>
  <c r="G159" i="1"/>
  <c r="I159" i="2" s="1"/>
  <c r="F159" i="1"/>
  <c r="D159" i="2" s="1"/>
  <c r="G158" i="1"/>
  <c r="I158" i="2" s="1"/>
  <c r="F158" i="1"/>
  <c r="D158" i="2" s="1"/>
  <c r="G157" i="1"/>
  <c r="I157" i="2" s="1"/>
  <c r="F157" i="1"/>
  <c r="D157" i="2" s="1"/>
  <c r="G156" i="1"/>
  <c r="I156" i="2" s="1"/>
  <c r="F156" i="1"/>
  <c r="D156" i="2" s="1"/>
  <c r="G154" i="1"/>
  <c r="I154" i="2" s="1"/>
  <c r="F154" i="1"/>
  <c r="D154" i="2" s="1"/>
  <c r="G153" i="1"/>
  <c r="I153" i="2" s="1"/>
  <c r="F153" i="1"/>
  <c r="D153" i="2" s="1"/>
  <c r="F152" i="1"/>
  <c r="D152" i="2" s="1"/>
  <c r="G149" i="1"/>
  <c r="F149" i="1"/>
  <c r="D149" i="2" s="1"/>
  <c r="N149" i="2" s="1"/>
  <c r="F146" i="1"/>
  <c r="D143" i="2"/>
  <c r="G141" i="1"/>
  <c r="I141" i="2" s="1"/>
  <c r="F141" i="1"/>
  <c r="D141" i="2" s="1"/>
  <c r="G140" i="1"/>
  <c r="I140" i="2" s="1"/>
  <c r="F140" i="1"/>
  <c r="D140" i="2" s="1"/>
  <c r="G139" i="1"/>
  <c r="I139" i="2" s="1"/>
  <c r="F139" i="1"/>
  <c r="D139" i="2" s="1"/>
  <c r="G138" i="1"/>
  <c r="F138" i="1"/>
  <c r="D138" i="2" s="1"/>
  <c r="G137" i="1"/>
  <c r="I137" i="2" s="1"/>
  <c r="F137" i="1"/>
  <c r="D137" i="2" s="1"/>
  <c r="G136" i="1"/>
  <c r="F136" i="1"/>
  <c r="D136" i="2" s="1"/>
  <c r="G135" i="1"/>
  <c r="I135" i="2" s="1"/>
  <c r="F135" i="1"/>
  <c r="D135" i="2" s="1"/>
  <c r="G134" i="1"/>
  <c r="F134" i="1"/>
  <c r="D134" i="2" s="1"/>
  <c r="G133" i="1"/>
  <c r="I133" i="2" s="1"/>
  <c r="F133" i="1"/>
  <c r="D133" i="2" s="1"/>
  <c r="G132" i="1"/>
  <c r="F132" i="1"/>
  <c r="D132" i="2" s="1"/>
  <c r="F130" i="1"/>
  <c r="G128" i="1"/>
  <c r="I128" i="2" s="1"/>
  <c r="F128" i="1"/>
  <c r="D128" i="2" s="1"/>
  <c r="G127" i="1"/>
  <c r="F127" i="1"/>
  <c r="D127" i="2" s="1"/>
  <c r="G126" i="1"/>
  <c r="I126" i="2" s="1"/>
  <c r="F126" i="1"/>
  <c r="D126" i="2" s="1"/>
  <c r="G125" i="1"/>
  <c r="I125" i="2" s="1"/>
  <c r="F125" i="1"/>
  <c r="D125" i="2" s="1"/>
  <c r="G122" i="1"/>
  <c r="I122" i="2" s="1"/>
  <c r="F122" i="1"/>
  <c r="D122" i="2" s="1"/>
  <c r="G121" i="1"/>
  <c r="I121" i="2" s="1"/>
  <c r="F121" i="1"/>
  <c r="D121" i="2" s="1"/>
  <c r="G120" i="1"/>
  <c r="I120" i="2" s="1"/>
  <c r="F120" i="1"/>
  <c r="D120" i="2" s="1"/>
  <c r="G119" i="1"/>
  <c r="I119" i="2" s="1"/>
  <c r="F119" i="1"/>
  <c r="D119" i="2" s="1"/>
  <c r="G118" i="1"/>
  <c r="I118" i="2" s="1"/>
  <c r="F118" i="1"/>
  <c r="D118" i="2" s="1"/>
  <c r="G117" i="1"/>
  <c r="I117" i="2" s="1"/>
  <c r="F117" i="1"/>
  <c r="D117" i="2" s="1"/>
  <c r="G116" i="1"/>
  <c r="I116" i="2" s="1"/>
  <c r="F116" i="1"/>
  <c r="D116" i="2" s="1"/>
  <c r="G115" i="1"/>
  <c r="F115" i="1"/>
  <c r="D115" i="2" s="1"/>
  <c r="G114" i="1"/>
  <c r="I114" i="2" s="1"/>
  <c r="F114" i="1"/>
  <c r="D114" i="2" s="1"/>
  <c r="G113" i="1"/>
  <c r="F113" i="1"/>
  <c r="D113" i="2" s="1"/>
  <c r="G112" i="1"/>
  <c r="I112" i="2" s="1"/>
  <c r="F112" i="1"/>
  <c r="D112" i="2" s="1"/>
  <c r="G111" i="1"/>
  <c r="I111" i="2" s="1"/>
  <c r="F111" i="1"/>
  <c r="D111" i="2" s="1"/>
  <c r="G110" i="1"/>
  <c r="I110" i="2" s="1"/>
  <c r="F110" i="1"/>
  <c r="D110" i="2" s="1"/>
  <c r="G109" i="1"/>
  <c r="I109" i="2" s="1"/>
  <c r="F109" i="1"/>
  <c r="D109" i="2" s="1"/>
  <c r="G108" i="1"/>
  <c r="I108" i="2" s="1"/>
  <c r="F108" i="1"/>
  <c r="D108" i="2" s="1"/>
  <c r="G107" i="1"/>
  <c r="I107" i="2" s="1"/>
  <c r="F107" i="1"/>
  <c r="D107" i="2" s="1"/>
  <c r="G106" i="1"/>
  <c r="I106" i="2" s="1"/>
  <c r="F106" i="1"/>
  <c r="D106" i="2" s="1"/>
  <c r="G105" i="1"/>
  <c r="I105" i="2" s="1"/>
  <c r="F105" i="1"/>
  <c r="D105" i="2" s="1"/>
  <c r="G104" i="1"/>
  <c r="I104" i="2" s="1"/>
  <c r="F104" i="1"/>
  <c r="D104" i="2" s="1"/>
  <c r="G103" i="1"/>
  <c r="I103" i="2" s="1"/>
  <c r="F103" i="1"/>
  <c r="D103" i="2" s="1"/>
  <c r="G102" i="1"/>
  <c r="I102" i="2" s="1"/>
  <c r="F102" i="1"/>
  <c r="D102" i="2" s="1"/>
  <c r="G101" i="1"/>
  <c r="I101" i="2" s="1"/>
  <c r="F101" i="1"/>
  <c r="D101" i="2" s="1"/>
  <c r="G100" i="1"/>
  <c r="I100" i="2" s="1"/>
  <c r="F100" i="1"/>
  <c r="D100" i="2" s="1"/>
  <c r="G99" i="1"/>
  <c r="I99" i="2" s="1"/>
  <c r="F99" i="1"/>
  <c r="D99" i="2" s="1"/>
  <c r="G97" i="1"/>
  <c r="I97" i="2" s="1"/>
  <c r="F97" i="1"/>
  <c r="D97" i="2" s="1"/>
  <c r="G96" i="1"/>
  <c r="I96" i="2" s="1"/>
  <c r="F96" i="1"/>
  <c r="D96" i="2" s="1"/>
  <c r="G95" i="1"/>
  <c r="I95" i="2" s="1"/>
  <c r="F95" i="1"/>
  <c r="D95" i="2" s="1"/>
  <c r="G94" i="1"/>
  <c r="I94" i="2" s="1"/>
  <c r="F94" i="1"/>
  <c r="D94" i="2" s="1"/>
  <c r="G93" i="1"/>
  <c r="F93" i="1"/>
  <c r="D93" i="2" s="1"/>
  <c r="G92" i="1"/>
  <c r="I92" i="2" s="1"/>
  <c r="F92" i="1"/>
  <c r="D92" i="2" s="1"/>
  <c r="G91" i="1"/>
  <c r="I91" i="2" s="1"/>
  <c r="F91" i="1"/>
  <c r="D91" i="2" s="1"/>
  <c r="G90" i="1"/>
  <c r="I90" i="2" s="1"/>
  <c r="F90" i="1"/>
  <c r="D90" i="2" s="1"/>
  <c r="G89" i="1"/>
  <c r="I89" i="2" s="1"/>
  <c r="F89" i="1"/>
  <c r="D89" i="2" s="1"/>
  <c r="G88" i="1"/>
  <c r="I88" i="2" s="1"/>
  <c r="F88" i="1"/>
  <c r="D88" i="2" s="1"/>
  <c r="G87" i="1"/>
  <c r="I87" i="2" s="1"/>
  <c r="F87" i="1"/>
  <c r="D87" i="2" s="1"/>
  <c r="G86" i="1"/>
  <c r="I86" i="2" s="1"/>
  <c r="F86" i="1"/>
  <c r="D86" i="2" s="1"/>
  <c r="G85" i="1"/>
  <c r="I85" i="2" s="1"/>
  <c r="F85" i="1"/>
  <c r="D85" i="2" s="1"/>
  <c r="G84" i="1"/>
  <c r="I84" i="2" s="1"/>
  <c r="F84" i="1"/>
  <c r="D84" i="2" s="1"/>
  <c r="G83" i="1"/>
  <c r="F83" i="1"/>
  <c r="D83" i="2" s="1"/>
  <c r="G82" i="1"/>
  <c r="I82" i="2" s="1"/>
  <c r="F82" i="1"/>
  <c r="D82" i="2" s="1"/>
  <c r="G81" i="1"/>
  <c r="F81" i="1"/>
  <c r="D81" i="2" s="1"/>
  <c r="G80" i="1"/>
  <c r="I80" i="2" s="1"/>
  <c r="F80" i="1"/>
  <c r="D80" i="2" s="1"/>
  <c r="G79" i="1"/>
  <c r="I79" i="2" s="1"/>
  <c r="F79" i="1"/>
  <c r="D79" i="2" s="1"/>
  <c r="G78" i="1"/>
  <c r="I78" i="2" s="1"/>
  <c r="F78" i="1"/>
  <c r="D78" i="2" s="1"/>
  <c r="G77" i="1"/>
  <c r="I77" i="2" s="1"/>
  <c r="F77" i="1"/>
  <c r="D77" i="2" s="1"/>
  <c r="G76" i="1"/>
  <c r="I76" i="2" s="1"/>
  <c r="F76" i="1"/>
  <c r="D76" i="2" s="1"/>
  <c r="G75" i="1"/>
  <c r="I75" i="2" s="1"/>
  <c r="F75" i="1"/>
  <c r="D75" i="2" s="1"/>
  <c r="G74" i="1"/>
  <c r="I74" i="2" s="1"/>
  <c r="F74" i="1"/>
  <c r="D74" i="2" s="1"/>
  <c r="G71" i="1"/>
  <c r="I71" i="2" s="1"/>
  <c r="F71" i="1"/>
  <c r="D71" i="2" s="1"/>
  <c r="G70" i="1"/>
  <c r="I70" i="2" s="1"/>
  <c r="F70" i="1"/>
  <c r="D70" i="2" s="1"/>
  <c r="G69" i="1"/>
  <c r="F69" i="1"/>
  <c r="G68" i="1"/>
  <c r="F68" i="1"/>
  <c r="G66" i="1"/>
  <c r="I66" i="2" s="1"/>
  <c r="F66" i="1"/>
  <c r="D66" i="2" s="1"/>
  <c r="G65" i="1"/>
  <c r="F65" i="1"/>
  <c r="D65" i="2" s="1"/>
  <c r="G64" i="1"/>
  <c r="I64" i="2" s="1"/>
  <c r="F64" i="1"/>
  <c r="D64" i="2" s="1"/>
  <c r="G63" i="1"/>
  <c r="I63" i="2" s="1"/>
  <c r="F63" i="1"/>
  <c r="D63" i="2" s="1"/>
  <c r="G62" i="1"/>
  <c r="I62" i="2" s="1"/>
  <c r="F62" i="1"/>
  <c r="D62" i="2" s="1"/>
  <c r="G61" i="1"/>
  <c r="I61" i="2" s="1"/>
  <c r="F61" i="1"/>
  <c r="D61" i="2" s="1"/>
  <c r="G60" i="1"/>
  <c r="I60" i="2" s="1"/>
  <c r="F60" i="1"/>
  <c r="D60" i="2" s="1"/>
  <c r="G59" i="1"/>
  <c r="I59" i="2" s="1"/>
  <c r="F59" i="1"/>
  <c r="D59" i="2" s="1"/>
  <c r="G58" i="1"/>
  <c r="I58" i="2" s="1"/>
  <c r="F58" i="1"/>
  <c r="D58" i="2" s="1"/>
  <c r="G57" i="1"/>
  <c r="I57" i="2" s="1"/>
  <c r="F57" i="1"/>
  <c r="D57" i="2" s="1"/>
  <c r="G56" i="1"/>
  <c r="F56" i="1"/>
  <c r="D56" i="2" s="1"/>
  <c r="G55" i="1"/>
  <c r="I55" i="2" s="1"/>
  <c r="F55" i="1"/>
  <c r="D55" i="2" s="1"/>
  <c r="G54" i="1"/>
  <c r="I54" i="2" s="1"/>
  <c r="F54" i="1"/>
  <c r="D54" i="2" s="1"/>
  <c r="G53" i="1"/>
  <c r="I53" i="2" s="1"/>
  <c r="F53" i="1"/>
  <c r="D53" i="2" s="1"/>
  <c r="G52" i="1"/>
  <c r="I52" i="2" s="1"/>
  <c r="F52" i="1"/>
  <c r="D52" i="2" s="1"/>
  <c r="G51" i="1"/>
  <c r="I51" i="2" s="1"/>
  <c r="F51" i="1"/>
  <c r="D51" i="2" s="1"/>
  <c r="G50" i="1"/>
  <c r="I50" i="2" s="1"/>
  <c r="F50" i="1"/>
  <c r="D50" i="2" s="1"/>
  <c r="G49" i="1"/>
  <c r="F49" i="1"/>
  <c r="D49" i="2" s="1"/>
  <c r="G48" i="1"/>
  <c r="I48" i="2" s="1"/>
  <c r="F48" i="1"/>
  <c r="D48" i="2" s="1"/>
  <c r="G47" i="1"/>
  <c r="I47" i="2" s="1"/>
  <c r="F47" i="1"/>
  <c r="D47" i="2" s="1"/>
  <c r="G45" i="1"/>
  <c r="I45" i="2" s="1"/>
  <c r="F45" i="1"/>
  <c r="D45" i="2" s="1"/>
  <c r="G44" i="1"/>
  <c r="I44" i="2" s="1"/>
  <c r="F44" i="1"/>
  <c r="D44" i="2" s="1"/>
  <c r="G43" i="1"/>
  <c r="F43" i="1"/>
  <c r="D43" i="2" s="1"/>
  <c r="G41" i="1"/>
  <c r="I41" i="2" s="1"/>
  <c r="F41" i="1"/>
  <c r="D41" i="2" s="1"/>
  <c r="G40" i="1"/>
  <c r="I40" i="2" s="1"/>
  <c r="F40" i="1"/>
  <c r="D40" i="2" s="1"/>
  <c r="G39" i="1"/>
  <c r="I39" i="2" s="1"/>
  <c r="F39" i="1"/>
  <c r="D39" i="2" s="1"/>
  <c r="G38" i="1"/>
  <c r="I38" i="2" s="1"/>
  <c r="F38" i="1"/>
  <c r="D38" i="2" s="1"/>
  <c r="G37" i="1"/>
  <c r="I37" i="2" s="1"/>
  <c r="F37" i="1"/>
  <c r="D37" i="2" s="1"/>
  <c r="G36" i="1"/>
  <c r="I36" i="2" s="1"/>
  <c r="F36" i="1"/>
  <c r="D36" i="2" s="1"/>
  <c r="G35" i="1"/>
  <c r="I35" i="2" s="1"/>
  <c r="F35" i="1"/>
  <c r="D35" i="2" s="1"/>
  <c r="G34" i="1"/>
  <c r="I34" i="2" s="1"/>
  <c r="F34" i="1"/>
  <c r="D34" i="2" s="1"/>
  <c r="G33" i="1"/>
  <c r="F33" i="1"/>
  <c r="D33" i="2" s="1"/>
  <c r="G32" i="1"/>
  <c r="I32" i="2" s="1"/>
  <c r="F32" i="1"/>
  <c r="D32" i="2" s="1"/>
  <c r="G31" i="1"/>
  <c r="I31" i="2" s="1"/>
  <c r="F31" i="1"/>
  <c r="D31" i="2" s="1"/>
  <c r="G30" i="1"/>
  <c r="I30" i="2" s="1"/>
  <c r="F30" i="1"/>
  <c r="D30" i="2" s="1"/>
  <c r="G29" i="1"/>
  <c r="I29" i="2" s="1"/>
  <c r="F29" i="1"/>
  <c r="D29" i="2" s="1"/>
  <c r="G28" i="1"/>
  <c r="I28" i="2" s="1"/>
  <c r="F28" i="1"/>
  <c r="D28" i="2" s="1"/>
  <c r="G27" i="1"/>
  <c r="F27" i="1"/>
  <c r="D27" i="2" s="1"/>
  <c r="G26" i="1"/>
  <c r="I26" i="2" s="1"/>
  <c r="F26" i="1"/>
  <c r="D26" i="2" s="1"/>
  <c r="G25" i="1"/>
  <c r="I25" i="2" s="1"/>
  <c r="F25" i="1"/>
  <c r="D25" i="2" s="1"/>
  <c r="G24" i="1"/>
  <c r="I24" i="2" s="1"/>
  <c r="F24" i="1"/>
  <c r="D24" i="2" s="1"/>
  <c r="G23" i="1"/>
  <c r="I23" i="2" s="1"/>
  <c r="F23" i="1"/>
  <c r="D23" i="2" s="1"/>
  <c r="H563" i="1"/>
  <c r="I563" i="1"/>
  <c r="J563" i="1"/>
  <c r="K563" i="1"/>
  <c r="L563" i="1"/>
  <c r="M563" i="1"/>
  <c r="N563" i="1"/>
  <c r="O563" i="1"/>
  <c r="S563" i="1"/>
  <c r="T563" i="1"/>
  <c r="U563" i="1"/>
  <c r="X563" i="1"/>
  <c r="Y563" i="1"/>
  <c r="Z563" i="1"/>
  <c r="AA563" i="1"/>
  <c r="AB563" i="1"/>
  <c r="AC563" i="1"/>
  <c r="AD563" i="1"/>
  <c r="AE563" i="1"/>
  <c r="AN563" i="1"/>
  <c r="AO563" i="1"/>
  <c r="AP563" i="1"/>
  <c r="AQ563" i="1"/>
  <c r="AR563" i="1"/>
  <c r="AS563" i="1"/>
  <c r="AT563" i="1"/>
  <c r="AU563" i="1"/>
  <c r="AZ563" i="1"/>
  <c r="BA563" i="1"/>
  <c r="BB563" i="1"/>
  <c r="BC563" i="1"/>
  <c r="BD563" i="1"/>
  <c r="BE563" i="1"/>
  <c r="BF563" i="1"/>
  <c r="BG563" i="1"/>
  <c r="BJ563" i="1"/>
  <c r="BK563" i="1"/>
  <c r="BL563" i="1"/>
  <c r="BM563" i="1"/>
  <c r="BN563" i="1"/>
  <c r="BO563" i="1"/>
  <c r="BP563" i="1"/>
  <c r="BQ563" i="1"/>
  <c r="D46" i="1"/>
  <c r="H148" i="1"/>
  <c r="I148" i="1"/>
  <c r="J148" i="1"/>
  <c r="K148" i="1"/>
  <c r="L148" i="1"/>
  <c r="M148" i="1"/>
  <c r="N148" i="1"/>
  <c r="O148" i="1"/>
  <c r="S148" i="1"/>
  <c r="T148" i="1"/>
  <c r="U148" i="1"/>
  <c r="X148" i="1"/>
  <c r="Y148" i="1"/>
  <c r="Z148" i="1"/>
  <c r="AA148" i="1"/>
  <c r="AB148" i="1"/>
  <c r="AC148" i="1"/>
  <c r="AD148" i="1"/>
  <c r="AE148" i="1"/>
  <c r="AN148" i="1"/>
  <c r="AO148" i="1"/>
  <c r="AP148" i="1"/>
  <c r="AQ148" i="1"/>
  <c r="AR148" i="1"/>
  <c r="AS148" i="1"/>
  <c r="AT148" i="1"/>
  <c r="AU148" i="1"/>
  <c r="AZ148" i="1"/>
  <c r="BA148" i="1"/>
  <c r="BB148" i="1"/>
  <c r="BC148" i="1"/>
  <c r="BD148" i="1"/>
  <c r="BE148" i="1"/>
  <c r="BF148" i="1"/>
  <c r="BG148" i="1"/>
  <c r="BJ148" i="1"/>
  <c r="BK148" i="1"/>
  <c r="BL148" i="1"/>
  <c r="BM148" i="1"/>
  <c r="BN148" i="1"/>
  <c r="BO148" i="1"/>
  <c r="BP148" i="1"/>
  <c r="BQ148" i="1"/>
  <c r="E381" i="1"/>
  <c r="E378" i="1" s="1"/>
  <c r="H381" i="1"/>
  <c r="H378" i="1" s="1"/>
  <c r="I381" i="1"/>
  <c r="J381" i="1"/>
  <c r="J378" i="1" s="1"/>
  <c r="K381" i="1"/>
  <c r="K378" i="1" s="1"/>
  <c r="L381" i="1"/>
  <c r="L378" i="1" s="1"/>
  <c r="M381" i="1"/>
  <c r="M378" i="1" s="1"/>
  <c r="N381" i="1"/>
  <c r="N378" i="1" s="1"/>
  <c r="O381" i="1"/>
  <c r="O378" i="1" s="1"/>
  <c r="S381" i="1"/>
  <c r="S378" i="1" s="1"/>
  <c r="T381" i="1"/>
  <c r="T378" i="1" s="1"/>
  <c r="U381" i="1"/>
  <c r="U378" i="1" s="1"/>
  <c r="X381" i="1"/>
  <c r="X378" i="1" s="1"/>
  <c r="Y381" i="1"/>
  <c r="Z381" i="1"/>
  <c r="Z378" i="1" s="1"/>
  <c r="AA381" i="1"/>
  <c r="AA378" i="1" s="1"/>
  <c r="AB381" i="1"/>
  <c r="AB378" i="1" s="1"/>
  <c r="AC381" i="1"/>
  <c r="AC378" i="1" s="1"/>
  <c r="AD381" i="1"/>
  <c r="AD378" i="1" s="1"/>
  <c r="AE381" i="1"/>
  <c r="AE378" i="1" s="1"/>
  <c r="AN381" i="1"/>
  <c r="AN378" i="1" s="1"/>
  <c r="AO381" i="1"/>
  <c r="AP381" i="1"/>
  <c r="AP378" i="1" s="1"/>
  <c r="AQ381" i="1"/>
  <c r="AQ378" i="1" s="1"/>
  <c r="AR381" i="1"/>
  <c r="AR378" i="1" s="1"/>
  <c r="AS381" i="1"/>
  <c r="AS378" i="1" s="1"/>
  <c r="AT381" i="1"/>
  <c r="AT378" i="1" s="1"/>
  <c r="AU381" i="1"/>
  <c r="AU378" i="1" s="1"/>
  <c r="AZ381" i="1"/>
  <c r="AZ378" i="1" s="1"/>
  <c r="BA381" i="1"/>
  <c r="BA378" i="1" s="1"/>
  <c r="BB381" i="1"/>
  <c r="BB378" i="1" s="1"/>
  <c r="BC381" i="1"/>
  <c r="BC378" i="1" s="1"/>
  <c r="BD381" i="1"/>
  <c r="BD378" i="1" s="1"/>
  <c r="BE381" i="1"/>
  <c r="BE378" i="1" s="1"/>
  <c r="BF381" i="1"/>
  <c r="BF378" i="1" s="1"/>
  <c r="BG381" i="1"/>
  <c r="BG378" i="1" s="1"/>
  <c r="BJ381" i="1"/>
  <c r="BJ378" i="1" s="1"/>
  <c r="BK381" i="1"/>
  <c r="BK378" i="1" s="1"/>
  <c r="BL381" i="1"/>
  <c r="BL378" i="1" s="1"/>
  <c r="BM381" i="1"/>
  <c r="BM378" i="1" s="1"/>
  <c r="BN381" i="1"/>
  <c r="BN378" i="1" s="1"/>
  <c r="BO381" i="1"/>
  <c r="BO378" i="1" s="1"/>
  <c r="BP381" i="1"/>
  <c r="BP378" i="1" s="1"/>
  <c r="BQ381" i="1"/>
  <c r="BQ378" i="1" s="1"/>
  <c r="D381" i="1"/>
  <c r="S592" i="2" l="1"/>
  <c r="V590" i="1"/>
  <c r="BI409" i="1"/>
  <c r="BH356" i="1"/>
  <c r="AX448" i="1"/>
  <c r="AL409" i="1"/>
  <c r="AM409" i="1"/>
  <c r="W498" i="1"/>
  <c r="W569" i="1"/>
  <c r="W489" i="1"/>
  <c r="W531" i="1"/>
  <c r="W491" i="1"/>
  <c r="W505" i="1"/>
  <c r="W620" i="1"/>
  <c r="BH409" i="1"/>
  <c r="V488" i="1"/>
  <c r="X290" i="2"/>
  <c r="AC290" i="2" s="1"/>
  <c r="AF290" i="1"/>
  <c r="AJ290" i="1"/>
  <c r="I378" i="1"/>
  <c r="R381" i="1"/>
  <c r="Q381" i="1"/>
  <c r="AO378" i="1"/>
  <c r="AW381" i="1"/>
  <c r="AV381" i="1"/>
  <c r="AH563" i="1"/>
  <c r="AG563" i="1"/>
  <c r="S68" i="2"/>
  <c r="V67" i="1"/>
  <c r="X291" i="2"/>
  <c r="AC291" i="2" s="1"/>
  <c r="AJ291" i="1"/>
  <c r="AF291" i="1"/>
  <c r="X293" i="2"/>
  <c r="AC293" i="2" s="1"/>
  <c r="AF293" i="1"/>
  <c r="AJ293" i="1"/>
  <c r="X292" i="2"/>
  <c r="AC292" i="2" s="1"/>
  <c r="AF292" i="1"/>
  <c r="AJ292" i="1"/>
  <c r="X616" i="2"/>
  <c r="W610" i="1"/>
  <c r="R148" i="1"/>
  <c r="Q148" i="1"/>
  <c r="Y378" i="1"/>
  <c r="AH381" i="1"/>
  <c r="AG381" i="1"/>
  <c r="AV148" i="1"/>
  <c r="AW148" i="1"/>
  <c r="AH148" i="1"/>
  <c r="AG148" i="1"/>
  <c r="AW563" i="1"/>
  <c r="AV563" i="1"/>
  <c r="X47" i="2"/>
  <c r="AF47" i="1"/>
  <c r="S616" i="2"/>
  <c r="V610" i="1"/>
  <c r="X294" i="2"/>
  <c r="AC294" i="2" s="1"/>
  <c r="AJ294" i="1"/>
  <c r="AF294" i="1"/>
  <c r="S626" i="2"/>
  <c r="V620" i="1"/>
  <c r="Q563" i="1"/>
  <c r="R563" i="1"/>
  <c r="BH216" i="1"/>
  <c r="E562" i="1"/>
  <c r="E570" i="1"/>
  <c r="D621" i="1"/>
  <c r="AL448" i="1"/>
  <c r="AM531" i="1"/>
  <c r="I382" i="2"/>
  <c r="J382" i="2" s="1"/>
  <c r="F505" i="1"/>
  <c r="AM569" i="1"/>
  <c r="F531" i="1"/>
  <c r="F569" i="1"/>
  <c r="AM505" i="1"/>
  <c r="AM561" i="1"/>
  <c r="AX356" i="1"/>
  <c r="BH98" i="1"/>
  <c r="AM393" i="1"/>
  <c r="AY98" i="1"/>
  <c r="AY356" i="1"/>
  <c r="BI356" i="1"/>
  <c r="AL98" i="1"/>
  <c r="AM73" i="1"/>
  <c r="AM216" i="1"/>
  <c r="BI73" i="1"/>
  <c r="BI216" i="1"/>
  <c r="AL393" i="1"/>
  <c r="N70" i="2"/>
  <c r="N74" i="2"/>
  <c r="N76" i="2"/>
  <c r="N78" i="2"/>
  <c r="N80" i="2"/>
  <c r="N82" i="2"/>
  <c r="N84" i="2"/>
  <c r="N86" i="2"/>
  <c r="N88" i="2"/>
  <c r="N90" i="2"/>
  <c r="N92" i="2"/>
  <c r="N94" i="2"/>
  <c r="N96" i="2"/>
  <c r="N99" i="2"/>
  <c r="N101" i="2"/>
  <c r="N103" i="2"/>
  <c r="N105" i="2"/>
  <c r="N107" i="2"/>
  <c r="N109" i="2"/>
  <c r="N111" i="2"/>
  <c r="N117" i="2"/>
  <c r="N119" i="2"/>
  <c r="N121" i="2"/>
  <c r="N125" i="2"/>
  <c r="N290" i="2"/>
  <c r="N140" i="2"/>
  <c r="N154" i="2"/>
  <c r="N159" i="2"/>
  <c r="N163" i="2"/>
  <c r="N167" i="2"/>
  <c r="N172" i="2"/>
  <c r="N180" i="2"/>
  <c r="N185" i="2"/>
  <c r="N190" i="2"/>
  <c r="N194" i="2"/>
  <c r="N198" i="2"/>
  <c r="N202" i="2"/>
  <c r="N206" i="2"/>
  <c r="N212" i="2"/>
  <c r="N214" i="2"/>
  <c r="N221" i="2"/>
  <c r="N225" i="2"/>
  <c r="N229" i="2"/>
  <c r="N233" i="2"/>
  <c r="N239" i="2"/>
  <c r="N243" i="2"/>
  <c r="N247" i="2"/>
  <c r="N251" i="2"/>
  <c r="N259" i="2"/>
  <c r="N263" i="2"/>
  <c r="N270" i="2"/>
  <c r="N274" i="2"/>
  <c r="N278" i="2"/>
  <c r="N282" i="2"/>
  <c r="N292" i="2"/>
  <c r="N157" i="2"/>
  <c r="N161" i="2"/>
  <c r="N165" i="2"/>
  <c r="N169" i="2"/>
  <c r="N178" i="2"/>
  <c r="N183" i="2"/>
  <c r="N188" i="2"/>
  <c r="N192" i="2"/>
  <c r="N196" i="2"/>
  <c r="N200" i="2"/>
  <c r="N204" i="2"/>
  <c r="N208" i="2"/>
  <c r="N210" i="2"/>
  <c r="N217" i="2"/>
  <c r="N219" i="2"/>
  <c r="N223" i="2"/>
  <c r="N227" i="2"/>
  <c r="N231" i="2"/>
  <c r="N235" i="2"/>
  <c r="N237" i="2"/>
  <c r="N241" i="2"/>
  <c r="N245" i="2"/>
  <c r="N249" i="2"/>
  <c r="N253" i="2"/>
  <c r="N257" i="2"/>
  <c r="N261" i="2"/>
  <c r="N266" i="2"/>
  <c r="N268" i="2"/>
  <c r="N272" i="2"/>
  <c r="N276" i="2"/>
  <c r="N280" i="2"/>
  <c r="N284" i="2"/>
  <c r="N286" i="2"/>
  <c r="N297" i="2"/>
  <c r="N301" i="2"/>
  <c r="N306" i="2"/>
  <c r="N310" i="2"/>
  <c r="N312" i="2"/>
  <c r="N314" i="2"/>
  <c r="N316" i="2"/>
  <c r="N318" i="2"/>
  <c r="N324" i="2"/>
  <c r="N326" i="2"/>
  <c r="N328" i="2"/>
  <c r="N330" i="2"/>
  <c r="N332" i="2"/>
  <c r="N336" i="2"/>
  <c r="N339" i="2"/>
  <c r="N342" i="2"/>
  <c r="N344" i="2"/>
  <c r="N346" i="2"/>
  <c r="N348" i="2"/>
  <c r="N350" i="2"/>
  <c r="N352" i="2"/>
  <c r="N354" i="2"/>
  <c r="N357" i="2"/>
  <c r="N359" i="2"/>
  <c r="N361" i="2"/>
  <c r="N363" i="2"/>
  <c r="N365" i="2"/>
  <c r="N367" i="2"/>
  <c r="N369" i="2"/>
  <c r="N371" i="2"/>
  <c r="N373" i="2"/>
  <c r="N375" i="2"/>
  <c r="N379" i="2"/>
  <c r="N384" i="2"/>
  <c r="N386" i="2"/>
  <c r="N388" i="2"/>
  <c r="N390" i="2"/>
  <c r="N392" i="2"/>
  <c r="N395" i="2"/>
  <c r="N397" i="2"/>
  <c r="N399" i="2"/>
  <c r="N401" i="2"/>
  <c r="N403" i="2"/>
  <c r="N405" i="2"/>
  <c r="N407" i="2"/>
  <c r="N411" i="2"/>
  <c r="N413" i="2"/>
  <c r="N415" i="2"/>
  <c r="N417" i="2"/>
  <c r="N419" i="2"/>
  <c r="N421" i="2"/>
  <c r="N423" i="2"/>
  <c r="N425" i="2"/>
  <c r="N427" i="2"/>
  <c r="N429" i="2"/>
  <c r="N431" i="2"/>
  <c r="N433" i="2"/>
  <c r="N435" i="2"/>
  <c r="N437" i="2"/>
  <c r="N439" i="2"/>
  <c r="N441" i="2"/>
  <c r="N443" i="2"/>
  <c r="N445" i="2"/>
  <c r="N447" i="2"/>
  <c r="N450" i="2"/>
  <c r="N452" i="2"/>
  <c r="N454" i="2"/>
  <c r="N456" i="2"/>
  <c r="N458" i="2"/>
  <c r="N460" i="2"/>
  <c r="N462" i="2"/>
  <c r="N464" i="2"/>
  <c r="N466" i="2"/>
  <c r="N468" i="2"/>
  <c r="N470" i="2"/>
  <c r="N472" i="2"/>
  <c r="N474" i="2"/>
  <c r="N476" i="2"/>
  <c r="N478" i="2"/>
  <c r="N480" i="2"/>
  <c r="N482" i="2"/>
  <c r="N484" i="2"/>
  <c r="N486" i="2"/>
  <c r="N566" i="2"/>
  <c r="N568" i="2"/>
  <c r="N299" i="2"/>
  <c r="N303" i="2"/>
  <c r="N308" i="2"/>
  <c r="N320" i="2"/>
  <c r="N294" i="2"/>
  <c r="N322" i="2"/>
  <c r="AL73" i="1"/>
  <c r="AX393" i="1"/>
  <c r="N71" i="2"/>
  <c r="N75" i="2"/>
  <c r="N77" i="2"/>
  <c r="N79" i="2"/>
  <c r="N85" i="2"/>
  <c r="N87" i="2"/>
  <c r="N89" i="2"/>
  <c r="N91" i="2"/>
  <c r="N95" i="2"/>
  <c r="N97" i="2"/>
  <c r="N100" i="2"/>
  <c r="N102" i="2"/>
  <c r="N104" i="2"/>
  <c r="N106" i="2"/>
  <c r="N108" i="2"/>
  <c r="N110" i="2"/>
  <c r="N112" i="2"/>
  <c r="N114" i="2"/>
  <c r="N116" i="2"/>
  <c r="N118" i="2"/>
  <c r="N120" i="2"/>
  <c r="N122" i="2"/>
  <c r="N126" i="2"/>
  <c r="N128" i="2"/>
  <c r="N133" i="2"/>
  <c r="N135" i="2"/>
  <c r="N137" i="2"/>
  <c r="N139" i="2"/>
  <c r="N141" i="2"/>
  <c r="N153" i="2"/>
  <c r="N156" i="2"/>
  <c r="N158" i="2"/>
  <c r="N160" i="2"/>
  <c r="N162" i="2"/>
  <c r="N164" i="2"/>
  <c r="N166" i="2"/>
  <c r="N168" i="2"/>
  <c r="N170" i="2"/>
  <c r="N174" i="2"/>
  <c r="N179" i="2"/>
  <c r="N181" i="2"/>
  <c r="N184" i="2"/>
  <c r="N187" i="2"/>
  <c r="N189" i="2"/>
  <c r="N191" i="2"/>
  <c r="N193" i="2"/>
  <c r="N195" i="2"/>
  <c r="N197" i="2"/>
  <c r="N199" i="2"/>
  <c r="N201" i="2"/>
  <c r="N203" i="2"/>
  <c r="N205" i="2"/>
  <c r="N207" i="2"/>
  <c r="N209" i="2"/>
  <c r="N211" i="2"/>
  <c r="N213" i="2"/>
  <c r="N215" i="2"/>
  <c r="N218" i="2"/>
  <c r="N220" i="2"/>
  <c r="N222" i="2"/>
  <c r="N224" i="2"/>
  <c r="N226" i="2"/>
  <c r="N228" i="2"/>
  <c r="N230" i="2"/>
  <c r="N232" i="2"/>
  <c r="N234" i="2"/>
  <c r="N236" i="2"/>
  <c r="N238" i="2"/>
  <c r="N240" i="2"/>
  <c r="N242" i="2"/>
  <c r="N244" i="2"/>
  <c r="N246" i="2"/>
  <c r="N248" i="2"/>
  <c r="N250" i="2"/>
  <c r="N252" i="2"/>
  <c r="N254" i="2"/>
  <c r="N258" i="2"/>
  <c r="N260" i="2"/>
  <c r="N262" i="2"/>
  <c r="N264" i="2"/>
  <c r="N267" i="2"/>
  <c r="N269" i="2"/>
  <c r="N271" i="2"/>
  <c r="N273" i="2"/>
  <c r="N275" i="2"/>
  <c r="N277" i="2"/>
  <c r="N279" i="2"/>
  <c r="N281" i="2"/>
  <c r="N283" i="2"/>
  <c r="N285" i="2"/>
  <c r="N288" i="2"/>
  <c r="N291" i="2"/>
  <c r="N293" i="2"/>
  <c r="N296" i="2"/>
  <c r="N298" i="2"/>
  <c r="N300" i="2"/>
  <c r="N302" i="2"/>
  <c r="N305" i="2"/>
  <c r="N307" i="2"/>
  <c r="N309" i="2"/>
  <c r="N311" i="2"/>
  <c r="N313" i="2"/>
  <c r="N315" i="2"/>
  <c r="N317" i="2"/>
  <c r="N319" i="2"/>
  <c r="N321" i="2"/>
  <c r="N323" i="2"/>
  <c r="N325" i="2"/>
  <c r="N327" i="2"/>
  <c r="N329" i="2"/>
  <c r="N331" i="2"/>
  <c r="N333" i="2"/>
  <c r="N337" i="2"/>
  <c r="N341" i="2"/>
  <c r="N343" i="2"/>
  <c r="N345" i="2"/>
  <c r="N347" i="2"/>
  <c r="N349" i="2"/>
  <c r="N351" i="2"/>
  <c r="N353" i="2"/>
  <c r="N355" i="2"/>
  <c r="N358" i="2"/>
  <c r="N360" i="2"/>
  <c r="N362" i="2"/>
  <c r="N364" i="2"/>
  <c r="N366" i="2"/>
  <c r="N368" i="2"/>
  <c r="N370" i="2"/>
  <c r="N372" i="2"/>
  <c r="N374" i="2"/>
  <c r="N376" i="2"/>
  <c r="N380" i="2"/>
  <c r="N383" i="2"/>
  <c r="N385" i="2"/>
  <c r="N387" i="2"/>
  <c r="N389" i="2"/>
  <c r="N391" i="2"/>
  <c r="N394" i="2"/>
  <c r="N396" i="2"/>
  <c r="N398" i="2"/>
  <c r="N400" i="2"/>
  <c r="N402" i="2"/>
  <c r="N404" i="2"/>
  <c r="N406" i="2"/>
  <c r="N410" i="2"/>
  <c r="N412" i="2"/>
  <c r="N414" i="2"/>
  <c r="N416" i="2"/>
  <c r="N418" i="2"/>
  <c r="N420" i="2"/>
  <c r="N422" i="2"/>
  <c r="N424" i="2"/>
  <c r="N426" i="2"/>
  <c r="N428" i="2"/>
  <c r="N430" i="2"/>
  <c r="N432" i="2"/>
  <c r="N434" i="2"/>
  <c r="N436" i="2"/>
  <c r="N438" i="2"/>
  <c r="N440" i="2"/>
  <c r="N442" i="2"/>
  <c r="N444" i="2"/>
  <c r="N446" i="2"/>
  <c r="N449" i="2"/>
  <c r="N451" i="2"/>
  <c r="N453" i="2"/>
  <c r="N455" i="2"/>
  <c r="N457" i="2"/>
  <c r="N459" i="2"/>
  <c r="N461" i="2"/>
  <c r="N463" i="2"/>
  <c r="N465" i="2"/>
  <c r="N467" i="2"/>
  <c r="N469" i="2"/>
  <c r="N471" i="2"/>
  <c r="N473" i="2"/>
  <c r="N475" i="2"/>
  <c r="N477" i="2"/>
  <c r="N479" i="2"/>
  <c r="N481" i="2"/>
  <c r="N483" i="2"/>
  <c r="N485" i="2"/>
  <c r="N564" i="2"/>
  <c r="N567" i="2"/>
  <c r="AM491" i="1"/>
  <c r="F145" i="1"/>
  <c r="D145" i="2" s="1"/>
  <c r="F489" i="1"/>
  <c r="F498" i="1"/>
  <c r="AM145" i="1"/>
  <c r="F491" i="1"/>
  <c r="AM489" i="1"/>
  <c r="AM498" i="1"/>
  <c r="S130" i="2"/>
  <c r="V643" i="1"/>
  <c r="D130" i="2"/>
  <c r="F643" i="1"/>
  <c r="AY448" i="1"/>
  <c r="AY409" i="1"/>
  <c r="S506" i="2"/>
  <c r="S505" i="2" s="1"/>
  <c r="BH393" i="1"/>
  <c r="S492" i="2"/>
  <c r="S491" i="2" s="1"/>
  <c r="S562" i="2"/>
  <c r="V561" i="1"/>
  <c r="G489" i="1"/>
  <c r="G498" i="1"/>
  <c r="I499" i="2"/>
  <c r="G531" i="1"/>
  <c r="I532" i="2"/>
  <c r="G569" i="1"/>
  <c r="I570" i="2"/>
  <c r="X492" i="2"/>
  <c r="X506" i="2"/>
  <c r="X562" i="2"/>
  <c r="W561" i="1"/>
  <c r="D562" i="2"/>
  <c r="F561" i="1"/>
  <c r="S489" i="2"/>
  <c r="S499" i="2"/>
  <c r="S498" i="2" s="1"/>
  <c r="S532" i="2"/>
  <c r="S531" i="2" s="1"/>
  <c r="S570" i="2"/>
  <c r="S569" i="2" s="1"/>
  <c r="G491" i="1"/>
  <c r="I492" i="2"/>
  <c r="G505" i="1"/>
  <c r="I506" i="2"/>
  <c r="G561" i="1"/>
  <c r="I562" i="2"/>
  <c r="S146" i="2"/>
  <c r="S145" i="2"/>
  <c r="S143" i="2" s="1"/>
  <c r="X499" i="2"/>
  <c r="X498" i="2" s="1"/>
  <c r="X532" i="2"/>
  <c r="X570" i="2"/>
  <c r="P43" i="1"/>
  <c r="I43" i="2"/>
  <c r="N43" i="2" s="1"/>
  <c r="P56" i="1"/>
  <c r="I56" i="2"/>
  <c r="N56" i="2" s="1"/>
  <c r="I69" i="2"/>
  <c r="P81" i="1"/>
  <c r="I81" i="2"/>
  <c r="N81" i="2" s="1"/>
  <c r="P83" i="1"/>
  <c r="I83" i="2"/>
  <c r="N83" i="2" s="1"/>
  <c r="P93" i="1"/>
  <c r="I93" i="2"/>
  <c r="N93" i="2" s="1"/>
  <c r="D146" i="2"/>
  <c r="D499" i="2"/>
  <c r="D532" i="2"/>
  <c r="D570" i="2"/>
  <c r="D68" i="2"/>
  <c r="G393" i="1"/>
  <c r="I393" i="2" s="1"/>
  <c r="X382" i="2"/>
  <c r="AC382" i="2" s="1"/>
  <c r="AC381" i="2" s="1"/>
  <c r="BI448" i="1"/>
  <c r="P49" i="1"/>
  <c r="I49" i="2"/>
  <c r="N49" i="2" s="1"/>
  <c r="P65" i="1"/>
  <c r="I65" i="2"/>
  <c r="N65" i="2" s="1"/>
  <c r="I68" i="2"/>
  <c r="P113" i="1"/>
  <c r="I113" i="2"/>
  <c r="N113" i="2" s="1"/>
  <c r="P115" i="1"/>
  <c r="I115" i="2"/>
  <c r="N115" i="2" s="1"/>
  <c r="P127" i="1"/>
  <c r="I127" i="2"/>
  <c r="N127" i="2" s="1"/>
  <c r="D382" i="2"/>
  <c r="D381" i="2" s="1"/>
  <c r="D492" i="2"/>
  <c r="D506" i="2"/>
  <c r="P156" i="1"/>
  <c r="P220" i="1"/>
  <c r="P236" i="1"/>
  <c r="P250" i="1"/>
  <c r="P252" i="1"/>
  <c r="P27" i="1"/>
  <c r="I27" i="2"/>
  <c r="N27" i="2" s="1"/>
  <c r="P33" i="1"/>
  <c r="I33" i="2"/>
  <c r="N33" i="2" s="1"/>
  <c r="D69" i="2"/>
  <c r="P132" i="1"/>
  <c r="I132" i="2"/>
  <c r="N132" i="2" s="1"/>
  <c r="P134" i="1"/>
  <c r="I134" i="2"/>
  <c r="N134" i="2" s="1"/>
  <c r="P136" i="1"/>
  <c r="I136" i="2"/>
  <c r="N136" i="2" s="1"/>
  <c r="P138" i="1"/>
  <c r="I138" i="2"/>
  <c r="N138" i="2" s="1"/>
  <c r="P188" i="1"/>
  <c r="P204" i="1"/>
  <c r="P208" i="1"/>
  <c r="X69" i="2"/>
  <c r="AC69" i="2" s="1"/>
  <c r="W409" i="1"/>
  <c r="X409" i="2" s="1"/>
  <c r="X410" i="2"/>
  <c r="BI393" i="1"/>
  <c r="AX98" i="1"/>
  <c r="AL356" i="1"/>
  <c r="AM356" i="1"/>
  <c r="AM448" i="1"/>
  <c r="BP488" i="1"/>
  <c r="BL488" i="1"/>
  <c r="BF488" i="1"/>
  <c r="BB488" i="1"/>
  <c r="AT488" i="1"/>
  <c r="AP488" i="1"/>
  <c r="BH73" i="1"/>
  <c r="AY216" i="1"/>
  <c r="AX216" i="1"/>
  <c r="AM98" i="1"/>
  <c r="L488" i="1"/>
  <c r="H488" i="1"/>
  <c r="P506" i="1"/>
  <c r="P505" i="1" s="1"/>
  <c r="P564" i="1"/>
  <c r="AL216" i="1"/>
  <c r="BQ488" i="1"/>
  <c r="BM488" i="1"/>
  <c r="BG488" i="1"/>
  <c r="BC488" i="1"/>
  <c r="AU488" i="1"/>
  <c r="AQ488" i="1"/>
  <c r="M488" i="1"/>
  <c r="F216" i="1"/>
  <c r="D216" i="2" s="1"/>
  <c r="F356" i="1"/>
  <c r="D356" i="2" s="1"/>
  <c r="W216" i="1"/>
  <c r="X216" i="2" s="1"/>
  <c r="W356" i="1"/>
  <c r="X356" i="2" s="1"/>
  <c r="F98" i="1"/>
  <c r="D98" i="2" s="1"/>
  <c r="G356" i="1"/>
  <c r="I356" i="2" s="1"/>
  <c r="W73" i="1"/>
  <c r="X73" i="2" s="1"/>
  <c r="W98" i="1"/>
  <c r="X98" i="2" s="1"/>
  <c r="V393" i="1"/>
  <c r="S393" i="2" s="1"/>
  <c r="V409" i="1"/>
  <c r="S409" i="2" s="1"/>
  <c r="V448" i="1"/>
  <c r="S448" i="2" s="1"/>
  <c r="V73" i="1"/>
  <c r="S73" i="2" s="1"/>
  <c r="F73" i="1"/>
  <c r="D73" i="2" s="1"/>
  <c r="BO488" i="1"/>
  <c r="BK488" i="1"/>
  <c r="BE488" i="1"/>
  <c r="BA488" i="1"/>
  <c r="AS488" i="1"/>
  <c r="AO488" i="1"/>
  <c r="O488" i="1"/>
  <c r="K488" i="1"/>
  <c r="P74" i="1"/>
  <c r="G73" i="1"/>
  <c r="I73" i="2" s="1"/>
  <c r="P99" i="1"/>
  <c r="G98" i="1"/>
  <c r="I98" i="2" s="1"/>
  <c r="F393" i="1"/>
  <c r="D393" i="2" s="1"/>
  <c r="F409" i="1"/>
  <c r="D409" i="2" s="1"/>
  <c r="F448" i="1"/>
  <c r="D448" i="2" s="1"/>
  <c r="W393" i="1"/>
  <c r="X393" i="2" s="1"/>
  <c r="W448" i="1"/>
  <c r="X448" i="2" s="1"/>
  <c r="V98" i="1"/>
  <c r="S98" i="2" s="1"/>
  <c r="G216" i="1"/>
  <c r="I216" i="2" s="1"/>
  <c r="BN488" i="1"/>
  <c r="BJ488" i="1"/>
  <c r="BD488" i="1"/>
  <c r="AZ488" i="1"/>
  <c r="AR488" i="1"/>
  <c r="AN488" i="1"/>
  <c r="N488" i="1"/>
  <c r="J488" i="1"/>
  <c r="G409" i="1"/>
  <c r="I409" i="2" s="1"/>
  <c r="G448" i="1"/>
  <c r="I448" i="2" s="1"/>
  <c r="V216" i="1"/>
  <c r="S216" i="2" s="1"/>
  <c r="V356" i="1"/>
  <c r="S356" i="2" s="1"/>
  <c r="AF148" i="2"/>
  <c r="AC71" i="2"/>
  <c r="AC75" i="2"/>
  <c r="AC77" i="2"/>
  <c r="AC79" i="2"/>
  <c r="AC81" i="2"/>
  <c r="AC83" i="2"/>
  <c r="AC85" i="2"/>
  <c r="AC87" i="2"/>
  <c r="AC89" i="2"/>
  <c r="AC91" i="2"/>
  <c r="AC93" i="2"/>
  <c r="AC95" i="2"/>
  <c r="AC97" i="2"/>
  <c r="AC100" i="2"/>
  <c r="AC102" i="2"/>
  <c r="AC104" i="2"/>
  <c r="AC108" i="2"/>
  <c r="AC110" i="2"/>
  <c r="AC112" i="2"/>
  <c r="AC116" i="2"/>
  <c r="AC118" i="2"/>
  <c r="AC120" i="2"/>
  <c r="AC126" i="2"/>
  <c r="AC128" i="2"/>
  <c r="AC153" i="2"/>
  <c r="AC156" i="2"/>
  <c r="AC158" i="2"/>
  <c r="AC160" i="2"/>
  <c r="AC162" i="2"/>
  <c r="AC164" i="2"/>
  <c r="AC166" i="2"/>
  <c r="AC168" i="2"/>
  <c r="AC170" i="2"/>
  <c r="AC627" i="2"/>
  <c r="AC629" i="2"/>
  <c r="AC634" i="2"/>
  <c r="AC637" i="2"/>
  <c r="N23" i="2"/>
  <c r="N25" i="2"/>
  <c r="N29" i="2"/>
  <c r="N31" i="2"/>
  <c r="N35" i="2"/>
  <c r="N37" i="2"/>
  <c r="N39" i="2"/>
  <c r="N41" i="2"/>
  <c r="N44" i="2"/>
  <c r="N51" i="2"/>
  <c r="N53" i="2"/>
  <c r="N55" i="2"/>
  <c r="N57" i="2"/>
  <c r="N59" i="2"/>
  <c r="N61" i="2"/>
  <c r="N63" i="2"/>
  <c r="AC70" i="2"/>
  <c r="AC76" i="2"/>
  <c r="AC78" i="2"/>
  <c r="AC80" i="2"/>
  <c r="AC82" i="2"/>
  <c r="AC84" i="2"/>
  <c r="AC86" i="2"/>
  <c r="AC88" i="2"/>
  <c r="AC90" i="2"/>
  <c r="AC92" i="2"/>
  <c r="AC94" i="2"/>
  <c r="AC96" i="2"/>
  <c r="AC101" i="2"/>
  <c r="AC103" i="2"/>
  <c r="AC105" i="2"/>
  <c r="AC107" i="2"/>
  <c r="AC109" i="2"/>
  <c r="AC111" i="2"/>
  <c r="AC113" i="2"/>
  <c r="AC115" i="2"/>
  <c r="AC117" i="2"/>
  <c r="AC119" i="2"/>
  <c r="AC121" i="2"/>
  <c r="AC127" i="2"/>
  <c r="AC154" i="2"/>
  <c r="AC157" i="2"/>
  <c r="AC159" i="2"/>
  <c r="AC161" i="2"/>
  <c r="AC163" i="2"/>
  <c r="AC165" i="2"/>
  <c r="AC167" i="2"/>
  <c r="AC169" i="2"/>
  <c r="AC628" i="2"/>
  <c r="AC630" i="2"/>
  <c r="AC636" i="2"/>
  <c r="N24" i="2"/>
  <c r="N26" i="2"/>
  <c r="N28" i="2"/>
  <c r="N30" i="2"/>
  <c r="N32" i="2"/>
  <c r="N34" i="2"/>
  <c r="N36" i="2"/>
  <c r="N38" i="2"/>
  <c r="N40" i="2"/>
  <c r="N45" i="2"/>
  <c r="N48" i="2"/>
  <c r="N50" i="2"/>
  <c r="N52" i="2"/>
  <c r="N54" i="2"/>
  <c r="N58" i="2"/>
  <c r="N60" i="2"/>
  <c r="N62" i="2"/>
  <c r="N64" i="2"/>
  <c r="N66" i="2"/>
  <c r="I626" i="2"/>
  <c r="N628" i="2"/>
  <c r="N630" i="2"/>
  <c r="N636" i="2"/>
  <c r="AC24" i="2"/>
  <c r="AC26" i="2"/>
  <c r="AC28" i="2"/>
  <c r="AC30" i="2"/>
  <c r="AC32" i="2"/>
  <c r="AC34" i="2"/>
  <c r="AC36" i="2"/>
  <c r="AC38" i="2"/>
  <c r="AC40" i="2"/>
  <c r="AC43" i="2"/>
  <c r="AC45" i="2"/>
  <c r="AC48" i="2"/>
  <c r="AF50" i="1"/>
  <c r="AC50" i="2"/>
  <c r="AF52" i="1"/>
  <c r="AC52" i="2"/>
  <c r="AF54" i="1"/>
  <c r="AC54" i="2"/>
  <c r="AC56" i="2"/>
  <c r="AF58" i="1"/>
  <c r="AC58" i="2"/>
  <c r="AC60" i="2"/>
  <c r="AF62" i="1"/>
  <c r="AC62" i="2"/>
  <c r="AC64" i="2"/>
  <c r="AF66" i="1"/>
  <c r="AC66" i="2"/>
  <c r="AC133" i="2"/>
  <c r="AC135" i="2"/>
  <c r="AC137" i="2"/>
  <c r="AC139" i="2"/>
  <c r="AC141" i="2"/>
  <c r="AC180" i="2"/>
  <c r="AF183" i="1"/>
  <c r="AC183" i="2"/>
  <c r="AC185" i="2"/>
  <c r="AC188" i="2"/>
  <c r="AC190" i="2"/>
  <c r="AC192" i="2"/>
  <c r="AC194" i="2"/>
  <c r="AC196" i="2"/>
  <c r="AC198" i="2"/>
  <c r="AC200" i="2"/>
  <c r="AC202" i="2"/>
  <c r="AC204" i="2"/>
  <c r="AC206" i="2"/>
  <c r="AC208" i="2"/>
  <c r="AC210" i="2"/>
  <c r="AC212" i="2"/>
  <c r="AC214" i="2"/>
  <c r="AC219" i="2"/>
  <c r="AC221" i="2"/>
  <c r="AC223" i="2"/>
  <c r="AC225" i="2"/>
  <c r="AC227" i="2"/>
  <c r="AF229" i="1"/>
  <c r="AC229" i="2"/>
  <c r="AC231" i="2"/>
  <c r="AC233" i="2"/>
  <c r="AC235" i="2"/>
  <c r="AC237" i="2"/>
  <c r="AC239" i="2"/>
  <c r="AC241" i="2"/>
  <c r="AC243" i="2"/>
  <c r="AF245" i="1"/>
  <c r="AC245" i="2"/>
  <c r="AC247" i="2"/>
  <c r="AC249" i="2"/>
  <c r="AC251" i="2"/>
  <c r="AC253" i="2"/>
  <c r="AC259" i="2"/>
  <c r="AF261" i="1"/>
  <c r="AC261" i="2"/>
  <c r="AC263" i="2"/>
  <c r="AC266" i="2"/>
  <c r="AC268" i="2"/>
  <c r="AC270" i="2"/>
  <c r="AC272" i="2"/>
  <c r="AC274" i="2"/>
  <c r="AC276" i="2"/>
  <c r="AC278" i="2"/>
  <c r="AC280" i="2"/>
  <c r="AC282" i="2"/>
  <c r="AC284" i="2"/>
  <c r="AC286" i="2"/>
  <c r="AC297" i="2"/>
  <c r="AF299" i="1"/>
  <c r="AC299" i="2"/>
  <c r="AC301" i="2"/>
  <c r="AF303" i="1"/>
  <c r="AC303" i="2"/>
  <c r="AC306" i="2"/>
  <c r="AF308" i="1"/>
  <c r="AC308" i="2"/>
  <c r="AF310" i="1"/>
  <c r="AC310" i="2"/>
  <c r="AC312" i="2"/>
  <c r="AC314" i="2"/>
  <c r="AC316" i="2"/>
  <c r="AF318" i="1"/>
  <c r="AC318" i="2"/>
  <c r="AC320" i="2"/>
  <c r="AC322" i="2"/>
  <c r="AF324" i="1"/>
  <c r="AC324" i="2"/>
  <c r="AC326" i="2"/>
  <c r="AC328" i="2"/>
  <c r="AC330" i="2"/>
  <c r="AF332" i="1"/>
  <c r="AC332" i="2"/>
  <c r="AC339" i="2"/>
  <c r="AC342" i="2"/>
  <c r="AC344" i="2"/>
  <c r="AC346" i="2"/>
  <c r="AF348" i="1"/>
  <c r="AC348" i="2"/>
  <c r="AC350" i="2"/>
  <c r="AC352" i="2"/>
  <c r="AC354" i="2"/>
  <c r="AC359" i="2"/>
  <c r="AC361" i="2"/>
  <c r="AC363" i="2"/>
  <c r="AC365" i="2"/>
  <c r="AC367" i="2"/>
  <c r="AC369" i="2"/>
  <c r="AC371" i="2"/>
  <c r="AC373" i="2"/>
  <c r="AC375" i="2"/>
  <c r="AF382" i="1"/>
  <c r="AC384" i="2"/>
  <c r="AC386" i="2"/>
  <c r="AF388" i="1"/>
  <c r="AC388" i="2"/>
  <c r="AF390" i="1"/>
  <c r="AC390" i="2"/>
  <c r="AC392" i="2"/>
  <c r="AC395" i="2"/>
  <c r="AC397" i="2"/>
  <c r="AC399" i="2"/>
  <c r="AC401" i="2"/>
  <c r="AC403" i="2"/>
  <c r="AC405" i="2"/>
  <c r="AC407" i="2"/>
  <c r="AC411" i="2"/>
  <c r="AC413" i="2"/>
  <c r="AC415" i="2"/>
  <c r="AC417" i="2"/>
  <c r="AC419" i="2"/>
  <c r="AC421" i="2"/>
  <c r="AC423" i="2"/>
  <c r="AC425" i="2"/>
  <c r="AC427" i="2"/>
  <c r="AC429" i="2"/>
  <c r="AC431" i="2"/>
  <c r="AC433" i="2"/>
  <c r="AC435" i="2"/>
  <c r="AC437" i="2"/>
  <c r="AC439" i="2"/>
  <c r="AC441" i="2"/>
  <c r="AC443" i="2"/>
  <c r="AC445" i="2"/>
  <c r="AC447" i="2"/>
  <c r="AC450" i="2"/>
  <c r="AC452" i="2"/>
  <c r="AC454" i="2"/>
  <c r="AC456" i="2"/>
  <c r="AC458" i="2"/>
  <c r="AC460" i="2"/>
  <c r="AC462" i="2"/>
  <c r="AC464" i="2"/>
  <c r="AC466" i="2"/>
  <c r="AC468" i="2"/>
  <c r="AC470" i="2"/>
  <c r="AC472" i="2"/>
  <c r="AC474" i="2"/>
  <c r="AC476" i="2"/>
  <c r="AC478" i="2"/>
  <c r="AC480" i="2"/>
  <c r="AC482" i="2"/>
  <c r="AC484" i="2"/>
  <c r="AC486" i="2"/>
  <c r="AC564" i="2"/>
  <c r="AF567" i="1"/>
  <c r="AC567" i="2"/>
  <c r="AC586" i="2"/>
  <c r="AC589" i="2"/>
  <c r="X592" i="2"/>
  <c r="AC592" i="2" s="1"/>
  <c r="X595" i="2"/>
  <c r="AC595" i="2" s="1"/>
  <c r="AC597" i="2"/>
  <c r="AC599" i="2"/>
  <c r="AC603" i="2"/>
  <c r="AC606" i="2"/>
  <c r="AC609" i="2"/>
  <c r="AC613" i="2"/>
  <c r="AC618" i="2"/>
  <c r="AC620" i="2"/>
  <c r="D605" i="2"/>
  <c r="P267" i="1"/>
  <c r="P269" i="1"/>
  <c r="P271" i="1"/>
  <c r="P275" i="1"/>
  <c r="P279" i="1"/>
  <c r="P283" i="1"/>
  <c r="P394" i="1"/>
  <c r="P396" i="1"/>
  <c r="P398" i="1"/>
  <c r="P402" i="1"/>
  <c r="P404" i="1"/>
  <c r="P406" i="1"/>
  <c r="P455" i="1"/>
  <c r="P489" i="1"/>
  <c r="N587" i="2"/>
  <c r="N590" i="2"/>
  <c r="N593" i="2"/>
  <c r="N596" i="2"/>
  <c r="N598" i="2"/>
  <c r="N600" i="2"/>
  <c r="I605" i="2"/>
  <c r="I608" i="2"/>
  <c r="N612" i="2"/>
  <c r="N614" i="2"/>
  <c r="N617" i="2"/>
  <c r="N619" i="2"/>
  <c r="N621" i="2"/>
  <c r="X626" i="2"/>
  <c r="D626" i="2"/>
  <c r="N627" i="2"/>
  <c r="N629" i="2"/>
  <c r="N634" i="2"/>
  <c r="N637" i="2"/>
  <c r="AC23" i="2"/>
  <c r="AC25" i="2"/>
  <c r="AC27" i="2"/>
  <c r="AC29" i="2"/>
  <c r="AC31" i="2"/>
  <c r="AC33" i="2"/>
  <c r="AC35" i="2"/>
  <c r="AC37" i="2"/>
  <c r="AC39" i="2"/>
  <c r="AC41" i="2"/>
  <c r="AC44" i="2"/>
  <c r="AC49" i="2"/>
  <c r="AC51" i="2"/>
  <c r="AC53" i="2"/>
  <c r="AC55" i="2"/>
  <c r="AC57" i="2"/>
  <c r="AC59" i="2"/>
  <c r="AC61" i="2"/>
  <c r="AC63" i="2"/>
  <c r="AC65" i="2"/>
  <c r="AF132" i="1"/>
  <c r="AC132" i="2"/>
  <c r="AF134" i="1"/>
  <c r="AC134" i="2"/>
  <c r="AC136" i="2"/>
  <c r="AF138" i="1"/>
  <c r="AC138" i="2"/>
  <c r="AF140" i="1"/>
  <c r="AC140" i="2"/>
  <c r="AC142" i="2"/>
  <c r="AC149" i="2"/>
  <c r="AC174" i="2"/>
  <c r="AC179" i="2"/>
  <c r="AC181" i="2"/>
  <c r="AC184" i="2"/>
  <c r="AC187" i="2"/>
  <c r="AF189" i="1"/>
  <c r="AC189" i="2"/>
  <c r="AF191" i="1"/>
  <c r="AC191" i="2"/>
  <c r="AC193" i="2"/>
  <c r="AC195" i="2"/>
  <c r="AC197" i="2"/>
  <c r="AF199" i="1"/>
  <c r="AC199" i="2"/>
  <c r="AC201" i="2"/>
  <c r="AC203" i="2"/>
  <c r="AF205" i="1"/>
  <c r="AC205" i="2"/>
  <c r="AF207" i="1"/>
  <c r="AC207" i="2"/>
  <c r="AC209" i="2"/>
  <c r="AC211" i="2"/>
  <c r="AF213" i="1"/>
  <c r="AC213" i="2"/>
  <c r="AF215" i="1"/>
  <c r="AC215" i="2"/>
  <c r="AC218" i="2"/>
  <c r="AC220" i="2"/>
  <c r="AC222" i="2"/>
  <c r="AC224" i="2"/>
  <c r="AC226" i="2"/>
  <c r="AC228" i="2"/>
  <c r="AC230" i="2"/>
  <c r="AC232" i="2"/>
  <c r="AC234" i="2"/>
  <c r="AC236" i="2"/>
  <c r="AC238" i="2"/>
  <c r="AC240" i="2"/>
  <c r="AC242" i="2"/>
  <c r="AC244" i="2"/>
  <c r="AC246" i="2"/>
  <c r="AC248" i="2"/>
  <c r="AC250" i="2"/>
  <c r="AC252" i="2"/>
  <c r="AC254" i="2"/>
  <c r="AC258" i="2"/>
  <c r="AC260" i="2"/>
  <c r="AC262" i="2"/>
  <c r="AC264" i="2"/>
  <c r="AC267" i="2"/>
  <c r="AC269" i="2"/>
  <c r="AF271" i="1"/>
  <c r="AC271" i="2"/>
  <c r="AC273" i="2"/>
  <c r="AC275" i="2"/>
  <c r="AC277" i="2"/>
  <c r="AF279" i="1"/>
  <c r="AC279" i="2"/>
  <c r="AC281" i="2"/>
  <c r="AC283" i="2"/>
  <c r="AF285" i="1"/>
  <c r="AC285" i="2"/>
  <c r="AC288" i="2"/>
  <c r="AC298" i="2"/>
  <c r="AC300" i="2"/>
  <c r="AC302" i="2"/>
  <c r="AC305" i="2"/>
  <c r="AC307" i="2"/>
  <c r="AC309" i="2"/>
  <c r="AC311" i="2"/>
  <c r="AC313" i="2"/>
  <c r="AC315" i="2"/>
  <c r="AC317" i="2"/>
  <c r="AC319" i="2"/>
  <c r="AC321" i="2"/>
  <c r="AC323" i="2"/>
  <c r="AC325" i="2"/>
  <c r="AC327" i="2"/>
  <c r="AC329" i="2"/>
  <c r="AC331" i="2"/>
  <c r="AC333" i="2"/>
  <c r="AC337" i="2"/>
  <c r="AC341" i="2"/>
  <c r="AC343" i="2"/>
  <c r="AC345" i="2"/>
  <c r="AC347" i="2"/>
  <c r="AC349" i="2"/>
  <c r="AC351" i="2"/>
  <c r="AC353" i="2"/>
  <c r="AC355" i="2"/>
  <c r="AC358" i="2"/>
  <c r="AC360" i="2"/>
  <c r="AC362" i="2"/>
  <c r="AC364" i="2"/>
  <c r="AC366" i="2"/>
  <c r="AC368" i="2"/>
  <c r="AC370" i="2"/>
  <c r="AC372" i="2"/>
  <c r="AC374" i="2"/>
  <c r="AC376" i="2"/>
  <c r="AF380" i="1"/>
  <c r="AC380" i="2"/>
  <c r="AC383" i="2"/>
  <c r="AC385" i="2"/>
  <c r="AC387" i="2"/>
  <c r="AC389" i="2"/>
  <c r="AC391" i="2"/>
  <c r="AC396" i="2"/>
  <c r="AC398" i="2"/>
  <c r="AC400" i="2"/>
  <c r="AC402" i="2"/>
  <c r="AF404" i="1"/>
  <c r="AC404" i="2"/>
  <c r="AC406" i="2"/>
  <c r="AF410" i="1"/>
  <c r="AF412" i="1"/>
  <c r="AC412" i="2"/>
  <c r="AF414" i="1"/>
  <c r="AC414" i="2"/>
  <c r="AC416" i="2"/>
  <c r="AF418" i="1"/>
  <c r="AC418" i="2"/>
  <c r="AF420" i="1"/>
  <c r="AC420" i="2"/>
  <c r="AF422" i="1"/>
  <c r="AC422" i="2"/>
  <c r="AC424" i="2"/>
  <c r="AF426" i="1"/>
  <c r="AC426" i="2"/>
  <c r="AF428" i="1"/>
  <c r="AC428" i="2"/>
  <c r="AF430" i="1"/>
  <c r="AC430" i="2"/>
  <c r="AC432" i="2"/>
  <c r="AF434" i="1"/>
  <c r="AC434" i="2"/>
  <c r="AC436" i="2"/>
  <c r="AC438" i="2"/>
  <c r="AC440" i="2"/>
  <c r="AC442" i="2"/>
  <c r="AC444" i="2"/>
  <c r="AF446" i="1"/>
  <c r="AC446" i="2"/>
  <c r="AC451" i="2"/>
  <c r="AC453" i="2"/>
  <c r="AC455" i="2"/>
  <c r="AC457" i="2"/>
  <c r="AC459" i="2"/>
  <c r="AC461" i="2"/>
  <c r="AF463" i="1"/>
  <c r="AC463" i="2"/>
  <c r="AC465" i="2"/>
  <c r="AF467" i="1"/>
  <c r="AC467" i="2"/>
  <c r="AC469" i="2"/>
  <c r="AC471" i="2"/>
  <c r="AC473" i="2"/>
  <c r="AC475" i="2"/>
  <c r="AC477" i="2"/>
  <c r="AF479" i="1"/>
  <c r="AC479" i="2"/>
  <c r="AC481" i="2"/>
  <c r="AC483" i="2"/>
  <c r="AC485" i="2"/>
  <c r="AC566" i="2"/>
  <c r="AC568" i="2"/>
  <c r="AC587" i="2"/>
  <c r="AC590" i="2"/>
  <c r="AC593" i="2"/>
  <c r="AC596" i="2"/>
  <c r="AC598" i="2"/>
  <c r="AC600" i="2"/>
  <c r="X605" i="2"/>
  <c r="AC605" i="2" s="1"/>
  <c r="X608" i="2"/>
  <c r="AC608" i="2" s="1"/>
  <c r="AC612" i="2"/>
  <c r="AC614" i="2"/>
  <c r="AC617" i="2"/>
  <c r="AC619" i="2"/>
  <c r="AC621" i="2"/>
  <c r="D595" i="2"/>
  <c r="P172" i="1"/>
  <c r="P261" i="1"/>
  <c r="P299" i="1"/>
  <c r="P301" i="1"/>
  <c r="P303" i="1"/>
  <c r="P306" i="1"/>
  <c r="P308" i="1"/>
  <c r="P310" i="1"/>
  <c r="P316" i="1"/>
  <c r="P324" i="1"/>
  <c r="P330" i="1"/>
  <c r="P332" i="1"/>
  <c r="P382" i="1"/>
  <c r="P423" i="1"/>
  <c r="P492" i="1"/>
  <c r="P491" i="1" s="1"/>
  <c r="N586" i="2"/>
  <c r="N589" i="2"/>
  <c r="I592" i="2"/>
  <c r="I595" i="2"/>
  <c r="N597" i="2"/>
  <c r="N599" i="2"/>
  <c r="N603" i="2"/>
  <c r="N606" i="2"/>
  <c r="N609" i="2"/>
  <c r="N613" i="2"/>
  <c r="N616" i="2"/>
  <c r="N618" i="2"/>
  <c r="N620" i="2"/>
  <c r="AF106" i="1"/>
  <c r="AC106" i="2"/>
  <c r="AF114" i="1"/>
  <c r="AC114" i="2"/>
  <c r="AF122" i="1"/>
  <c r="AC122" i="2"/>
  <c r="D592" i="2"/>
  <c r="D608" i="2"/>
  <c r="D624" i="2"/>
  <c r="G381" i="1"/>
  <c r="F148" i="1"/>
  <c r="D148" i="2" s="1"/>
  <c r="AF110" i="1"/>
  <c r="F563" i="1"/>
  <c r="D563" i="2" s="1"/>
  <c r="G148" i="1"/>
  <c r="I148" i="2" s="1"/>
  <c r="G563" i="1"/>
  <c r="I563" i="2" s="1"/>
  <c r="P29" i="1"/>
  <c r="P59" i="1"/>
  <c r="P61" i="1"/>
  <c r="P68" i="1"/>
  <c r="P70" i="1"/>
  <c r="P103" i="1"/>
  <c r="P107" i="1"/>
  <c r="P109" i="1"/>
  <c r="P111" i="1"/>
  <c r="P119" i="1"/>
  <c r="P125" i="1"/>
  <c r="P154" i="1"/>
  <c r="P192" i="1"/>
  <c r="P196" i="1"/>
  <c r="P198" i="1"/>
  <c r="P200" i="1"/>
  <c r="P202" i="1"/>
  <c r="AF70" i="1"/>
  <c r="P24" i="1"/>
  <c r="P26" i="1"/>
  <c r="P34" i="1"/>
  <c r="P36" i="1"/>
  <c r="P38" i="1"/>
  <c r="P40" i="1"/>
  <c r="P50" i="1"/>
  <c r="P52" i="1"/>
  <c r="P54" i="1"/>
  <c r="P58" i="1"/>
  <c r="P66" i="1"/>
  <c r="P75" i="1"/>
  <c r="P77" i="1"/>
  <c r="P79" i="1"/>
  <c r="P87" i="1"/>
  <c r="P91" i="1"/>
  <c r="P95" i="1"/>
  <c r="P97" i="1"/>
  <c r="P160" i="1"/>
  <c r="P164" i="1"/>
  <c r="P166" i="1"/>
  <c r="P168" i="1"/>
  <c r="P170" i="1"/>
  <c r="P179" i="1"/>
  <c r="P218" i="1"/>
  <c r="P224" i="1"/>
  <c r="P228" i="1"/>
  <c r="P230" i="1"/>
  <c r="P232" i="1"/>
  <c r="P234" i="1"/>
  <c r="P240" i="1"/>
  <c r="P244" i="1"/>
  <c r="P246" i="1"/>
  <c r="P248" i="1"/>
  <c r="P277" i="1"/>
  <c r="P285" i="1"/>
  <c r="P293" i="1"/>
  <c r="P367" i="1"/>
  <c r="P388" i="1"/>
  <c r="P359" i="1"/>
  <c r="AF108" i="1"/>
  <c r="AF118" i="1"/>
  <c r="AF100" i="1"/>
  <c r="AF116" i="1"/>
  <c r="P212" i="1"/>
  <c r="P257" i="1"/>
  <c r="P259" i="1"/>
  <c r="AF102" i="1"/>
  <c r="P214" i="1"/>
  <c r="P431" i="1"/>
  <c r="P463" i="1"/>
  <c r="P591" i="1"/>
  <c r="P590" i="1" s="1"/>
  <c r="AJ168" i="1"/>
  <c r="AF60" i="1"/>
  <c r="AF263" i="1"/>
  <c r="AF301" i="1"/>
  <c r="AF269" i="1"/>
  <c r="AF342" i="1"/>
  <c r="AJ382" i="1"/>
  <c r="AF197" i="1"/>
  <c r="AF277" i="1"/>
  <c r="AF316" i="1"/>
  <c r="AF326" i="1"/>
  <c r="AF350" i="1"/>
  <c r="BH381" i="1"/>
  <c r="BH378" i="1" s="1"/>
  <c r="AX381" i="1"/>
  <c r="AX378" i="1" s="1"/>
  <c r="AL381" i="1"/>
  <c r="AL378" i="1" s="1"/>
  <c r="W381" i="1"/>
  <c r="F381" i="1"/>
  <c r="BI148" i="1"/>
  <c r="AY148" i="1"/>
  <c r="AM148" i="1"/>
  <c r="P595" i="1"/>
  <c r="P596" i="1"/>
  <c r="P602" i="1"/>
  <c r="P604" i="1"/>
  <c r="P632" i="1"/>
  <c r="V381" i="1"/>
  <c r="BH148" i="1"/>
  <c r="AX148" i="1"/>
  <c r="AL148" i="1"/>
  <c r="W148" i="1"/>
  <c r="X148" i="2" s="1"/>
  <c r="P76" i="1"/>
  <c r="P78" i="1"/>
  <c r="P80" i="1"/>
  <c r="P82" i="1"/>
  <c r="P84" i="1"/>
  <c r="P86" i="1"/>
  <c r="P88" i="1"/>
  <c r="P90" i="1"/>
  <c r="P92" i="1"/>
  <c r="P94" i="1"/>
  <c r="P96" i="1"/>
  <c r="P100" i="1"/>
  <c r="P102" i="1"/>
  <c r="P104" i="1"/>
  <c r="P106" i="1"/>
  <c r="P108" i="1"/>
  <c r="P110" i="1"/>
  <c r="P112" i="1"/>
  <c r="P114" i="1"/>
  <c r="P116" i="1"/>
  <c r="P118" i="1"/>
  <c r="P120" i="1"/>
  <c r="P122" i="1"/>
  <c r="P133" i="1"/>
  <c r="P135" i="1"/>
  <c r="P137" i="1"/>
  <c r="P139" i="1"/>
  <c r="P141" i="1"/>
  <c r="P184" i="1"/>
  <c r="P187" i="1"/>
  <c r="P189" i="1"/>
  <c r="P191" i="1"/>
  <c r="P193" i="1"/>
  <c r="P195" i="1"/>
  <c r="P197" i="1"/>
  <c r="P199" i="1"/>
  <c r="P201" i="1"/>
  <c r="P203" i="1"/>
  <c r="P205" i="1"/>
  <c r="P207" i="1"/>
  <c r="P209" i="1"/>
  <c r="P211" i="1"/>
  <c r="P213" i="1"/>
  <c r="P215" i="1"/>
  <c r="P266" i="1"/>
  <c r="P268" i="1"/>
  <c r="P270" i="1"/>
  <c r="P272" i="1"/>
  <c r="P274" i="1"/>
  <c r="P276" i="1"/>
  <c r="P278" i="1"/>
  <c r="P280" i="1"/>
  <c r="P282" i="1"/>
  <c r="P284" i="1"/>
  <c r="P286" i="1"/>
  <c r="P290" i="1"/>
  <c r="P292" i="1"/>
  <c r="P294" i="1"/>
  <c r="P336" i="1"/>
  <c r="P342" i="1"/>
  <c r="P344" i="1"/>
  <c r="P346" i="1"/>
  <c r="P348" i="1"/>
  <c r="P350" i="1"/>
  <c r="P352" i="1"/>
  <c r="P354" i="1"/>
  <c r="P358" i="1"/>
  <c r="P360" i="1"/>
  <c r="P362" i="1"/>
  <c r="P364" i="1"/>
  <c r="P366" i="1"/>
  <c r="P368" i="1"/>
  <c r="P370" i="1"/>
  <c r="P372" i="1"/>
  <c r="P374" i="1"/>
  <c r="P376" i="1"/>
  <c r="P410" i="1"/>
  <c r="P412" i="1"/>
  <c r="P414" i="1"/>
  <c r="P416" i="1"/>
  <c r="P418" i="1"/>
  <c r="P420" i="1"/>
  <c r="P422" i="1"/>
  <c r="P424" i="1"/>
  <c r="P426" i="1"/>
  <c r="P428" i="1"/>
  <c r="P430" i="1"/>
  <c r="P432" i="1"/>
  <c r="P434" i="1"/>
  <c r="P436" i="1"/>
  <c r="P438" i="1"/>
  <c r="P440" i="1"/>
  <c r="P442" i="1"/>
  <c r="P444" i="1"/>
  <c r="P446" i="1"/>
  <c r="P450" i="1"/>
  <c r="P452" i="1"/>
  <c r="P454" i="1"/>
  <c r="P456" i="1"/>
  <c r="P458" i="1"/>
  <c r="P460" i="1"/>
  <c r="P462" i="1"/>
  <c r="P464" i="1"/>
  <c r="P466" i="1"/>
  <c r="P468" i="1"/>
  <c r="P470" i="1"/>
  <c r="P472" i="1"/>
  <c r="P474" i="1"/>
  <c r="P476" i="1"/>
  <c r="P478" i="1"/>
  <c r="P480" i="1"/>
  <c r="P482" i="1"/>
  <c r="P484" i="1"/>
  <c r="P486" i="1"/>
  <c r="P586" i="1"/>
  <c r="P309" i="1"/>
  <c r="V148" i="1"/>
  <c r="S148" i="2" s="1"/>
  <c r="P69" i="1"/>
  <c r="P71" i="1"/>
  <c r="P126" i="1"/>
  <c r="P128" i="1"/>
  <c r="P157" i="1"/>
  <c r="P159" i="1"/>
  <c r="P161" i="1"/>
  <c r="P163" i="1"/>
  <c r="P165" i="1"/>
  <c r="P167" i="1"/>
  <c r="P169" i="1"/>
  <c r="P178" i="1"/>
  <c r="P180" i="1"/>
  <c r="P307" i="1"/>
  <c r="P311" i="1"/>
  <c r="P313" i="1"/>
  <c r="P315" i="1"/>
  <c r="P317" i="1"/>
  <c r="P319" i="1"/>
  <c r="P321" i="1"/>
  <c r="P323" i="1"/>
  <c r="P325" i="1"/>
  <c r="P327" i="1"/>
  <c r="P329" i="1"/>
  <c r="P331" i="1"/>
  <c r="P333" i="1"/>
  <c r="P380" i="1"/>
  <c r="P395" i="1"/>
  <c r="P397" i="1"/>
  <c r="P399" i="1"/>
  <c r="P401" i="1"/>
  <c r="P403" i="1"/>
  <c r="P405" i="1"/>
  <c r="P407" i="1"/>
  <c r="P499" i="1"/>
  <c r="P498" i="1" s="1"/>
  <c r="P607" i="1"/>
  <c r="P609" i="1"/>
  <c r="V563" i="1"/>
  <c r="S563" i="2" s="1"/>
  <c r="P23" i="1"/>
  <c r="P25" i="1"/>
  <c r="P31" i="1"/>
  <c r="P35" i="1"/>
  <c r="P37" i="1"/>
  <c r="P39" i="1"/>
  <c r="P41" i="1"/>
  <c r="P47" i="1"/>
  <c r="P51" i="1"/>
  <c r="P53" i="1"/>
  <c r="P55" i="1"/>
  <c r="P57" i="1"/>
  <c r="P63" i="1"/>
  <c r="P153" i="1"/>
  <c r="P217" i="1"/>
  <c r="P219" i="1"/>
  <c r="P221" i="1"/>
  <c r="P223" i="1"/>
  <c r="P225" i="1"/>
  <c r="P227" i="1"/>
  <c r="P229" i="1"/>
  <c r="P231" i="1"/>
  <c r="P233" i="1"/>
  <c r="P235" i="1"/>
  <c r="P237" i="1"/>
  <c r="P239" i="1"/>
  <c r="P241" i="1"/>
  <c r="P243" i="1"/>
  <c r="P245" i="1"/>
  <c r="P247" i="1"/>
  <c r="P249" i="1"/>
  <c r="P251" i="1"/>
  <c r="P253" i="1"/>
  <c r="P258" i="1"/>
  <c r="P260" i="1"/>
  <c r="P262" i="1"/>
  <c r="P264" i="1"/>
  <c r="P288" i="1"/>
  <c r="P296" i="1"/>
  <c r="P298" i="1"/>
  <c r="P300" i="1"/>
  <c r="P302" i="1"/>
  <c r="P383" i="1"/>
  <c r="P385" i="1"/>
  <c r="P387" i="1"/>
  <c r="P389" i="1"/>
  <c r="P391" i="1"/>
  <c r="P566" i="1"/>
  <c r="P568" i="1"/>
  <c r="P612" i="1"/>
  <c r="P614" i="1"/>
  <c r="P616" i="1"/>
  <c r="P623" i="1"/>
  <c r="P625" i="1"/>
  <c r="P45" i="1"/>
  <c r="AF44" i="1"/>
  <c r="AJ47" i="1"/>
  <c r="AF49" i="1"/>
  <c r="AJ51" i="1"/>
  <c r="AF51" i="1"/>
  <c r="AF53" i="1"/>
  <c r="AJ55" i="1"/>
  <c r="AF55" i="1"/>
  <c r="AF57" i="1"/>
  <c r="AJ59" i="1"/>
  <c r="AF59" i="1"/>
  <c r="AF61" i="1"/>
  <c r="AJ63" i="1"/>
  <c r="AF63" i="1"/>
  <c r="AF65" i="1"/>
  <c r="AF379" i="1"/>
  <c r="AJ499" i="1"/>
  <c r="AJ498" i="1" s="1"/>
  <c r="AF24" i="1"/>
  <c r="AJ26" i="1"/>
  <c r="AF26" i="1"/>
  <c r="AF28" i="1"/>
  <c r="AJ30" i="1"/>
  <c r="AF30" i="1"/>
  <c r="AF32" i="1"/>
  <c r="AJ34" i="1"/>
  <c r="AF34" i="1"/>
  <c r="AF36" i="1"/>
  <c r="AJ38" i="1"/>
  <c r="AF38" i="1"/>
  <c r="AF40" i="1"/>
  <c r="AF133" i="1"/>
  <c r="AJ135" i="1"/>
  <c r="AF135" i="1"/>
  <c r="AF137" i="1"/>
  <c r="AJ139" i="1"/>
  <c r="AF139" i="1"/>
  <c r="AF141" i="1"/>
  <c r="AF154" i="1"/>
  <c r="AJ179" i="1"/>
  <c r="AF179" i="1"/>
  <c r="AF181" i="1"/>
  <c r="AF188" i="1"/>
  <c r="AJ190" i="1"/>
  <c r="AF190" i="1"/>
  <c r="AF192" i="1"/>
  <c r="AJ194" i="1"/>
  <c r="AF194" i="1"/>
  <c r="AF196" i="1"/>
  <c r="AJ198" i="1"/>
  <c r="AF198" i="1"/>
  <c r="P305" i="1"/>
  <c r="P312" i="1"/>
  <c r="P320" i="1"/>
  <c r="P328" i="1"/>
  <c r="P379" i="1"/>
  <c r="P400" i="1"/>
  <c r="P532" i="1"/>
  <c r="P531" i="1" s="1"/>
  <c r="P587" i="1"/>
  <c r="P589" i="1"/>
  <c r="P600" i="1"/>
  <c r="P608" i="1"/>
  <c r="P631" i="1"/>
  <c r="P28" i="1"/>
  <c r="P30" i="1"/>
  <c r="P44" i="1"/>
  <c r="P60" i="1"/>
  <c r="P62" i="1"/>
  <c r="P85" i="1"/>
  <c r="P101" i="1"/>
  <c r="P117" i="1"/>
  <c r="P140" i="1"/>
  <c r="P158" i="1"/>
  <c r="P174" i="1"/>
  <c r="P181" i="1"/>
  <c r="P183" i="1"/>
  <c r="P190" i="1"/>
  <c r="P206" i="1"/>
  <c r="P222" i="1"/>
  <c r="P238" i="1"/>
  <c r="P254" i="1"/>
  <c r="P314" i="1"/>
  <c r="P318" i="1"/>
  <c r="P343" i="1"/>
  <c r="P375" i="1"/>
  <c r="P439" i="1"/>
  <c r="P471" i="1"/>
  <c r="AF157" i="1"/>
  <c r="AJ159" i="1"/>
  <c r="AF159" i="1"/>
  <c r="AF161" i="1"/>
  <c r="AJ163" i="1"/>
  <c r="AF163" i="1"/>
  <c r="AF165" i="1"/>
  <c r="AJ167" i="1"/>
  <c r="AF167" i="1"/>
  <c r="AF169" i="1"/>
  <c r="AF184" i="1"/>
  <c r="AF307" i="1"/>
  <c r="AJ309" i="1"/>
  <c r="AF309" i="1"/>
  <c r="AF311" i="1"/>
  <c r="AJ313" i="1"/>
  <c r="AF313" i="1"/>
  <c r="AF315" i="1"/>
  <c r="AJ317" i="1"/>
  <c r="AF317" i="1"/>
  <c r="AF319" i="1"/>
  <c r="AJ321" i="1"/>
  <c r="AF321" i="1"/>
  <c r="AF323" i="1"/>
  <c r="AJ325" i="1"/>
  <c r="AF325" i="1"/>
  <c r="AF327" i="1"/>
  <c r="AJ329" i="1"/>
  <c r="AF329" i="1"/>
  <c r="AF331" i="1"/>
  <c r="AJ333" i="1"/>
  <c r="AF333" i="1"/>
  <c r="BI381" i="1"/>
  <c r="BI378" i="1" s="1"/>
  <c r="AY381" i="1"/>
  <c r="AY378" i="1" s="1"/>
  <c r="AM381" i="1"/>
  <c r="AM378" i="1" s="1"/>
  <c r="BI563" i="1"/>
  <c r="AY563" i="1"/>
  <c r="AM563" i="1"/>
  <c r="P273" i="1"/>
  <c r="P281" i="1"/>
  <c r="P297" i="1"/>
  <c r="P337" i="1"/>
  <c r="P339" i="1"/>
  <c r="P341" i="1"/>
  <c r="P345" i="1"/>
  <c r="P347" i="1"/>
  <c r="P349" i="1"/>
  <c r="P353" i="1"/>
  <c r="P355" i="1"/>
  <c r="P357" i="1"/>
  <c r="P361" i="1"/>
  <c r="P363" i="1"/>
  <c r="P365" i="1"/>
  <c r="P369" i="1"/>
  <c r="P371" i="1"/>
  <c r="P373" i="1"/>
  <c r="P384" i="1"/>
  <c r="P392" i="1"/>
  <c r="P411" i="1"/>
  <c r="P413" i="1"/>
  <c r="P417" i="1"/>
  <c r="P419" i="1"/>
  <c r="P421" i="1"/>
  <c r="P425" i="1"/>
  <c r="P427" i="1"/>
  <c r="P429" i="1"/>
  <c r="P433" i="1"/>
  <c r="P435" i="1"/>
  <c r="P437" i="1"/>
  <c r="P441" i="1"/>
  <c r="P443" i="1"/>
  <c r="P445" i="1"/>
  <c r="P449" i="1"/>
  <c r="P451" i="1"/>
  <c r="P453" i="1"/>
  <c r="P457" i="1"/>
  <c r="P459" i="1"/>
  <c r="P461" i="1"/>
  <c r="P465" i="1"/>
  <c r="P467" i="1"/>
  <c r="P469" i="1"/>
  <c r="P473" i="1"/>
  <c r="P475" i="1"/>
  <c r="P477" i="1"/>
  <c r="P481" i="1"/>
  <c r="P483" i="1"/>
  <c r="P485" i="1"/>
  <c r="P567" i="1"/>
  <c r="P593" i="1"/>
  <c r="P594" i="1"/>
  <c r="P597" i="1"/>
  <c r="P611" i="1"/>
  <c r="P613" i="1"/>
  <c r="P615" i="1"/>
  <c r="P622" i="1"/>
  <c r="P624" i="1"/>
  <c r="P629" i="1"/>
  <c r="P32" i="1"/>
  <c r="P48" i="1"/>
  <c r="P64" i="1"/>
  <c r="P89" i="1"/>
  <c r="P105" i="1"/>
  <c r="P121" i="1"/>
  <c r="P162" i="1"/>
  <c r="P185" i="1"/>
  <c r="P194" i="1"/>
  <c r="P210" i="1"/>
  <c r="P226" i="1"/>
  <c r="P242" i="1"/>
  <c r="P263" i="1"/>
  <c r="P291" i="1"/>
  <c r="P322" i="1"/>
  <c r="P326" i="1"/>
  <c r="P351" i="1"/>
  <c r="P386" i="1"/>
  <c r="P390" i="1"/>
  <c r="P415" i="1"/>
  <c r="P447" i="1"/>
  <c r="P479" i="1"/>
  <c r="AJ74" i="1"/>
  <c r="AF74" i="1"/>
  <c r="AF76" i="1"/>
  <c r="AJ78" i="1"/>
  <c r="AF78" i="1"/>
  <c r="AF80" i="1"/>
  <c r="AJ82" i="1"/>
  <c r="AF82" i="1"/>
  <c r="AF84" i="1"/>
  <c r="AJ86" i="1"/>
  <c r="AF86" i="1"/>
  <c r="AF88" i="1"/>
  <c r="AJ90" i="1"/>
  <c r="AF90" i="1"/>
  <c r="AF92" i="1"/>
  <c r="AJ94" i="1"/>
  <c r="AF94" i="1"/>
  <c r="AF96" i="1"/>
  <c r="AJ99" i="1"/>
  <c r="AF99" i="1"/>
  <c r="AF101" i="1"/>
  <c r="AJ103" i="1"/>
  <c r="AF103" i="1"/>
  <c r="AF105" i="1"/>
  <c r="AJ107" i="1"/>
  <c r="AF107" i="1"/>
  <c r="AF109" i="1"/>
  <c r="AJ111" i="1"/>
  <c r="AF111" i="1"/>
  <c r="AF113" i="1"/>
  <c r="AJ115" i="1"/>
  <c r="AF115" i="1"/>
  <c r="AF117" i="1"/>
  <c r="AF119" i="1"/>
  <c r="AJ119" i="1"/>
  <c r="AF121" i="1"/>
  <c r="AJ126" i="1"/>
  <c r="AF126" i="1"/>
  <c r="AF128" i="1"/>
  <c r="AF174" i="1"/>
  <c r="AJ360" i="1"/>
  <c r="AF360" i="1"/>
  <c r="AF362" i="1"/>
  <c r="AJ364" i="1"/>
  <c r="AJ368" i="1"/>
  <c r="AF368" i="1"/>
  <c r="AF370" i="1"/>
  <c r="AJ372" i="1"/>
  <c r="AJ376" i="1"/>
  <c r="AF376" i="1"/>
  <c r="AJ631" i="1"/>
  <c r="AF631" i="1"/>
  <c r="AF633" i="1"/>
  <c r="AF372" i="1"/>
  <c r="AJ484" i="1"/>
  <c r="AF200" i="1"/>
  <c r="AJ202" i="1"/>
  <c r="AF202" i="1"/>
  <c r="AF204" i="1"/>
  <c r="AJ206" i="1"/>
  <c r="AF206" i="1"/>
  <c r="AF208" i="1"/>
  <c r="AF210" i="1"/>
  <c r="AJ212" i="1"/>
  <c r="AF212" i="1"/>
  <c r="AJ214" i="1"/>
  <c r="AF214" i="1"/>
  <c r="AF217" i="1"/>
  <c r="AJ219" i="1"/>
  <c r="AF219" i="1"/>
  <c r="AJ223" i="1"/>
  <c r="AF225" i="1"/>
  <c r="AJ227" i="1"/>
  <c r="AF227" i="1"/>
  <c r="AJ231" i="1"/>
  <c r="AF233" i="1"/>
  <c r="AJ235" i="1"/>
  <c r="AF235" i="1"/>
  <c r="AJ239" i="1"/>
  <c r="AF241" i="1"/>
  <c r="AJ243" i="1"/>
  <c r="AF243" i="1"/>
  <c r="AJ247" i="1"/>
  <c r="AF249" i="1"/>
  <c r="AJ251" i="1"/>
  <c r="AF251" i="1"/>
  <c r="AJ258" i="1"/>
  <c r="AF258" i="1"/>
  <c r="AF260" i="1"/>
  <c r="AJ262" i="1"/>
  <c r="AF262" i="1"/>
  <c r="AF264" i="1"/>
  <c r="AF336" i="1"/>
  <c r="AF339" i="1"/>
  <c r="AF383" i="1"/>
  <c r="AJ385" i="1"/>
  <c r="AF385" i="1"/>
  <c r="AF387" i="1"/>
  <c r="AJ389" i="1"/>
  <c r="AF389" i="1"/>
  <c r="AF391" i="1"/>
  <c r="AJ394" i="1"/>
  <c r="AF394" i="1"/>
  <c r="AJ398" i="1"/>
  <c r="AF400" i="1"/>
  <c r="AJ402" i="1"/>
  <c r="AF402" i="1"/>
  <c r="AJ406" i="1"/>
  <c r="AF411" i="1"/>
  <c r="AJ413" i="1"/>
  <c r="AF413" i="1"/>
  <c r="AF415" i="1"/>
  <c r="AJ417" i="1"/>
  <c r="AF417" i="1"/>
  <c r="AF419" i="1"/>
  <c r="AJ421" i="1"/>
  <c r="AF421" i="1"/>
  <c r="AF423" i="1"/>
  <c r="AJ425" i="1"/>
  <c r="AF425" i="1"/>
  <c r="AF427" i="1"/>
  <c r="AJ429" i="1"/>
  <c r="AF429" i="1"/>
  <c r="AF431" i="1"/>
  <c r="AJ433" i="1"/>
  <c r="AF433" i="1"/>
  <c r="AF435" i="1"/>
  <c r="AJ437" i="1"/>
  <c r="AF437" i="1"/>
  <c r="AJ441" i="1"/>
  <c r="AF441" i="1"/>
  <c r="AF443" i="1"/>
  <c r="AJ445" i="1"/>
  <c r="AF445" i="1"/>
  <c r="AF600" i="1"/>
  <c r="AJ611" i="1"/>
  <c r="AF611" i="1"/>
  <c r="AF613" i="1"/>
  <c r="AJ615" i="1"/>
  <c r="AF615" i="1"/>
  <c r="AF231" i="1"/>
  <c r="AF247" i="1"/>
  <c r="AF358" i="1"/>
  <c r="AF374" i="1"/>
  <c r="AF406" i="1"/>
  <c r="AF439" i="1"/>
  <c r="AJ169" i="1"/>
  <c r="AJ564" i="1"/>
  <c r="AJ587" i="1"/>
  <c r="AF587" i="1"/>
  <c r="AF221" i="1"/>
  <c r="AF237" i="1"/>
  <c r="AF253" i="1"/>
  <c r="AF364" i="1"/>
  <c r="AF396" i="1"/>
  <c r="AF447" i="1"/>
  <c r="AJ383" i="1"/>
  <c r="AJ436" i="1"/>
  <c r="BH563" i="1"/>
  <c r="AX563" i="1"/>
  <c r="AL563" i="1"/>
  <c r="W563" i="1"/>
  <c r="X563" i="2" s="1"/>
  <c r="AF69" i="1"/>
  <c r="AJ71" i="1"/>
  <c r="AF71" i="1"/>
  <c r="AJ266" i="1"/>
  <c r="AF266" i="1"/>
  <c r="AF268" i="1"/>
  <c r="AJ270" i="1"/>
  <c r="AF270" i="1"/>
  <c r="AF272" i="1"/>
  <c r="AJ274" i="1"/>
  <c r="AF274" i="1"/>
  <c r="AF276" i="1"/>
  <c r="AJ278" i="1"/>
  <c r="AF278" i="1"/>
  <c r="AF280" i="1"/>
  <c r="AJ282" i="1"/>
  <c r="AF282" i="1"/>
  <c r="AF284" i="1"/>
  <c r="AJ286" i="1"/>
  <c r="AF286" i="1"/>
  <c r="AF296" i="1"/>
  <c r="AJ298" i="1"/>
  <c r="AF298" i="1"/>
  <c r="AF300" i="1"/>
  <c r="AJ302" i="1"/>
  <c r="AF302" i="1"/>
  <c r="AJ341" i="1"/>
  <c r="AF341" i="1"/>
  <c r="AF343" i="1"/>
  <c r="AJ345" i="1"/>
  <c r="AF345" i="1"/>
  <c r="AF347" i="1"/>
  <c r="AJ349" i="1"/>
  <c r="AF349" i="1"/>
  <c r="AF351" i="1"/>
  <c r="AJ353" i="1"/>
  <c r="AF353" i="1"/>
  <c r="AF355" i="1"/>
  <c r="AJ449" i="1"/>
  <c r="AF449" i="1"/>
  <c r="AJ453" i="1"/>
  <c r="AF453" i="1"/>
  <c r="AF455" i="1"/>
  <c r="AJ457" i="1"/>
  <c r="AF457" i="1"/>
  <c r="AF459" i="1"/>
  <c r="AJ461" i="1"/>
  <c r="AF461" i="1"/>
  <c r="AJ465" i="1"/>
  <c r="AF465" i="1"/>
  <c r="AJ469" i="1"/>
  <c r="AF469" i="1"/>
  <c r="AF471" i="1"/>
  <c r="AJ473" i="1"/>
  <c r="AF473" i="1"/>
  <c r="AF475" i="1"/>
  <c r="AJ477" i="1"/>
  <c r="AF477" i="1"/>
  <c r="AJ481" i="1"/>
  <c r="AF481" i="1"/>
  <c r="AJ485" i="1"/>
  <c r="AF485" i="1"/>
  <c r="AJ567" i="1"/>
  <c r="AJ595" i="1"/>
  <c r="AF595" i="1"/>
  <c r="AF596" i="1"/>
  <c r="AJ607" i="1"/>
  <c r="AF607" i="1"/>
  <c r="AF609" i="1"/>
  <c r="AJ623" i="1"/>
  <c r="AF623" i="1"/>
  <c r="AF625" i="1"/>
  <c r="AF223" i="1"/>
  <c r="AF239" i="1"/>
  <c r="AF366" i="1"/>
  <c r="AF398" i="1"/>
  <c r="AF451" i="1"/>
  <c r="AF483" i="1"/>
  <c r="AJ296" i="1"/>
  <c r="AJ43" i="1"/>
  <c r="AF43" i="1"/>
  <c r="AF45" i="1"/>
  <c r="AJ70" i="1"/>
  <c r="AJ75" i="1"/>
  <c r="AF75" i="1"/>
  <c r="AF77" i="1"/>
  <c r="AJ79" i="1"/>
  <c r="AF79" i="1"/>
  <c r="AF81" i="1"/>
  <c r="AJ83" i="1"/>
  <c r="AF83" i="1"/>
  <c r="AF85" i="1"/>
  <c r="AJ87" i="1"/>
  <c r="AF87" i="1"/>
  <c r="AF89" i="1"/>
  <c r="AJ91" i="1"/>
  <c r="AF91" i="1"/>
  <c r="AF93" i="1"/>
  <c r="AJ95" i="1"/>
  <c r="AF95" i="1"/>
  <c r="AF97" i="1"/>
  <c r="AF149" i="1"/>
  <c r="AF178" i="1"/>
  <c r="AJ180" i="1"/>
  <c r="AF180" i="1"/>
  <c r="AJ187" i="1"/>
  <c r="AJ191" i="1"/>
  <c r="AJ195" i="1"/>
  <c r="AJ199" i="1"/>
  <c r="AJ203" i="1"/>
  <c r="AJ207" i="1"/>
  <c r="AJ211" i="1"/>
  <c r="AJ215" i="1"/>
  <c r="AJ271" i="1"/>
  <c r="AJ275" i="1"/>
  <c r="AJ283" i="1"/>
  <c r="AJ306" i="1"/>
  <c r="AJ310" i="1"/>
  <c r="AJ314" i="1"/>
  <c r="AJ318" i="1"/>
  <c r="AJ322" i="1"/>
  <c r="AJ326" i="1"/>
  <c r="AJ330" i="1"/>
  <c r="AJ337" i="1"/>
  <c r="AF337" i="1"/>
  <c r="AJ344" i="1"/>
  <c r="AJ348" i="1"/>
  <c r="AJ352" i="1"/>
  <c r="AJ388" i="1"/>
  <c r="AJ390" i="1"/>
  <c r="AJ450" i="1"/>
  <c r="AF450" i="1"/>
  <c r="AF452" i="1"/>
  <c r="AJ454" i="1"/>
  <c r="AF454" i="1"/>
  <c r="AF456" i="1"/>
  <c r="AJ458" i="1"/>
  <c r="AF458" i="1"/>
  <c r="AF460" i="1"/>
  <c r="AF462" i="1"/>
  <c r="AF464" i="1"/>
  <c r="AJ466" i="1"/>
  <c r="AF466" i="1"/>
  <c r="AF468" i="1"/>
  <c r="AJ470" i="1"/>
  <c r="AF470" i="1"/>
  <c r="AF472" i="1"/>
  <c r="AJ474" i="1"/>
  <c r="AF474" i="1"/>
  <c r="AF476" i="1"/>
  <c r="AJ478" i="1"/>
  <c r="AF478" i="1"/>
  <c r="AF480" i="1"/>
  <c r="AJ482" i="1"/>
  <c r="AF482" i="1"/>
  <c r="AF484" i="1"/>
  <c r="AJ486" i="1"/>
  <c r="AF486" i="1"/>
  <c r="AF586" i="1"/>
  <c r="AF591" i="1"/>
  <c r="AF590" i="1" s="1"/>
  <c r="AF602" i="1"/>
  <c r="AF612" i="1"/>
  <c r="AJ614" i="1"/>
  <c r="AF614" i="1"/>
  <c r="AF616" i="1"/>
  <c r="AF629" i="1"/>
  <c r="AF187" i="1"/>
  <c r="AF195" i="1"/>
  <c r="AF203" i="1"/>
  <c r="AF211" i="1"/>
  <c r="AF259" i="1"/>
  <c r="AF267" i="1"/>
  <c r="AF275" i="1"/>
  <c r="AF283" i="1"/>
  <c r="AF306" i="1"/>
  <c r="AF314" i="1"/>
  <c r="AF322" i="1"/>
  <c r="AF330" i="1"/>
  <c r="AF346" i="1"/>
  <c r="AF354" i="1"/>
  <c r="AF386" i="1"/>
  <c r="AJ48" i="1"/>
  <c r="AJ279" i="1"/>
  <c r="AJ280" i="1"/>
  <c r="AJ462" i="1"/>
  <c r="AJ463" i="1"/>
  <c r="AJ23" i="1"/>
  <c r="AF23" i="1"/>
  <c r="AF25" i="1"/>
  <c r="AJ27" i="1"/>
  <c r="AF27" i="1"/>
  <c r="AF29" i="1"/>
  <c r="AJ31" i="1"/>
  <c r="AF31" i="1"/>
  <c r="AF33" i="1"/>
  <c r="AJ35" i="1"/>
  <c r="AF35" i="1"/>
  <c r="AF37" i="1"/>
  <c r="AJ39" i="1"/>
  <c r="AF39" i="1"/>
  <c r="AF41" i="1"/>
  <c r="AJ50" i="1"/>
  <c r="AJ54" i="1"/>
  <c r="AJ58" i="1"/>
  <c r="AJ62" i="1"/>
  <c r="AJ66" i="1"/>
  <c r="AJ102" i="1"/>
  <c r="AJ106" i="1"/>
  <c r="AJ110" i="1"/>
  <c r="AJ114" i="1"/>
  <c r="AJ118" i="1"/>
  <c r="AJ122" i="1"/>
  <c r="AF125" i="1"/>
  <c r="AJ127" i="1"/>
  <c r="AF127" i="1"/>
  <c r="AJ134" i="1"/>
  <c r="AJ138" i="1"/>
  <c r="AJ156" i="1"/>
  <c r="AF156" i="1"/>
  <c r="AF158" i="1"/>
  <c r="AJ160" i="1"/>
  <c r="AF160" i="1"/>
  <c r="AF162" i="1"/>
  <c r="AJ164" i="1"/>
  <c r="AF164" i="1"/>
  <c r="AF166" i="1"/>
  <c r="AF168" i="1"/>
  <c r="AF170" i="1"/>
  <c r="AJ183" i="1"/>
  <c r="AF218" i="1"/>
  <c r="AJ220" i="1"/>
  <c r="AF220" i="1"/>
  <c r="AF222" i="1"/>
  <c r="AJ224" i="1"/>
  <c r="AF224" i="1"/>
  <c r="AF226" i="1"/>
  <c r="AJ228" i="1"/>
  <c r="AF228" i="1"/>
  <c r="AF230" i="1"/>
  <c r="AJ232" i="1"/>
  <c r="AF232" i="1"/>
  <c r="AF234" i="1"/>
  <c r="AJ236" i="1"/>
  <c r="AF236" i="1"/>
  <c r="AF238" i="1"/>
  <c r="AJ240" i="1"/>
  <c r="AF240" i="1"/>
  <c r="AF242" i="1"/>
  <c r="AJ244" i="1"/>
  <c r="AF244" i="1"/>
  <c r="AF246" i="1"/>
  <c r="AJ248" i="1"/>
  <c r="AF248" i="1"/>
  <c r="AF250" i="1"/>
  <c r="AF252" i="1"/>
  <c r="AJ254" i="1"/>
  <c r="AF254" i="1"/>
  <c r="AJ257" i="1"/>
  <c r="AF288" i="1"/>
  <c r="AJ299" i="1"/>
  <c r="AJ303" i="1"/>
  <c r="AJ357" i="1"/>
  <c r="AF357" i="1"/>
  <c r="AF359" i="1"/>
  <c r="AJ361" i="1"/>
  <c r="AF361" i="1"/>
  <c r="AF363" i="1"/>
  <c r="AJ365" i="1"/>
  <c r="AF365" i="1"/>
  <c r="AF367" i="1"/>
  <c r="AJ369" i="1"/>
  <c r="AF369" i="1"/>
  <c r="AF371" i="1"/>
  <c r="AJ373" i="1"/>
  <c r="AF373" i="1"/>
  <c r="AF375" i="1"/>
  <c r="AF395" i="1"/>
  <c r="AJ397" i="1"/>
  <c r="AF397" i="1"/>
  <c r="AF399" i="1"/>
  <c r="AJ401" i="1"/>
  <c r="AF401" i="1"/>
  <c r="AF403" i="1"/>
  <c r="AJ405" i="1"/>
  <c r="AF405" i="1"/>
  <c r="AF407" i="1"/>
  <c r="AJ410" i="1"/>
  <c r="AJ418" i="1"/>
  <c r="AJ422" i="1"/>
  <c r="AJ426" i="1"/>
  <c r="AJ430" i="1"/>
  <c r="AJ434" i="1"/>
  <c r="AF436" i="1"/>
  <c r="AJ438" i="1"/>
  <c r="AF440" i="1"/>
  <c r="AJ442" i="1"/>
  <c r="AF442" i="1"/>
  <c r="AF444" i="1"/>
  <c r="AJ446" i="1"/>
  <c r="AJ489" i="1"/>
  <c r="AJ506" i="1"/>
  <c r="AJ505" i="1" s="1"/>
  <c r="AF566" i="1"/>
  <c r="AF568" i="1"/>
  <c r="AJ568" i="1"/>
  <c r="AF589" i="1"/>
  <c r="AJ593" i="1"/>
  <c r="AF593" i="1"/>
  <c r="AF594" i="1"/>
  <c r="AF597" i="1"/>
  <c r="AJ604" i="1"/>
  <c r="AF604" i="1"/>
  <c r="AF608" i="1"/>
  <c r="AJ622" i="1"/>
  <c r="AF622" i="1"/>
  <c r="AF624" i="1"/>
  <c r="AF632" i="1"/>
  <c r="AF48" i="1"/>
  <c r="AF56" i="1"/>
  <c r="AF64" i="1"/>
  <c r="AF104" i="1"/>
  <c r="AF112" i="1"/>
  <c r="AF120" i="1"/>
  <c r="AF136" i="1"/>
  <c r="AF153" i="1"/>
  <c r="AF185" i="1"/>
  <c r="AF193" i="1"/>
  <c r="AF201" i="1"/>
  <c r="AF209" i="1"/>
  <c r="AF257" i="1"/>
  <c r="AF273" i="1"/>
  <c r="AF281" i="1"/>
  <c r="AF297" i="1"/>
  <c r="AF305" i="1"/>
  <c r="AF312" i="1"/>
  <c r="AF320" i="1"/>
  <c r="AF328" i="1"/>
  <c r="AF344" i="1"/>
  <c r="AF352" i="1"/>
  <c r="AF384" i="1"/>
  <c r="AF392" i="1"/>
  <c r="AF416" i="1"/>
  <c r="AF424" i="1"/>
  <c r="AF432" i="1"/>
  <c r="AF438" i="1"/>
  <c r="AJ120" i="1"/>
  <c r="AJ414" i="1"/>
  <c r="AJ415" i="1"/>
  <c r="AJ158" i="1"/>
  <c r="AJ185" i="1"/>
  <c r="AJ267" i="1"/>
  <c r="AJ269" i="1"/>
  <c r="AJ447" i="1"/>
  <c r="AJ452" i="1"/>
  <c r="AJ24" i="1"/>
  <c r="AJ80" i="1"/>
  <c r="AJ109" i="1"/>
  <c r="AJ136" i="1"/>
  <c r="AJ201" i="1"/>
  <c r="AJ324" i="1"/>
  <c r="AJ32" i="1"/>
  <c r="AJ56" i="1"/>
  <c r="AJ77" i="1"/>
  <c r="AJ88" i="1"/>
  <c r="AJ117" i="1"/>
  <c r="AJ133" i="1"/>
  <c r="AJ166" i="1"/>
  <c r="AJ188" i="1"/>
  <c r="AJ209" i="1"/>
  <c r="AJ277" i="1"/>
  <c r="AJ311" i="1"/>
  <c r="AJ332" i="1"/>
  <c r="AJ391" i="1"/>
  <c r="AJ399" i="1"/>
  <c r="AJ412" i="1"/>
  <c r="AJ423" i="1"/>
  <c r="AJ444" i="1"/>
  <c r="AJ460" i="1"/>
  <c r="AJ471" i="1"/>
  <c r="AJ492" i="1"/>
  <c r="AJ491" i="1" s="1"/>
  <c r="AJ29" i="1"/>
  <c r="AJ40" i="1"/>
  <c r="AJ53" i="1"/>
  <c r="AJ64" i="1"/>
  <c r="AJ85" i="1"/>
  <c r="AJ96" i="1"/>
  <c r="AJ104" i="1"/>
  <c r="AJ128" i="1"/>
  <c r="AJ141" i="1"/>
  <c r="AJ196" i="1"/>
  <c r="AJ252" i="1"/>
  <c r="AJ285" i="1"/>
  <c r="AJ301" i="1"/>
  <c r="AJ308" i="1"/>
  <c r="AJ319" i="1"/>
  <c r="AJ396" i="1"/>
  <c r="AJ407" i="1"/>
  <c r="AJ420" i="1"/>
  <c r="AJ431" i="1"/>
  <c r="AJ468" i="1"/>
  <c r="AJ479" i="1"/>
  <c r="AJ37" i="1"/>
  <c r="AJ45" i="1"/>
  <c r="AJ61" i="1"/>
  <c r="AJ69" i="1"/>
  <c r="AJ93" i="1"/>
  <c r="AJ101" i="1"/>
  <c r="AJ112" i="1"/>
  <c r="AJ125" i="1"/>
  <c r="AJ153" i="1"/>
  <c r="AJ161" i="1"/>
  <c r="AJ174" i="1"/>
  <c r="AJ193" i="1"/>
  <c r="AJ204" i="1"/>
  <c r="AJ260" i="1"/>
  <c r="AJ272" i="1"/>
  <c r="AJ288" i="1"/>
  <c r="AJ316" i="1"/>
  <c r="AJ327" i="1"/>
  <c r="AJ380" i="1"/>
  <c r="AJ404" i="1"/>
  <c r="AJ428" i="1"/>
  <c r="AJ439" i="1"/>
  <c r="AJ455" i="1"/>
  <c r="AJ476" i="1"/>
  <c r="AJ217" i="1"/>
  <c r="AJ222" i="1"/>
  <c r="AJ225" i="1"/>
  <c r="AJ230" i="1"/>
  <c r="AJ233" i="1"/>
  <c r="AJ238" i="1"/>
  <c r="AJ241" i="1"/>
  <c r="AJ246" i="1"/>
  <c r="AJ249" i="1"/>
  <c r="AJ264" i="1"/>
  <c r="AJ342" i="1"/>
  <c r="AJ347" i="1"/>
  <c r="AJ350" i="1"/>
  <c r="AJ355" i="1"/>
  <c r="AJ358" i="1"/>
  <c r="AJ363" i="1"/>
  <c r="AJ366" i="1"/>
  <c r="AJ371" i="1"/>
  <c r="AJ374" i="1"/>
  <c r="AJ387" i="1"/>
  <c r="AJ532" i="1"/>
  <c r="AJ531" i="1" s="1"/>
  <c r="AJ25" i="1"/>
  <c r="AJ28" i="1"/>
  <c r="AJ33" i="1"/>
  <c r="AJ36" i="1"/>
  <c r="AJ41" i="1"/>
  <c r="AJ44" i="1"/>
  <c r="AJ49" i="1"/>
  <c r="AJ52" i="1"/>
  <c r="AJ57" i="1"/>
  <c r="AJ60" i="1"/>
  <c r="AJ65" i="1"/>
  <c r="AJ76" i="1"/>
  <c r="AJ81" i="1"/>
  <c r="AJ84" i="1"/>
  <c r="AJ89" i="1"/>
  <c r="AJ92" i="1"/>
  <c r="AJ97" i="1"/>
  <c r="AJ100" i="1"/>
  <c r="AJ105" i="1"/>
  <c r="AJ108" i="1"/>
  <c r="AJ113" i="1"/>
  <c r="AJ116" i="1"/>
  <c r="AJ121" i="1"/>
  <c r="AJ132" i="1"/>
  <c r="AJ137" i="1"/>
  <c r="AJ140" i="1"/>
  <c r="AJ149" i="1"/>
  <c r="AJ154" i="1"/>
  <c r="AJ157" i="1"/>
  <c r="AJ162" i="1"/>
  <c r="AJ165" i="1"/>
  <c r="AJ170" i="1"/>
  <c r="AJ178" i="1"/>
  <c r="AJ181" i="1"/>
  <c r="AJ184" i="1"/>
  <c r="AJ189" i="1"/>
  <c r="AJ192" i="1"/>
  <c r="AJ197" i="1"/>
  <c r="AJ200" i="1"/>
  <c r="AJ205" i="1"/>
  <c r="AJ208" i="1"/>
  <c r="AJ210" i="1"/>
  <c r="AJ213" i="1"/>
  <c r="AJ253" i="1"/>
  <c r="AJ259" i="1"/>
  <c r="AJ261" i="1"/>
  <c r="AJ268" i="1"/>
  <c r="AJ273" i="1"/>
  <c r="AJ276" i="1"/>
  <c r="AJ281" i="1"/>
  <c r="AJ284" i="1"/>
  <c r="AJ297" i="1"/>
  <c r="AJ300" i="1"/>
  <c r="AJ305" i="1"/>
  <c r="AJ307" i="1"/>
  <c r="AJ312" i="1"/>
  <c r="AJ315" i="1"/>
  <c r="AJ320" i="1"/>
  <c r="AJ323" i="1"/>
  <c r="AJ328" i="1"/>
  <c r="AJ331" i="1"/>
  <c r="AJ336" i="1"/>
  <c r="AJ339" i="1"/>
  <c r="AJ379" i="1"/>
  <c r="AJ384" i="1"/>
  <c r="AJ392" i="1"/>
  <c r="AJ395" i="1"/>
  <c r="AJ400" i="1"/>
  <c r="AJ403" i="1"/>
  <c r="AJ411" i="1"/>
  <c r="AJ416" i="1"/>
  <c r="AJ419" i="1"/>
  <c r="AJ424" i="1"/>
  <c r="AJ427" i="1"/>
  <c r="AJ432" i="1"/>
  <c r="AJ435" i="1"/>
  <c r="AJ440" i="1"/>
  <c r="AJ443" i="1"/>
  <c r="AJ451" i="1"/>
  <c r="AJ456" i="1"/>
  <c r="AJ459" i="1"/>
  <c r="AJ464" i="1"/>
  <c r="AJ467" i="1"/>
  <c r="AJ472" i="1"/>
  <c r="AJ475" i="1"/>
  <c r="AJ480" i="1"/>
  <c r="AJ483" i="1"/>
  <c r="AJ594" i="1"/>
  <c r="AJ218" i="1"/>
  <c r="AJ221" i="1"/>
  <c r="AJ226" i="1"/>
  <c r="AJ229" i="1"/>
  <c r="AJ234" i="1"/>
  <c r="AJ237" i="1"/>
  <c r="AJ242" i="1"/>
  <c r="AJ245" i="1"/>
  <c r="AJ250" i="1"/>
  <c r="AJ263" i="1"/>
  <c r="AJ343" i="1"/>
  <c r="AJ346" i="1"/>
  <c r="AJ351" i="1"/>
  <c r="AJ354" i="1"/>
  <c r="AJ359" i="1"/>
  <c r="AJ362" i="1"/>
  <c r="AJ367" i="1"/>
  <c r="AJ370" i="1"/>
  <c r="AJ375" i="1"/>
  <c r="AJ386" i="1"/>
  <c r="AJ586" i="1"/>
  <c r="AJ600" i="1"/>
  <c r="AJ562" i="1"/>
  <c r="AJ561" i="1" s="1"/>
  <c r="AJ566" i="1"/>
  <c r="AJ597" i="1"/>
  <c r="AJ608" i="1"/>
  <c r="AJ612" i="1"/>
  <c r="AJ624" i="1"/>
  <c r="AJ629" i="1"/>
  <c r="AJ633" i="1"/>
  <c r="AJ570" i="1"/>
  <c r="AJ569" i="1" s="1"/>
  <c r="AJ591" i="1"/>
  <c r="AJ590" i="1" s="1"/>
  <c r="AJ602" i="1"/>
  <c r="AJ616" i="1"/>
  <c r="AJ596" i="1"/>
  <c r="AJ609" i="1"/>
  <c r="AJ613" i="1"/>
  <c r="AJ625" i="1"/>
  <c r="AJ632" i="1"/>
  <c r="AJ589" i="1"/>
  <c r="N356" i="2" l="1"/>
  <c r="W488" i="1"/>
  <c r="P562" i="1"/>
  <c r="P561" i="1" s="1"/>
  <c r="AC616" i="2"/>
  <c r="AC626" i="2"/>
  <c r="AF610" i="1"/>
  <c r="P610" i="1"/>
  <c r="P67" i="1"/>
  <c r="P488" i="1"/>
  <c r="N73" i="2"/>
  <c r="AV488" i="1"/>
  <c r="AW488" i="1"/>
  <c r="AH378" i="1"/>
  <c r="AG378" i="1"/>
  <c r="AV378" i="1"/>
  <c r="AW378" i="1"/>
  <c r="R378" i="1"/>
  <c r="Q378" i="1"/>
  <c r="I381" i="2"/>
  <c r="N381" i="2" s="1"/>
  <c r="E643" i="1"/>
  <c r="E569" i="1"/>
  <c r="E561" i="1"/>
  <c r="K382" i="2"/>
  <c r="D498" i="2"/>
  <c r="D491" i="2"/>
  <c r="D489" i="2"/>
  <c r="X531" i="2"/>
  <c r="X489" i="2"/>
  <c r="X505" i="2"/>
  <c r="D569" i="2"/>
  <c r="D505" i="2"/>
  <c r="D531" i="2"/>
  <c r="X569" i="2"/>
  <c r="X561" i="2"/>
  <c r="X491" i="2"/>
  <c r="N145" i="2"/>
  <c r="N393" i="2"/>
  <c r="N148" i="2"/>
  <c r="N448" i="2"/>
  <c r="N563" i="2"/>
  <c r="N216" i="2"/>
  <c r="I561" i="2"/>
  <c r="N562" i="2"/>
  <c r="I569" i="2"/>
  <c r="N570" i="2"/>
  <c r="I498" i="2"/>
  <c r="N499" i="2"/>
  <c r="N409" i="2"/>
  <c r="N69" i="2"/>
  <c r="N382" i="2"/>
  <c r="I491" i="2"/>
  <c r="N492" i="2"/>
  <c r="N98" i="2"/>
  <c r="I505" i="2"/>
  <c r="N506" i="2"/>
  <c r="J381" i="2"/>
  <c r="O381" i="2" s="1"/>
  <c r="O382" i="2"/>
  <c r="I531" i="2"/>
  <c r="N532" i="2"/>
  <c r="I489" i="2"/>
  <c r="Y382" i="2"/>
  <c r="X381" i="2"/>
  <c r="D561" i="2"/>
  <c r="AC562" i="2"/>
  <c r="AC561" i="2" s="1"/>
  <c r="S561" i="2"/>
  <c r="M562" i="2"/>
  <c r="K492" i="2"/>
  <c r="J492" i="2"/>
  <c r="M492" i="2"/>
  <c r="L492" i="2"/>
  <c r="M499" i="2"/>
  <c r="L499" i="2"/>
  <c r="K499" i="2"/>
  <c r="J499" i="2"/>
  <c r="L506" i="2"/>
  <c r="K506" i="2"/>
  <c r="J506" i="2"/>
  <c r="M506" i="2"/>
  <c r="M532" i="2"/>
  <c r="J532" i="2"/>
  <c r="L532" i="2"/>
  <c r="K532" i="2"/>
  <c r="G378" i="1"/>
  <c r="I378" i="2" s="1"/>
  <c r="AC379" i="2"/>
  <c r="AC394" i="2"/>
  <c r="AC336" i="2"/>
  <c r="AC257" i="2"/>
  <c r="AC410" i="2"/>
  <c r="AF564" i="1"/>
  <c r="D563" i="1"/>
  <c r="AF563" i="1" s="1"/>
  <c r="AC178" i="2"/>
  <c r="AC125" i="2"/>
  <c r="AC357" i="2"/>
  <c r="AC99" i="2"/>
  <c r="AC449" i="2"/>
  <c r="E148" i="1"/>
  <c r="P148" i="1" s="1"/>
  <c r="P149" i="1"/>
  <c r="P570" i="1"/>
  <c r="P569" i="1" s="1"/>
  <c r="AC570" i="2"/>
  <c r="AC569" i="2" s="1"/>
  <c r="E563" i="1"/>
  <c r="P563" i="1" s="1"/>
  <c r="AC74" i="2"/>
  <c r="AC217" i="2"/>
  <c r="AC296" i="2"/>
  <c r="AM488" i="1"/>
  <c r="F488" i="1"/>
  <c r="D488" i="2" s="1"/>
  <c r="F378" i="1"/>
  <c r="D378" i="2" s="1"/>
  <c r="AF448" i="1"/>
  <c r="AF393" i="1"/>
  <c r="AL488" i="1"/>
  <c r="AY488" i="1"/>
  <c r="G488" i="1"/>
  <c r="I488" i="2" s="1"/>
  <c r="P393" i="1"/>
  <c r="X488" i="2"/>
  <c r="W378" i="1"/>
  <c r="X378" i="2" s="1"/>
  <c r="P98" i="1"/>
  <c r="AJ409" i="1"/>
  <c r="AJ356" i="1"/>
  <c r="AF216" i="1"/>
  <c r="AJ73" i="1"/>
  <c r="P448" i="1"/>
  <c r="P356" i="1"/>
  <c r="AX488" i="1"/>
  <c r="P216" i="1"/>
  <c r="BI488" i="1"/>
  <c r="S488" i="2"/>
  <c r="AF356" i="1"/>
  <c r="AJ393" i="1"/>
  <c r="AJ216" i="1"/>
  <c r="AJ448" i="1"/>
  <c r="AF98" i="1"/>
  <c r="AF73" i="1"/>
  <c r="BH488" i="1"/>
  <c r="V378" i="1"/>
  <c r="S378" i="2" s="1"/>
  <c r="P73" i="1"/>
  <c r="AJ98" i="1"/>
  <c r="P409" i="1"/>
  <c r="AF409" i="1"/>
  <c r="AC47" i="2"/>
  <c r="N47" i="2"/>
  <c r="AF148" i="1"/>
  <c r="AC499" i="2"/>
  <c r="AC498" i="2" s="1"/>
  <c r="AC492" i="2"/>
  <c r="AC491" i="2" s="1"/>
  <c r="AC489" i="2"/>
  <c r="AC506" i="2"/>
  <c r="AC505" i="2" s="1"/>
  <c r="M564" i="2"/>
  <c r="AC532" i="2"/>
  <c r="AC531" i="2" s="1"/>
  <c r="M595" i="2"/>
  <c r="L595" i="2"/>
  <c r="D148" i="1"/>
  <c r="M570" i="2"/>
  <c r="L570" i="2"/>
  <c r="K570" i="2"/>
  <c r="J570" i="2"/>
  <c r="AC563" i="2"/>
  <c r="N605" i="2"/>
  <c r="N595" i="2"/>
  <c r="P381" i="1"/>
  <c r="P378" i="1" s="1"/>
  <c r="N608" i="2"/>
  <c r="N626" i="2"/>
  <c r="N68" i="2"/>
  <c r="AC148" i="2"/>
  <c r="N592" i="2"/>
  <c r="AJ148" i="1"/>
  <c r="AF381" i="1"/>
  <c r="AF378" i="1" s="1"/>
  <c r="AJ563" i="1"/>
  <c r="AJ381" i="1"/>
  <c r="AJ378" i="1" s="1"/>
  <c r="K381" i="2" l="1"/>
  <c r="P381" i="2" s="1"/>
  <c r="P382" i="2"/>
  <c r="M382" i="2"/>
  <c r="N491" i="2"/>
  <c r="N489" i="2"/>
  <c r="N569" i="2"/>
  <c r="N531" i="2"/>
  <c r="N498" i="2"/>
  <c r="N505" i="2"/>
  <c r="N378" i="2"/>
  <c r="K489" i="2"/>
  <c r="L505" i="2"/>
  <c r="L489" i="2"/>
  <c r="M569" i="2"/>
  <c r="J489" i="2"/>
  <c r="J531" i="2"/>
  <c r="K505" i="2"/>
  <c r="L498" i="2"/>
  <c r="Q498" i="2" s="1"/>
  <c r="Q499" i="2"/>
  <c r="J491" i="2"/>
  <c r="N561" i="2"/>
  <c r="J569" i="2"/>
  <c r="M531" i="2"/>
  <c r="M498" i="2"/>
  <c r="R498" i="2" s="1"/>
  <c r="R499" i="2"/>
  <c r="K491" i="2"/>
  <c r="K569" i="2"/>
  <c r="K531" i="2"/>
  <c r="M505" i="2"/>
  <c r="J498" i="2"/>
  <c r="O498" i="2" s="1"/>
  <c r="O499" i="2"/>
  <c r="L491" i="2"/>
  <c r="M561" i="2"/>
  <c r="L569" i="2"/>
  <c r="N488" i="2"/>
  <c r="M489" i="2"/>
  <c r="L531" i="2"/>
  <c r="J505" i="2"/>
  <c r="K498" i="2"/>
  <c r="P498" i="2" s="1"/>
  <c r="P499" i="2"/>
  <c r="M491" i="2"/>
  <c r="K562" i="2"/>
  <c r="Y381" i="2"/>
  <c r="AD382" i="2"/>
  <c r="AD381" i="2" s="1"/>
  <c r="E488" i="1"/>
  <c r="K564" i="2"/>
  <c r="R595" i="2"/>
  <c r="K595" i="2"/>
  <c r="Q595" i="2"/>
  <c r="AU621" i="1"/>
  <c r="R382" i="2" l="1"/>
  <c r="M381" i="2"/>
  <c r="R381" i="2" s="1"/>
  <c r="K561" i="2"/>
  <c r="P595" i="2"/>
  <c r="AM621" i="1"/>
  <c r="T42" i="2"/>
  <c r="U42" i="2"/>
  <c r="V42" i="2"/>
  <c r="W42" i="2"/>
  <c r="T67" i="2"/>
  <c r="V67" i="2"/>
  <c r="T70" i="2"/>
  <c r="U70" i="2"/>
  <c r="V70" i="2"/>
  <c r="W70" i="2"/>
  <c r="T73" i="2"/>
  <c r="U73" i="2"/>
  <c r="V73" i="2"/>
  <c r="W73" i="2"/>
  <c r="T98" i="2"/>
  <c r="U98" i="2"/>
  <c r="V98" i="2"/>
  <c r="W98" i="2"/>
  <c r="T129" i="2"/>
  <c r="U129" i="2"/>
  <c r="V129" i="2"/>
  <c r="W129" i="2"/>
  <c r="T131" i="2"/>
  <c r="V131" i="2"/>
  <c r="T151" i="2"/>
  <c r="U151" i="2"/>
  <c r="V151" i="2"/>
  <c r="W151" i="2"/>
  <c r="T169" i="2"/>
  <c r="AD169" i="2" s="1"/>
  <c r="U169" i="2"/>
  <c r="AE169" i="2" s="1"/>
  <c r="V169" i="2"/>
  <c r="AF169" i="2" s="1"/>
  <c r="W169" i="2"/>
  <c r="AG169" i="2" s="1"/>
  <c r="T171" i="2"/>
  <c r="U171" i="2"/>
  <c r="V171" i="2"/>
  <c r="W171" i="2"/>
  <c r="T182" i="2"/>
  <c r="T177" i="2" s="1"/>
  <c r="U182" i="2"/>
  <c r="U177" i="2" s="1"/>
  <c r="V182" i="2"/>
  <c r="V177" i="2" s="1"/>
  <c r="W182" i="2"/>
  <c r="W177" i="2" s="1"/>
  <c r="T216" i="2"/>
  <c r="U216" i="2"/>
  <c r="V216" i="2"/>
  <c r="W216" i="2"/>
  <c r="T265" i="2"/>
  <c r="V265" i="2"/>
  <c r="T287" i="2"/>
  <c r="T289" i="2"/>
  <c r="T304" i="2"/>
  <c r="T295" i="2" s="1"/>
  <c r="V304" i="2"/>
  <c r="V295" i="2" s="1"/>
  <c r="T338" i="2"/>
  <c r="V338" i="2"/>
  <c r="T340" i="2"/>
  <c r="V340" i="2"/>
  <c r="T356" i="2"/>
  <c r="U356" i="2"/>
  <c r="V356" i="2"/>
  <c r="W356" i="2"/>
  <c r="T378" i="2"/>
  <c r="U378" i="2"/>
  <c r="V378" i="2"/>
  <c r="W378" i="2"/>
  <c r="T393" i="2"/>
  <c r="U393" i="2"/>
  <c r="V393" i="2"/>
  <c r="W393" i="2"/>
  <c r="T409" i="2"/>
  <c r="U409" i="2"/>
  <c r="V409" i="2"/>
  <c r="W409" i="2"/>
  <c r="T448" i="2"/>
  <c r="U448" i="2"/>
  <c r="V448" i="2"/>
  <c r="W448" i="2"/>
  <c r="V488" i="2"/>
  <c r="T565" i="2"/>
  <c r="U565" i="2"/>
  <c r="V565" i="2"/>
  <c r="W565" i="2"/>
  <c r="T591" i="2"/>
  <c r="U591" i="2"/>
  <c r="V591" i="2"/>
  <c r="W591" i="2"/>
  <c r="T594" i="2"/>
  <c r="U594" i="2"/>
  <c r="V594" i="2"/>
  <c r="W594" i="2"/>
  <c r="T602" i="2"/>
  <c r="U602" i="2"/>
  <c r="V602" i="2"/>
  <c r="W602" i="2"/>
  <c r="T604" i="2"/>
  <c r="T611" i="2"/>
  <c r="T610" i="2" s="1"/>
  <c r="U611" i="2"/>
  <c r="U610" i="2" s="1"/>
  <c r="V611" i="2"/>
  <c r="V610" i="2" s="1"/>
  <c r="W611" i="2"/>
  <c r="W610" i="2" s="1"/>
  <c r="T615" i="2"/>
  <c r="U615" i="2"/>
  <c r="V615" i="2"/>
  <c r="W615" i="2"/>
  <c r="T623" i="2"/>
  <c r="V623" i="2"/>
  <c r="T625" i="2"/>
  <c r="U625" i="2"/>
  <c r="W625" i="2"/>
  <c r="U633" i="2"/>
  <c r="U632" i="2" s="1"/>
  <c r="V633" i="2"/>
  <c r="V632" i="2" s="1"/>
  <c r="W633" i="2"/>
  <c r="W632" i="2" s="1"/>
  <c r="U635" i="2"/>
  <c r="V635" i="2"/>
  <c r="W635" i="2"/>
  <c r="A22" i="2"/>
  <c r="A23" i="2" s="1"/>
  <c r="A21" i="2"/>
  <c r="A20" i="2"/>
  <c r="W72" i="2" l="1"/>
  <c r="U631" i="2"/>
  <c r="P68" i="2"/>
  <c r="U67" i="2"/>
  <c r="U46" i="2" s="1"/>
  <c r="AE69" i="2"/>
  <c r="T256" i="2"/>
  <c r="T255" i="2" s="1"/>
  <c r="V631" i="2"/>
  <c r="W377" i="2"/>
  <c r="U176" i="2"/>
  <c r="V408" i="2"/>
  <c r="V377" i="2"/>
  <c r="T176" i="2"/>
  <c r="V46" i="2"/>
  <c r="W631" i="2"/>
  <c r="V335" i="2"/>
  <c r="V334" i="2" s="1"/>
  <c r="W176" i="2"/>
  <c r="T46" i="2"/>
  <c r="U588" i="2"/>
  <c r="U488" i="2"/>
  <c r="V72" i="2"/>
  <c r="T588" i="2"/>
  <c r="T488" i="2"/>
  <c r="U408" i="2"/>
  <c r="U72" i="2"/>
  <c r="W588" i="2"/>
  <c r="T408" i="2"/>
  <c r="U377" i="2"/>
  <c r="T335" i="2"/>
  <c r="T334" i="2" s="1"/>
  <c r="T72" i="2"/>
  <c r="V588" i="2"/>
  <c r="W408" i="2"/>
  <c r="V176" i="2"/>
  <c r="AJ621" i="1"/>
  <c r="V124" i="2"/>
  <c r="T377" i="2"/>
  <c r="W488" i="2"/>
  <c r="T124" i="2"/>
  <c r="E171" i="2"/>
  <c r="F171" i="2"/>
  <c r="G171" i="2"/>
  <c r="H171" i="2"/>
  <c r="J171" i="2"/>
  <c r="O171" i="2" s="1"/>
  <c r="Y171" i="2"/>
  <c r="AD171" i="2" s="1"/>
  <c r="Z171" i="2"/>
  <c r="AE171" i="2" s="1"/>
  <c r="AA171" i="2"/>
  <c r="AF171" i="2" s="1"/>
  <c r="AB171" i="2"/>
  <c r="AG171" i="2" s="1"/>
  <c r="AN649" i="1"/>
  <c r="AN630" i="1"/>
  <c r="AN628" i="1"/>
  <c r="AN620" i="1"/>
  <c r="AN618" i="1"/>
  <c r="AN610" i="1"/>
  <c r="AN606" i="1"/>
  <c r="AN603" i="1"/>
  <c r="AN601" i="1"/>
  <c r="AN599" i="1"/>
  <c r="AN592" i="1"/>
  <c r="AN565" i="1"/>
  <c r="AN340" i="1"/>
  <c r="AN338" i="1"/>
  <c r="AN304" i="1"/>
  <c r="AN295" i="1" s="1"/>
  <c r="AN287" i="1"/>
  <c r="AN265" i="1"/>
  <c r="AN67" i="1"/>
  <c r="AN46" i="1" s="1"/>
  <c r="AL22" i="1"/>
  <c r="Q1203" i="1"/>
  <c r="Q1202" i="1" s="1"/>
  <c r="Q1198" i="1" s="1"/>
  <c r="Q1189" i="1" s="1"/>
  <c r="Q816" i="1"/>
  <c r="Q738" i="1"/>
  <c r="Q713" i="1"/>
  <c r="Q687" i="1"/>
  <c r="U663" i="1"/>
  <c r="Q662" i="1"/>
  <c r="BQ649" i="1"/>
  <c r="AQ649" i="1"/>
  <c r="BQ630" i="1"/>
  <c r="AQ630" i="1"/>
  <c r="BQ628" i="1"/>
  <c r="BQ627" i="1" s="1"/>
  <c r="AQ628" i="1"/>
  <c r="AQ627" i="1" s="1"/>
  <c r="BQ620" i="1"/>
  <c r="AQ620" i="1"/>
  <c r="BQ618" i="1"/>
  <c r="AQ618" i="1"/>
  <c r="BQ610" i="1"/>
  <c r="AQ610" i="1"/>
  <c r="BQ606" i="1"/>
  <c r="BQ605" i="1" s="1"/>
  <c r="AQ606" i="1"/>
  <c r="AQ605" i="1" s="1"/>
  <c r="BQ603" i="1"/>
  <c r="AQ603" i="1"/>
  <c r="BQ601" i="1"/>
  <c r="AQ601" i="1"/>
  <c r="BQ599" i="1"/>
  <c r="AQ599" i="1"/>
  <c r="BQ592" i="1"/>
  <c r="AQ592" i="1"/>
  <c r="BQ565" i="1"/>
  <c r="AQ565" i="1"/>
  <c r="BQ340" i="1"/>
  <c r="AQ340" i="1"/>
  <c r="BQ338" i="1"/>
  <c r="AQ338" i="1"/>
  <c r="BQ304" i="1"/>
  <c r="BQ295" i="1" s="1"/>
  <c r="AQ304" i="1"/>
  <c r="AQ295" i="1" s="1"/>
  <c r="BQ287" i="1"/>
  <c r="AQ287" i="1"/>
  <c r="BQ265" i="1"/>
  <c r="AQ265" i="1"/>
  <c r="BQ67" i="1"/>
  <c r="BQ46" i="1" s="1"/>
  <c r="AQ67" i="1"/>
  <c r="AQ46" i="1" s="1"/>
  <c r="BI22" i="1"/>
  <c r="AM22" i="1"/>
  <c r="X21" i="1"/>
  <c r="Y21" i="1"/>
  <c r="Z21" i="1"/>
  <c r="AA21" i="1"/>
  <c r="AB21" i="1"/>
  <c r="AC21" i="1"/>
  <c r="AD21" i="1"/>
  <c r="E70" i="2"/>
  <c r="F70" i="2"/>
  <c r="G70" i="2"/>
  <c r="H70" i="2"/>
  <c r="J70" i="2"/>
  <c r="O70" i="2" s="1"/>
  <c r="K70" i="2"/>
  <c r="P70" i="2" s="1"/>
  <c r="L70" i="2"/>
  <c r="Q70" i="2" s="1"/>
  <c r="M70" i="2"/>
  <c r="R70" i="2" s="1"/>
  <c r="Y70" i="2"/>
  <c r="AD70" i="2" s="1"/>
  <c r="Z70" i="2"/>
  <c r="AE70" i="2" s="1"/>
  <c r="AA70" i="2"/>
  <c r="AF70" i="2" s="1"/>
  <c r="AB70" i="2"/>
  <c r="AG70" i="2" s="1"/>
  <c r="F67" i="2"/>
  <c r="H67" i="2"/>
  <c r="J67" i="2"/>
  <c r="K67" i="2"/>
  <c r="L67" i="2"/>
  <c r="M67" i="2"/>
  <c r="Y67" i="2"/>
  <c r="AD67" i="2" s="1"/>
  <c r="Z67" i="2"/>
  <c r="AA67" i="2"/>
  <c r="AF67" i="2" s="1"/>
  <c r="AB67" i="2"/>
  <c r="E42" i="2"/>
  <c r="F42" i="2"/>
  <c r="G42" i="2"/>
  <c r="H42" i="2"/>
  <c r="J42" i="2"/>
  <c r="O42" i="2" s="1"/>
  <c r="K42" i="2"/>
  <c r="P42" i="2" s="1"/>
  <c r="L42" i="2"/>
  <c r="Q42" i="2" s="1"/>
  <c r="M42" i="2"/>
  <c r="R42" i="2" s="1"/>
  <c r="Y42" i="2"/>
  <c r="AD42" i="2" s="1"/>
  <c r="Z42" i="2"/>
  <c r="AE42" i="2" s="1"/>
  <c r="AA42" i="2"/>
  <c r="AF42" i="2" s="1"/>
  <c r="AB42" i="2"/>
  <c r="AG42" i="2" s="1"/>
  <c r="E67" i="1"/>
  <c r="E46" i="1" s="1"/>
  <c r="H67" i="1"/>
  <c r="H46" i="1" s="1"/>
  <c r="I46" i="1"/>
  <c r="J67" i="1"/>
  <c r="J46" i="1" s="1"/>
  <c r="K67" i="1"/>
  <c r="K46" i="1" s="1"/>
  <c r="L67" i="1"/>
  <c r="L46" i="1" s="1"/>
  <c r="M67" i="1"/>
  <c r="M46" i="1" s="1"/>
  <c r="N67" i="1"/>
  <c r="N46" i="1" s="1"/>
  <c r="O67" i="1"/>
  <c r="O46" i="1" s="1"/>
  <c r="S46" i="1"/>
  <c r="T46" i="1"/>
  <c r="U46" i="1"/>
  <c r="X46" i="1"/>
  <c r="Y46" i="1"/>
  <c r="Z46" i="1"/>
  <c r="AB46" i="1"/>
  <c r="AC46" i="1"/>
  <c r="AD46" i="1"/>
  <c r="AE46" i="1"/>
  <c r="AO67" i="1"/>
  <c r="AP67" i="1"/>
  <c r="AP46" i="1" s="1"/>
  <c r="AR67" i="1"/>
  <c r="AR46" i="1" s="1"/>
  <c r="AS67" i="1"/>
  <c r="AS46" i="1" s="1"/>
  <c r="AT67" i="1"/>
  <c r="AT46" i="1" s="1"/>
  <c r="AU67" i="1"/>
  <c r="AU46" i="1" s="1"/>
  <c r="AZ67" i="1"/>
  <c r="AZ46" i="1" s="1"/>
  <c r="BA67" i="1"/>
  <c r="BA46" i="1" s="1"/>
  <c r="BB67" i="1"/>
  <c r="BB46" i="1" s="1"/>
  <c r="BC67" i="1"/>
  <c r="BC46" i="1" s="1"/>
  <c r="BD67" i="1"/>
  <c r="BD46" i="1" s="1"/>
  <c r="BE67" i="1"/>
  <c r="BE46" i="1" s="1"/>
  <c r="BF67" i="1"/>
  <c r="BF46" i="1" s="1"/>
  <c r="BG67" i="1"/>
  <c r="BG46" i="1" s="1"/>
  <c r="BJ67" i="1"/>
  <c r="BJ46" i="1" s="1"/>
  <c r="BK67" i="1"/>
  <c r="BK46" i="1" s="1"/>
  <c r="BL67" i="1"/>
  <c r="BL46" i="1" s="1"/>
  <c r="BM67" i="1"/>
  <c r="BM46" i="1" s="1"/>
  <c r="BN67" i="1"/>
  <c r="BN46" i="1" s="1"/>
  <c r="BO67" i="1"/>
  <c r="BO46" i="1" s="1"/>
  <c r="BP67" i="1"/>
  <c r="BP46" i="1" s="1"/>
  <c r="B69" i="2"/>
  <c r="B68" i="2"/>
  <c r="AO46" i="1" l="1"/>
  <c r="AW67" i="1"/>
  <c r="AV67" i="1"/>
  <c r="R46" i="1"/>
  <c r="Q46" i="1"/>
  <c r="AH46" i="1"/>
  <c r="AG46" i="1"/>
  <c r="R67" i="2"/>
  <c r="BQ124" i="1"/>
  <c r="AN124" i="1"/>
  <c r="AQ124" i="1"/>
  <c r="AQ150" i="1"/>
  <c r="AQ177" i="1"/>
  <c r="AQ176" i="1" s="1"/>
  <c r="AQ256" i="1"/>
  <c r="AQ255" i="1" s="1"/>
  <c r="AQ335" i="1"/>
  <c r="AQ334" i="1" s="1"/>
  <c r="AQ504" i="1"/>
  <c r="AN504" i="1"/>
  <c r="AN256" i="1"/>
  <c r="BQ150" i="1"/>
  <c r="BQ177" i="1"/>
  <c r="BQ176" i="1" s="1"/>
  <c r="BQ256" i="1"/>
  <c r="BQ255" i="1" s="1"/>
  <c r="BQ335" i="1"/>
  <c r="BQ334" i="1" s="1"/>
  <c r="BQ504" i="1"/>
  <c r="AN335" i="1"/>
  <c r="AN150" i="1"/>
  <c r="AN177" i="1"/>
  <c r="AN176" i="1" s="1"/>
  <c r="AE20" i="1"/>
  <c r="AD20" i="1"/>
  <c r="Z20" i="1"/>
  <c r="AC20" i="1"/>
  <c r="Y20" i="1"/>
  <c r="AB20" i="1"/>
  <c r="X20" i="1"/>
  <c r="AE67" i="2"/>
  <c r="P67" i="2"/>
  <c r="BQ626" i="1"/>
  <c r="BQ617" i="1" s="1"/>
  <c r="W67" i="2"/>
  <c r="AG69" i="2"/>
  <c r="Q764" i="1"/>
  <c r="AY67" i="1"/>
  <c r="AY46" i="1" s="1"/>
  <c r="V42" i="1"/>
  <c r="S42" i="2" s="1"/>
  <c r="F171" i="1"/>
  <c r="D171" i="2" s="1"/>
  <c r="AY42" i="1"/>
  <c r="Q789" i="1"/>
  <c r="BI67" i="1"/>
  <c r="BI46" i="1" s="1"/>
  <c r="T175" i="2"/>
  <c r="AM67" i="1"/>
  <c r="AM46" i="1" s="1"/>
  <c r="AM42" i="1"/>
  <c r="W42" i="1"/>
  <c r="X42" i="2" s="1"/>
  <c r="F42" i="1"/>
  <c r="D42" i="2" s="1"/>
  <c r="BH171" i="1"/>
  <c r="AX171" i="1"/>
  <c r="G171" i="1"/>
  <c r="I171" i="2" s="1"/>
  <c r="BI42" i="1"/>
  <c r="BH67" i="1"/>
  <c r="BH46" i="1" s="1"/>
  <c r="AX67" i="1"/>
  <c r="AX46" i="1" s="1"/>
  <c r="G67" i="1"/>
  <c r="BH42" i="1"/>
  <c r="AX42" i="1"/>
  <c r="AA46" i="1"/>
  <c r="W68" i="1"/>
  <c r="AM171" i="1"/>
  <c r="V171" i="1"/>
  <c r="S171" i="2" s="1"/>
  <c r="AL42" i="1"/>
  <c r="AN627" i="1"/>
  <c r="F67" i="1"/>
  <c r="G42" i="1"/>
  <c r="I42" i="2" s="1"/>
  <c r="BI171" i="1"/>
  <c r="AY171" i="1"/>
  <c r="AQ377" i="1"/>
  <c r="AL67" i="1"/>
  <c r="AL46" i="1" s="1"/>
  <c r="AL171" i="1"/>
  <c r="Q712" i="1"/>
  <c r="AN377" i="1"/>
  <c r="Q815" i="1"/>
  <c r="Q1127" i="1"/>
  <c r="Q661" i="1"/>
  <c r="Q1142" i="1"/>
  <c r="BQ598" i="1"/>
  <c r="AQ598" i="1"/>
  <c r="BQ72" i="1"/>
  <c r="BQ408" i="1"/>
  <c r="AQ588" i="1"/>
  <c r="BQ588" i="1"/>
  <c r="AN408" i="1"/>
  <c r="AQ408" i="1"/>
  <c r="AN72" i="1"/>
  <c r="BQ377" i="1"/>
  <c r="AN605" i="1"/>
  <c r="AQ626" i="1"/>
  <c r="AN588" i="1"/>
  <c r="AN598" i="1"/>
  <c r="AQ72" i="1"/>
  <c r="W560" i="4"/>
  <c r="V560" i="4"/>
  <c r="W556" i="4"/>
  <c r="V556" i="4"/>
  <c r="W555" i="4"/>
  <c r="V555" i="4"/>
  <c r="W554" i="4"/>
  <c r="V554" i="4"/>
  <c r="W553" i="4"/>
  <c r="V553" i="4"/>
  <c r="W552" i="4"/>
  <c r="V552" i="4"/>
  <c r="W550" i="4"/>
  <c r="V550" i="4"/>
  <c r="W549" i="4"/>
  <c r="V549" i="4"/>
  <c r="W547" i="4"/>
  <c r="V547" i="4"/>
  <c r="W546" i="4"/>
  <c r="V546" i="4"/>
  <c r="W545" i="4"/>
  <c r="V545" i="4"/>
  <c r="W544" i="4"/>
  <c r="V544" i="4"/>
  <c r="W543" i="4"/>
  <c r="V543" i="4"/>
  <c r="W542" i="4"/>
  <c r="V542" i="4"/>
  <c r="W540" i="4"/>
  <c r="V540" i="4"/>
  <c r="W539" i="4"/>
  <c r="V539" i="4"/>
  <c r="W538" i="4"/>
  <c r="V538" i="4"/>
  <c r="W537" i="4"/>
  <c r="V537" i="4"/>
  <c r="W535" i="4"/>
  <c r="V535" i="4"/>
  <c r="W534" i="4"/>
  <c r="V534" i="4"/>
  <c r="W533" i="4"/>
  <c r="V533" i="4"/>
  <c r="W532" i="4"/>
  <c r="V532" i="4"/>
  <c r="W531" i="4"/>
  <c r="V531" i="4"/>
  <c r="W528" i="4"/>
  <c r="V528" i="4"/>
  <c r="W527" i="4"/>
  <c r="V527" i="4"/>
  <c r="W526" i="4"/>
  <c r="V526" i="4"/>
  <c r="W525" i="4"/>
  <c r="V525" i="4"/>
  <c r="W524" i="4"/>
  <c r="V524" i="4"/>
  <c r="W523" i="4"/>
  <c r="V523" i="4"/>
  <c r="W522" i="4"/>
  <c r="V522" i="4"/>
  <c r="W521" i="4"/>
  <c r="V521" i="4"/>
  <c r="W520" i="4"/>
  <c r="V520" i="4"/>
  <c r="W519" i="4"/>
  <c r="V519" i="4"/>
  <c r="W517" i="4"/>
  <c r="V517" i="4"/>
  <c r="W516" i="4"/>
  <c r="V516" i="4"/>
  <c r="W513" i="4"/>
  <c r="V513" i="4"/>
  <c r="W512" i="4"/>
  <c r="V512" i="4"/>
  <c r="W511" i="4"/>
  <c r="V511" i="4"/>
  <c r="W510" i="4"/>
  <c r="V510" i="4"/>
  <c r="W509" i="4"/>
  <c r="V509" i="4"/>
  <c r="W507" i="4"/>
  <c r="V507" i="4"/>
  <c r="W506" i="4"/>
  <c r="V506" i="4"/>
  <c r="W505" i="4"/>
  <c r="V505" i="4"/>
  <c r="W500" i="4"/>
  <c r="V500" i="4"/>
  <c r="W498" i="4"/>
  <c r="V498" i="4"/>
  <c r="W497" i="4"/>
  <c r="V497" i="4"/>
  <c r="W496" i="4"/>
  <c r="V496" i="4"/>
  <c r="W495" i="4"/>
  <c r="V495" i="4"/>
  <c r="W494" i="4"/>
  <c r="V494" i="4"/>
  <c r="W493" i="4"/>
  <c r="V493" i="4"/>
  <c r="W492" i="4"/>
  <c r="V492" i="4"/>
  <c r="W491" i="4"/>
  <c r="V491" i="4"/>
  <c r="W490" i="4"/>
  <c r="V490" i="4"/>
  <c r="W488" i="4"/>
  <c r="V488" i="4"/>
  <c r="W484" i="4"/>
  <c r="V484" i="4"/>
  <c r="W483" i="4"/>
  <c r="V483" i="4"/>
  <c r="W482" i="4"/>
  <c r="V482" i="4"/>
  <c r="W481" i="4"/>
  <c r="V481" i="4"/>
  <c r="W480" i="4"/>
  <c r="V480" i="4"/>
  <c r="W479" i="4"/>
  <c r="V479" i="4"/>
  <c r="W478" i="4"/>
  <c r="V478" i="4"/>
  <c r="W477" i="4"/>
  <c r="V477" i="4"/>
  <c r="W476" i="4"/>
  <c r="V476" i="4"/>
  <c r="W475" i="4"/>
  <c r="V475" i="4"/>
  <c r="W474" i="4"/>
  <c r="V474" i="4"/>
  <c r="W473" i="4"/>
  <c r="V473" i="4"/>
  <c r="W472" i="4"/>
  <c r="V472" i="4"/>
  <c r="W471" i="4"/>
  <c r="V471" i="4"/>
  <c r="W470" i="4"/>
  <c r="V470" i="4"/>
  <c r="W469" i="4"/>
  <c r="V469" i="4"/>
  <c r="W468" i="4"/>
  <c r="V468" i="4"/>
  <c r="W467" i="4"/>
  <c r="V467" i="4"/>
  <c r="W466" i="4"/>
  <c r="V466" i="4"/>
  <c r="W465" i="4"/>
  <c r="V465" i="4"/>
  <c r="W464" i="4"/>
  <c r="V464" i="4"/>
  <c r="W463" i="4"/>
  <c r="V463" i="4"/>
  <c r="W462" i="4"/>
  <c r="V462" i="4"/>
  <c r="W461" i="4"/>
  <c r="V461" i="4"/>
  <c r="W460" i="4"/>
  <c r="V460" i="4"/>
  <c r="W459" i="4"/>
  <c r="V459" i="4"/>
  <c r="W458" i="4"/>
  <c r="V458" i="4"/>
  <c r="W457" i="4"/>
  <c r="V457" i="4"/>
  <c r="W456" i="4"/>
  <c r="V456" i="4"/>
  <c r="W455" i="4"/>
  <c r="V455" i="4"/>
  <c r="W454" i="4"/>
  <c r="V454" i="4"/>
  <c r="W453" i="4"/>
  <c r="V453" i="4"/>
  <c r="W452" i="4"/>
  <c r="V452" i="4"/>
  <c r="W451" i="4"/>
  <c r="V451" i="4"/>
  <c r="W450" i="4"/>
  <c r="V450" i="4"/>
  <c r="W449" i="4"/>
  <c r="V449" i="4"/>
  <c r="W448" i="4"/>
  <c r="V448" i="4"/>
  <c r="W447" i="4"/>
  <c r="V447" i="4"/>
  <c r="W445" i="4"/>
  <c r="V445" i="4"/>
  <c r="W444" i="4"/>
  <c r="V444" i="4"/>
  <c r="W443" i="4"/>
  <c r="V443" i="4"/>
  <c r="W442" i="4"/>
  <c r="V442" i="4"/>
  <c r="W441" i="4"/>
  <c r="V441" i="4"/>
  <c r="W440" i="4"/>
  <c r="V440" i="4"/>
  <c r="W439" i="4"/>
  <c r="V439" i="4"/>
  <c r="W438" i="4"/>
  <c r="V438" i="4"/>
  <c r="W437" i="4"/>
  <c r="V437" i="4"/>
  <c r="W436" i="4"/>
  <c r="V436" i="4"/>
  <c r="W435" i="4"/>
  <c r="V435" i="4"/>
  <c r="W434" i="4"/>
  <c r="V434" i="4"/>
  <c r="W433" i="4"/>
  <c r="V433" i="4"/>
  <c r="W432" i="4"/>
  <c r="V432" i="4"/>
  <c r="W431" i="4"/>
  <c r="V431" i="4"/>
  <c r="W430" i="4"/>
  <c r="V430" i="4"/>
  <c r="W429" i="4"/>
  <c r="V429" i="4"/>
  <c r="W428" i="4"/>
  <c r="V428" i="4"/>
  <c r="W427" i="4"/>
  <c r="V427" i="4"/>
  <c r="W426" i="4"/>
  <c r="V426" i="4"/>
  <c r="W425" i="4"/>
  <c r="V425" i="4"/>
  <c r="W424" i="4"/>
  <c r="V424" i="4"/>
  <c r="W423" i="4"/>
  <c r="V423" i="4"/>
  <c r="W422" i="4"/>
  <c r="V422" i="4"/>
  <c r="W421" i="4"/>
  <c r="V421" i="4"/>
  <c r="W420" i="4"/>
  <c r="V420" i="4"/>
  <c r="W419" i="4"/>
  <c r="V419" i="4"/>
  <c r="W418" i="4"/>
  <c r="V418" i="4"/>
  <c r="W417" i="4"/>
  <c r="V417" i="4"/>
  <c r="W416" i="4"/>
  <c r="V416" i="4"/>
  <c r="W415" i="4"/>
  <c r="V415" i="4"/>
  <c r="W414" i="4"/>
  <c r="V414" i="4"/>
  <c r="W413" i="4"/>
  <c r="V413" i="4"/>
  <c r="W412" i="4"/>
  <c r="V412" i="4"/>
  <c r="W411" i="4"/>
  <c r="V411" i="4"/>
  <c r="W410" i="4"/>
  <c r="V410" i="4"/>
  <c r="W409" i="4"/>
  <c r="V409" i="4"/>
  <c r="W408" i="4"/>
  <c r="V408" i="4"/>
  <c r="W405" i="4"/>
  <c r="V405" i="4"/>
  <c r="W404" i="4"/>
  <c r="V404" i="4"/>
  <c r="W403" i="4"/>
  <c r="V403" i="4"/>
  <c r="W402" i="4"/>
  <c r="V402" i="4"/>
  <c r="W401" i="4"/>
  <c r="V401" i="4"/>
  <c r="W400" i="4"/>
  <c r="V400" i="4"/>
  <c r="W399" i="4"/>
  <c r="V399" i="4"/>
  <c r="W398" i="4"/>
  <c r="V398" i="4"/>
  <c r="W397" i="4"/>
  <c r="V397" i="4"/>
  <c r="W396" i="4"/>
  <c r="V396" i="4"/>
  <c r="W395" i="4"/>
  <c r="V395" i="4"/>
  <c r="W394" i="4"/>
  <c r="V394" i="4"/>
  <c r="W393" i="4"/>
  <c r="V393" i="4"/>
  <c r="W392" i="4"/>
  <c r="V392" i="4"/>
  <c r="W390" i="4"/>
  <c r="V390" i="4"/>
  <c r="W389" i="4"/>
  <c r="V389" i="4"/>
  <c r="W388" i="4"/>
  <c r="V388" i="4"/>
  <c r="W387" i="4"/>
  <c r="V387" i="4"/>
  <c r="W386" i="4"/>
  <c r="V386" i="4"/>
  <c r="W385" i="4"/>
  <c r="V385" i="4"/>
  <c r="W384" i="4"/>
  <c r="V384" i="4"/>
  <c r="W383" i="4"/>
  <c r="V383" i="4"/>
  <c r="W382" i="4"/>
  <c r="V382" i="4"/>
  <c r="W381" i="4"/>
  <c r="V381" i="4"/>
  <c r="W380" i="4"/>
  <c r="V380" i="4"/>
  <c r="W379" i="4"/>
  <c r="V379" i="4"/>
  <c r="W378" i="4"/>
  <c r="V378" i="4"/>
  <c r="W377" i="4"/>
  <c r="V377" i="4"/>
  <c r="W374" i="4"/>
  <c r="V374" i="4"/>
  <c r="W373" i="4"/>
  <c r="V373" i="4"/>
  <c r="W372" i="4"/>
  <c r="V372" i="4"/>
  <c r="W371" i="4"/>
  <c r="V371" i="4"/>
  <c r="W370" i="4"/>
  <c r="V370" i="4"/>
  <c r="W369" i="4"/>
  <c r="V369" i="4"/>
  <c r="W368" i="4"/>
  <c r="V368" i="4"/>
  <c r="W367" i="4"/>
  <c r="V367" i="4"/>
  <c r="W366" i="4"/>
  <c r="V366" i="4"/>
  <c r="W365" i="4"/>
  <c r="V365" i="4"/>
  <c r="W364" i="4"/>
  <c r="V364" i="4"/>
  <c r="W363" i="4"/>
  <c r="V363" i="4"/>
  <c r="W362" i="4"/>
  <c r="V362" i="4"/>
  <c r="W361" i="4"/>
  <c r="V361" i="4"/>
  <c r="W360" i="4"/>
  <c r="V360" i="4"/>
  <c r="W359" i="4"/>
  <c r="V359" i="4"/>
  <c r="W358" i="4"/>
  <c r="V358" i="4"/>
  <c r="W357" i="4"/>
  <c r="V357" i="4"/>
  <c r="W356" i="4"/>
  <c r="V356" i="4"/>
  <c r="W355" i="4"/>
  <c r="V355" i="4"/>
  <c r="W353" i="4"/>
  <c r="V353" i="4"/>
  <c r="W352" i="4"/>
  <c r="V352" i="4"/>
  <c r="W351" i="4"/>
  <c r="V351" i="4"/>
  <c r="W350" i="4"/>
  <c r="V350" i="4"/>
  <c r="W349" i="4"/>
  <c r="V349" i="4"/>
  <c r="W348" i="4"/>
  <c r="V348" i="4"/>
  <c r="W347" i="4"/>
  <c r="V347" i="4"/>
  <c r="W346" i="4"/>
  <c r="V346" i="4"/>
  <c r="W345" i="4"/>
  <c r="V345" i="4"/>
  <c r="W344" i="4"/>
  <c r="V344" i="4"/>
  <c r="W343" i="4"/>
  <c r="V343" i="4"/>
  <c r="W342" i="4"/>
  <c r="V342" i="4"/>
  <c r="W341" i="4"/>
  <c r="V341" i="4"/>
  <c r="W340" i="4"/>
  <c r="V340" i="4"/>
  <c r="W339" i="4"/>
  <c r="V339" i="4"/>
  <c r="W338" i="4"/>
  <c r="V338" i="4"/>
  <c r="W337" i="4"/>
  <c r="V337" i="4"/>
  <c r="W335" i="4"/>
  <c r="V335" i="4"/>
  <c r="W334" i="4"/>
  <c r="V334" i="4"/>
  <c r="W331" i="4"/>
  <c r="V331" i="4"/>
  <c r="W330" i="4"/>
  <c r="V330" i="4"/>
  <c r="W329" i="4"/>
  <c r="V329" i="4"/>
  <c r="W328" i="4"/>
  <c r="V328" i="4"/>
  <c r="W327" i="4"/>
  <c r="V327" i="4"/>
  <c r="W326" i="4"/>
  <c r="V326" i="4"/>
  <c r="W325" i="4"/>
  <c r="V325" i="4"/>
  <c r="W324" i="4"/>
  <c r="V324" i="4"/>
  <c r="W323" i="4"/>
  <c r="V323" i="4"/>
  <c r="W322" i="4"/>
  <c r="V322" i="4"/>
  <c r="W321" i="4"/>
  <c r="V321" i="4"/>
  <c r="W320" i="4"/>
  <c r="V320" i="4"/>
  <c r="W319" i="4"/>
  <c r="V319" i="4"/>
  <c r="W318" i="4"/>
  <c r="V318" i="4"/>
  <c r="W317" i="4"/>
  <c r="V317" i="4"/>
  <c r="W316" i="4"/>
  <c r="V316" i="4"/>
  <c r="W315" i="4"/>
  <c r="V315" i="4"/>
  <c r="W314" i="4"/>
  <c r="V314" i="4"/>
  <c r="W313" i="4"/>
  <c r="V313" i="4"/>
  <c r="W312" i="4"/>
  <c r="V312" i="4"/>
  <c r="W311" i="4"/>
  <c r="V311" i="4"/>
  <c r="W310" i="4"/>
  <c r="V310" i="4"/>
  <c r="W309" i="4"/>
  <c r="V309" i="4"/>
  <c r="W308" i="4"/>
  <c r="V308" i="4"/>
  <c r="W307" i="4"/>
  <c r="V307" i="4"/>
  <c r="W306" i="4"/>
  <c r="V306" i="4"/>
  <c r="W305" i="4"/>
  <c r="V305" i="4"/>
  <c r="W304" i="4"/>
  <c r="V304" i="4"/>
  <c r="W303" i="4"/>
  <c r="V303" i="4"/>
  <c r="W301" i="4"/>
  <c r="V301" i="4"/>
  <c r="W300" i="4"/>
  <c r="V300" i="4"/>
  <c r="W299" i="4"/>
  <c r="V299" i="4"/>
  <c r="W298" i="4"/>
  <c r="V298" i="4"/>
  <c r="W297" i="4"/>
  <c r="V297" i="4"/>
  <c r="W296" i="4"/>
  <c r="V296" i="4"/>
  <c r="W295" i="4"/>
  <c r="V295" i="4"/>
  <c r="W294" i="4"/>
  <c r="V294" i="4"/>
  <c r="W292" i="4"/>
  <c r="V292" i="4"/>
  <c r="W291" i="4"/>
  <c r="V291" i="4"/>
  <c r="W290" i="4"/>
  <c r="V290" i="4"/>
  <c r="W289" i="4"/>
  <c r="V289" i="4"/>
  <c r="W288" i="4"/>
  <c r="V288" i="4"/>
  <c r="W286" i="4"/>
  <c r="V286" i="4"/>
  <c r="W284" i="4"/>
  <c r="V284" i="4"/>
  <c r="W283" i="4"/>
  <c r="V283" i="4"/>
  <c r="W282" i="4"/>
  <c r="V282" i="4"/>
  <c r="W281" i="4"/>
  <c r="V281" i="4"/>
  <c r="W280" i="4"/>
  <c r="V280" i="4"/>
  <c r="W279" i="4"/>
  <c r="V279" i="4"/>
  <c r="W278" i="4"/>
  <c r="V278" i="4"/>
  <c r="W277" i="4"/>
  <c r="V277" i="4"/>
  <c r="W276" i="4"/>
  <c r="V276" i="4"/>
  <c r="W275" i="4"/>
  <c r="V275" i="4"/>
  <c r="W274" i="4"/>
  <c r="V274" i="4"/>
  <c r="W273" i="4"/>
  <c r="V273" i="4"/>
  <c r="W272" i="4"/>
  <c r="V272" i="4"/>
  <c r="W271" i="4"/>
  <c r="V271" i="4"/>
  <c r="W270" i="4"/>
  <c r="V270" i="4"/>
  <c r="W269" i="4"/>
  <c r="V269" i="4"/>
  <c r="W268" i="4"/>
  <c r="V268" i="4"/>
  <c r="W267" i="4"/>
  <c r="V267" i="4"/>
  <c r="W266" i="4"/>
  <c r="V266" i="4"/>
  <c r="W265" i="4"/>
  <c r="V265" i="4"/>
  <c r="W264" i="4"/>
  <c r="V264" i="4"/>
  <c r="W262" i="4"/>
  <c r="V262" i="4"/>
  <c r="W261" i="4"/>
  <c r="V261" i="4"/>
  <c r="W260" i="4"/>
  <c r="V260" i="4"/>
  <c r="W259" i="4"/>
  <c r="V259" i="4"/>
  <c r="W258" i="4"/>
  <c r="V258" i="4"/>
  <c r="W257" i="4"/>
  <c r="V257" i="4"/>
  <c r="W256" i="4"/>
  <c r="V256" i="4"/>
  <c r="W255" i="4"/>
  <c r="V255" i="4"/>
  <c r="W252" i="4"/>
  <c r="V252" i="4"/>
  <c r="W251" i="4"/>
  <c r="V251" i="4"/>
  <c r="W250" i="4"/>
  <c r="V250" i="4"/>
  <c r="W249" i="4"/>
  <c r="V249" i="4"/>
  <c r="W248" i="4"/>
  <c r="V248" i="4"/>
  <c r="W247" i="4"/>
  <c r="V247" i="4"/>
  <c r="W246" i="4"/>
  <c r="V246" i="4"/>
  <c r="W245" i="4"/>
  <c r="V245" i="4"/>
  <c r="W244" i="4"/>
  <c r="V244" i="4"/>
  <c r="W243" i="4"/>
  <c r="V243" i="4"/>
  <c r="W242" i="4"/>
  <c r="V242" i="4"/>
  <c r="W241" i="4"/>
  <c r="V241" i="4"/>
  <c r="W240" i="4"/>
  <c r="V240" i="4"/>
  <c r="W239" i="4"/>
  <c r="V239" i="4"/>
  <c r="W238" i="4"/>
  <c r="V238" i="4"/>
  <c r="W237" i="4"/>
  <c r="V237" i="4"/>
  <c r="W236" i="4"/>
  <c r="V236" i="4"/>
  <c r="W235" i="4"/>
  <c r="V235" i="4"/>
  <c r="W234" i="4"/>
  <c r="V234" i="4"/>
  <c r="W233" i="4"/>
  <c r="V233" i="4"/>
  <c r="W232" i="4"/>
  <c r="V232" i="4"/>
  <c r="W231" i="4"/>
  <c r="V231" i="4"/>
  <c r="W230" i="4"/>
  <c r="V230" i="4"/>
  <c r="W229" i="4"/>
  <c r="V229" i="4"/>
  <c r="W228" i="4"/>
  <c r="V228" i="4"/>
  <c r="W227" i="4"/>
  <c r="V227" i="4"/>
  <c r="W226" i="4"/>
  <c r="V226" i="4"/>
  <c r="W225" i="4"/>
  <c r="V225" i="4"/>
  <c r="W224" i="4"/>
  <c r="V224" i="4"/>
  <c r="W223" i="4"/>
  <c r="V223" i="4"/>
  <c r="W222" i="4"/>
  <c r="V222" i="4"/>
  <c r="W221" i="4"/>
  <c r="V221" i="4"/>
  <c r="W220" i="4"/>
  <c r="V220" i="4"/>
  <c r="W219" i="4"/>
  <c r="V219" i="4"/>
  <c r="W218" i="4"/>
  <c r="V218" i="4"/>
  <c r="W217" i="4"/>
  <c r="V217" i="4"/>
  <c r="W216" i="4"/>
  <c r="V216" i="4"/>
  <c r="W215" i="4"/>
  <c r="V215" i="4"/>
  <c r="W213" i="4"/>
  <c r="V213" i="4"/>
  <c r="W212" i="4"/>
  <c r="V212" i="4"/>
  <c r="W211" i="4"/>
  <c r="V211" i="4"/>
  <c r="W210" i="4"/>
  <c r="V210" i="4"/>
  <c r="W209" i="4"/>
  <c r="V209" i="4"/>
  <c r="W208" i="4"/>
  <c r="V208" i="4"/>
  <c r="W207" i="4"/>
  <c r="V207" i="4"/>
  <c r="W206" i="4"/>
  <c r="V206" i="4"/>
  <c r="W205" i="4"/>
  <c r="V205" i="4"/>
  <c r="W204" i="4"/>
  <c r="V204" i="4"/>
  <c r="W203" i="4"/>
  <c r="V203" i="4"/>
  <c r="W202" i="4"/>
  <c r="V202" i="4"/>
  <c r="W201" i="4"/>
  <c r="V201" i="4"/>
  <c r="W200" i="4"/>
  <c r="V200" i="4"/>
  <c r="W199" i="4"/>
  <c r="V199" i="4"/>
  <c r="W198" i="4"/>
  <c r="V198" i="4"/>
  <c r="W197" i="4"/>
  <c r="V197" i="4"/>
  <c r="W196" i="4"/>
  <c r="V196" i="4"/>
  <c r="W195" i="4"/>
  <c r="V195" i="4"/>
  <c r="W194" i="4"/>
  <c r="V194" i="4"/>
  <c r="W193" i="4"/>
  <c r="V193" i="4"/>
  <c r="W192" i="4"/>
  <c r="V192" i="4"/>
  <c r="W191" i="4"/>
  <c r="V191" i="4"/>
  <c r="W190" i="4"/>
  <c r="V190" i="4"/>
  <c r="W189" i="4"/>
  <c r="V189" i="4"/>
  <c r="W188" i="4"/>
  <c r="V188" i="4"/>
  <c r="W187" i="4"/>
  <c r="V187" i="4"/>
  <c r="W186" i="4"/>
  <c r="V186" i="4"/>
  <c r="W185" i="4"/>
  <c r="V185" i="4"/>
  <c r="W184" i="4"/>
  <c r="V184" i="4"/>
  <c r="W183" i="4"/>
  <c r="V183" i="4"/>
  <c r="W182" i="4"/>
  <c r="V182" i="4"/>
  <c r="W181" i="4"/>
  <c r="V181" i="4"/>
  <c r="W180" i="4"/>
  <c r="V180" i="4"/>
  <c r="W179" i="4"/>
  <c r="V179" i="4"/>
  <c r="W178" i="4"/>
  <c r="V178" i="4"/>
  <c r="W177" i="4"/>
  <c r="V177" i="4"/>
  <c r="W176" i="4"/>
  <c r="V176" i="4"/>
  <c r="W172" i="4"/>
  <c r="V172" i="4"/>
  <c r="W171" i="4"/>
  <c r="V171" i="4"/>
  <c r="W170" i="4"/>
  <c r="V170" i="4"/>
  <c r="W168" i="4"/>
  <c r="V168" i="4"/>
  <c r="W167" i="4"/>
  <c r="V167" i="4"/>
  <c r="W166" i="4"/>
  <c r="V166" i="4"/>
  <c r="W165" i="4"/>
  <c r="V165" i="4"/>
  <c r="W164" i="4"/>
  <c r="V164" i="4"/>
  <c r="W163" i="4"/>
  <c r="V163" i="4"/>
  <c r="W162" i="4"/>
  <c r="V162" i="4"/>
  <c r="W161" i="4"/>
  <c r="V161" i="4"/>
  <c r="W160" i="4"/>
  <c r="V160" i="4"/>
  <c r="W159" i="4"/>
  <c r="V159" i="4"/>
  <c r="W158" i="4"/>
  <c r="V158" i="4"/>
  <c r="W157" i="4"/>
  <c r="V157" i="4"/>
  <c r="W156" i="4"/>
  <c r="V156" i="4"/>
  <c r="W154" i="4"/>
  <c r="V154" i="4"/>
  <c r="W152" i="4"/>
  <c r="V152" i="4"/>
  <c r="W151" i="4"/>
  <c r="V151" i="4"/>
  <c r="W150" i="4"/>
  <c r="V150" i="4"/>
  <c r="W149" i="4"/>
  <c r="V149" i="4"/>
  <c r="W147" i="4"/>
  <c r="V147" i="4"/>
  <c r="W145" i="4"/>
  <c r="V145" i="4"/>
  <c r="W143" i="4"/>
  <c r="V143" i="4"/>
  <c r="W142" i="4"/>
  <c r="V142" i="4"/>
  <c r="W141" i="4"/>
  <c r="V141" i="4"/>
  <c r="W140" i="4"/>
  <c r="V140" i="4"/>
  <c r="W139" i="4"/>
  <c r="V139" i="4"/>
  <c r="W138" i="4"/>
  <c r="V138" i="4"/>
  <c r="W137" i="4"/>
  <c r="V137" i="4"/>
  <c r="W136" i="4"/>
  <c r="V136" i="4"/>
  <c r="W135" i="4"/>
  <c r="V135" i="4"/>
  <c r="W134" i="4"/>
  <c r="V134" i="4"/>
  <c r="W133" i="4"/>
  <c r="V133" i="4"/>
  <c r="W132" i="4"/>
  <c r="V132" i="4"/>
  <c r="W131" i="4"/>
  <c r="V131" i="4"/>
  <c r="W129" i="4"/>
  <c r="V129" i="4"/>
  <c r="W127" i="4"/>
  <c r="V127" i="4"/>
  <c r="W126" i="4"/>
  <c r="V126" i="4"/>
  <c r="W125" i="4"/>
  <c r="V125" i="4"/>
  <c r="W124" i="4"/>
  <c r="V124" i="4"/>
  <c r="W121" i="4"/>
  <c r="V121" i="4"/>
  <c r="W120" i="4"/>
  <c r="V120" i="4"/>
  <c r="W119" i="4"/>
  <c r="V119" i="4"/>
  <c r="W118" i="4"/>
  <c r="V118" i="4"/>
  <c r="W117" i="4"/>
  <c r="V117" i="4"/>
  <c r="W116" i="4"/>
  <c r="V116" i="4"/>
  <c r="W115" i="4"/>
  <c r="V115" i="4"/>
  <c r="W114" i="4"/>
  <c r="V114" i="4"/>
  <c r="W113" i="4"/>
  <c r="V113" i="4"/>
  <c r="W112" i="4"/>
  <c r="V112" i="4"/>
  <c r="W111" i="4"/>
  <c r="V111" i="4"/>
  <c r="W110" i="4"/>
  <c r="V110" i="4"/>
  <c r="W109" i="4"/>
  <c r="V109" i="4"/>
  <c r="W108" i="4"/>
  <c r="V108" i="4"/>
  <c r="W107" i="4"/>
  <c r="V107" i="4"/>
  <c r="W106" i="4"/>
  <c r="V106" i="4"/>
  <c r="W105" i="4"/>
  <c r="V105" i="4"/>
  <c r="W104" i="4"/>
  <c r="V104" i="4"/>
  <c r="W103" i="4"/>
  <c r="V103" i="4"/>
  <c r="W102" i="4"/>
  <c r="V102" i="4"/>
  <c r="W101" i="4"/>
  <c r="V101" i="4"/>
  <c r="W100" i="4"/>
  <c r="V100" i="4"/>
  <c r="W99" i="4"/>
  <c r="V99" i="4"/>
  <c r="W98" i="4"/>
  <c r="V98" i="4"/>
  <c r="W96" i="4"/>
  <c r="V96" i="4"/>
  <c r="W95" i="4"/>
  <c r="V95" i="4"/>
  <c r="W94" i="4"/>
  <c r="V94" i="4"/>
  <c r="W93" i="4"/>
  <c r="V93" i="4"/>
  <c r="W92" i="4"/>
  <c r="V92" i="4"/>
  <c r="W91" i="4"/>
  <c r="V91" i="4"/>
  <c r="W90" i="4"/>
  <c r="V90" i="4"/>
  <c r="W89" i="4"/>
  <c r="V89" i="4"/>
  <c r="W88" i="4"/>
  <c r="V88" i="4"/>
  <c r="W87" i="4"/>
  <c r="V87" i="4"/>
  <c r="W86" i="4"/>
  <c r="V86" i="4"/>
  <c r="W85" i="4"/>
  <c r="V85" i="4"/>
  <c r="W84" i="4"/>
  <c r="V84" i="4"/>
  <c r="W83" i="4"/>
  <c r="V83" i="4"/>
  <c r="W82" i="4"/>
  <c r="V82" i="4"/>
  <c r="W81" i="4"/>
  <c r="V81" i="4"/>
  <c r="W80" i="4"/>
  <c r="V80" i="4"/>
  <c r="W79" i="4"/>
  <c r="V79" i="4"/>
  <c r="W78" i="4"/>
  <c r="V78" i="4"/>
  <c r="W77" i="4"/>
  <c r="V77" i="4"/>
  <c r="W76" i="4"/>
  <c r="V76" i="4"/>
  <c r="W75" i="4"/>
  <c r="V75" i="4"/>
  <c r="W74" i="4"/>
  <c r="V74" i="4"/>
  <c r="W73" i="4"/>
  <c r="V73" i="4"/>
  <c r="W70" i="4"/>
  <c r="V70" i="4"/>
  <c r="W69" i="4"/>
  <c r="V69" i="4"/>
  <c r="W68" i="4"/>
  <c r="V68" i="4"/>
  <c r="W67" i="4"/>
  <c r="V67" i="4"/>
  <c r="W66" i="4"/>
  <c r="V66" i="4"/>
  <c r="W65" i="4"/>
  <c r="V65" i="4"/>
  <c r="W64" i="4"/>
  <c r="V64" i="4"/>
  <c r="W63" i="4"/>
  <c r="V63" i="4"/>
  <c r="W62" i="4"/>
  <c r="V62" i="4"/>
  <c r="W61" i="4"/>
  <c r="V61" i="4"/>
  <c r="W60" i="4"/>
  <c r="V60" i="4"/>
  <c r="W59" i="4"/>
  <c r="V59" i="4"/>
  <c r="W58" i="4"/>
  <c r="V58" i="4"/>
  <c r="W57" i="4"/>
  <c r="V57" i="4"/>
  <c r="W56" i="4"/>
  <c r="V56" i="4"/>
  <c r="W55" i="4"/>
  <c r="V55" i="4"/>
  <c r="W54" i="4"/>
  <c r="V54" i="4"/>
  <c r="W53" i="4"/>
  <c r="V53" i="4"/>
  <c r="W52" i="4"/>
  <c r="V52" i="4"/>
  <c r="W51" i="4"/>
  <c r="V51" i="4"/>
  <c r="W50" i="4"/>
  <c r="V50" i="4"/>
  <c r="W49" i="4"/>
  <c r="V49" i="4"/>
  <c r="W48" i="4"/>
  <c r="V48" i="4"/>
  <c r="W47" i="4"/>
  <c r="V47" i="4"/>
  <c r="W45" i="4"/>
  <c r="V45" i="4"/>
  <c r="W44" i="4"/>
  <c r="V44" i="4"/>
  <c r="W43" i="4"/>
  <c r="V43" i="4"/>
  <c r="W42" i="4"/>
  <c r="V42" i="4"/>
  <c r="W41" i="4"/>
  <c r="V41" i="4"/>
  <c r="W40" i="4"/>
  <c r="V40" i="4"/>
  <c r="W39" i="4"/>
  <c r="V39" i="4"/>
  <c r="W38" i="4"/>
  <c r="V38" i="4"/>
  <c r="W37" i="4"/>
  <c r="V37" i="4"/>
  <c r="W36" i="4"/>
  <c r="V36" i="4"/>
  <c r="W35" i="4"/>
  <c r="V35" i="4"/>
  <c r="W34" i="4"/>
  <c r="V34" i="4"/>
  <c r="W33" i="4"/>
  <c r="V33" i="4"/>
  <c r="W32" i="4"/>
  <c r="V32" i="4"/>
  <c r="W31" i="4"/>
  <c r="V31" i="4"/>
  <c r="W30" i="4"/>
  <c r="V30" i="4"/>
  <c r="W29" i="4"/>
  <c r="V29" i="4"/>
  <c r="W28" i="4"/>
  <c r="V28" i="4"/>
  <c r="W27" i="4"/>
  <c r="V27" i="4"/>
  <c r="W26" i="4"/>
  <c r="V26" i="4"/>
  <c r="W25" i="4"/>
  <c r="V25" i="4"/>
  <c r="W24" i="4"/>
  <c r="V24" i="4"/>
  <c r="W23" i="4"/>
  <c r="V23" i="4"/>
  <c r="M24" i="4"/>
  <c r="L24" i="4"/>
  <c r="M23" i="4"/>
  <c r="L23" i="4"/>
  <c r="E508" i="4"/>
  <c r="F508" i="4"/>
  <c r="G508" i="4"/>
  <c r="H508" i="4"/>
  <c r="I508" i="4"/>
  <c r="J508" i="4"/>
  <c r="K508" i="4"/>
  <c r="N508" i="4"/>
  <c r="O508" i="4"/>
  <c r="P508" i="4"/>
  <c r="Q508" i="4"/>
  <c r="R508" i="4"/>
  <c r="S508" i="4"/>
  <c r="T508" i="4"/>
  <c r="U508" i="4"/>
  <c r="X508" i="4"/>
  <c r="Y508" i="4"/>
  <c r="Z508" i="4"/>
  <c r="AA508" i="4"/>
  <c r="AB508" i="4"/>
  <c r="AC508" i="4"/>
  <c r="AD508" i="4"/>
  <c r="AE508" i="4"/>
  <c r="AH508" i="4"/>
  <c r="AI508" i="4"/>
  <c r="AJ508" i="4"/>
  <c r="AK508" i="4"/>
  <c r="AL508" i="4"/>
  <c r="AM508" i="4"/>
  <c r="AN508" i="4"/>
  <c r="AO508" i="4"/>
  <c r="D508" i="4"/>
  <c r="D504" i="4"/>
  <c r="L504" i="4" s="1"/>
  <c r="D499" i="4"/>
  <c r="E487" i="4"/>
  <c r="E489" i="4"/>
  <c r="E499" i="4"/>
  <c r="F499" i="4"/>
  <c r="G499" i="4"/>
  <c r="H499" i="4"/>
  <c r="I499" i="4"/>
  <c r="J499" i="4"/>
  <c r="K499" i="4"/>
  <c r="N499" i="4"/>
  <c r="O499" i="4"/>
  <c r="P499" i="4"/>
  <c r="Q499" i="4"/>
  <c r="R499" i="4"/>
  <c r="S499" i="4"/>
  <c r="W67" i="1" l="1"/>
  <c r="BQ175" i="1"/>
  <c r="AV46" i="1"/>
  <c r="AW46" i="1"/>
  <c r="N171" i="2"/>
  <c r="V46" i="1"/>
  <c r="S46" i="2" s="1"/>
  <c r="S67" i="2"/>
  <c r="G46" i="1"/>
  <c r="I46" i="2" s="1"/>
  <c r="I67" i="2"/>
  <c r="F46" i="1"/>
  <c r="D46" i="2" s="1"/>
  <c r="D67" i="2"/>
  <c r="X68" i="2"/>
  <c r="AC68" i="2" s="1"/>
  <c r="Q1126" i="1"/>
  <c r="AA20" i="1"/>
  <c r="P171" i="1"/>
  <c r="M508" i="4"/>
  <c r="M499" i="4"/>
  <c r="L508" i="4"/>
  <c r="V487" i="4"/>
  <c r="V502" i="4"/>
  <c r="V514" i="4"/>
  <c r="L499" i="4"/>
  <c r="E67" i="2"/>
  <c r="O67" i="2" s="1"/>
  <c r="Q763" i="1"/>
  <c r="W504" i="4"/>
  <c r="W487" i="4"/>
  <c r="W499" i="4"/>
  <c r="W514" i="4"/>
  <c r="V504" i="4"/>
  <c r="V499" i="4"/>
  <c r="K502" i="4"/>
  <c r="M502" i="4" s="1"/>
  <c r="W502" i="4"/>
  <c r="AC42" i="2"/>
  <c r="AJ42" i="1"/>
  <c r="AF42" i="1"/>
  <c r="Q68" i="2"/>
  <c r="P42" i="1"/>
  <c r="N42" i="2"/>
  <c r="W46" i="2"/>
  <c r="AG67" i="2"/>
  <c r="P46" i="1"/>
  <c r="AN626" i="1"/>
  <c r="AN617" i="1" s="1"/>
  <c r="AN334" i="1"/>
  <c r="AF68" i="1"/>
  <c r="AF67" i="1" s="1"/>
  <c r="AJ68" i="1"/>
  <c r="G67" i="2"/>
  <c r="Q67" i="2" s="1"/>
  <c r="AQ487" i="1"/>
  <c r="AQ617" i="1"/>
  <c r="AN123" i="1"/>
  <c r="AN487" i="1"/>
  <c r="AN255" i="1"/>
  <c r="AQ123" i="1"/>
  <c r="AQ175" i="1"/>
  <c r="BQ123" i="1"/>
  <c r="V508" i="4"/>
  <c r="W508" i="4"/>
  <c r="F487" i="4"/>
  <c r="G487" i="4"/>
  <c r="H487" i="4"/>
  <c r="I487" i="4"/>
  <c r="J487" i="4"/>
  <c r="K487" i="4"/>
  <c r="D487" i="4"/>
  <c r="F489" i="4"/>
  <c r="G489" i="4"/>
  <c r="H489" i="4"/>
  <c r="I489" i="4"/>
  <c r="J489" i="4"/>
  <c r="K489" i="4"/>
  <c r="N489" i="4"/>
  <c r="O489" i="4"/>
  <c r="P489" i="4"/>
  <c r="Q489" i="4"/>
  <c r="R489" i="4"/>
  <c r="S489" i="4"/>
  <c r="T489" i="4"/>
  <c r="X489" i="4"/>
  <c r="Y489" i="4"/>
  <c r="Z489" i="4"/>
  <c r="AA489" i="4"/>
  <c r="AB489" i="4"/>
  <c r="AC489" i="4"/>
  <c r="AD489" i="4"/>
  <c r="AE489" i="4"/>
  <c r="AH489" i="4"/>
  <c r="AI489" i="4"/>
  <c r="AJ489" i="4"/>
  <c r="AK489" i="4"/>
  <c r="AL489" i="4"/>
  <c r="AM489" i="4"/>
  <c r="AN489" i="4"/>
  <c r="AO489" i="4"/>
  <c r="D489" i="4"/>
  <c r="H144" i="4"/>
  <c r="D146" i="4"/>
  <c r="D155" i="4"/>
  <c r="D169" i="4"/>
  <c r="E604" i="2"/>
  <c r="J604" i="2"/>
  <c r="Y604" i="2"/>
  <c r="AD604" i="2" s="1"/>
  <c r="B605" i="2"/>
  <c r="J607" i="2"/>
  <c r="K607" i="2"/>
  <c r="L607" i="2"/>
  <c r="M607" i="2"/>
  <c r="Y607" i="2"/>
  <c r="Z607" i="2"/>
  <c r="AA607" i="2"/>
  <c r="AB607" i="2"/>
  <c r="B608" i="2"/>
  <c r="E594" i="2"/>
  <c r="F594" i="2"/>
  <c r="G594" i="2"/>
  <c r="H594" i="2"/>
  <c r="J594" i="2"/>
  <c r="O594" i="2" s="1"/>
  <c r="Y594" i="2"/>
  <c r="AD594" i="2" s="1"/>
  <c r="Z594" i="2"/>
  <c r="AE594" i="2" s="1"/>
  <c r="AA594" i="2"/>
  <c r="AF594" i="2" s="1"/>
  <c r="AB594" i="2"/>
  <c r="AG594" i="2" s="1"/>
  <c r="B595" i="2"/>
  <c r="J591" i="2"/>
  <c r="O591" i="2" s="1"/>
  <c r="Y591" i="2"/>
  <c r="AD591" i="2" s="1"/>
  <c r="B592" i="2"/>
  <c r="B570" i="2"/>
  <c r="E565" i="2"/>
  <c r="G565" i="2"/>
  <c r="J565" i="2"/>
  <c r="L565" i="2"/>
  <c r="Y565" i="2"/>
  <c r="AD565" i="2" s="1"/>
  <c r="Z565" i="2"/>
  <c r="AE565" i="2" s="1"/>
  <c r="AA565" i="2"/>
  <c r="AF565" i="2" s="1"/>
  <c r="AB565" i="2"/>
  <c r="AG565" i="2" s="1"/>
  <c r="J563" i="2"/>
  <c r="L563" i="2"/>
  <c r="Y563" i="2"/>
  <c r="Z563" i="2"/>
  <c r="AA563" i="2"/>
  <c r="AB563" i="2"/>
  <c r="B564" i="2"/>
  <c r="E182" i="2"/>
  <c r="F182" i="2"/>
  <c r="G182" i="2"/>
  <c r="H182" i="2"/>
  <c r="J182" i="2"/>
  <c r="O182" i="2" s="1"/>
  <c r="K182" i="2"/>
  <c r="P182" i="2" s="1"/>
  <c r="L182" i="2"/>
  <c r="Q182" i="2" s="1"/>
  <c r="M182" i="2"/>
  <c r="R182" i="2" s="1"/>
  <c r="Y182" i="2"/>
  <c r="AD182" i="2" s="1"/>
  <c r="Z182" i="2"/>
  <c r="AE182" i="2" s="1"/>
  <c r="AA182" i="2"/>
  <c r="AF182" i="2" s="1"/>
  <c r="AB182" i="2"/>
  <c r="AG182" i="2" s="1"/>
  <c r="B382" i="2"/>
  <c r="B183" i="2"/>
  <c r="B144" i="2"/>
  <c r="B130" i="2"/>
  <c r="O565" i="2" l="1"/>
  <c r="Q565" i="2"/>
  <c r="X67" i="2"/>
  <c r="AC67" i="2" s="1"/>
  <c r="N67" i="2"/>
  <c r="AJ67" i="1"/>
  <c r="AJ46" i="1" s="1"/>
  <c r="W46" i="1"/>
  <c r="X46" i="2" s="1"/>
  <c r="AF46" i="1"/>
  <c r="L489" i="4"/>
  <c r="M487" i="4"/>
  <c r="M489" i="4"/>
  <c r="L487" i="4"/>
  <c r="O604" i="2"/>
  <c r="AN175" i="1"/>
  <c r="W489" i="4"/>
  <c r="V489" i="4"/>
  <c r="BQ487" i="1" l="1"/>
  <c r="BH22" i="1"/>
  <c r="T638" i="2"/>
  <c r="T637" i="2"/>
  <c r="E603" i="1"/>
  <c r="H603" i="1"/>
  <c r="I603" i="1"/>
  <c r="J603" i="1"/>
  <c r="K603" i="1"/>
  <c r="L603" i="1"/>
  <c r="M603" i="1"/>
  <c r="N603" i="1"/>
  <c r="O603" i="1"/>
  <c r="S603" i="1"/>
  <c r="T603" i="1"/>
  <c r="U603" i="1"/>
  <c r="X603" i="1"/>
  <c r="Y603" i="1"/>
  <c r="Z603" i="1"/>
  <c r="AA603" i="1"/>
  <c r="AB603" i="1"/>
  <c r="AC603" i="1"/>
  <c r="AD603" i="1"/>
  <c r="AE603" i="1"/>
  <c r="AO603" i="1"/>
  <c r="AP603" i="1"/>
  <c r="AR603" i="1"/>
  <c r="AS603" i="1"/>
  <c r="AT603" i="1"/>
  <c r="AU603" i="1"/>
  <c r="AZ603" i="1"/>
  <c r="BA603" i="1"/>
  <c r="BB603" i="1"/>
  <c r="BC603" i="1"/>
  <c r="BD603" i="1"/>
  <c r="BE603" i="1"/>
  <c r="BF603" i="1"/>
  <c r="BG603" i="1"/>
  <c r="BJ603" i="1"/>
  <c r="BK603" i="1"/>
  <c r="BL603" i="1"/>
  <c r="BM603" i="1"/>
  <c r="BN603" i="1"/>
  <c r="BO603" i="1"/>
  <c r="BP603" i="1"/>
  <c r="D603" i="1"/>
  <c r="E592" i="1"/>
  <c r="H592" i="1"/>
  <c r="I592" i="1"/>
  <c r="J592" i="1"/>
  <c r="K592" i="1"/>
  <c r="L592" i="1"/>
  <c r="M592" i="1"/>
  <c r="N592" i="1"/>
  <c r="O592" i="1"/>
  <c r="S592" i="1"/>
  <c r="T592" i="1"/>
  <c r="U592" i="1"/>
  <c r="X592" i="1"/>
  <c r="Y592" i="1"/>
  <c r="Z592" i="1"/>
  <c r="AA592" i="1"/>
  <c r="AB592" i="1"/>
  <c r="AC592" i="1"/>
  <c r="AD592" i="1"/>
  <c r="AE592" i="1"/>
  <c r="AO592" i="1"/>
  <c r="AP592" i="1"/>
  <c r="AR592" i="1"/>
  <c r="AS592" i="1"/>
  <c r="AT592" i="1"/>
  <c r="AU592" i="1"/>
  <c r="AZ592" i="1"/>
  <c r="BA592" i="1"/>
  <c r="BB592" i="1"/>
  <c r="BC592" i="1"/>
  <c r="BD592" i="1"/>
  <c r="BE592" i="1"/>
  <c r="BF592" i="1"/>
  <c r="BG592" i="1"/>
  <c r="BJ592" i="1"/>
  <c r="BK592" i="1"/>
  <c r="BL592" i="1"/>
  <c r="BM592" i="1"/>
  <c r="BN592" i="1"/>
  <c r="BO592" i="1"/>
  <c r="BP592" i="1"/>
  <c r="D592" i="1"/>
  <c r="E565" i="1"/>
  <c r="H565" i="1"/>
  <c r="I565" i="1"/>
  <c r="J565" i="1"/>
  <c r="K565" i="1"/>
  <c r="L565" i="1"/>
  <c r="M565" i="1"/>
  <c r="N565" i="1"/>
  <c r="O565" i="1"/>
  <c r="O504" i="1" s="1"/>
  <c r="S565" i="1"/>
  <c r="S504" i="1" s="1"/>
  <c r="S487" i="1" s="1"/>
  <c r="T565" i="1"/>
  <c r="T504" i="1" s="1"/>
  <c r="T487" i="1" s="1"/>
  <c r="U565" i="1"/>
  <c r="U504" i="1" s="1"/>
  <c r="U487" i="1" s="1"/>
  <c r="X565" i="1"/>
  <c r="X504" i="1" s="1"/>
  <c r="X487" i="1" s="1"/>
  <c r="Y565" i="1"/>
  <c r="Z565" i="1"/>
  <c r="Z504" i="1" s="1"/>
  <c r="Z487" i="1" s="1"/>
  <c r="AA565" i="1"/>
  <c r="AA504" i="1" s="1"/>
  <c r="AA487" i="1" s="1"/>
  <c r="AB565" i="1"/>
  <c r="AB504" i="1" s="1"/>
  <c r="AB487" i="1" s="1"/>
  <c r="AC565" i="1"/>
  <c r="AC504" i="1" s="1"/>
  <c r="AC487" i="1" s="1"/>
  <c r="AD565" i="1"/>
  <c r="AD504" i="1" s="1"/>
  <c r="AD487" i="1" s="1"/>
  <c r="AE565" i="1"/>
  <c r="AE504" i="1" s="1"/>
  <c r="AE487" i="1" s="1"/>
  <c r="AO565" i="1"/>
  <c r="AP565" i="1"/>
  <c r="AR565" i="1"/>
  <c r="AS565" i="1"/>
  <c r="AT565" i="1"/>
  <c r="AU565" i="1"/>
  <c r="AZ565" i="1"/>
  <c r="BA565" i="1"/>
  <c r="BB565" i="1"/>
  <c r="BC565" i="1"/>
  <c r="BD565" i="1"/>
  <c r="BE565" i="1"/>
  <c r="BF565" i="1"/>
  <c r="BG565" i="1"/>
  <c r="BJ565" i="1"/>
  <c r="BK565" i="1"/>
  <c r="BL565" i="1"/>
  <c r="BM565" i="1"/>
  <c r="BN565" i="1"/>
  <c r="BO565" i="1"/>
  <c r="BP565" i="1"/>
  <c r="D565" i="1"/>
  <c r="AH565" i="1" l="1"/>
  <c r="AH504" i="1" s="1"/>
  <c r="AH487" i="1" s="1"/>
  <c r="AG565" i="1"/>
  <c r="AG504" i="1" s="1"/>
  <c r="AG487" i="1" s="1"/>
  <c r="Y504" i="1"/>
  <c r="Y487" i="1" s="1"/>
  <c r="AV592" i="1"/>
  <c r="AW592" i="1"/>
  <c r="R603" i="1"/>
  <c r="Q603" i="1"/>
  <c r="AW565" i="1"/>
  <c r="AV565" i="1"/>
  <c r="AH603" i="1"/>
  <c r="AG603" i="1"/>
  <c r="Q592" i="1"/>
  <c r="R592" i="1"/>
  <c r="AW603" i="1"/>
  <c r="AV603" i="1"/>
  <c r="Q565" i="1"/>
  <c r="Q504" i="1" s="1"/>
  <c r="Q487" i="1" s="1"/>
  <c r="R565" i="1"/>
  <c r="R504" i="1" s="1"/>
  <c r="R487" i="1" s="1"/>
  <c r="AH592" i="1"/>
  <c r="AG592" i="1"/>
  <c r="BN504" i="1"/>
  <c r="BJ504" i="1"/>
  <c r="BD504" i="1"/>
  <c r="AZ504" i="1"/>
  <c r="AR504" i="1"/>
  <c r="M504" i="1"/>
  <c r="I504" i="1"/>
  <c r="BM504" i="1"/>
  <c r="BC504" i="1"/>
  <c r="AP504" i="1"/>
  <c r="L504" i="1"/>
  <c r="H504" i="1"/>
  <c r="BG504" i="1"/>
  <c r="AU504" i="1"/>
  <c r="BO504" i="1"/>
  <c r="BK504" i="1"/>
  <c r="BE504" i="1"/>
  <c r="BA504" i="1"/>
  <c r="AS504" i="1"/>
  <c r="N504" i="1"/>
  <c r="J504" i="1"/>
  <c r="BP504" i="1"/>
  <c r="BL504" i="1"/>
  <c r="BF504" i="1"/>
  <c r="BB504" i="1"/>
  <c r="AT504" i="1"/>
  <c r="AO504" i="1"/>
  <c r="K504" i="1"/>
  <c r="E504" i="1"/>
  <c r="BI565" i="1"/>
  <c r="AY565" i="1"/>
  <c r="V565" i="1"/>
  <c r="AY592" i="1"/>
  <c r="V592" i="1"/>
  <c r="S594" i="2" s="1"/>
  <c r="BH603" i="1"/>
  <c r="AX603" i="1"/>
  <c r="AM565" i="1"/>
  <c r="W565" i="1"/>
  <c r="F565" i="1"/>
  <c r="D565" i="2" s="1"/>
  <c r="AM592" i="1"/>
  <c r="W592" i="1"/>
  <c r="X594" i="2" s="1"/>
  <c r="F592" i="1"/>
  <c r="D594" i="2" s="1"/>
  <c r="BI603" i="1"/>
  <c r="AY603" i="1"/>
  <c r="V603" i="1"/>
  <c r="S607" i="2" s="1"/>
  <c r="AX565" i="1"/>
  <c r="AX504" i="1" s="1"/>
  <c r="BH592" i="1"/>
  <c r="G603" i="1"/>
  <c r="I607" i="2" s="1"/>
  <c r="BI592" i="1"/>
  <c r="BH565" i="1"/>
  <c r="AX592" i="1"/>
  <c r="AL603" i="1"/>
  <c r="AL565" i="1"/>
  <c r="G565" i="1"/>
  <c r="I565" i="2" s="1"/>
  <c r="AL592" i="1"/>
  <c r="G592" i="1"/>
  <c r="AM603" i="1"/>
  <c r="W603" i="1"/>
  <c r="F603" i="1"/>
  <c r="D607" i="2" s="1"/>
  <c r="T635" i="2"/>
  <c r="V626" i="2"/>
  <c r="V625" i="2" s="1"/>
  <c r="V622" i="2" s="1"/>
  <c r="W266" i="2"/>
  <c r="W265" i="2" s="1"/>
  <c r="V290" i="2"/>
  <c r="V289" i="2" s="1"/>
  <c r="W290" i="2"/>
  <c r="W289" i="2" s="1"/>
  <c r="W341" i="2"/>
  <c r="W340" i="2" s="1"/>
  <c r="T506" i="2"/>
  <c r="U506" i="2"/>
  <c r="W506" i="2"/>
  <c r="V506" i="2"/>
  <c r="U532" i="2"/>
  <c r="U531" i="2" s="1"/>
  <c r="T532" i="2"/>
  <c r="V532" i="2"/>
  <c r="V531" i="2" s="1"/>
  <c r="W532" i="2"/>
  <c r="W531" i="2" s="1"/>
  <c r="V604" i="2"/>
  <c r="W604" i="2"/>
  <c r="T608" i="2"/>
  <c r="W608" i="2"/>
  <c r="U608" i="2"/>
  <c r="V608" i="2"/>
  <c r="T634" i="2"/>
  <c r="T633" i="2" s="1"/>
  <c r="T632" i="2" s="1"/>
  <c r="W131" i="2"/>
  <c r="W124" i="2" s="1"/>
  <c r="U174" i="2"/>
  <c r="U173" i="2" s="1"/>
  <c r="U150" i="2" s="1"/>
  <c r="T174" i="2"/>
  <c r="T173" i="2" s="1"/>
  <c r="T150" i="2" s="1"/>
  <c r="T123" i="2" s="1"/>
  <c r="V174" i="2"/>
  <c r="V173" i="2" s="1"/>
  <c r="V150" i="2" s="1"/>
  <c r="V123" i="2" s="1"/>
  <c r="W174" i="2"/>
  <c r="W173" i="2" s="1"/>
  <c r="W150" i="2" s="1"/>
  <c r="V288" i="2"/>
  <c r="V287" i="2" s="1"/>
  <c r="W288" i="2"/>
  <c r="W287" i="2" s="1"/>
  <c r="W305" i="2"/>
  <c r="W304" i="2" s="1"/>
  <c r="W295" i="2" s="1"/>
  <c r="W339" i="2"/>
  <c r="W338" i="2" s="1"/>
  <c r="W564" i="2"/>
  <c r="T564" i="2"/>
  <c r="U564" i="2"/>
  <c r="V564" i="2"/>
  <c r="T570" i="2"/>
  <c r="U570" i="2"/>
  <c r="V570" i="2"/>
  <c r="W570" i="2"/>
  <c r="W624" i="2"/>
  <c r="Q649" i="1"/>
  <c r="X565" i="2" l="1"/>
  <c r="W504" i="1"/>
  <c r="W487" i="1" s="1"/>
  <c r="S565" i="2"/>
  <c r="V504" i="1"/>
  <c r="V487" i="1" s="1"/>
  <c r="AW504" i="1"/>
  <c r="AV504" i="1"/>
  <c r="N565" i="2"/>
  <c r="AD506" i="2"/>
  <c r="AD505" i="2" s="1"/>
  <c r="T505" i="2"/>
  <c r="AG570" i="2"/>
  <c r="AG569" i="2" s="1"/>
  <c r="W569" i="2"/>
  <c r="AE570" i="2"/>
  <c r="AE569" i="2" s="1"/>
  <c r="U569" i="2"/>
  <c r="AD532" i="2"/>
  <c r="AD531" i="2" s="1"/>
  <c r="T531" i="2"/>
  <c r="AE506" i="2"/>
  <c r="AE505" i="2" s="1"/>
  <c r="U505" i="2"/>
  <c r="AF506" i="2"/>
  <c r="AF505" i="2" s="1"/>
  <c r="V505" i="2"/>
  <c r="AD570" i="2"/>
  <c r="AD569" i="2" s="1"/>
  <c r="T569" i="2"/>
  <c r="AF570" i="2"/>
  <c r="AF569" i="2" s="1"/>
  <c r="V569" i="2"/>
  <c r="AG506" i="2"/>
  <c r="AG505" i="2" s="1"/>
  <c r="W505" i="2"/>
  <c r="BI504" i="1"/>
  <c r="BH504" i="1"/>
  <c r="AY504" i="1"/>
  <c r="AM504" i="1"/>
  <c r="F504" i="1"/>
  <c r="D504" i="2" s="1"/>
  <c r="AL504" i="1"/>
  <c r="S504" i="2"/>
  <c r="G504" i="1"/>
  <c r="I504" i="2" s="1"/>
  <c r="X504" i="2"/>
  <c r="AE532" i="2"/>
  <c r="AE531" i="2" s="1"/>
  <c r="AG532" i="2"/>
  <c r="AG531" i="2" s="1"/>
  <c r="AF532" i="2"/>
  <c r="AF531" i="2" s="1"/>
  <c r="AC594" i="2"/>
  <c r="AJ565" i="1"/>
  <c r="T563" i="2"/>
  <c r="AD563" i="2" s="1"/>
  <c r="AD564" i="2"/>
  <c r="W607" i="2"/>
  <c r="AG607" i="2" s="1"/>
  <c r="AG608" i="2"/>
  <c r="W623" i="2"/>
  <c r="AG624" i="2"/>
  <c r="W563" i="2"/>
  <c r="AG563" i="2" s="1"/>
  <c r="AG564" i="2"/>
  <c r="T607" i="2"/>
  <c r="AD608" i="2"/>
  <c r="AJ603" i="1"/>
  <c r="X607" i="2"/>
  <c r="AC607" i="2" s="1"/>
  <c r="N607" i="2"/>
  <c r="V563" i="2"/>
  <c r="AF563" i="2" s="1"/>
  <c r="AF564" i="2"/>
  <c r="V607" i="2"/>
  <c r="AF607" i="2" s="1"/>
  <c r="AF608" i="2"/>
  <c r="U563" i="2"/>
  <c r="AE563" i="2" s="1"/>
  <c r="AE564" i="2"/>
  <c r="U607" i="2"/>
  <c r="AE607" i="2" s="1"/>
  <c r="AE608" i="2"/>
  <c r="P592" i="1"/>
  <c r="I594" i="2"/>
  <c r="N594" i="2" s="1"/>
  <c r="AM182" i="1"/>
  <c r="AF592" i="1"/>
  <c r="AJ592" i="1"/>
  <c r="F182" i="1"/>
  <c r="D182" i="2" s="1"/>
  <c r="AF565" i="1"/>
  <c r="AL182" i="1"/>
  <c r="G182" i="1"/>
  <c r="I182" i="2" s="1"/>
  <c r="AF603" i="1"/>
  <c r="W182" i="1"/>
  <c r="X182" i="2" s="1"/>
  <c r="BI182" i="1"/>
  <c r="AY182" i="1"/>
  <c r="V182" i="1"/>
  <c r="S182" i="2" s="1"/>
  <c r="BH182" i="1"/>
  <c r="AX182" i="1"/>
  <c r="P565" i="1"/>
  <c r="P504" i="1" s="1"/>
  <c r="P487" i="1" s="1"/>
  <c r="P603" i="1"/>
  <c r="T631" i="2"/>
  <c r="T622" i="2" s="1"/>
  <c r="U290" i="2"/>
  <c r="U289" i="2" s="1"/>
  <c r="V256" i="2"/>
  <c r="V255" i="2" s="1"/>
  <c r="V175" i="2" s="1"/>
  <c r="W123" i="2"/>
  <c r="U339" i="2"/>
  <c r="U338" i="2" s="1"/>
  <c r="W335" i="2"/>
  <c r="W334" i="2" s="1"/>
  <c r="W256" i="2"/>
  <c r="W255" i="2" s="1"/>
  <c r="U131" i="2"/>
  <c r="U124" i="2" s="1"/>
  <c r="U123" i="2" s="1"/>
  <c r="U341" i="2"/>
  <c r="U340" i="2" s="1"/>
  <c r="U604" i="2"/>
  <c r="H570" i="2"/>
  <c r="G570" i="2"/>
  <c r="F570" i="2"/>
  <c r="E570" i="2"/>
  <c r="U624" i="2"/>
  <c r="U305" i="2"/>
  <c r="U304" i="2" s="1"/>
  <c r="U295" i="2" s="1"/>
  <c r="U288" i="2"/>
  <c r="U287" i="2" s="1"/>
  <c r="U266" i="2"/>
  <c r="U265" i="2" s="1"/>
  <c r="AC565" i="2" l="1"/>
  <c r="G569" i="2"/>
  <c r="Q569" i="2" s="1"/>
  <c r="Q570" i="2"/>
  <c r="H569" i="2"/>
  <c r="R569" i="2" s="1"/>
  <c r="R570" i="2"/>
  <c r="N504" i="2"/>
  <c r="E569" i="2"/>
  <c r="O569" i="2" s="1"/>
  <c r="O570" i="2"/>
  <c r="N182" i="2"/>
  <c r="F569" i="2"/>
  <c r="P569" i="2" s="1"/>
  <c r="P570" i="2"/>
  <c r="AC504" i="2"/>
  <c r="P182" i="1"/>
  <c r="W601" i="2"/>
  <c r="AJ182" i="1"/>
  <c r="U601" i="2"/>
  <c r="V601" i="2"/>
  <c r="U623" i="2"/>
  <c r="AE624" i="2"/>
  <c r="T601" i="2"/>
  <c r="AD607" i="2"/>
  <c r="W622" i="2"/>
  <c r="AF182" i="1"/>
  <c r="W175" i="2"/>
  <c r="W504" i="2"/>
  <c r="U256" i="2"/>
  <c r="U255" i="2" s="1"/>
  <c r="T504" i="2"/>
  <c r="U335" i="2"/>
  <c r="U334" i="2" s="1"/>
  <c r="V504" i="2"/>
  <c r="U504" i="2"/>
  <c r="AT649" i="1"/>
  <c r="T649" i="1"/>
  <c r="AT630" i="1"/>
  <c r="T630" i="1"/>
  <c r="AT628" i="1"/>
  <c r="AT627" i="1" s="1"/>
  <c r="T628" i="1"/>
  <c r="T627" i="1" s="1"/>
  <c r="AT620" i="1"/>
  <c r="AT618" i="1"/>
  <c r="T618" i="1"/>
  <c r="AT610" i="1"/>
  <c r="AT606" i="1"/>
  <c r="AT605" i="1" s="1"/>
  <c r="T606" i="1"/>
  <c r="T605" i="1" s="1"/>
  <c r="AT601" i="1"/>
  <c r="T601" i="1"/>
  <c r="AT599" i="1"/>
  <c r="T599" i="1"/>
  <c r="AT588" i="1"/>
  <c r="T588" i="1"/>
  <c r="AT340" i="1"/>
  <c r="T340" i="1"/>
  <c r="AT338" i="1"/>
  <c r="T338" i="1"/>
  <c r="AT304" i="1"/>
  <c r="AT295" i="1" s="1"/>
  <c r="T304" i="1"/>
  <c r="T295" i="1" s="1"/>
  <c r="T289" i="1"/>
  <c r="AT287" i="1"/>
  <c r="T287" i="1"/>
  <c r="AT265" i="1"/>
  <c r="T265" i="1"/>
  <c r="AT177" i="1"/>
  <c r="T177" i="1"/>
  <c r="T124" i="1" l="1"/>
  <c r="AT124" i="1"/>
  <c r="T256" i="1"/>
  <c r="T255" i="1" s="1"/>
  <c r="T335" i="1"/>
  <c r="T334" i="1" s="1"/>
  <c r="AC182" i="2"/>
  <c r="T150" i="1"/>
  <c r="AT150" i="1"/>
  <c r="AT256" i="1"/>
  <c r="AT255" i="1" s="1"/>
  <c r="AT335" i="1"/>
  <c r="AT334" i="1" s="1"/>
  <c r="V487" i="2"/>
  <c r="W487" i="2"/>
  <c r="T487" i="2"/>
  <c r="U487" i="2"/>
  <c r="U622" i="2"/>
  <c r="U175" i="2"/>
  <c r="AT598" i="1"/>
  <c r="T377" i="1"/>
  <c r="T408" i="1"/>
  <c r="AT377" i="1"/>
  <c r="T598" i="1"/>
  <c r="AT72" i="1"/>
  <c r="AT408" i="1"/>
  <c r="T626" i="1"/>
  <c r="T617" i="1" s="1"/>
  <c r="T176" i="1"/>
  <c r="AT176" i="1"/>
  <c r="T72" i="1"/>
  <c r="AT626" i="1"/>
  <c r="T123" i="1" l="1"/>
  <c r="AT487" i="1"/>
  <c r="AT123" i="1"/>
  <c r="T175" i="1"/>
  <c r="AT175" i="1"/>
  <c r="AT617" i="1"/>
  <c r="O610" i="1" l="1"/>
  <c r="N610" i="1"/>
  <c r="M610" i="1"/>
  <c r="L610" i="1"/>
  <c r="K610" i="1"/>
  <c r="J610" i="1"/>
  <c r="I610" i="1"/>
  <c r="H610" i="1"/>
  <c r="E610" i="1"/>
  <c r="E605" i="1"/>
  <c r="AE340" i="1"/>
  <c r="AD340" i="1"/>
  <c r="AC340" i="1"/>
  <c r="AB340" i="1"/>
  <c r="AA340" i="1"/>
  <c r="Z340" i="1"/>
  <c r="Y340" i="1"/>
  <c r="X340" i="1"/>
  <c r="U340" i="1"/>
  <c r="S340" i="1"/>
  <c r="O340" i="1"/>
  <c r="N340" i="1"/>
  <c r="M340" i="1"/>
  <c r="L340" i="1"/>
  <c r="K340" i="1"/>
  <c r="J340" i="1"/>
  <c r="I340" i="1"/>
  <c r="H340" i="1"/>
  <c r="N620" i="1"/>
  <c r="M620" i="1"/>
  <c r="L620" i="1"/>
  <c r="K620" i="1"/>
  <c r="J620" i="1"/>
  <c r="I620" i="1"/>
  <c r="H620" i="1"/>
  <c r="AE601" i="1"/>
  <c r="AD601" i="1"/>
  <c r="AC601" i="1"/>
  <c r="AB601" i="1"/>
  <c r="AA601" i="1"/>
  <c r="Z601" i="1"/>
  <c r="Y601" i="1"/>
  <c r="X601" i="1"/>
  <c r="U601" i="1"/>
  <c r="S601" i="1"/>
  <c r="O601" i="1"/>
  <c r="N601" i="1"/>
  <c r="M601" i="1"/>
  <c r="L601" i="1"/>
  <c r="K601" i="1"/>
  <c r="J601" i="1"/>
  <c r="I601" i="1"/>
  <c r="H601" i="1"/>
  <c r="E601" i="1"/>
  <c r="AE177" i="1"/>
  <c r="AD177" i="1"/>
  <c r="AC177" i="1"/>
  <c r="AB177" i="1"/>
  <c r="AA177" i="1"/>
  <c r="Z177" i="1"/>
  <c r="Y177" i="1"/>
  <c r="X177" i="1"/>
  <c r="U177" i="1"/>
  <c r="S177" i="1"/>
  <c r="O177" i="1"/>
  <c r="N177" i="1"/>
  <c r="M177" i="1"/>
  <c r="L177" i="1"/>
  <c r="K177" i="1"/>
  <c r="J177" i="1"/>
  <c r="I177" i="1"/>
  <c r="H177" i="1"/>
  <c r="E177" i="1"/>
  <c r="R340" i="1" l="1"/>
  <c r="Q340" i="1"/>
  <c r="AH601" i="1"/>
  <c r="AG601" i="1"/>
  <c r="Q601" i="1"/>
  <c r="R601" i="1"/>
  <c r="AH340" i="1"/>
  <c r="AG340" i="1"/>
  <c r="AG177" i="1"/>
  <c r="AH177" i="1"/>
  <c r="R177" i="1"/>
  <c r="Q177" i="1"/>
  <c r="I124" i="1"/>
  <c r="AE124" i="1"/>
  <c r="M124" i="1"/>
  <c r="U124" i="1"/>
  <c r="AD124" i="1"/>
  <c r="L124" i="1"/>
  <c r="S124" i="1"/>
  <c r="Z124" i="1"/>
  <c r="H124" i="1"/>
  <c r="I150" i="1"/>
  <c r="AB124" i="1"/>
  <c r="N124" i="1"/>
  <c r="X124" i="1"/>
  <c r="AC124" i="1"/>
  <c r="J124" i="1"/>
  <c r="O124" i="1"/>
  <c r="Y124" i="1"/>
  <c r="AE150" i="1"/>
  <c r="H150" i="1"/>
  <c r="M150" i="1"/>
  <c r="U150" i="1"/>
  <c r="AB150" i="1"/>
  <c r="N150" i="1"/>
  <c r="J150" i="1"/>
  <c r="X150" i="1"/>
  <c r="AC150" i="1"/>
  <c r="O150" i="1"/>
  <c r="Y150" i="1"/>
  <c r="AD150" i="1"/>
  <c r="L150" i="1"/>
  <c r="S150" i="1"/>
  <c r="Z150" i="1"/>
  <c r="V131" i="1"/>
  <c r="S131" i="2" s="1"/>
  <c r="G155" i="1"/>
  <c r="I155" i="2" s="1"/>
  <c r="G173" i="1"/>
  <c r="I173" i="2" s="1"/>
  <c r="G186" i="1"/>
  <c r="I186" i="2" s="1"/>
  <c r="G601" i="1"/>
  <c r="I604" i="2" s="1"/>
  <c r="S625" i="2"/>
  <c r="F340" i="1"/>
  <c r="D340" i="2" s="1"/>
  <c r="X615" i="2"/>
  <c r="G131" i="1"/>
  <c r="I131" i="2" s="1"/>
  <c r="F155" i="1"/>
  <c r="D155" i="2" s="1"/>
  <c r="F173" i="1"/>
  <c r="D173" i="2" s="1"/>
  <c r="F186" i="1"/>
  <c r="D186" i="2" s="1"/>
  <c r="F601" i="1"/>
  <c r="D604" i="2" s="1"/>
  <c r="G620" i="1"/>
  <c r="I625" i="2" s="1"/>
  <c r="W340" i="1"/>
  <c r="X340" i="2" s="1"/>
  <c r="S615" i="2"/>
  <c r="V129" i="1"/>
  <c r="S129" i="2" s="1"/>
  <c r="W131" i="1"/>
  <c r="X131" i="2" s="1"/>
  <c r="F151" i="1"/>
  <c r="D151" i="2" s="1"/>
  <c r="V155" i="1"/>
  <c r="S155" i="2" s="1"/>
  <c r="V173" i="1"/>
  <c r="S173" i="2" s="1"/>
  <c r="V186" i="1"/>
  <c r="S186" i="2" s="1"/>
  <c r="V601" i="1"/>
  <c r="S604" i="2" s="1"/>
  <c r="X625" i="2"/>
  <c r="G340" i="1"/>
  <c r="I340" i="2" s="1"/>
  <c r="F610" i="1"/>
  <c r="D615" i="2" s="1"/>
  <c r="F131" i="1"/>
  <c r="D131" i="2" s="1"/>
  <c r="V151" i="1"/>
  <c r="S151" i="2" s="1"/>
  <c r="W155" i="1"/>
  <c r="X155" i="2" s="1"/>
  <c r="W173" i="1"/>
  <c r="X173" i="2" s="1"/>
  <c r="W186" i="1"/>
  <c r="X186" i="2" s="1"/>
  <c r="W601" i="1"/>
  <c r="X604" i="2" s="1"/>
  <c r="F620" i="1"/>
  <c r="D625" i="2" s="1"/>
  <c r="V340" i="1"/>
  <c r="S340" i="2" s="1"/>
  <c r="G610" i="1"/>
  <c r="F129" i="1"/>
  <c r="D129" i="2" s="1"/>
  <c r="Z72" i="1"/>
  <c r="AD72" i="1"/>
  <c r="O408" i="1"/>
  <c r="X408" i="1"/>
  <c r="AB408" i="1"/>
  <c r="S72" i="1"/>
  <c r="Y72" i="1"/>
  <c r="AC72" i="1"/>
  <c r="N408" i="1"/>
  <c r="U408" i="1"/>
  <c r="AA408" i="1"/>
  <c r="AE408" i="1"/>
  <c r="N72" i="1"/>
  <c r="U72" i="1"/>
  <c r="AA72" i="1"/>
  <c r="AE72" i="1"/>
  <c r="S408" i="1"/>
  <c r="Y408" i="1"/>
  <c r="AC408" i="1"/>
  <c r="O72" i="1"/>
  <c r="X72" i="1"/>
  <c r="AB72" i="1"/>
  <c r="Z408" i="1"/>
  <c r="AD408" i="1"/>
  <c r="AB635" i="2"/>
  <c r="AG635" i="2" s="1"/>
  <c r="AA635" i="2"/>
  <c r="AF635" i="2" s="1"/>
  <c r="Z635" i="2"/>
  <c r="AE635" i="2" s="1"/>
  <c r="M635" i="2"/>
  <c r="L635" i="2"/>
  <c r="K635" i="2"/>
  <c r="H635" i="2"/>
  <c r="G635" i="2"/>
  <c r="F635" i="2"/>
  <c r="AB633" i="2"/>
  <c r="AG633" i="2" s="1"/>
  <c r="AA633" i="2"/>
  <c r="Z633" i="2"/>
  <c r="M633" i="2"/>
  <c r="L633" i="2"/>
  <c r="K633" i="2"/>
  <c r="H633" i="2"/>
  <c r="H632" i="2" s="1"/>
  <c r="G633" i="2"/>
  <c r="G632" i="2" s="1"/>
  <c r="F633" i="2"/>
  <c r="F632" i="2" s="1"/>
  <c r="F216" i="2"/>
  <c r="G216" i="2"/>
  <c r="H216" i="2"/>
  <c r="J216" i="2"/>
  <c r="K216" i="2"/>
  <c r="L216" i="2"/>
  <c r="M216" i="2"/>
  <c r="Y216" i="2"/>
  <c r="AD216" i="2" s="1"/>
  <c r="Z216" i="2"/>
  <c r="AE216" i="2" s="1"/>
  <c r="AA216" i="2"/>
  <c r="AF216" i="2" s="1"/>
  <c r="AB216" i="2"/>
  <c r="AG216" i="2" s="1"/>
  <c r="AB615" i="2"/>
  <c r="AG615" i="2" s="1"/>
  <c r="AA615" i="2"/>
  <c r="AF615" i="2" s="1"/>
  <c r="Z615" i="2"/>
  <c r="AE615" i="2" s="1"/>
  <c r="Y615" i="2"/>
  <c r="AD615" i="2" s="1"/>
  <c r="M615" i="2"/>
  <c r="L615" i="2"/>
  <c r="K615" i="2"/>
  <c r="J615" i="2"/>
  <c r="H615" i="2"/>
  <c r="G615" i="2"/>
  <c r="F615" i="2"/>
  <c r="Y588" i="2"/>
  <c r="AD588" i="2" s="1"/>
  <c r="J588" i="2"/>
  <c r="AB625" i="2"/>
  <c r="AG625" i="2" s="1"/>
  <c r="Z625" i="2"/>
  <c r="AE625" i="2" s="1"/>
  <c r="Y625" i="2"/>
  <c r="AD625" i="2" s="1"/>
  <c r="M625" i="2"/>
  <c r="K625" i="2"/>
  <c r="J625" i="2"/>
  <c r="H625" i="2"/>
  <c r="F625" i="2"/>
  <c r="AB602" i="2"/>
  <c r="AG602" i="2" s="1"/>
  <c r="AA602" i="2"/>
  <c r="AF602" i="2" s="1"/>
  <c r="Z602" i="2"/>
  <c r="AE602" i="2" s="1"/>
  <c r="Y602" i="2"/>
  <c r="AD602" i="2" s="1"/>
  <c r="M602" i="2"/>
  <c r="L602" i="2"/>
  <c r="K602" i="2"/>
  <c r="J602" i="2"/>
  <c r="H602" i="2"/>
  <c r="G602" i="2"/>
  <c r="F602" i="2"/>
  <c r="E448" i="2"/>
  <c r="F448" i="2"/>
  <c r="G448" i="2"/>
  <c r="H448" i="2"/>
  <c r="J448" i="2"/>
  <c r="O448" i="2" s="1"/>
  <c r="K448" i="2"/>
  <c r="P448" i="2" s="1"/>
  <c r="L448" i="2"/>
  <c r="Q448" i="2" s="1"/>
  <c r="M448" i="2"/>
  <c r="Y448" i="2"/>
  <c r="AD448" i="2" s="1"/>
  <c r="Z448" i="2"/>
  <c r="AE448" i="2" s="1"/>
  <c r="AA448" i="2"/>
  <c r="AF448" i="2" s="1"/>
  <c r="AB448" i="2"/>
  <c r="AG448" i="2" s="1"/>
  <c r="E409" i="2"/>
  <c r="F409" i="2"/>
  <c r="F408" i="2" s="1"/>
  <c r="G409" i="2"/>
  <c r="H409" i="2"/>
  <c r="H408" i="2" s="1"/>
  <c r="J409" i="2"/>
  <c r="K409" i="2"/>
  <c r="P409" i="2" s="1"/>
  <c r="L409" i="2"/>
  <c r="Q409" i="2" s="1"/>
  <c r="M409" i="2"/>
  <c r="R409" i="2" s="1"/>
  <c r="Y409" i="2"/>
  <c r="Z409" i="2"/>
  <c r="AE409" i="2" s="1"/>
  <c r="AA409" i="2"/>
  <c r="AF409" i="2" s="1"/>
  <c r="AB409" i="2"/>
  <c r="E393" i="2"/>
  <c r="F393" i="2"/>
  <c r="G393" i="2"/>
  <c r="H393" i="2"/>
  <c r="J393" i="2"/>
  <c r="O393" i="2" s="1"/>
  <c r="K393" i="2"/>
  <c r="P393" i="2" s="1"/>
  <c r="L393" i="2"/>
  <c r="Q393" i="2" s="1"/>
  <c r="M393" i="2"/>
  <c r="R393" i="2" s="1"/>
  <c r="Y393" i="2"/>
  <c r="AD393" i="2" s="1"/>
  <c r="Z393" i="2"/>
  <c r="AE393" i="2" s="1"/>
  <c r="AA393" i="2"/>
  <c r="AF393" i="2" s="1"/>
  <c r="AB393" i="2"/>
  <c r="AG393" i="2" s="1"/>
  <c r="E378" i="2"/>
  <c r="E377" i="2" s="1"/>
  <c r="F378" i="2"/>
  <c r="G378" i="2"/>
  <c r="H378" i="2"/>
  <c r="H377" i="2" s="1"/>
  <c r="J378" i="2"/>
  <c r="K378" i="2"/>
  <c r="P378" i="2" s="1"/>
  <c r="L378" i="2"/>
  <c r="Q378" i="2" s="1"/>
  <c r="M378" i="2"/>
  <c r="R378" i="2" s="1"/>
  <c r="Y378" i="2"/>
  <c r="Z378" i="2"/>
  <c r="AE378" i="2" s="1"/>
  <c r="AA378" i="2"/>
  <c r="AF378" i="2" s="1"/>
  <c r="AB378" i="2"/>
  <c r="E356" i="2"/>
  <c r="F356" i="2"/>
  <c r="G356" i="2"/>
  <c r="H356" i="2"/>
  <c r="J356" i="2"/>
  <c r="O356" i="2" s="1"/>
  <c r="K356" i="2"/>
  <c r="P356" i="2" s="1"/>
  <c r="L356" i="2"/>
  <c r="M356" i="2"/>
  <c r="Y356" i="2"/>
  <c r="AD356" i="2" s="1"/>
  <c r="Z356" i="2"/>
  <c r="AE356" i="2" s="1"/>
  <c r="AA356" i="2"/>
  <c r="AF356" i="2" s="1"/>
  <c r="AB356" i="2"/>
  <c r="AG356" i="2" s="1"/>
  <c r="E304" i="2"/>
  <c r="E295" i="2" s="1"/>
  <c r="G304" i="2"/>
  <c r="G295" i="2" s="1"/>
  <c r="J304" i="2"/>
  <c r="L304" i="2"/>
  <c r="Y304" i="2"/>
  <c r="AA304" i="2"/>
  <c r="J177" i="2"/>
  <c r="Y177" i="2"/>
  <c r="AD177" i="2" s="1"/>
  <c r="E151" i="2"/>
  <c r="G151" i="2"/>
  <c r="J151" i="2"/>
  <c r="L151" i="2"/>
  <c r="Y151" i="2"/>
  <c r="AD151" i="2" s="1"/>
  <c r="AA151" i="2"/>
  <c r="AF151" i="2" s="1"/>
  <c r="E131" i="2"/>
  <c r="G131" i="2"/>
  <c r="J131" i="2"/>
  <c r="L131" i="2"/>
  <c r="Y131" i="2"/>
  <c r="AD131" i="2" s="1"/>
  <c r="AA131" i="2"/>
  <c r="AF131" i="2" s="1"/>
  <c r="J129" i="2"/>
  <c r="Y129" i="2"/>
  <c r="AD129" i="2" s="1"/>
  <c r="Z129" i="2"/>
  <c r="AE129" i="2" s="1"/>
  <c r="AA129" i="2"/>
  <c r="AF129" i="2" s="1"/>
  <c r="AB129" i="2"/>
  <c r="AG129" i="2" s="1"/>
  <c r="C123" i="2"/>
  <c r="F98" i="2"/>
  <c r="G98" i="2"/>
  <c r="H98" i="2"/>
  <c r="J98" i="2"/>
  <c r="K98" i="2"/>
  <c r="L98" i="2"/>
  <c r="Q98" i="2" s="1"/>
  <c r="M98" i="2"/>
  <c r="R98" i="2" s="1"/>
  <c r="Y98" i="2"/>
  <c r="AD98" i="2" s="1"/>
  <c r="Z98" i="2"/>
  <c r="AE98" i="2" s="1"/>
  <c r="AA98" i="2"/>
  <c r="AF98" i="2" s="1"/>
  <c r="AB98" i="2"/>
  <c r="AG98" i="2" s="1"/>
  <c r="E98" i="2"/>
  <c r="E73" i="2"/>
  <c r="F73" i="2"/>
  <c r="G73" i="2"/>
  <c r="H73" i="2"/>
  <c r="J73" i="2"/>
  <c r="O73" i="2" s="1"/>
  <c r="K73" i="2"/>
  <c r="L73" i="2"/>
  <c r="Q73" i="2" s="1"/>
  <c r="M73" i="2"/>
  <c r="R73" i="2" s="1"/>
  <c r="Y73" i="2"/>
  <c r="AD73" i="2" s="1"/>
  <c r="Z73" i="2"/>
  <c r="AE73" i="2" s="1"/>
  <c r="AA73" i="2"/>
  <c r="AF73" i="2" s="1"/>
  <c r="AB73" i="2"/>
  <c r="AG73" i="2" s="1"/>
  <c r="E46" i="2"/>
  <c r="F46" i="2"/>
  <c r="G46" i="2"/>
  <c r="H46" i="2"/>
  <c r="J46" i="2"/>
  <c r="K46" i="2"/>
  <c r="L46" i="2"/>
  <c r="M46" i="2"/>
  <c r="Y46" i="2"/>
  <c r="AD46" i="2" s="1"/>
  <c r="Z46" i="2"/>
  <c r="AE46" i="2" s="1"/>
  <c r="AA46" i="2"/>
  <c r="AF46" i="2" s="1"/>
  <c r="AB46" i="2"/>
  <c r="AG46" i="2" s="1"/>
  <c r="E21" i="2"/>
  <c r="F21" i="2"/>
  <c r="G21" i="2"/>
  <c r="H21" i="2"/>
  <c r="J21" i="2"/>
  <c r="K21" i="2"/>
  <c r="L21" i="2"/>
  <c r="M21" i="2"/>
  <c r="T21" i="2"/>
  <c r="U21" i="2"/>
  <c r="V21" i="2"/>
  <c r="W21" i="2"/>
  <c r="Y21" i="2"/>
  <c r="Z21" i="2"/>
  <c r="AA21" i="2"/>
  <c r="AB21" i="2"/>
  <c r="P216" i="2" l="1"/>
  <c r="O378" i="2"/>
  <c r="O409" i="2"/>
  <c r="P73" i="2"/>
  <c r="R448" i="2"/>
  <c r="R216" i="2"/>
  <c r="R356" i="2"/>
  <c r="AH72" i="1"/>
  <c r="AG72" i="1"/>
  <c r="AH408" i="1"/>
  <c r="AG408" i="1"/>
  <c r="AH150" i="1"/>
  <c r="AG150" i="1"/>
  <c r="R150" i="1"/>
  <c r="Q150" i="1"/>
  <c r="R124" i="1"/>
  <c r="Q124" i="1"/>
  <c r="AH124" i="1"/>
  <c r="AG124" i="1"/>
  <c r="O151" i="2"/>
  <c r="O304" i="2"/>
  <c r="P98" i="2"/>
  <c r="Q356" i="2"/>
  <c r="Q216" i="2"/>
  <c r="Q151" i="2"/>
  <c r="Q304" i="2"/>
  <c r="O98" i="2"/>
  <c r="Q131" i="2"/>
  <c r="O131" i="2"/>
  <c r="N173" i="2"/>
  <c r="N155" i="2"/>
  <c r="N340" i="2"/>
  <c r="N131" i="2"/>
  <c r="N186" i="2"/>
  <c r="F124" i="1"/>
  <c r="D124" i="2" s="1"/>
  <c r="V124" i="1"/>
  <c r="S124" i="2" s="1"/>
  <c r="P46" i="2"/>
  <c r="R46" i="2"/>
  <c r="W177" i="1"/>
  <c r="X177" i="2" s="1"/>
  <c r="F150" i="1"/>
  <c r="D150" i="2" s="1"/>
  <c r="V177" i="1"/>
  <c r="S177" i="2" s="1"/>
  <c r="F177" i="1"/>
  <c r="D177" i="2" s="1"/>
  <c r="V150" i="1"/>
  <c r="S150" i="2" s="1"/>
  <c r="G177" i="1"/>
  <c r="I177" i="2" s="1"/>
  <c r="AC73" i="2"/>
  <c r="AC46" i="2"/>
  <c r="AC216" i="2"/>
  <c r="AC356" i="2"/>
  <c r="AC393" i="2"/>
  <c r="P625" i="2"/>
  <c r="Q633" i="2"/>
  <c r="L632" i="2"/>
  <c r="Q632" i="2" s="1"/>
  <c r="AB632" i="2"/>
  <c r="AG632" i="2" s="1"/>
  <c r="L295" i="2"/>
  <c r="Q295" i="2" s="1"/>
  <c r="AB377" i="2"/>
  <c r="AG377" i="2" s="1"/>
  <c r="AG378" i="2"/>
  <c r="M377" i="2"/>
  <c r="R377" i="2" s="1"/>
  <c r="AB408" i="2"/>
  <c r="AG408" i="2" s="1"/>
  <c r="AG409" i="2"/>
  <c r="P602" i="2"/>
  <c r="P635" i="2"/>
  <c r="O46" i="2"/>
  <c r="J295" i="2"/>
  <c r="O295" i="2" s="1"/>
  <c r="L377" i="2"/>
  <c r="L408" i="2"/>
  <c r="Q602" i="2"/>
  <c r="P615" i="2"/>
  <c r="M632" i="2"/>
  <c r="R632" i="2" s="1"/>
  <c r="R633" i="2"/>
  <c r="Q635" i="2"/>
  <c r="AA295" i="2"/>
  <c r="AF295" i="2" s="1"/>
  <c r="AF304" i="2"/>
  <c r="R602" i="2"/>
  <c r="Q615" i="2"/>
  <c r="Z632" i="2"/>
  <c r="AE632" i="2" s="1"/>
  <c r="AE633" i="2"/>
  <c r="R635" i="2"/>
  <c r="Q46" i="2"/>
  <c r="Y295" i="2"/>
  <c r="AD295" i="2" s="1"/>
  <c r="AD304" i="2"/>
  <c r="Y377" i="2"/>
  <c r="AD377" i="2" s="1"/>
  <c r="AD378" i="2"/>
  <c r="Y408" i="2"/>
  <c r="AD408" i="2" s="1"/>
  <c r="AD409" i="2"/>
  <c r="R625" i="2"/>
  <c r="R615" i="2"/>
  <c r="K632" i="2"/>
  <c r="P632" i="2" s="1"/>
  <c r="P633" i="2"/>
  <c r="AA632" i="2"/>
  <c r="AF632" i="2" s="1"/>
  <c r="AF633" i="2"/>
  <c r="AC625" i="2"/>
  <c r="P131" i="1"/>
  <c r="AC155" i="2"/>
  <c r="AC604" i="2"/>
  <c r="P155" i="1"/>
  <c r="AC131" i="2"/>
  <c r="N625" i="2"/>
  <c r="AC340" i="2"/>
  <c r="AC448" i="2"/>
  <c r="P186" i="1"/>
  <c r="P177" i="1" s="1"/>
  <c r="AC173" i="2"/>
  <c r="I615" i="2"/>
  <c r="N615" i="2" s="1"/>
  <c r="P173" i="1"/>
  <c r="AC615" i="2"/>
  <c r="N604" i="2"/>
  <c r="P601" i="1"/>
  <c r="W408" i="1"/>
  <c r="X408" i="2" s="1"/>
  <c r="V72" i="1"/>
  <c r="S72" i="2" s="1"/>
  <c r="V408" i="1"/>
  <c r="S408" i="2" s="1"/>
  <c r="W72" i="1"/>
  <c r="X72" i="2" s="1"/>
  <c r="Y20" i="2"/>
  <c r="T20" i="2"/>
  <c r="E20" i="2"/>
  <c r="E150" i="1"/>
  <c r="U20" i="2"/>
  <c r="AB72" i="2"/>
  <c r="AG72" i="2" s="1"/>
  <c r="M72" i="2"/>
  <c r="AB20" i="2"/>
  <c r="M20" i="2"/>
  <c r="H20" i="2"/>
  <c r="H72" i="2"/>
  <c r="L72" i="2"/>
  <c r="L20" i="2"/>
  <c r="Z408" i="2"/>
  <c r="AE408" i="2" s="1"/>
  <c r="E72" i="2"/>
  <c r="AA408" i="2"/>
  <c r="AF408" i="2" s="1"/>
  <c r="Y488" i="2"/>
  <c r="AD488" i="2" s="1"/>
  <c r="K20" i="2"/>
  <c r="J488" i="2"/>
  <c r="M408" i="2"/>
  <c r="R408" i="2" s="1"/>
  <c r="E408" i="2"/>
  <c r="G408" i="2"/>
  <c r="G20" i="2"/>
  <c r="AA20" i="2"/>
  <c r="W20" i="2"/>
  <c r="J408" i="2"/>
  <c r="Y72" i="2"/>
  <c r="AD72" i="2" s="1"/>
  <c r="Z20" i="2"/>
  <c r="V20" i="2"/>
  <c r="J20" i="2"/>
  <c r="F20" i="2"/>
  <c r="K408" i="2"/>
  <c r="P408" i="2" s="1"/>
  <c r="AA504" i="2"/>
  <c r="AF504" i="2" s="1"/>
  <c r="J504" i="2"/>
  <c r="Y504" i="2"/>
  <c r="AD504" i="2" s="1"/>
  <c r="AA377" i="2"/>
  <c r="AF377" i="2" s="1"/>
  <c r="K377" i="2"/>
  <c r="G377" i="2"/>
  <c r="Z377" i="2"/>
  <c r="AE377" i="2" s="1"/>
  <c r="J377" i="2"/>
  <c r="O377" i="2" s="1"/>
  <c r="F377" i="2"/>
  <c r="AA72" i="2"/>
  <c r="AF72" i="2" s="1"/>
  <c r="K72" i="2"/>
  <c r="G72" i="2"/>
  <c r="Z72" i="2"/>
  <c r="AE72" i="2" s="1"/>
  <c r="J72" i="2"/>
  <c r="F72" i="2"/>
  <c r="O72" i="2" l="1"/>
  <c r="O408" i="2"/>
  <c r="Q72" i="2"/>
  <c r="P72" i="2"/>
  <c r="R72" i="2"/>
  <c r="Q408" i="2"/>
  <c r="P377" i="2"/>
  <c r="Q377" i="2"/>
  <c r="N177" i="2"/>
  <c r="AC72" i="2"/>
  <c r="AC186" i="2"/>
  <c r="AC409" i="2"/>
  <c r="AC98" i="2"/>
  <c r="AC408" i="2"/>
  <c r="Y487" i="2"/>
  <c r="AD487" i="2" s="1"/>
  <c r="J487" i="2"/>
  <c r="AF506" i="4"/>
  <c r="AG506" i="4"/>
  <c r="I501" i="4" l="1"/>
  <c r="R486" i="4"/>
  <c r="O486" i="4"/>
  <c r="Q486" i="4"/>
  <c r="N486" i="4"/>
  <c r="P486" i="4"/>
  <c r="P501" i="4"/>
  <c r="O501" i="4"/>
  <c r="K501" i="4"/>
  <c r="Q501" i="4"/>
  <c r="N501" i="4"/>
  <c r="J501" i="4"/>
  <c r="X501" i="4"/>
  <c r="T501" i="4"/>
  <c r="S501" i="4"/>
  <c r="Y501" i="4"/>
  <c r="U501" i="4"/>
  <c r="E1130" i="1"/>
  <c r="U1130" i="1" s="1"/>
  <c r="F1130" i="1"/>
  <c r="V1130" i="1" s="1"/>
  <c r="H1130" i="1"/>
  <c r="K1130" i="1" s="1"/>
  <c r="E1128" i="1"/>
  <c r="U1128" i="1" s="1"/>
  <c r="F1128" i="1"/>
  <c r="V1128" i="1" s="1"/>
  <c r="H1128" i="1"/>
  <c r="K1128" i="1" s="1"/>
  <c r="AA796" i="1"/>
  <c r="AB796" i="1"/>
  <c r="D796" i="1"/>
  <c r="X764" i="1"/>
  <c r="Z787" i="1"/>
  <c r="Z764" i="1" s="1"/>
  <c r="AA787" i="1"/>
  <c r="AA764" i="1" s="1"/>
  <c r="AB787" i="1"/>
  <c r="Y764" i="1"/>
  <c r="H738" i="1"/>
  <c r="I738" i="1"/>
  <c r="J738" i="1"/>
  <c r="L738" i="1"/>
  <c r="M738" i="1"/>
  <c r="N738" i="1"/>
  <c r="P738" i="1"/>
  <c r="R738" i="1"/>
  <c r="X738" i="1"/>
  <c r="Y738" i="1"/>
  <c r="Z738" i="1"/>
  <c r="AA738" i="1"/>
  <c r="AB738" i="1"/>
  <c r="H687" i="1"/>
  <c r="I687" i="1"/>
  <c r="J687" i="1"/>
  <c r="L687" i="1"/>
  <c r="M687" i="1"/>
  <c r="N687" i="1"/>
  <c r="P687" i="1"/>
  <c r="R687" i="1"/>
  <c r="X687" i="1"/>
  <c r="Y687" i="1"/>
  <c r="Z687" i="1"/>
  <c r="AA687" i="1"/>
  <c r="AB687" i="1"/>
  <c r="H713" i="1"/>
  <c r="I713" i="1"/>
  <c r="J713" i="1"/>
  <c r="L713" i="1"/>
  <c r="M713" i="1"/>
  <c r="N713" i="1"/>
  <c r="P713" i="1"/>
  <c r="R713" i="1"/>
  <c r="X713" i="1"/>
  <c r="Y713" i="1"/>
  <c r="Z713" i="1"/>
  <c r="AA713" i="1"/>
  <c r="AB713" i="1"/>
  <c r="D1130" i="1"/>
  <c r="O713" i="1" l="1"/>
  <c r="K687" i="1"/>
  <c r="S713" i="1"/>
  <c r="K738" i="1"/>
  <c r="G1130" i="1"/>
  <c r="T1130" i="1"/>
  <c r="W1130" i="1" s="1"/>
  <c r="N712" i="1"/>
  <c r="S687" i="1"/>
  <c r="O738" i="1"/>
  <c r="O687" i="1"/>
  <c r="K713" i="1"/>
  <c r="S738" i="1"/>
  <c r="AB712" i="1"/>
  <c r="AA712" i="1"/>
  <c r="R712" i="1"/>
  <c r="L712" i="1"/>
  <c r="Z712" i="1"/>
  <c r="P712" i="1"/>
  <c r="J712" i="1"/>
  <c r="W501" i="4"/>
  <c r="L1127" i="1"/>
  <c r="Y1142" i="1"/>
  <c r="P1127" i="1"/>
  <c r="AA1142" i="1"/>
  <c r="I1127" i="1"/>
  <c r="L1142" i="1"/>
  <c r="Z1142" i="1"/>
  <c r="H1127" i="1"/>
  <c r="X1142" i="1"/>
  <c r="H1142" i="1"/>
  <c r="Y1127" i="1"/>
  <c r="AB1127" i="1"/>
  <c r="AA1127" i="1"/>
  <c r="Z1127" i="1"/>
  <c r="X712" i="1"/>
  <c r="H712" i="1"/>
  <c r="R1127" i="1"/>
  <c r="M1127" i="1"/>
  <c r="R1142" i="1"/>
  <c r="X1127" i="1"/>
  <c r="AB1142" i="1"/>
  <c r="P1142" i="1"/>
  <c r="N1142" i="1"/>
  <c r="J1142" i="1"/>
  <c r="M1142" i="1"/>
  <c r="I1142" i="1"/>
  <c r="N1127" i="1"/>
  <c r="J1127" i="1"/>
  <c r="F1127" i="1"/>
  <c r="Y712" i="1"/>
  <c r="M712" i="1"/>
  <c r="I712" i="1"/>
  <c r="D618" i="1"/>
  <c r="E618" i="1"/>
  <c r="H618" i="1"/>
  <c r="I618" i="1"/>
  <c r="J618" i="1"/>
  <c r="L618" i="1"/>
  <c r="M618" i="1"/>
  <c r="N618" i="1"/>
  <c r="O618" i="1"/>
  <c r="S618" i="1"/>
  <c r="U618" i="1"/>
  <c r="X618" i="1"/>
  <c r="Y618" i="1"/>
  <c r="Z618" i="1"/>
  <c r="AB618" i="1"/>
  <c r="AC618" i="1"/>
  <c r="AD618" i="1"/>
  <c r="AE618" i="1"/>
  <c r="AO618" i="1"/>
  <c r="AP618" i="1"/>
  <c r="AR618" i="1"/>
  <c r="AS618" i="1"/>
  <c r="AU618" i="1"/>
  <c r="AZ618" i="1"/>
  <c r="BA618" i="1"/>
  <c r="BB618" i="1"/>
  <c r="BC618" i="1"/>
  <c r="BD618" i="1"/>
  <c r="BE618" i="1"/>
  <c r="BF618" i="1"/>
  <c r="BG618" i="1"/>
  <c r="BJ618" i="1"/>
  <c r="BK618" i="1"/>
  <c r="BL618" i="1"/>
  <c r="BM618" i="1"/>
  <c r="BN618" i="1"/>
  <c r="BO618" i="1"/>
  <c r="BP618" i="1"/>
  <c r="B499" i="2"/>
  <c r="AW618" i="1" l="1"/>
  <c r="AV618" i="1"/>
  <c r="Q618" i="1"/>
  <c r="R618" i="1"/>
  <c r="AH618" i="1"/>
  <c r="AG618" i="1"/>
  <c r="S1127" i="1"/>
  <c r="K1142" i="1"/>
  <c r="S712" i="1"/>
  <c r="V1127" i="1"/>
  <c r="O1127" i="1"/>
  <c r="S1142" i="1"/>
  <c r="O1142" i="1"/>
  <c r="K712" i="1"/>
  <c r="K1127" i="1"/>
  <c r="O712" i="1"/>
  <c r="AL618" i="1"/>
  <c r="AM618" i="1"/>
  <c r="V618" i="1"/>
  <c r="S623" i="2" s="1"/>
  <c r="F618" i="1"/>
  <c r="D623" i="2" s="1"/>
  <c r="BI618" i="1"/>
  <c r="AY618" i="1"/>
  <c r="BH618" i="1"/>
  <c r="AX618" i="1"/>
  <c r="Y1126" i="1"/>
  <c r="Z1126" i="1"/>
  <c r="L1126" i="1"/>
  <c r="AA1126" i="1"/>
  <c r="H1126" i="1"/>
  <c r="J1126" i="1"/>
  <c r="N1126" i="1"/>
  <c r="P1126" i="1"/>
  <c r="M1126" i="1"/>
  <c r="AB1126" i="1"/>
  <c r="X1126" i="1"/>
  <c r="R1126" i="1"/>
  <c r="I1126" i="1"/>
  <c r="O1126" i="1" l="1"/>
  <c r="K1126" i="1"/>
  <c r="S1126" i="1"/>
  <c r="W619" i="1" l="1"/>
  <c r="W172" i="1"/>
  <c r="X172" i="2" s="1"/>
  <c r="W152" i="1"/>
  <c r="X152" i="2" s="1"/>
  <c r="X624" i="2" l="1"/>
  <c r="AC624" i="2" s="1"/>
  <c r="AC172" i="2"/>
  <c r="W146" i="1"/>
  <c r="AJ152" i="1"/>
  <c r="AF152" i="1"/>
  <c r="AJ172" i="1"/>
  <c r="AF172" i="1"/>
  <c r="AJ619" i="1"/>
  <c r="AF619" i="1"/>
  <c r="W130" i="1"/>
  <c r="W171" i="1"/>
  <c r="AA618" i="1"/>
  <c r="W618" i="1" s="1"/>
  <c r="X623" i="2" s="1"/>
  <c r="AC623" i="2" s="1"/>
  <c r="W145" i="1" l="1"/>
  <c r="X145" i="2" s="1"/>
  <c r="X130" i="2"/>
  <c r="AC130" i="2" s="1"/>
  <c r="W643" i="1"/>
  <c r="X146" i="2"/>
  <c r="X171" i="2"/>
  <c r="AC171" i="2" s="1"/>
  <c r="AA124" i="1"/>
  <c r="W129" i="1"/>
  <c r="X129" i="2" s="1"/>
  <c r="W151" i="1"/>
  <c r="AA150" i="1"/>
  <c r="AC152" i="2"/>
  <c r="AC144" i="2"/>
  <c r="AC143" i="2" s="1"/>
  <c r="AJ171" i="1"/>
  <c r="AF171" i="1"/>
  <c r="AJ130" i="1"/>
  <c r="AJ504" i="1"/>
  <c r="AJ618" i="1"/>
  <c r="AF618" i="1"/>
  <c r="AJ146" i="1"/>
  <c r="AJ145" i="1" s="1"/>
  <c r="G152" i="1"/>
  <c r="I152" i="2" s="1"/>
  <c r="N152" i="2" s="1"/>
  <c r="AJ488" i="1"/>
  <c r="X143" i="2" l="1"/>
  <c r="X151" i="2"/>
  <c r="AC151" i="2" s="1"/>
  <c r="W124" i="1"/>
  <c r="X124" i="2" s="1"/>
  <c r="G151" i="1"/>
  <c r="I151" i="2" s="1"/>
  <c r="N151" i="2" s="1"/>
  <c r="K150" i="1"/>
  <c r="W150" i="1"/>
  <c r="X150" i="2" s="1"/>
  <c r="AC129" i="2"/>
  <c r="AG152" i="2"/>
  <c r="P152" i="1"/>
  <c r="P151" i="1" l="1"/>
  <c r="P150" i="1" s="1"/>
  <c r="G150" i="1"/>
  <c r="I150" i="2" s="1"/>
  <c r="N150" i="2" s="1"/>
  <c r="G130" i="1"/>
  <c r="G146" i="1"/>
  <c r="G619" i="1"/>
  <c r="K618" i="1"/>
  <c r="G618" i="1" s="1"/>
  <c r="I623" i="2" s="1"/>
  <c r="N623" i="2" s="1"/>
  <c r="K124" i="1"/>
  <c r="X628" i="1"/>
  <c r="Y628" i="1"/>
  <c r="Z628" i="1"/>
  <c r="Z627" i="1" s="1"/>
  <c r="AA628" i="1"/>
  <c r="AA627" i="1" s="1"/>
  <c r="AB628" i="1"/>
  <c r="AB627" i="1" s="1"/>
  <c r="AC628" i="1"/>
  <c r="AC627" i="1" s="1"/>
  <c r="AD628" i="1"/>
  <c r="AD627" i="1" s="1"/>
  <c r="AE628" i="1"/>
  <c r="AE627" i="1" s="1"/>
  <c r="X630" i="1"/>
  <c r="Y630" i="1"/>
  <c r="Z630" i="1"/>
  <c r="AA630" i="1"/>
  <c r="AB630" i="1"/>
  <c r="AC630" i="1"/>
  <c r="AD630" i="1"/>
  <c r="AE630" i="1"/>
  <c r="X599" i="1"/>
  <c r="Y599" i="1"/>
  <c r="Z599" i="1"/>
  <c r="Z598" i="1" s="1"/>
  <c r="AA599" i="1"/>
  <c r="AA598" i="1" s="1"/>
  <c r="AB599" i="1"/>
  <c r="AB598" i="1" s="1"/>
  <c r="AC599" i="1"/>
  <c r="AC598" i="1" s="1"/>
  <c r="AD599" i="1"/>
  <c r="AD598" i="1" s="1"/>
  <c r="AE599" i="1"/>
  <c r="AE598" i="1" s="1"/>
  <c r="X265" i="1"/>
  <c r="Y265" i="1"/>
  <c r="Z265" i="1"/>
  <c r="AA265" i="1"/>
  <c r="AB265" i="1"/>
  <c r="AC265" i="1"/>
  <c r="AD265" i="1"/>
  <c r="AE265" i="1"/>
  <c r="Z176" i="1"/>
  <c r="AA176" i="1"/>
  <c r="AB176" i="1"/>
  <c r="AC176" i="1"/>
  <c r="AD176" i="1"/>
  <c r="AE176" i="1"/>
  <c r="AH265" i="1" l="1"/>
  <c r="AG265" i="1"/>
  <c r="AH599" i="1"/>
  <c r="AG599" i="1"/>
  <c r="AH630" i="1"/>
  <c r="AG630" i="1"/>
  <c r="AH628" i="1"/>
  <c r="AG628" i="1"/>
  <c r="I130" i="2"/>
  <c r="N130" i="2" s="1"/>
  <c r="G643" i="1"/>
  <c r="G145" i="1"/>
  <c r="I146" i="2"/>
  <c r="N146" i="2" s="1"/>
  <c r="I144" i="2"/>
  <c r="P130" i="1"/>
  <c r="G129" i="1"/>
  <c r="I129" i="2" s="1"/>
  <c r="N129" i="2" s="1"/>
  <c r="I624" i="2"/>
  <c r="N624" i="2" s="1"/>
  <c r="W265" i="1"/>
  <c r="X265" i="2" s="1"/>
  <c r="V630" i="1"/>
  <c r="S635" i="2" s="1"/>
  <c r="W628" i="1"/>
  <c r="X633" i="2" s="1"/>
  <c r="V265" i="1"/>
  <c r="S265" i="2" s="1"/>
  <c r="V628" i="1"/>
  <c r="S633" i="2" s="1"/>
  <c r="P618" i="1"/>
  <c r="P619" i="1"/>
  <c r="W599" i="1"/>
  <c r="X602" i="2" s="1"/>
  <c r="V599" i="1"/>
  <c r="S602" i="2" s="1"/>
  <c r="W630" i="1"/>
  <c r="X635" i="2" s="1"/>
  <c r="Y176" i="1"/>
  <c r="X598" i="1"/>
  <c r="V598" i="1" s="1"/>
  <c r="S601" i="2" s="1"/>
  <c r="X176" i="1"/>
  <c r="V176" i="1" s="1"/>
  <c r="S176" i="2" s="1"/>
  <c r="Y627" i="1"/>
  <c r="X627" i="1"/>
  <c r="V627" i="1" s="1"/>
  <c r="S632" i="2" s="1"/>
  <c r="S487" i="2"/>
  <c r="Y598" i="1"/>
  <c r="AD123" i="1"/>
  <c r="Z123" i="1"/>
  <c r="AC123" i="1"/>
  <c r="Y123" i="1"/>
  <c r="AE123" i="1"/>
  <c r="AA123" i="1"/>
  <c r="AB123" i="1"/>
  <c r="X123" i="1"/>
  <c r="AE626" i="1"/>
  <c r="AE617" i="1" s="1"/>
  <c r="AA626" i="1"/>
  <c r="AA617" i="1" s="1"/>
  <c r="AC626" i="1"/>
  <c r="AC617" i="1" s="1"/>
  <c r="AD626" i="1"/>
  <c r="AD617" i="1" s="1"/>
  <c r="Z626" i="1"/>
  <c r="Z617" i="1" s="1"/>
  <c r="AB626" i="1"/>
  <c r="AB617" i="1" s="1"/>
  <c r="W627" i="1" l="1"/>
  <c r="X632" i="2" s="1"/>
  <c r="AC632" i="2" s="1"/>
  <c r="AH627" i="1"/>
  <c r="AG627" i="1"/>
  <c r="W598" i="1"/>
  <c r="X601" i="2" s="1"/>
  <c r="AC601" i="2" s="1"/>
  <c r="AH598" i="1"/>
  <c r="AG598" i="1"/>
  <c r="W176" i="1"/>
  <c r="X176" i="2" s="1"/>
  <c r="AC176" i="2" s="1"/>
  <c r="AH176" i="1"/>
  <c r="AG176" i="1"/>
  <c r="AG123" i="1"/>
  <c r="AH123" i="1"/>
  <c r="X487" i="2"/>
  <c r="AC487" i="2" s="1"/>
  <c r="I143" i="2"/>
  <c r="N143" i="2" s="1"/>
  <c r="N144" i="2"/>
  <c r="R643" i="1"/>
  <c r="Q643" i="1"/>
  <c r="M144" i="2"/>
  <c r="L144" i="2"/>
  <c r="G124" i="1"/>
  <c r="I124" i="2" s="1"/>
  <c r="N124" i="2" s="1"/>
  <c r="P146" i="1"/>
  <c r="P145" i="1" s="1"/>
  <c r="AC635" i="2"/>
  <c r="AC124" i="2"/>
  <c r="AC177" i="2"/>
  <c r="AC150" i="2"/>
  <c r="AC488" i="2"/>
  <c r="M130" i="2"/>
  <c r="R130" i="2" s="1"/>
  <c r="L130" i="2"/>
  <c r="Q130" i="2" s="1"/>
  <c r="AC602" i="2"/>
  <c r="AC633" i="2"/>
  <c r="W123" i="1"/>
  <c r="X123" i="2" s="1"/>
  <c r="V123" i="1"/>
  <c r="S123" i="2" s="1"/>
  <c r="X626" i="1"/>
  <c r="V626" i="1" s="1"/>
  <c r="S631" i="2" s="1"/>
  <c r="Y626" i="1"/>
  <c r="J588" i="1"/>
  <c r="K588" i="1"/>
  <c r="L588" i="1"/>
  <c r="M588" i="1"/>
  <c r="N588" i="1"/>
  <c r="O588" i="1"/>
  <c r="S588" i="1"/>
  <c r="Z588" i="1"/>
  <c r="AA588" i="1"/>
  <c r="AB588" i="1"/>
  <c r="AC588" i="1"/>
  <c r="AD588" i="1"/>
  <c r="AE588" i="1"/>
  <c r="W626" i="1" l="1"/>
  <c r="X631" i="2" s="1"/>
  <c r="AC631" i="2" s="1"/>
  <c r="AH626" i="1"/>
  <c r="AG626" i="1"/>
  <c r="L143" i="2"/>
  <c r="Q143" i="2" s="1"/>
  <c r="Q144" i="2"/>
  <c r="M143" i="2"/>
  <c r="R143" i="2" s="1"/>
  <c r="R144" i="2"/>
  <c r="P643" i="1"/>
  <c r="K144" i="2"/>
  <c r="P129" i="1"/>
  <c r="P124" i="1" s="1"/>
  <c r="E124" i="1"/>
  <c r="AC265" i="2"/>
  <c r="K130" i="2"/>
  <c r="P130" i="2" s="1"/>
  <c r="AC123" i="2"/>
  <c r="S591" i="2"/>
  <c r="I591" i="2"/>
  <c r="D591" i="2"/>
  <c r="Y617" i="1"/>
  <c r="X617" i="1"/>
  <c r="V617" i="1" s="1"/>
  <c r="S622" i="2" s="1"/>
  <c r="U588" i="1"/>
  <c r="I588" i="1"/>
  <c r="H588" i="1"/>
  <c r="F588" i="1" s="1"/>
  <c r="D588" i="2" s="1"/>
  <c r="Y588" i="1"/>
  <c r="E588" i="1"/>
  <c r="X588" i="1"/>
  <c r="V588" i="1" s="1"/>
  <c r="S588" i="2" s="1"/>
  <c r="N377" i="1"/>
  <c r="O377" i="1"/>
  <c r="S377" i="1"/>
  <c r="Z377" i="1"/>
  <c r="AA377" i="1"/>
  <c r="AB377" i="1"/>
  <c r="AC377" i="1"/>
  <c r="AD377" i="1"/>
  <c r="AE377" i="1"/>
  <c r="AO620" i="1"/>
  <c r="AP620" i="1"/>
  <c r="AR620" i="1"/>
  <c r="AS620" i="1"/>
  <c r="AU620" i="1"/>
  <c r="AZ620" i="1"/>
  <c r="BA620" i="1"/>
  <c r="BB620" i="1"/>
  <c r="BC620" i="1"/>
  <c r="BD620" i="1"/>
  <c r="BE620" i="1"/>
  <c r="BF620" i="1"/>
  <c r="BG620" i="1"/>
  <c r="AO588" i="1"/>
  <c r="AP588" i="1"/>
  <c r="AS588" i="1"/>
  <c r="AU588" i="1"/>
  <c r="AZ588" i="1"/>
  <c r="BA588" i="1"/>
  <c r="BB588" i="1"/>
  <c r="BE588" i="1"/>
  <c r="BF588" i="1"/>
  <c r="BG588" i="1"/>
  <c r="BJ588" i="1"/>
  <c r="AR588" i="1"/>
  <c r="BC588" i="1"/>
  <c r="BD588" i="1"/>
  <c r="N487" i="1"/>
  <c r="O487" i="1"/>
  <c r="D448" i="1"/>
  <c r="D393" i="1"/>
  <c r="D216" i="1"/>
  <c r="N176" i="1"/>
  <c r="O176" i="1"/>
  <c r="S176" i="1"/>
  <c r="AO177" i="1"/>
  <c r="AP177" i="1"/>
  <c r="AR177" i="1"/>
  <c r="AS177" i="1"/>
  <c r="AU177" i="1"/>
  <c r="AZ177" i="1"/>
  <c r="BA177" i="1"/>
  <c r="BB177" i="1"/>
  <c r="BC177" i="1"/>
  <c r="BD177" i="1"/>
  <c r="BE177" i="1"/>
  <c r="BF177" i="1"/>
  <c r="BG177" i="1"/>
  <c r="BJ177" i="1"/>
  <c r="BK177" i="1"/>
  <c r="BL177" i="1"/>
  <c r="BM177" i="1"/>
  <c r="BN177" i="1"/>
  <c r="BO177" i="1"/>
  <c r="D73" i="1"/>
  <c r="D21" i="1"/>
  <c r="AV588" i="1" l="1"/>
  <c r="AW588" i="1"/>
  <c r="G588" i="1"/>
  <c r="I588" i="2" s="1"/>
  <c r="N588" i="2" s="1"/>
  <c r="Q588" i="1"/>
  <c r="R588" i="1"/>
  <c r="AW620" i="1"/>
  <c r="AV620" i="1"/>
  <c r="W588" i="1"/>
  <c r="X588" i="2" s="1"/>
  <c r="AC588" i="2" s="1"/>
  <c r="AH588" i="1"/>
  <c r="AG588" i="1"/>
  <c r="AW177" i="1"/>
  <c r="AV177" i="1"/>
  <c r="W617" i="1"/>
  <c r="X622" i="2" s="1"/>
  <c r="AC622" i="2" s="1"/>
  <c r="AH617" i="1"/>
  <c r="AG617" i="1"/>
  <c r="K143" i="2"/>
  <c r="P143" i="2" s="1"/>
  <c r="P144" i="2"/>
  <c r="BE124" i="1"/>
  <c r="BA124" i="1"/>
  <c r="AR124" i="1"/>
  <c r="BD124" i="1"/>
  <c r="AZ124" i="1"/>
  <c r="AP124" i="1"/>
  <c r="BG124" i="1"/>
  <c r="BC124" i="1"/>
  <c r="AU124" i="1"/>
  <c r="AO124" i="1"/>
  <c r="BF124" i="1"/>
  <c r="BB124" i="1"/>
  <c r="AS124" i="1"/>
  <c r="X591" i="2"/>
  <c r="AC591" i="2" s="1"/>
  <c r="N591" i="2"/>
  <c r="AX129" i="1"/>
  <c r="AY131" i="1"/>
  <c r="AL151" i="1"/>
  <c r="AL588" i="1"/>
  <c r="AY129" i="1"/>
  <c r="AM151" i="1"/>
  <c r="AM588" i="1"/>
  <c r="BI186" i="1"/>
  <c r="BI177" i="1" s="1"/>
  <c r="AY186" i="1"/>
  <c r="AY177" i="1" s="1"/>
  <c r="AM129" i="1"/>
  <c r="AX131" i="1"/>
  <c r="AL131" i="1"/>
  <c r="AY151" i="1"/>
  <c r="AX186" i="1"/>
  <c r="AX177" i="1" s="1"/>
  <c r="AL186" i="1"/>
  <c r="AL177" i="1" s="1"/>
  <c r="BI129" i="1"/>
  <c r="BH129" i="1"/>
  <c r="AL129" i="1"/>
  <c r="AM131" i="1"/>
  <c r="AX151" i="1"/>
  <c r="AM186" i="1"/>
  <c r="AM177" i="1" s="1"/>
  <c r="AY588" i="1"/>
  <c r="AY620" i="1"/>
  <c r="AX588" i="1"/>
  <c r="AX620" i="1"/>
  <c r="AL620" i="1"/>
  <c r="U377" i="1"/>
  <c r="AM620" i="1"/>
  <c r="X377" i="1"/>
  <c r="V377" i="1" s="1"/>
  <c r="S377" i="2" s="1"/>
  <c r="U176" i="1"/>
  <c r="Y377" i="1"/>
  <c r="L408" i="1"/>
  <c r="H408" i="1"/>
  <c r="J72" i="1"/>
  <c r="L176" i="1"/>
  <c r="H176" i="1"/>
  <c r="K72" i="1"/>
  <c r="M176" i="1"/>
  <c r="I176" i="1"/>
  <c r="J408" i="1"/>
  <c r="L72" i="1"/>
  <c r="H72" i="1"/>
  <c r="J176" i="1"/>
  <c r="M408" i="1"/>
  <c r="I408" i="1"/>
  <c r="M72" i="1"/>
  <c r="I72" i="1"/>
  <c r="K176" i="1"/>
  <c r="K408" i="1"/>
  <c r="E408" i="1"/>
  <c r="J377" i="1"/>
  <c r="M377" i="1"/>
  <c r="I377" i="1"/>
  <c r="L377" i="1"/>
  <c r="H377" i="1"/>
  <c r="K377" i="1"/>
  <c r="BD176" i="1"/>
  <c r="BE176" i="1"/>
  <c r="BA408" i="1"/>
  <c r="AS408" i="1"/>
  <c r="AS377" i="1"/>
  <c r="BD408" i="1"/>
  <c r="AZ408" i="1"/>
  <c r="AR408" i="1"/>
  <c r="BG408" i="1"/>
  <c r="AU408" i="1"/>
  <c r="AP408" i="1"/>
  <c r="BC408" i="1"/>
  <c r="BE72" i="1"/>
  <c r="BA72" i="1"/>
  <c r="AS72" i="1"/>
  <c r="AO72" i="1"/>
  <c r="AR72" i="1"/>
  <c r="BD72" i="1"/>
  <c r="AZ72" i="1"/>
  <c r="AR377" i="1"/>
  <c r="BF408" i="1"/>
  <c r="BB408" i="1"/>
  <c r="BF72" i="1"/>
  <c r="BB72" i="1"/>
  <c r="AP72" i="1"/>
  <c r="AL72" i="1" s="1"/>
  <c r="BF176" i="1"/>
  <c r="BB176" i="1"/>
  <c r="BD377" i="1"/>
  <c r="AO408" i="1"/>
  <c r="BE408" i="1"/>
  <c r="BE377" i="1"/>
  <c r="BG377" i="1"/>
  <c r="BC377" i="1"/>
  <c r="AU377" i="1"/>
  <c r="BF377" i="1"/>
  <c r="BB377" i="1"/>
  <c r="AS176" i="1"/>
  <c r="AR176" i="1"/>
  <c r="BG176" i="1"/>
  <c r="BC176" i="1"/>
  <c r="AU176" i="1"/>
  <c r="BG72" i="1"/>
  <c r="BC72" i="1"/>
  <c r="AU72" i="1"/>
  <c r="P588" i="1" l="1"/>
  <c r="AJ588" i="1"/>
  <c r="R72" i="1"/>
  <c r="Q72" i="1"/>
  <c r="AV408" i="1"/>
  <c r="AW408" i="1"/>
  <c r="R377" i="1"/>
  <c r="Q377" i="1"/>
  <c r="R408" i="1"/>
  <c r="Q408" i="1"/>
  <c r="W377" i="1"/>
  <c r="X377" i="2" s="1"/>
  <c r="AC377" i="2" s="1"/>
  <c r="AH377" i="1"/>
  <c r="AG377" i="1"/>
  <c r="AV72" i="1"/>
  <c r="AW72" i="1"/>
  <c r="AV124" i="1"/>
  <c r="AW124" i="1"/>
  <c r="Q176" i="1"/>
  <c r="R176" i="1"/>
  <c r="AL124" i="1"/>
  <c r="AM124" i="1"/>
  <c r="AY124" i="1"/>
  <c r="AX124" i="1"/>
  <c r="AC378" i="2"/>
  <c r="AJ151" i="1"/>
  <c r="N46" i="2"/>
  <c r="AL408" i="1"/>
  <c r="G377" i="1"/>
  <c r="I377" i="2" s="1"/>
  <c r="AY408" i="1"/>
  <c r="AM408" i="1"/>
  <c r="AM72" i="1"/>
  <c r="AJ72" i="1" s="1"/>
  <c r="AJ129" i="1"/>
  <c r="AJ186" i="1"/>
  <c r="AJ177" i="1" s="1"/>
  <c r="AX72" i="1"/>
  <c r="AY72" i="1"/>
  <c r="F72" i="1"/>
  <c r="D72" i="2" s="1"/>
  <c r="AJ620" i="1"/>
  <c r="AX408" i="1"/>
  <c r="F377" i="1"/>
  <c r="D377" i="2" s="1"/>
  <c r="G72" i="1"/>
  <c r="I72" i="2" s="1"/>
  <c r="G408" i="1"/>
  <c r="I408" i="2" s="1"/>
  <c r="G176" i="1"/>
  <c r="I176" i="2" s="1"/>
  <c r="F176" i="1"/>
  <c r="D176" i="2" s="1"/>
  <c r="F408" i="1"/>
  <c r="D408" i="2" s="1"/>
  <c r="AJ131" i="1"/>
  <c r="AP377" i="1"/>
  <c r="AL377" i="1" s="1"/>
  <c r="AP176" i="1"/>
  <c r="AL176" i="1" s="1"/>
  <c r="AZ377" i="1"/>
  <c r="AX377" i="1" s="1"/>
  <c r="AO377" i="1"/>
  <c r="BA176" i="1"/>
  <c r="AY176" i="1" s="1"/>
  <c r="AO176" i="1"/>
  <c r="AZ176" i="1"/>
  <c r="AX176" i="1" s="1"/>
  <c r="BA377" i="1"/>
  <c r="AY377" i="1" s="1"/>
  <c r="AZ487" i="1"/>
  <c r="AO487" i="1"/>
  <c r="H487" i="1"/>
  <c r="L487" i="1"/>
  <c r="J487" i="1"/>
  <c r="M487" i="1"/>
  <c r="K487" i="1"/>
  <c r="I487" i="1"/>
  <c r="BE487" i="1"/>
  <c r="AS487" i="1"/>
  <c r="BC487" i="1"/>
  <c r="BA487" i="1"/>
  <c r="BD487" i="1"/>
  <c r="AR487" i="1"/>
  <c r="AU487" i="1"/>
  <c r="BG487" i="1"/>
  <c r="BB487" i="1"/>
  <c r="AP487" i="1"/>
  <c r="BF487" i="1"/>
  <c r="AM377" i="1" l="1"/>
  <c r="AJ377" i="1" s="1"/>
  <c r="AW377" i="1"/>
  <c r="AV377" i="1"/>
  <c r="AW487" i="1"/>
  <c r="AV487" i="1"/>
  <c r="AM176" i="1"/>
  <c r="AJ176" i="1" s="1"/>
  <c r="AW176" i="1"/>
  <c r="AV176" i="1"/>
  <c r="N72" i="2"/>
  <c r="N408" i="2"/>
  <c r="N176" i="2"/>
  <c r="N377" i="2"/>
  <c r="AJ124" i="1"/>
  <c r="AL487" i="1"/>
  <c r="AJ408" i="1"/>
  <c r="F487" i="1"/>
  <c r="D487" i="2" s="1"/>
  <c r="AM487" i="1"/>
  <c r="AX487" i="1"/>
  <c r="AY487" i="1"/>
  <c r="G487" i="1"/>
  <c r="I487" i="2" s="1"/>
  <c r="P408" i="1"/>
  <c r="D44" i="3"/>
  <c r="D43" i="3"/>
  <c r="D42" i="3"/>
  <c r="D41" i="3"/>
  <c r="D40" i="3"/>
  <c r="D39" i="3"/>
  <c r="J37" i="3"/>
  <c r="I37" i="3"/>
  <c r="D38" i="3"/>
  <c r="L37" i="3"/>
  <c r="K37" i="3"/>
  <c r="H37" i="3"/>
  <c r="G37" i="3"/>
  <c r="D36" i="3"/>
  <c r="D35" i="3"/>
  <c r="D34" i="3"/>
  <c r="D33" i="3"/>
  <c r="D32" i="3"/>
  <c r="D31" i="3"/>
  <c r="J29" i="3"/>
  <c r="I29" i="3"/>
  <c r="D30" i="3"/>
  <c r="L29" i="3"/>
  <c r="K29" i="3"/>
  <c r="H29" i="3"/>
  <c r="G29" i="3"/>
  <c r="D28" i="3"/>
  <c r="C28" i="3"/>
  <c r="C27" i="3"/>
  <c r="D27" i="3"/>
  <c r="D26" i="3"/>
  <c r="C26" i="3"/>
  <c r="D25" i="3"/>
  <c r="C25" i="3"/>
  <c r="D24" i="3"/>
  <c r="C24" i="3"/>
  <c r="L22" i="3"/>
  <c r="K22" i="3"/>
  <c r="H22" i="3"/>
  <c r="C23" i="3"/>
  <c r="D23" i="3"/>
  <c r="J22" i="3"/>
  <c r="I22" i="3"/>
  <c r="F22" i="3"/>
  <c r="E22" i="3"/>
  <c r="N487" i="2" l="1"/>
  <c r="L21" i="3"/>
  <c r="L45" i="3" s="1"/>
  <c r="AJ487" i="1"/>
  <c r="D37" i="3"/>
  <c r="I21" i="3"/>
  <c r="I45" i="3" s="1"/>
  <c r="H21" i="3"/>
  <c r="H45" i="3" s="1"/>
  <c r="J21" i="3"/>
  <c r="J45" i="3" s="1"/>
  <c r="K21" i="3"/>
  <c r="K45" i="3" s="1"/>
  <c r="D22" i="3"/>
  <c r="C37" i="3"/>
  <c r="G22" i="3"/>
  <c r="G21" i="3" s="1"/>
  <c r="G45" i="3" s="1"/>
  <c r="E29" i="3"/>
  <c r="E37" i="3"/>
  <c r="F29" i="3"/>
  <c r="D29" i="3" s="1"/>
  <c r="F37" i="3"/>
  <c r="D21" i="3" l="1"/>
  <c r="D45" i="3" s="1"/>
  <c r="F21" i="3"/>
  <c r="F45" i="3" s="1"/>
  <c r="C22" i="3"/>
  <c r="C21" i="3" s="1"/>
  <c r="C45" i="3" s="1"/>
  <c r="E21" i="3"/>
  <c r="E45" i="3" s="1"/>
  <c r="G623" i="2" l="1"/>
  <c r="J623" i="2"/>
  <c r="O623" i="2" s="1"/>
  <c r="K623" i="2"/>
  <c r="L623" i="2"/>
  <c r="Y623" i="2"/>
  <c r="AD623" i="2" s="1"/>
  <c r="Z623" i="2"/>
  <c r="AE623" i="2" s="1"/>
  <c r="AA623" i="2"/>
  <c r="AF623" i="2" s="1"/>
  <c r="Q623" i="2" l="1"/>
  <c r="AP23" i="4"/>
  <c r="AQ23" i="4"/>
  <c r="AP24" i="4"/>
  <c r="AQ24" i="4"/>
  <c r="AP25" i="4"/>
  <c r="AQ25" i="4"/>
  <c r="AP26" i="4"/>
  <c r="AQ26" i="4"/>
  <c r="AP27" i="4"/>
  <c r="AQ27" i="4"/>
  <c r="AP28" i="4"/>
  <c r="AQ28" i="4"/>
  <c r="AP29" i="4"/>
  <c r="AQ29" i="4"/>
  <c r="AP30" i="4"/>
  <c r="AQ30" i="4"/>
  <c r="AP31" i="4"/>
  <c r="AQ31" i="4"/>
  <c r="AP32" i="4"/>
  <c r="AQ32" i="4"/>
  <c r="AP33" i="4"/>
  <c r="AQ33" i="4"/>
  <c r="AP34" i="4"/>
  <c r="AQ34" i="4"/>
  <c r="AP35" i="4"/>
  <c r="AQ35" i="4"/>
  <c r="AP36" i="4"/>
  <c r="AQ36" i="4"/>
  <c r="AP37" i="4"/>
  <c r="AQ37" i="4"/>
  <c r="AP38" i="4"/>
  <c r="AQ38" i="4"/>
  <c r="AP39" i="4"/>
  <c r="AQ39" i="4"/>
  <c r="AP40" i="4"/>
  <c r="AQ40" i="4"/>
  <c r="AP41" i="4"/>
  <c r="AQ41" i="4"/>
  <c r="AP42" i="4"/>
  <c r="AQ42" i="4"/>
  <c r="AP43" i="4"/>
  <c r="AQ43" i="4"/>
  <c r="AP44" i="4"/>
  <c r="AQ44" i="4"/>
  <c r="AP45" i="4"/>
  <c r="AQ45" i="4"/>
  <c r="AP47" i="4"/>
  <c r="AQ47" i="4"/>
  <c r="AP48" i="4"/>
  <c r="AQ48" i="4"/>
  <c r="AP49" i="4"/>
  <c r="AQ49" i="4"/>
  <c r="AP50" i="4"/>
  <c r="AQ50" i="4"/>
  <c r="AP51" i="4"/>
  <c r="AQ51" i="4"/>
  <c r="AP52" i="4"/>
  <c r="AQ52" i="4"/>
  <c r="AP53" i="4"/>
  <c r="AQ53" i="4"/>
  <c r="AP54" i="4"/>
  <c r="AQ54" i="4"/>
  <c r="AP55" i="4"/>
  <c r="AQ55" i="4"/>
  <c r="AP56" i="4"/>
  <c r="AQ56" i="4"/>
  <c r="AP57" i="4"/>
  <c r="AQ57" i="4"/>
  <c r="AP58" i="4"/>
  <c r="AQ58" i="4"/>
  <c r="AP59" i="4"/>
  <c r="AQ59" i="4"/>
  <c r="AP60" i="4"/>
  <c r="AQ60" i="4"/>
  <c r="AP61" i="4"/>
  <c r="AQ61" i="4"/>
  <c r="AP62" i="4"/>
  <c r="AQ62" i="4"/>
  <c r="AP63" i="4"/>
  <c r="AQ63" i="4"/>
  <c r="AP64" i="4"/>
  <c r="AQ64" i="4"/>
  <c r="AP65" i="4"/>
  <c r="AQ65" i="4"/>
  <c r="AP66" i="4"/>
  <c r="AQ66" i="4"/>
  <c r="AP67" i="4"/>
  <c r="AQ67" i="4"/>
  <c r="AP68" i="4"/>
  <c r="AQ68" i="4"/>
  <c r="AP69" i="4"/>
  <c r="AQ69" i="4"/>
  <c r="AP70" i="4"/>
  <c r="AQ70" i="4"/>
  <c r="AP73" i="4"/>
  <c r="AQ73" i="4"/>
  <c r="AP74" i="4"/>
  <c r="AQ74" i="4"/>
  <c r="AP75" i="4"/>
  <c r="AQ75" i="4"/>
  <c r="AP76" i="4"/>
  <c r="AQ76" i="4"/>
  <c r="AP77" i="4"/>
  <c r="AQ77" i="4"/>
  <c r="AP78" i="4"/>
  <c r="AQ78" i="4"/>
  <c r="AP79" i="4"/>
  <c r="AQ79" i="4"/>
  <c r="AP80" i="4"/>
  <c r="AQ80" i="4"/>
  <c r="AP81" i="4"/>
  <c r="AQ81" i="4"/>
  <c r="AP82" i="4"/>
  <c r="AQ82" i="4"/>
  <c r="AP83" i="4"/>
  <c r="AQ83" i="4"/>
  <c r="AP84" i="4"/>
  <c r="AQ84" i="4"/>
  <c r="AP85" i="4"/>
  <c r="AQ85" i="4"/>
  <c r="AP86" i="4"/>
  <c r="AQ86" i="4"/>
  <c r="AP87" i="4"/>
  <c r="AQ87" i="4"/>
  <c r="AP88" i="4"/>
  <c r="AQ88" i="4"/>
  <c r="AP89" i="4"/>
  <c r="AQ89" i="4"/>
  <c r="AP90" i="4"/>
  <c r="AQ90" i="4"/>
  <c r="AP91" i="4"/>
  <c r="AQ91" i="4"/>
  <c r="AP92" i="4"/>
  <c r="AQ92" i="4"/>
  <c r="AP93" i="4"/>
  <c r="AQ93" i="4"/>
  <c r="AP94" i="4"/>
  <c r="AQ94" i="4"/>
  <c r="AP95" i="4"/>
  <c r="AQ95" i="4"/>
  <c r="AP96" i="4"/>
  <c r="AQ96" i="4"/>
  <c r="AP98" i="4"/>
  <c r="AQ98" i="4"/>
  <c r="AP99" i="4"/>
  <c r="AQ99" i="4"/>
  <c r="AP100" i="4"/>
  <c r="AQ100" i="4"/>
  <c r="AP101" i="4"/>
  <c r="AQ101" i="4"/>
  <c r="AP102" i="4"/>
  <c r="AQ102" i="4"/>
  <c r="AP103" i="4"/>
  <c r="AQ103" i="4"/>
  <c r="AP104" i="4"/>
  <c r="AQ104" i="4"/>
  <c r="AP105" i="4"/>
  <c r="AQ105" i="4"/>
  <c r="AP106" i="4"/>
  <c r="AQ106" i="4"/>
  <c r="AP107" i="4"/>
  <c r="AQ107" i="4"/>
  <c r="AP108" i="4"/>
  <c r="AQ108" i="4"/>
  <c r="AP109" i="4"/>
  <c r="AQ109" i="4"/>
  <c r="AP110" i="4"/>
  <c r="AQ110" i="4"/>
  <c r="AP111" i="4"/>
  <c r="AQ111" i="4"/>
  <c r="AP112" i="4"/>
  <c r="AQ112" i="4"/>
  <c r="AP113" i="4"/>
  <c r="AQ113" i="4"/>
  <c r="AP114" i="4"/>
  <c r="AQ114" i="4"/>
  <c r="AP115" i="4"/>
  <c r="AQ115" i="4"/>
  <c r="AP116" i="4"/>
  <c r="AQ116" i="4"/>
  <c r="AP117" i="4"/>
  <c r="AQ117" i="4"/>
  <c r="AP118" i="4"/>
  <c r="AQ118" i="4"/>
  <c r="AP119" i="4"/>
  <c r="AQ119" i="4"/>
  <c r="AP120" i="4"/>
  <c r="AQ120" i="4"/>
  <c r="AP121" i="4"/>
  <c r="AQ121" i="4"/>
  <c r="AP124" i="4"/>
  <c r="AQ124" i="4"/>
  <c r="AP125" i="4"/>
  <c r="AQ125" i="4"/>
  <c r="AP126" i="4"/>
  <c r="AQ126" i="4"/>
  <c r="AP127" i="4"/>
  <c r="AQ127" i="4"/>
  <c r="AP129" i="4"/>
  <c r="AQ129" i="4"/>
  <c r="AP131" i="4"/>
  <c r="AQ131" i="4"/>
  <c r="AP132" i="4"/>
  <c r="AQ132" i="4"/>
  <c r="AP133" i="4"/>
  <c r="AQ133" i="4"/>
  <c r="AP134" i="4"/>
  <c r="AQ134" i="4"/>
  <c r="AP135" i="4"/>
  <c r="AQ135" i="4"/>
  <c r="AP136" i="4"/>
  <c r="AQ136" i="4"/>
  <c r="AP137" i="4"/>
  <c r="AQ137" i="4"/>
  <c r="AP138" i="4"/>
  <c r="AQ138" i="4"/>
  <c r="AP139" i="4"/>
  <c r="AQ139" i="4"/>
  <c r="AP140" i="4"/>
  <c r="AQ140" i="4"/>
  <c r="AP141" i="4"/>
  <c r="AQ141" i="4"/>
  <c r="AP142" i="4"/>
  <c r="AQ142" i="4"/>
  <c r="AP143" i="4"/>
  <c r="AQ143" i="4"/>
  <c r="AP145" i="4"/>
  <c r="AQ145" i="4"/>
  <c r="AP147" i="4"/>
  <c r="AQ147" i="4"/>
  <c r="AP149" i="4"/>
  <c r="AQ149" i="4"/>
  <c r="AP150" i="4"/>
  <c r="AQ150" i="4"/>
  <c r="AP151" i="4"/>
  <c r="AQ151" i="4"/>
  <c r="AP152" i="4"/>
  <c r="AQ152" i="4"/>
  <c r="AP154" i="4"/>
  <c r="AQ154" i="4"/>
  <c r="AP156" i="4"/>
  <c r="AQ156" i="4"/>
  <c r="AP157" i="4"/>
  <c r="AQ157" i="4"/>
  <c r="AP158" i="4"/>
  <c r="AQ158" i="4"/>
  <c r="AP159" i="4"/>
  <c r="AQ159" i="4"/>
  <c r="AP160" i="4"/>
  <c r="AQ160" i="4"/>
  <c r="AP161" i="4"/>
  <c r="AQ161" i="4"/>
  <c r="AP162" i="4"/>
  <c r="AQ162" i="4"/>
  <c r="AP163" i="4"/>
  <c r="AQ163" i="4"/>
  <c r="AP164" i="4"/>
  <c r="AQ164" i="4"/>
  <c r="AP165" i="4"/>
  <c r="AQ165" i="4"/>
  <c r="AP166" i="4"/>
  <c r="AQ166" i="4"/>
  <c r="AP167" i="4"/>
  <c r="AQ167" i="4"/>
  <c r="AP168" i="4"/>
  <c r="AQ168" i="4"/>
  <c r="AP170" i="4"/>
  <c r="AQ170" i="4"/>
  <c r="AP171" i="4"/>
  <c r="AQ171" i="4"/>
  <c r="AP172" i="4"/>
  <c r="AQ172" i="4"/>
  <c r="AP176" i="4"/>
  <c r="AQ176" i="4"/>
  <c r="AP177" i="4"/>
  <c r="AQ177" i="4"/>
  <c r="AP178" i="4"/>
  <c r="AQ178" i="4"/>
  <c r="AP179" i="4"/>
  <c r="AQ179" i="4"/>
  <c r="AP180" i="4"/>
  <c r="AQ180" i="4"/>
  <c r="AP181" i="4"/>
  <c r="AQ181" i="4"/>
  <c r="AP182" i="4"/>
  <c r="AQ182" i="4"/>
  <c r="AP183" i="4"/>
  <c r="AQ183" i="4"/>
  <c r="AP184" i="4"/>
  <c r="AQ184" i="4"/>
  <c r="AP185" i="4"/>
  <c r="AQ185" i="4"/>
  <c r="AP186" i="4"/>
  <c r="AQ186" i="4"/>
  <c r="AP187" i="4"/>
  <c r="AQ187" i="4"/>
  <c r="AP188" i="4"/>
  <c r="AQ188" i="4"/>
  <c r="AP189" i="4"/>
  <c r="AQ189" i="4"/>
  <c r="AP190" i="4"/>
  <c r="AQ190" i="4"/>
  <c r="AP191" i="4"/>
  <c r="AQ191" i="4"/>
  <c r="AP192" i="4"/>
  <c r="AQ192" i="4"/>
  <c r="AP193" i="4"/>
  <c r="AQ193" i="4"/>
  <c r="AP194" i="4"/>
  <c r="AQ194" i="4"/>
  <c r="AP195" i="4"/>
  <c r="AQ195" i="4"/>
  <c r="AP196" i="4"/>
  <c r="AQ196" i="4"/>
  <c r="AP197" i="4"/>
  <c r="AQ197" i="4"/>
  <c r="AP198" i="4"/>
  <c r="AQ198" i="4"/>
  <c r="AP199" i="4"/>
  <c r="AQ199" i="4"/>
  <c r="AP200" i="4"/>
  <c r="AQ200" i="4"/>
  <c r="AP201" i="4"/>
  <c r="AQ201" i="4"/>
  <c r="AP202" i="4"/>
  <c r="AQ202" i="4"/>
  <c r="AP203" i="4"/>
  <c r="AQ203" i="4"/>
  <c r="AP204" i="4"/>
  <c r="AQ204" i="4"/>
  <c r="AP205" i="4"/>
  <c r="AQ205" i="4"/>
  <c r="AP206" i="4"/>
  <c r="AQ206" i="4"/>
  <c r="AP207" i="4"/>
  <c r="AQ207" i="4"/>
  <c r="AP208" i="4"/>
  <c r="AQ208" i="4"/>
  <c r="AP209" i="4"/>
  <c r="AQ209" i="4"/>
  <c r="AP210" i="4"/>
  <c r="AQ210" i="4"/>
  <c r="AP211" i="4"/>
  <c r="AQ211" i="4"/>
  <c r="AP212" i="4"/>
  <c r="AQ212" i="4"/>
  <c r="AP213" i="4"/>
  <c r="AQ213" i="4"/>
  <c r="AP215" i="4"/>
  <c r="AQ215" i="4"/>
  <c r="AP216" i="4"/>
  <c r="AQ216" i="4"/>
  <c r="AP217" i="4"/>
  <c r="AQ217" i="4"/>
  <c r="AP218" i="4"/>
  <c r="AQ218" i="4"/>
  <c r="AP219" i="4"/>
  <c r="AQ219" i="4"/>
  <c r="AP220" i="4"/>
  <c r="AQ220" i="4"/>
  <c r="AP221" i="4"/>
  <c r="AQ221" i="4"/>
  <c r="AP222" i="4"/>
  <c r="AQ222" i="4"/>
  <c r="AP223" i="4"/>
  <c r="AQ223" i="4"/>
  <c r="AP224" i="4"/>
  <c r="AQ224" i="4"/>
  <c r="AP225" i="4"/>
  <c r="AQ225" i="4"/>
  <c r="AP226" i="4"/>
  <c r="AQ226" i="4"/>
  <c r="AP227" i="4"/>
  <c r="AQ227" i="4"/>
  <c r="AP228" i="4"/>
  <c r="AQ228" i="4"/>
  <c r="AP229" i="4"/>
  <c r="AQ229" i="4"/>
  <c r="AP230" i="4"/>
  <c r="AQ230" i="4"/>
  <c r="AP231" i="4"/>
  <c r="AQ231" i="4"/>
  <c r="AP232" i="4"/>
  <c r="AQ232" i="4"/>
  <c r="AP233" i="4"/>
  <c r="AQ233" i="4"/>
  <c r="AP234" i="4"/>
  <c r="AQ234" i="4"/>
  <c r="AP235" i="4"/>
  <c r="AQ235" i="4"/>
  <c r="AP236" i="4"/>
  <c r="AQ236" i="4"/>
  <c r="AP237" i="4"/>
  <c r="AQ237" i="4"/>
  <c r="AP238" i="4"/>
  <c r="AQ238" i="4"/>
  <c r="AP239" i="4"/>
  <c r="AQ239" i="4"/>
  <c r="AP240" i="4"/>
  <c r="AQ240" i="4"/>
  <c r="AP241" i="4"/>
  <c r="AQ241" i="4"/>
  <c r="AP242" i="4"/>
  <c r="AQ242" i="4"/>
  <c r="AP243" i="4"/>
  <c r="AQ243" i="4"/>
  <c r="AP244" i="4"/>
  <c r="AQ244" i="4"/>
  <c r="AP245" i="4"/>
  <c r="AQ245" i="4"/>
  <c r="AP246" i="4"/>
  <c r="AQ246" i="4"/>
  <c r="AP247" i="4"/>
  <c r="AQ247" i="4"/>
  <c r="AP248" i="4"/>
  <c r="AQ248" i="4"/>
  <c r="AP249" i="4"/>
  <c r="AQ249" i="4"/>
  <c r="AP250" i="4"/>
  <c r="AQ250" i="4"/>
  <c r="AP251" i="4"/>
  <c r="AQ251" i="4"/>
  <c r="AP252" i="4"/>
  <c r="AQ252" i="4"/>
  <c r="AP255" i="4"/>
  <c r="AQ255" i="4"/>
  <c r="AP256" i="4"/>
  <c r="AQ256" i="4"/>
  <c r="AP257" i="4"/>
  <c r="AQ257" i="4"/>
  <c r="AP258" i="4"/>
  <c r="AQ258" i="4"/>
  <c r="AP259" i="4"/>
  <c r="AQ259" i="4"/>
  <c r="AP260" i="4"/>
  <c r="AQ260" i="4"/>
  <c r="AP261" i="4"/>
  <c r="AQ261" i="4"/>
  <c r="AP262" i="4"/>
  <c r="AQ262" i="4"/>
  <c r="AP264" i="4"/>
  <c r="AQ264" i="4"/>
  <c r="AP265" i="4"/>
  <c r="AQ265" i="4"/>
  <c r="AP266" i="4"/>
  <c r="AQ266" i="4"/>
  <c r="AP267" i="4"/>
  <c r="AQ267" i="4"/>
  <c r="AP268" i="4"/>
  <c r="AQ268" i="4"/>
  <c r="AP269" i="4"/>
  <c r="AQ269" i="4"/>
  <c r="AP270" i="4"/>
  <c r="AQ270" i="4"/>
  <c r="AP271" i="4"/>
  <c r="AQ271" i="4"/>
  <c r="AP272" i="4"/>
  <c r="AQ272" i="4"/>
  <c r="AP273" i="4"/>
  <c r="AQ273" i="4"/>
  <c r="AP274" i="4"/>
  <c r="AQ274" i="4"/>
  <c r="AP275" i="4"/>
  <c r="AQ275" i="4"/>
  <c r="AP276" i="4"/>
  <c r="AQ276" i="4"/>
  <c r="AP277" i="4"/>
  <c r="AQ277" i="4"/>
  <c r="AP278" i="4"/>
  <c r="AQ278" i="4"/>
  <c r="AP279" i="4"/>
  <c r="AQ279" i="4"/>
  <c r="AP280" i="4"/>
  <c r="AQ280" i="4"/>
  <c r="AP281" i="4"/>
  <c r="AQ281" i="4"/>
  <c r="AP282" i="4"/>
  <c r="AQ282" i="4"/>
  <c r="AP283" i="4"/>
  <c r="AQ283" i="4"/>
  <c r="AP284" i="4"/>
  <c r="AQ284" i="4"/>
  <c r="AP286" i="4"/>
  <c r="AQ286" i="4"/>
  <c r="AP288" i="4"/>
  <c r="AQ288" i="4"/>
  <c r="AP289" i="4"/>
  <c r="AQ289" i="4"/>
  <c r="AP290" i="4"/>
  <c r="AQ290" i="4"/>
  <c r="AP291" i="4"/>
  <c r="AQ291" i="4"/>
  <c r="AP292" i="4"/>
  <c r="AQ292" i="4"/>
  <c r="AP294" i="4"/>
  <c r="AQ294" i="4"/>
  <c r="AP295" i="4"/>
  <c r="AQ295" i="4"/>
  <c r="AP296" i="4"/>
  <c r="AQ296" i="4"/>
  <c r="AP297" i="4"/>
  <c r="AQ297" i="4"/>
  <c r="AP298" i="4"/>
  <c r="AQ298" i="4"/>
  <c r="AP299" i="4"/>
  <c r="AQ299" i="4"/>
  <c r="AP300" i="4"/>
  <c r="AQ300" i="4"/>
  <c r="AP301" i="4"/>
  <c r="AQ301" i="4"/>
  <c r="AP303" i="4"/>
  <c r="AQ303" i="4"/>
  <c r="AP304" i="4"/>
  <c r="AQ304" i="4"/>
  <c r="AP305" i="4"/>
  <c r="AQ305" i="4"/>
  <c r="AP306" i="4"/>
  <c r="AQ306" i="4"/>
  <c r="AP307" i="4"/>
  <c r="AQ307" i="4"/>
  <c r="AP308" i="4"/>
  <c r="AQ308" i="4"/>
  <c r="AP309" i="4"/>
  <c r="AQ309" i="4"/>
  <c r="AP310" i="4"/>
  <c r="AQ310" i="4"/>
  <c r="AP311" i="4"/>
  <c r="AQ311" i="4"/>
  <c r="AP312" i="4"/>
  <c r="AQ312" i="4"/>
  <c r="AP313" i="4"/>
  <c r="AQ313" i="4"/>
  <c r="AP314" i="4"/>
  <c r="AQ314" i="4"/>
  <c r="AP315" i="4"/>
  <c r="AQ315" i="4"/>
  <c r="AP316" i="4"/>
  <c r="AQ316" i="4"/>
  <c r="AP317" i="4"/>
  <c r="AQ317" i="4"/>
  <c r="AP318" i="4"/>
  <c r="AQ318" i="4"/>
  <c r="AP319" i="4"/>
  <c r="AQ319" i="4"/>
  <c r="AP320" i="4"/>
  <c r="AQ320" i="4"/>
  <c r="AP321" i="4"/>
  <c r="AQ321" i="4"/>
  <c r="AP322" i="4"/>
  <c r="AQ322" i="4"/>
  <c r="AP323" i="4"/>
  <c r="AQ323" i="4"/>
  <c r="AP324" i="4"/>
  <c r="AQ324" i="4"/>
  <c r="AP325" i="4"/>
  <c r="AQ325" i="4"/>
  <c r="AP326" i="4"/>
  <c r="AQ326" i="4"/>
  <c r="AP327" i="4"/>
  <c r="AQ327" i="4"/>
  <c r="AP328" i="4"/>
  <c r="AQ328" i="4"/>
  <c r="AP329" i="4"/>
  <c r="AQ329" i="4"/>
  <c r="AP330" i="4"/>
  <c r="AQ330" i="4"/>
  <c r="AP331" i="4"/>
  <c r="AQ331" i="4"/>
  <c r="AP334" i="4"/>
  <c r="AQ334" i="4"/>
  <c r="AP335" i="4"/>
  <c r="AQ335" i="4"/>
  <c r="AP337" i="4"/>
  <c r="AQ337" i="4"/>
  <c r="AP338" i="4"/>
  <c r="AQ338" i="4"/>
  <c r="AP339" i="4"/>
  <c r="AQ339" i="4"/>
  <c r="AP340" i="4"/>
  <c r="AQ340" i="4"/>
  <c r="AP341" i="4"/>
  <c r="AQ341" i="4"/>
  <c r="AP342" i="4"/>
  <c r="AQ342" i="4"/>
  <c r="AP343" i="4"/>
  <c r="AQ343" i="4"/>
  <c r="AP344" i="4"/>
  <c r="AQ344" i="4"/>
  <c r="AP345" i="4"/>
  <c r="AQ345" i="4"/>
  <c r="AP346" i="4"/>
  <c r="AQ346" i="4"/>
  <c r="AP347" i="4"/>
  <c r="AQ347" i="4"/>
  <c r="AP348" i="4"/>
  <c r="AQ348" i="4"/>
  <c r="AP349" i="4"/>
  <c r="AQ349" i="4"/>
  <c r="AP350" i="4"/>
  <c r="AQ350" i="4"/>
  <c r="AP351" i="4"/>
  <c r="AQ351" i="4"/>
  <c r="AP352" i="4"/>
  <c r="AQ352" i="4"/>
  <c r="AP353" i="4"/>
  <c r="AQ353" i="4"/>
  <c r="AP355" i="4"/>
  <c r="AQ355" i="4"/>
  <c r="AP356" i="4"/>
  <c r="AQ356" i="4"/>
  <c r="AP357" i="4"/>
  <c r="AQ357" i="4"/>
  <c r="AP358" i="4"/>
  <c r="AQ358" i="4"/>
  <c r="AP359" i="4"/>
  <c r="AQ359" i="4"/>
  <c r="AP360" i="4"/>
  <c r="AQ360" i="4"/>
  <c r="AP361" i="4"/>
  <c r="AQ361" i="4"/>
  <c r="AP362" i="4"/>
  <c r="AQ362" i="4"/>
  <c r="AP363" i="4"/>
  <c r="AQ363" i="4"/>
  <c r="AP364" i="4"/>
  <c r="AQ364" i="4"/>
  <c r="AP365" i="4"/>
  <c r="AQ365" i="4"/>
  <c r="AP366" i="4"/>
  <c r="AQ366" i="4"/>
  <c r="AP367" i="4"/>
  <c r="AQ367" i="4"/>
  <c r="AP368" i="4"/>
  <c r="AQ368" i="4"/>
  <c r="AP369" i="4"/>
  <c r="AQ369" i="4"/>
  <c r="AP370" i="4"/>
  <c r="AQ370" i="4"/>
  <c r="AP371" i="4"/>
  <c r="AQ371" i="4"/>
  <c r="AP372" i="4"/>
  <c r="AQ372" i="4"/>
  <c r="AP373" i="4"/>
  <c r="AQ373" i="4"/>
  <c r="AP374" i="4"/>
  <c r="AQ374" i="4"/>
  <c r="AP377" i="4"/>
  <c r="AQ377" i="4"/>
  <c r="AP378" i="4"/>
  <c r="AQ378" i="4"/>
  <c r="AP379" i="4"/>
  <c r="AQ379" i="4"/>
  <c r="AP380" i="4"/>
  <c r="AQ380" i="4"/>
  <c r="AP381" i="4"/>
  <c r="AQ381" i="4"/>
  <c r="AP382" i="4"/>
  <c r="AQ382" i="4"/>
  <c r="AP383" i="4"/>
  <c r="AQ383" i="4"/>
  <c r="AP384" i="4"/>
  <c r="AQ384" i="4"/>
  <c r="AP385" i="4"/>
  <c r="AQ385" i="4"/>
  <c r="AP386" i="4"/>
  <c r="AQ386" i="4"/>
  <c r="AP387" i="4"/>
  <c r="AQ387" i="4"/>
  <c r="AP388" i="4"/>
  <c r="AQ388" i="4"/>
  <c r="AP389" i="4"/>
  <c r="AQ389" i="4"/>
  <c r="AP390" i="4"/>
  <c r="AQ390" i="4"/>
  <c r="AP392" i="4"/>
  <c r="AQ392" i="4"/>
  <c r="AP393" i="4"/>
  <c r="AQ393" i="4"/>
  <c r="AP394" i="4"/>
  <c r="AQ394" i="4"/>
  <c r="AP395" i="4"/>
  <c r="AQ395" i="4"/>
  <c r="AP396" i="4"/>
  <c r="AQ396" i="4"/>
  <c r="AP397" i="4"/>
  <c r="AQ397" i="4"/>
  <c r="AP398" i="4"/>
  <c r="AQ398" i="4"/>
  <c r="AP399" i="4"/>
  <c r="AQ399" i="4"/>
  <c r="AP400" i="4"/>
  <c r="AQ400" i="4"/>
  <c r="AP401" i="4"/>
  <c r="AQ401" i="4"/>
  <c r="AP402" i="4"/>
  <c r="AQ402" i="4"/>
  <c r="AP403" i="4"/>
  <c r="AQ403" i="4"/>
  <c r="AP404" i="4"/>
  <c r="AQ404" i="4"/>
  <c r="AP405" i="4"/>
  <c r="AQ405" i="4"/>
  <c r="AP408" i="4"/>
  <c r="AQ408" i="4"/>
  <c r="AP409" i="4"/>
  <c r="AQ409" i="4"/>
  <c r="AP410" i="4"/>
  <c r="AQ410" i="4"/>
  <c r="AP411" i="4"/>
  <c r="AQ411" i="4"/>
  <c r="AP412" i="4"/>
  <c r="AQ412" i="4"/>
  <c r="AP413" i="4"/>
  <c r="AQ413" i="4"/>
  <c r="AP414" i="4"/>
  <c r="AQ414" i="4"/>
  <c r="AP415" i="4"/>
  <c r="AQ415" i="4"/>
  <c r="AP416" i="4"/>
  <c r="AQ416" i="4"/>
  <c r="AP417" i="4"/>
  <c r="AQ417" i="4"/>
  <c r="AP418" i="4"/>
  <c r="AQ418" i="4"/>
  <c r="AP419" i="4"/>
  <c r="AQ419" i="4"/>
  <c r="AP420" i="4"/>
  <c r="AQ420" i="4"/>
  <c r="AP421" i="4"/>
  <c r="AQ421" i="4"/>
  <c r="AP422" i="4"/>
  <c r="AQ422" i="4"/>
  <c r="AP423" i="4"/>
  <c r="AQ423" i="4"/>
  <c r="AP424" i="4"/>
  <c r="AQ424" i="4"/>
  <c r="AP425" i="4"/>
  <c r="AQ425" i="4"/>
  <c r="AP426" i="4"/>
  <c r="AQ426" i="4"/>
  <c r="AP427" i="4"/>
  <c r="AQ427" i="4"/>
  <c r="AP428" i="4"/>
  <c r="AQ428" i="4"/>
  <c r="AP429" i="4"/>
  <c r="AQ429" i="4"/>
  <c r="AP430" i="4"/>
  <c r="AQ430" i="4"/>
  <c r="AP431" i="4"/>
  <c r="AQ431" i="4"/>
  <c r="AP432" i="4"/>
  <c r="AQ432" i="4"/>
  <c r="AP433" i="4"/>
  <c r="AQ433" i="4"/>
  <c r="AP434" i="4"/>
  <c r="AQ434" i="4"/>
  <c r="AP435" i="4"/>
  <c r="AQ435" i="4"/>
  <c r="AP436" i="4"/>
  <c r="AQ436" i="4"/>
  <c r="AP437" i="4"/>
  <c r="AQ437" i="4"/>
  <c r="AP438" i="4"/>
  <c r="AQ438" i="4"/>
  <c r="AP439" i="4"/>
  <c r="AQ439" i="4"/>
  <c r="AP440" i="4"/>
  <c r="AQ440" i="4"/>
  <c r="AP441" i="4"/>
  <c r="AQ441" i="4"/>
  <c r="AP442" i="4"/>
  <c r="AQ442" i="4"/>
  <c r="AP443" i="4"/>
  <c r="AQ443" i="4"/>
  <c r="AP444" i="4"/>
  <c r="AQ444" i="4"/>
  <c r="AP445" i="4"/>
  <c r="AQ445" i="4"/>
  <c r="AP447" i="4"/>
  <c r="AQ447" i="4"/>
  <c r="AP448" i="4"/>
  <c r="AQ448" i="4"/>
  <c r="AP449" i="4"/>
  <c r="AQ449" i="4"/>
  <c r="AP450" i="4"/>
  <c r="AQ450" i="4"/>
  <c r="AP451" i="4"/>
  <c r="AQ451" i="4"/>
  <c r="AP452" i="4"/>
  <c r="AQ452" i="4"/>
  <c r="AP453" i="4"/>
  <c r="AQ453" i="4"/>
  <c r="AP454" i="4"/>
  <c r="AQ454" i="4"/>
  <c r="AP455" i="4"/>
  <c r="AQ455" i="4"/>
  <c r="AP456" i="4"/>
  <c r="AQ456" i="4"/>
  <c r="AP457" i="4"/>
  <c r="AQ457" i="4"/>
  <c r="AP458" i="4"/>
  <c r="AQ458" i="4"/>
  <c r="AP459" i="4"/>
  <c r="AQ459" i="4"/>
  <c r="AP460" i="4"/>
  <c r="AQ460" i="4"/>
  <c r="AP461" i="4"/>
  <c r="AQ461" i="4"/>
  <c r="AP462" i="4"/>
  <c r="AQ462" i="4"/>
  <c r="AP463" i="4"/>
  <c r="AQ463" i="4"/>
  <c r="AP464" i="4"/>
  <c r="AQ464" i="4"/>
  <c r="AP465" i="4"/>
  <c r="AQ465" i="4"/>
  <c r="AP466" i="4"/>
  <c r="AQ466" i="4"/>
  <c r="AP467" i="4"/>
  <c r="AQ467" i="4"/>
  <c r="AP468" i="4"/>
  <c r="AQ468" i="4"/>
  <c r="AP469" i="4"/>
  <c r="AQ469" i="4"/>
  <c r="AP470" i="4"/>
  <c r="AQ470" i="4"/>
  <c r="AP471" i="4"/>
  <c r="AQ471" i="4"/>
  <c r="AP472" i="4"/>
  <c r="AQ472" i="4"/>
  <c r="AP473" i="4"/>
  <c r="AQ473" i="4"/>
  <c r="AP474" i="4"/>
  <c r="AQ474" i="4"/>
  <c r="AP475" i="4"/>
  <c r="AQ475" i="4"/>
  <c r="AP476" i="4"/>
  <c r="AQ476" i="4"/>
  <c r="AP477" i="4"/>
  <c r="AQ477" i="4"/>
  <c r="AP478" i="4"/>
  <c r="AQ478" i="4"/>
  <c r="AP479" i="4"/>
  <c r="AQ479" i="4"/>
  <c r="AP480" i="4"/>
  <c r="AQ480" i="4"/>
  <c r="AP481" i="4"/>
  <c r="AQ481" i="4"/>
  <c r="AP482" i="4"/>
  <c r="AQ482" i="4"/>
  <c r="AP483" i="4"/>
  <c r="AQ483" i="4"/>
  <c r="AP484" i="4"/>
  <c r="AQ484" i="4"/>
  <c r="AP488" i="4"/>
  <c r="AQ488" i="4"/>
  <c r="AP490" i="4"/>
  <c r="AQ490" i="4"/>
  <c r="AP505" i="4"/>
  <c r="AQ505" i="4"/>
  <c r="AP491" i="4"/>
  <c r="AQ491" i="4"/>
  <c r="AP492" i="4"/>
  <c r="AQ492" i="4"/>
  <c r="AP493" i="4"/>
  <c r="AQ493" i="4"/>
  <c r="AP494" i="4"/>
  <c r="AQ494" i="4"/>
  <c r="AP495" i="4"/>
  <c r="AQ495" i="4"/>
  <c r="AP496" i="4"/>
  <c r="AQ496" i="4"/>
  <c r="AP497" i="4"/>
  <c r="AQ497" i="4"/>
  <c r="AP498" i="4"/>
  <c r="AQ498" i="4"/>
  <c r="AP500" i="4"/>
  <c r="AQ500" i="4"/>
  <c r="AP506" i="4"/>
  <c r="AQ506" i="4"/>
  <c r="AP507" i="4"/>
  <c r="AQ507" i="4"/>
  <c r="AP509" i="4"/>
  <c r="AP508" i="4" s="1"/>
  <c r="AQ509" i="4"/>
  <c r="AQ508" i="4" s="1"/>
  <c r="AP510" i="4"/>
  <c r="AQ510" i="4"/>
  <c r="AP511" i="4"/>
  <c r="AQ511" i="4"/>
  <c r="AP512" i="4"/>
  <c r="AQ512" i="4"/>
  <c r="AP513" i="4"/>
  <c r="AQ513" i="4"/>
  <c r="AP516" i="4"/>
  <c r="AQ516" i="4"/>
  <c r="AP517" i="4"/>
  <c r="AQ517" i="4"/>
  <c r="AP519" i="4"/>
  <c r="AQ519" i="4"/>
  <c r="AP520" i="4"/>
  <c r="AQ520" i="4"/>
  <c r="AP521" i="4"/>
  <c r="AQ521" i="4"/>
  <c r="AP522" i="4"/>
  <c r="AQ522" i="4"/>
  <c r="AP523" i="4"/>
  <c r="AQ523" i="4"/>
  <c r="AP524" i="4"/>
  <c r="AQ524" i="4"/>
  <c r="AP525" i="4"/>
  <c r="AQ525" i="4"/>
  <c r="AP526" i="4"/>
  <c r="AQ526" i="4"/>
  <c r="AP527" i="4"/>
  <c r="AQ527" i="4"/>
  <c r="AP528" i="4"/>
  <c r="AQ528" i="4"/>
  <c r="AP531" i="4"/>
  <c r="AQ531" i="4"/>
  <c r="AP532" i="4"/>
  <c r="AQ532" i="4"/>
  <c r="AP533" i="4"/>
  <c r="AQ533" i="4"/>
  <c r="AP534" i="4"/>
  <c r="AQ534" i="4"/>
  <c r="AP535" i="4"/>
  <c r="AQ535" i="4"/>
  <c r="AP537" i="4"/>
  <c r="AQ537" i="4"/>
  <c r="AP538" i="4"/>
  <c r="AQ538" i="4"/>
  <c r="AP539" i="4"/>
  <c r="AQ539" i="4"/>
  <c r="AP540" i="4"/>
  <c r="AQ540" i="4"/>
  <c r="AP542" i="4"/>
  <c r="AQ542" i="4"/>
  <c r="AP543" i="4"/>
  <c r="AQ543" i="4"/>
  <c r="AP544" i="4"/>
  <c r="AQ544" i="4"/>
  <c r="AP545" i="4"/>
  <c r="AQ545" i="4"/>
  <c r="AP546" i="4"/>
  <c r="AQ546" i="4"/>
  <c r="AP547" i="4"/>
  <c r="AQ547" i="4"/>
  <c r="AP549" i="4"/>
  <c r="AQ549" i="4"/>
  <c r="AP550" i="4"/>
  <c r="AQ550" i="4"/>
  <c r="AP552" i="4"/>
  <c r="AQ552" i="4"/>
  <c r="AP553" i="4"/>
  <c r="AQ553" i="4"/>
  <c r="AP554" i="4"/>
  <c r="AQ554" i="4"/>
  <c r="AP555" i="4"/>
  <c r="AQ555" i="4"/>
  <c r="AP556" i="4"/>
  <c r="AQ556" i="4"/>
  <c r="AP560" i="4"/>
  <c r="AQ560" i="4"/>
  <c r="AP562" i="4"/>
  <c r="AQ562" i="4"/>
  <c r="AF23" i="4"/>
  <c r="AG23" i="4"/>
  <c r="AF24" i="4"/>
  <c r="AG24" i="4"/>
  <c r="AF25" i="4"/>
  <c r="AG25" i="4"/>
  <c r="AF26" i="4"/>
  <c r="AG26" i="4"/>
  <c r="AF27" i="4"/>
  <c r="AG27" i="4"/>
  <c r="AF28" i="4"/>
  <c r="AG28" i="4"/>
  <c r="AF29" i="4"/>
  <c r="AG29" i="4"/>
  <c r="AF30" i="4"/>
  <c r="AG30" i="4"/>
  <c r="AF31" i="4"/>
  <c r="AG31" i="4"/>
  <c r="AF32" i="4"/>
  <c r="AG32" i="4"/>
  <c r="AF33" i="4"/>
  <c r="AG33" i="4"/>
  <c r="AF34" i="4"/>
  <c r="AG34" i="4"/>
  <c r="AF35" i="4"/>
  <c r="AG35" i="4"/>
  <c r="AF36" i="4"/>
  <c r="AG36" i="4"/>
  <c r="AF37" i="4"/>
  <c r="AG37" i="4"/>
  <c r="AF38" i="4"/>
  <c r="AG38" i="4"/>
  <c r="AF39" i="4"/>
  <c r="AG39" i="4"/>
  <c r="AF40" i="4"/>
  <c r="AG40" i="4"/>
  <c r="AF41" i="4"/>
  <c r="AG41" i="4"/>
  <c r="AF42" i="4"/>
  <c r="AG42" i="4"/>
  <c r="AF43" i="4"/>
  <c r="AG43" i="4"/>
  <c r="AF44" i="4"/>
  <c r="AG44" i="4"/>
  <c r="AF45" i="4"/>
  <c r="AG45" i="4"/>
  <c r="AF47" i="4"/>
  <c r="AG47" i="4"/>
  <c r="AF48" i="4"/>
  <c r="AG48" i="4"/>
  <c r="AF49" i="4"/>
  <c r="AG49" i="4"/>
  <c r="AF50" i="4"/>
  <c r="AG50" i="4"/>
  <c r="AF51" i="4"/>
  <c r="AG51" i="4"/>
  <c r="AF52" i="4"/>
  <c r="AG52" i="4"/>
  <c r="AF53" i="4"/>
  <c r="AG53" i="4"/>
  <c r="AF54" i="4"/>
  <c r="AG54" i="4"/>
  <c r="AF55" i="4"/>
  <c r="AG55" i="4"/>
  <c r="AF56" i="4"/>
  <c r="AG56" i="4"/>
  <c r="AF57" i="4"/>
  <c r="AG57" i="4"/>
  <c r="AF58" i="4"/>
  <c r="AG58" i="4"/>
  <c r="AF59" i="4"/>
  <c r="AG59" i="4"/>
  <c r="AF60" i="4"/>
  <c r="AG60" i="4"/>
  <c r="AF61" i="4"/>
  <c r="AG61" i="4"/>
  <c r="AF62" i="4"/>
  <c r="AG62" i="4"/>
  <c r="AF63" i="4"/>
  <c r="AG63" i="4"/>
  <c r="AF64" i="4"/>
  <c r="AG64" i="4"/>
  <c r="AF65" i="4"/>
  <c r="AG65" i="4"/>
  <c r="AF66" i="4"/>
  <c r="AG66" i="4"/>
  <c r="AF67" i="4"/>
  <c r="AG67" i="4"/>
  <c r="AF68" i="4"/>
  <c r="AG68" i="4"/>
  <c r="AF69" i="4"/>
  <c r="AG69" i="4"/>
  <c r="AF70" i="4"/>
  <c r="AG70" i="4"/>
  <c r="AF73" i="4"/>
  <c r="AG73" i="4"/>
  <c r="AF74" i="4"/>
  <c r="AG74" i="4"/>
  <c r="AF75" i="4"/>
  <c r="AG75" i="4"/>
  <c r="AF76" i="4"/>
  <c r="AG76" i="4"/>
  <c r="AF77" i="4"/>
  <c r="AG77" i="4"/>
  <c r="AF78" i="4"/>
  <c r="AG78" i="4"/>
  <c r="AF79" i="4"/>
  <c r="AG79" i="4"/>
  <c r="AF80" i="4"/>
  <c r="AG80" i="4"/>
  <c r="AF81" i="4"/>
  <c r="AG81" i="4"/>
  <c r="AF82" i="4"/>
  <c r="AG82" i="4"/>
  <c r="AF83" i="4"/>
  <c r="AG83" i="4"/>
  <c r="AF84" i="4"/>
  <c r="AG84" i="4"/>
  <c r="AF85" i="4"/>
  <c r="AG85" i="4"/>
  <c r="AF86" i="4"/>
  <c r="AG86" i="4"/>
  <c r="AF87" i="4"/>
  <c r="AG87" i="4"/>
  <c r="AF88" i="4"/>
  <c r="AG88" i="4"/>
  <c r="AF89" i="4"/>
  <c r="AG89" i="4"/>
  <c r="AF90" i="4"/>
  <c r="AG90" i="4"/>
  <c r="AF91" i="4"/>
  <c r="AG91" i="4"/>
  <c r="AF92" i="4"/>
  <c r="AG92" i="4"/>
  <c r="AF93" i="4"/>
  <c r="AG93" i="4"/>
  <c r="AF94" i="4"/>
  <c r="AG94" i="4"/>
  <c r="AF95" i="4"/>
  <c r="AG95" i="4"/>
  <c r="AF96" i="4"/>
  <c r="AG96" i="4"/>
  <c r="AF98" i="4"/>
  <c r="AG98" i="4"/>
  <c r="AF99" i="4"/>
  <c r="AG99" i="4"/>
  <c r="AF100" i="4"/>
  <c r="AG100" i="4"/>
  <c r="AF101" i="4"/>
  <c r="AG101" i="4"/>
  <c r="AF102" i="4"/>
  <c r="AG102" i="4"/>
  <c r="AF103" i="4"/>
  <c r="AG103" i="4"/>
  <c r="AF104" i="4"/>
  <c r="AG104" i="4"/>
  <c r="AF105" i="4"/>
  <c r="AG105" i="4"/>
  <c r="AF106" i="4"/>
  <c r="AG106" i="4"/>
  <c r="AF107" i="4"/>
  <c r="AG107" i="4"/>
  <c r="AF108" i="4"/>
  <c r="AG108" i="4"/>
  <c r="AF109" i="4"/>
  <c r="AG109" i="4"/>
  <c r="AF110" i="4"/>
  <c r="AG110" i="4"/>
  <c r="AF111" i="4"/>
  <c r="AG111" i="4"/>
  <c r="AF112" i="4"/>
  <c r="AG112" i="4"/>
  <c r="AF113" i="4"/>
  <c r="AG113" i="4"/>
  <c r="AF114" i="4"/>
  <c r="AG114" i="4"/>
  <c r="AF115" i="4"/>
  <c r="AG115" i="4"/>
  <c r="AF116" i="4"/>
  <c r="AG116" i="4"/>
  <c r="AF117" i="4"/>
  <c r="AG117" i="4"/>
  <c r="AF118" i="4"/>
  <c r="AG118" i="4"/>
  <c r="AF119" i="4"/>
  <c r="AG119" i="4"/>
  <c r="AF120" i="4"/>
  <c r="AG120" i="4"/>
  <c r="AF121" i="4"/>
  <c r="AG121" i="4"/>
  <c r="AF124" i="4"/>
  <c r="AG124" i="4"/>
  <c r="AF125" i="4"/>
  <c r="AG125" i="4"/>
  <c r="AF126" i="4"/>
  <c r="AG126" i="4"/>
  <c r="AF127" i="4"/>
  <c r="AG127" i="4"/>
  <c r="AF129" i="4"/>
  <c r="AG129" i="4"/>
  <c r="AF131" i="4"/>
  <c r="AG131" i="4"/>
  <c r="AF132" i="4"/>
  <c r="AG132" i="4"/>
  <c r="AF133" i="4"/>
  <c r="AG133" i="4"/>
  <c r="AF134" i="4"/>
  <c r="AG134" i="4"/>
  <c r="AF135" i="4"/>
  <c r="AG135" i="4"/>
  <c r="AF136" i="4"/>
  <c r="AG136" i="4"/>
  <c r="AF137" i="4"/>
  <c r="AG137" i="4"/>
  <c r="AF138" i="4"/>
  <c r="AG138" i="4"/>
  <c r="AF139" i="4"/>
  <c r="AG139" i="4"/>
  <c r="AF140" i="4"/>
  <c r="AG140" i="4"/>
  <c r="AF141" i="4"/>
  <c r="AG141" i="4"/>
  <c r="AF142" i="4"/>
  <c r="AG142" i="4"/>
  <c r="AF143" i="4"/>
  <c r="AG143" i="4"/>
  <c r="AF145" i="4"/>
  <c r="AG145" i="4"/>
  <c r="AF147" i="4"/>
  <c r="AG147" i="4"/>
  <c r="AF149" i="4"/>
  <c r="AG149" i="4"/>
  <c r="AF150" i="4"/>
  <c r="AG150" i="4"/>
  <c r="AF151" i="4"/>
  <c r="AG151" i="4"/>
  <c r="AF152" i="4"/>
  <c r="AG152" i="4"/>
  <c r="AF154" i="4"/>
  <c r="AG154" i="4"/>
  <c r="AF156" i="4"/>
  <c r="AG156" i="4"/>
  <c r="AF157" i="4"/>
  <c r="AG157" i="4"/>
  <c r="AF158" i="4"/>
  <c r="AG158" i="4"/>
  <c r="AF159" i="4"/>
  <c r="AG159" i="4"/>
  <c r="AF160" i="4"/>
  <c r="AG160" i="4"/>
  <c r="AF161" i="4"/>
  <c r="AG161" i="4"/>
  <c r="AF162" i="4"/>
  <c r="AG162" i="4"/>
  <c r="AF163" i="4"/>
  <c r="AG163" i="4"/>
  <c r="AF164" i="4"/>
  <c r="AG164" i="4"/>
  <c r="AF165" i="4"/>
  <c r="AG165" i="4"/>
  <c r="AF166" i="4"/>
  <c r="AG166" i="4"/>
  <c r="AF167" i="4"/>
  <c r="AG167" i="4"/>
  <c r="AF168" i="4"/>
  <c r="AG168" i="4"/>
  <c r="AF170" i="4"/>
  <c r="AG170" i="4"/>
  <c r="AF171" i="4"/>
  <c r="AG171" i="4"/>
  <c r="AF172" i="4"/>
  <c r="AG172" i="4"/>
  <c r="AF176" i="4"/>
  <c r="AG176" i="4"/>
  <c r="AF177" i="4"/>
  <c r="AG177" i="4"/>
  <c r="AF178" i="4"/>
  <c r="AG178" i="4"/>
  <c r="AF179" i="4"/>
  <c r="AG179" i="4"/>
  <c r="AF180" i="4"/>
  <c r="AG180" i="4"/>
  <c r="AF181" i="4"/>
  <c r="AG181" i="4"/>
  <c r="AF182" i="4"/>
  <c r="AG182" i="4"/>
  <c r="AF183" i="4"/>
  <c r="AG183" i="4"/>
  <c r="AF184" i="4"/>
  <c r="AG184" i="4"/>
  <c r="AF185" i="4"/>
  <c r="AG185" i="4"/>
  <c r="AF186" i="4"/>
  <c r="AG186" i="4"/>
  <c r="AF187" i="4"/>
  <c r="AG187" i="4"/>
  <c r="AF188" i="4"/>
  <c r="AG188" i="4"/>
  <c r="AF189" i="4"/>
  <c r="AG189" i="4"/>
  <c r="AF190" i="4"/>
  <c r="AG190" i="4"/>
  <c r="AF191" i="4"/>
  <c r="AG191" i="4"/>
  <c r="AF192" i="4"/>
  <c r="AG192" i="4"/>
  <c r="AF193" i="4"/>
  <c r="AG193" i="4"/>
  <c r="AF194" i="4"/>
  <c r="AG194" i="4"/>
  <c r="AF195" i="4"/>
  <c r="AG195" i="4"/>
  <c r="AF196" i="4"/>
  <c r="AG196" i="4"/>
  <c r="AF197" i="4"/>
  <c r="AG197" i="4"/>
  <c r="AF198" i="4"/>
  <c r="AG198" i="4"/>
  <c r="AF199" i="4"/>
  <c r="AG199" i="4"/>
  <c r="AF200" i="4"/>
  <c r="AG200" i="4"/>
  <c r="AF201" i="4"/>
  <c r="AG201" i="4"/>
  <c r="AF202" i="4"/>
  <c r="AG202" i="4"/>
  <c r="AF203" i="4"/>
  <c r="AG203" i="4"/>
  <c r="AF204" i="4"/>
  <c r="AG204" i="4"/>
  <c r="AF205" i="4"/>
  <c r="AG205" i="4"/>
  <c r="AF206" i="4"/>
  <c r="AG206" i="4"/>
  <c r="AF207" i="4"/>
  <c r="AG207" i="4"/>
  <c r="AF208" i="4"/>
  <c r="AG208" i="4"/>
  <c r="AF209" i="4"/>
  <c r="AG209" i="4"/>
  <c r="AF210" i="4"/>
  <c r="AG210" i="4"/>
  <c r="AF211" i="4"/>
  <c r="AG211" i="4"/>
  <c r="AF212" i="4"/>
  <c r="AG212" i="4"/>
  <c r="AF213" i="4"/>
  <c r="AG213" i="4"/>
  <c r="AF215" i="4"/>
  <c r="AG215" i="4"/>
  <c r="AF216" i="4"/>
  <c r="AG216" i="4"/>
  <c r="AF217" i="4"/>
  <c r="AG217" i="4"/>
  <c r="AF218" i="4"/>
  <c r="AG218" i="4"/>
  <c r="AF219" i="4"/>
  <c r="AG219" i="4"/>
  <c r="AF220" i="4"/>
  <c r="AG220" i="4"/>
  <c r="AF221" i="4"/>
  <c r="AG221" i="4"/>
  <c r="AF222" i="4"/>
  <c r="AG222" i="4"/>
  <c r="AF223" i="4"/>
  <c r="AG223" i="4"/>
  <c r="AF224" i="4"/>
  <c r="AG224" i="4"/>
  <c r="AF225" i="4"/>
  <c r="AG225" i="4"/>
  <c r="AF226" i="4"/>
  <c r="AG226" i="4"/>
  <c r="AF227" i="4"/>
  <c r="AG227" i="4"/>
  <c r="AF228" i="4"/>
  <c r="AG228" i="4"/>
  <c r="AF229" i="4"/>
  <c r="AG229" i="4"/>
  <c r="AF230" i="4"/>
  <c r="AG230" i="4"/>
  <c r="AF231" i="4"/>
  <c r="AG231" i="4"/>
  <c r="AF232" i="4"/>
  <c r="AG232" i="4"/>
  <c r="AF233" i="4"/>
  <c r="AG233" i="4"/>
  <c r="AF234" i="4"/>
  <c r="AG234" i="4"/>
  <c r="AF235" i="4"/>
  <c r="AG235" i="4"/>
  <c r="AF236" i="4"/>
  <c r="AG236" i="4"/>
  <c r="AF237" i="4"/>
  <c r="AG237" i="4"/>
  <c r="AF238" i="4"/>
  <c r="AG238" i="4"/>
  <c r="AF239" i="4"/>
  <c r="AG239" i="4"/>
  <c r="AF240" i="4"/>
  <c r="AG240" i="4"/>
  <c r="AF241" i="4"/>
  <c r="AG241" i="4"/>
  <c r="AF242" i="4"/>
  <c r="AG242" i="4"/>
  <c r="AF243" i="4"/>
  <c r="AG243" i="4"/>
  <c r="AF244" i="4"/>
  <c r="AG244" i="4"/>
  <c r="AF245" i="4"/>
  <c r="AG245" i="4"/>
  <c r="AF246" i="4"/>
  <c r="AG246" i="4"/>
  <c r="AF247" i="4"/>
  <c r="AG247" i="4"/>
  <c r="AF248" i="4"/>
  <c r="AG248" i="4"/>
  <c r="AF249" i="4"/>
  <c r="AG249" i="4"/>
  <c r="AF250" i="4"/>
  <c r="AG250" i="4"/>
  <c r="AF251" i="4"/>
  <c r="AG251" i="4"/>
  <c r="AF252" i="4"/>
  <c r="AG252" i="4"/>
  <c r="AF255" i="4"/>
  <c r="AG255" i="4"/>
  <c r="AF256" i="4"/>
  <c r="AG256" i="4"/>
  <c r="AF257" i="4"/>
  <c r="AG257" i="4"/>
  <c r="AF258" i="4"/>
  <c r="AG258" i="4"/>
  <c r="AF259" i="4"/>
  <c r="AG259" i="4"/>
  <c r="AF260" i="4"/>
  <c r="AG260" i="4"/>
  <c r="AF261" i="4"/>
  <c r="AG261" i="4"/>
  <c r="AF262" i="4"/>
  <c r="AG262" i="4"/>
  <c r="AF264" i="4"/>
  <c r="AG264" i="4"/>
  <c r="AF265" i="4"/>
  <c r="AG265" i="4"/>
  <c r="AF266" i="4"/>
  <c r="AG266" i="4"/>
  <c r="AF267" i="4"/>
  <c r="AG267" i="4"/>
  <c r="AF268" i="4"/>
  <c r="AG268" i="4"/>
  <c r="AF269" i="4"/>
  <c r="AG269" i="4"/>
  <c r="AF270" i="4"/>
  <c r="AG270" i="4"/>
  <c r="AF271" i="4"/>
  <c r="AG271" i="4"/>
  <c r="AF272" i="4"/>
  <c r="AG272" i="4"/>
  <c r="AF273" i="4"/>
  <c r="AG273" i="4"/>
  <c r="AF274" i="4"/>
  <c r="AG274" i="4"/>
  <c r="AF275" i="4"/>
  <c r="AG275" i="4"/>
  <c r="AF276" i="4"/>
  <c r="AG276" i="4"/>
  <c r="AF277" i="4"/>
  <c r="AG277" i="4"/>
  <c r="AF278" i="4"/>
  <c r="AG278" i="4"/>
  <c r="AF279" i="4"/>
  <c r="AG279" i="4"/>
  <c r="AF280" i="4"/>
  <c r="AG280" i="4"/>
  <c r="AF281" i="4"/>
  <c r="AG281" i="4"/>
  <c r="AF282" i="4"/>
  <c r="AG282" i="4"/>
  <c r="AF283" i="4"/>
  <c r="AG283" i="4"/>
  <c r="AF284" i="4"/>
  <c r="AG284" i="4"/>
  <c r="AF286" i="4"/>
  <c r="AG286" i="4"/>
  <c r="AF288" i="4"/>
  <c r="AG288" i="4"/>
  <c r="AF289" i="4"/>
  <c r="AG289" i="4"/>
  <c r="AF290" i="4"/>
  <c r="AG290" i="4"/>
  <c r="AF291" i="4"/>
  <c r="AG291" i="4"/>
  <c r="AF292" i="4"/>
  <c r="AG292" i="4"/>
  <c r="AF294" i="4"/>
  <c r="AG294" i="4"/>
  <c r="AF295" i="4"/>
  <c r="AG295" i="4"/>
  <c r="AF296" i="4"/>
  <c r="AG296" i="4"/>
  <c r="AF297" i="4"/>
  <c r="AG297" i="4"/>
  <c r="AF298" i="4"/>
  <c r="AG298" i="4"/>
  <c r="AF299" i="4"/>
  <c r="AG299" i="4"/>
  <c r="AF300" i="4"/>
  <c r="AG300" i="4"/>
  <c r="AF301" i="4"/>
  <c r="AG301" i="4"/>
  <c r="AF303" i="4"/>
  <c r="AG303" i="4"/>
  <c r="AF304" i="4"/>
  <c r="AG304" i="4"/>
  <c r="AF305" i="4"/>
  <c r="AG305" i="4"/>
  <c r="AF306" i="4"/>
  <c r="AG306" i="4"/>
  <c r="AF307" i="4"/>
  <c r="AG307" i="4"/>
  <c r="AF308" i="4"/>
  <c r="AG308" i="4"/>
  <c r="AF309" i="4"/>
  <c r="AG309" i="4"/>
  <c r="AF310" i="4"/>
  <c r="AG310" i="4"/>
  <c r="AF311" i="4"/>
  <c r="AG311" i="4"/>
  <c r="AF312" i="4"/>
  <c r="AG312" i="4"/>
  <c r="AF313" i="4"/>
  <c r="AG313" i="4"/>
  <c r="AF314" i="4"/>
  <c r="AG314" i="4"/>
  <c r="AF315" i="4"/>
  <c r="AG315" i="4"/>
  <c r="AF316" i="4"/>
  <c r="AG316" i="4"/>
  <c r="AF317" i="4"/>
  <c r="AG317" i="4"/>
  <c r="AF318" i="4"/>
  <c r="AG318" i="4"/>
  <c r="AF319" i="4"/>
  <c r="AG319" i="4"/>
  <c r="AF320" i="4"/>
  <c r="AG320" i="4"/>
  <c r="AF321" i="4"/>
  <c r="AG321" i="4"/>
  <c r="AF322" i="4"/>
  <c r="AG322" i="4"/>
  <c r="AF323" i="4"/>
  <c r="AG323" i="4"/>
  <c r="AF324" i="4"/>
  <c r="AG324" i="4"/>
  <c r="AF325" i="4"/>
  <c r="AG325" i="4"/>
  <c r="AF326" i="4"/>
  <c r="AG326" i="4"/>
  <c r="AF327" i="4"/>
  <c r="AG327" i="4"/>
  <c r="AF328" i="4"/>
  <c r="AG328" i="4"/>
  <c r="AF329" i="4"/>
  <c r="AG329" i="4"/>
  <c r="AF330" i="4"/>
  <c r="AG330" i="4"/>
  <c r="AF331" i="4"/>
  <c r="AG331" i="4"/>
  <c r="AF334" i="4"/>
  <c r="AG334" i="4"/>
  <c r="AF335" i="4"/>
  <c r="AG335" i="4"/>
  <c r="AF337" i="4"/>
  <c r="AG337" i="4"/>
  <c r="AF338" i="4"/>
  <c r="AG338" i="4"/>
  <c r="AF339" i="4"/>
  <c r="AG339" i="4"/>
  <c r="AF340" i="4"/>
  <c r="AG340" i="4"/>
  <c r="AF341" i="4"/>
  <c r="AG341" i="4"/>
  <c r="AF342" i="4"/>
  <c r="AG342" i="4"/>
  <c r="AF343" i="4"/>
  <c r="AG343" i="4"/>
  <c r="AF344" i="4"/>
  <c r="AG344" i="4"/>
  <c r="AF345" i="4"/>
  <c r="AG345" i="4"/>
  <c r="AF346" i="4"/>
  <c r="AG346" i="4"/>
  <c r="AF347" i="4"/>
  <c r="AG347" i="4"/>
  <c r="AF348" i="4"/>
  <c r="AG348" i="4"/>
  <c r="AF349" i="4"/>
  <c r="AG349" i="4"/>
  <c r="AF350" i="4"/>
  <c r="AG350" i="4"/>
  <c r="AF351" i="4"/>
  <c r="AG351" i="4"/>
  <c r="AF352" i="4"/>
  <c r="AG352" i="4"/>
  <c r="AF353" i="4"/>
  <c r="AG353" i="4"/>
  <c r="AF355" i="4"/>
  <c r="AG355" i="4"/>
  <c r="AF356" i="4"/>
  <c r="AG356" i="4"/>
  <c r="AF357" i="4"/>
  <c r="AG357" i="4"/>
  <c r="AF358" i="4"/>
  <c r="AG358" i="4"/>
  <c r="AF359" i="4"/>
  <c r="AG359" i="4"/>
  <c r="AF360" i="4"/>
  <c r="AG360" i="4"/>
  <c r="AF361" i="4"/>
  <c r="AG361" i="4"/>
  <c r="AF362" i="4"/>
  <c r="AG362" i="4"/>
  <c r="AF363" i="4"/>
  <c r="AG363" i="4"/>
  <c r="AF364" i="4"/>
  <c r="AG364" i="4"/>
  <c r="AF365" i="4"/>
  <c r="AG365" i="4"/>
  <c r="AF366" i="4"/>
  <c r="AG366" i="4"/>
  <c r="AF367" i="4"/>
  <c r="AG367" i="4"/>
  <c r="AF368" i="4"/>
  <c r="AG368" i="4"/>
  <c r="AF369" i="4"/>
  <c r="AG369" i="4"/>
  <c r="AF370" i="4"/>
  <c r="AG370" i="4"/>
  <c r="AF371" i="4"/>
  <c r="AG371" i="4"/>
  <c r="AF372" i="4"/>
  <c r="AG372" i="4"/>
  <c r="AF373" i="4"/>
  <c r="AG373" i="4"/>
  <c r="AF374" i="4"/>
  <c r="AG374" i="4"/>
  <c r="AF377" i="4"/>
  <c r="AG377" i="4"/>
  <c r="AF378" i="4"/>
  <c r="AG378" i="4"/>
  <c r="AF379" i="4"/>
  <c r="AG379" i="4"/>
  <c r="AF380" i="4"/>
  <c r="AG380" i="4"/>
  <c r="AF381" i="4"/>
  <c r="AG381" i="4"/>
  <c r="AF382" i="4"/>
  <c r="AG382" i="4"/>
  <c r="AF383" i="4"/>
  <c r="AG383" i="4"/>
  <c r="AF384" i="4"/>
  <c r="AG384" i="4"/>
  <c r="AF385" i="4"/>
  <c r="AG385" i="4"/>
  <c r="AF386" i="4"/>
  <c r="AG386" i="4"/>
  <c r="AF387" i="4"/>
  <c r="AG387" i="4"/>
  <c r="AF388" i="4"/>
  <c r="AG388" i="4"/>
  <c r="AF389" i="4"/>
  <c r="AG389" i="4"/>
  <c r="AF390" i="4"/>
  <c r="AG390" i="4"/>
  <c r="AF392" i="4"/>
  <c r="AG392" i="4"/>
  <c r="AF393" i="4"/>
  <c r="AG393" i="4"/>
  <c r="AF394" i="4"/>
  <c r="AG394" i="4"/>
  <c r="AF395" i="4"/>
  <c r="AG395" i="4"/>
  <c r="AF396" i="4"/>
  <c r="AG396" i="4"/>
  <c r="AF397" i="4"/>
  <c r="AG397" i="4"/>
  <c r="AF398" i="4"/>
  <c r="AG398" i="4"/>
  <c r="AF399" i="4"/>
  <c r="AG399" i="4"/>
  <c r="AF400" i="4"/>
  <c r="AG400" i="4"/>
  <c r="AF401" i="4"/>
  <c r="AG401" i="4"/>
  <c r="AF402" i="4"/>
  <c r="AG402" i="4"/>
  <c r="AF403" i="4"/>
  <c r="AG403" i="4"/>
  <c r="AF404" i="4"/>
  <c r="AG404" i="4"/>
  <c r="AF405" i="4"/>
  <c r="AG405" i="4"/>
  <c r="AF408" i="4"/>
  <c r="AG408" i="4"/>
  <c r="AF409" i="4"/>
  <c r="AG409" i="4"/>
  <c r="AF410" i="4"/>
  <c r="AG410" i="4"/>
  <c r="AF411" i="4"/>
  <c r="AG411" i="4"/>
  <c r="AF412" i="4"/>
  <c r="AG412" i="4"/>
  <c r="AF413" i="4"/>
  <c r="AG413" i="4"/>
  <c r="AF414" i="4"/>
  <c r="AG414" i="4"/>
  <c r="AF415" i="4"/>
  <c r="AG415" i="4"/>
  <c r="AF416" i="4"/>
  <c r="AG416" i="4"/>
  <c r="AF417" i="4"/>
  <c r="AG417" i="4"/>
  <c r="AF418" i="4"/>
  <c r="AG418" i="4"/>
  <c r="AF419" i="4"/>
  <c r="AG419" i="4"/>
  <c r="AF420" i="4"/>
  <c r="AG420" i="4"/>
  <c r="AF421" i="4"/>
  <c r="AG421" i="4"/>
  <c r="AF422" i="4"/>
  <c r="AG422" i="4"/>
  <c r="AF423" i="4"/>
  <c r="AG423" i="4"/>
  <c r="AF424" i="4"/>
  <c r="AG424" i="4"/>
  <c r="AF425" i="4"/>
  <c r="AG425" i="4"/>
  <c r="AF426" i="4"/>
  <c r="AG426" i="4"/>
  <c r="AF427" i="4"/>
  <c r="AG427" i="4"/>
  <c r="AF428" i="4"/>
  <c r="AG428" i="4"/>
  <c r="AF429" i="4"/>
  <c r="AG429" i="4"/>
  <c r="AF430" i="4"/>
  <c r="AG430" i="4"/>
  <c r="AF431" i="4"/>
  <c r="AG431" i="4"/>
  <c r="AF432" i="4"/>
  <c r="AG432" i="4"/>
  <c r="AF433" i="4"/>
  <c r="AG433" i="4"/>
  <c r="AF434" i="4"/>
  <c r="AG434" i="4"/>
  <c r="AF435" i="4"/>
  <c r="AG435" i="4"/>
  <c r="AF436" i="4"/>
  <c r="AG436" i="4"/>
  <c r="AF437" i="4"/>
  <c r="AG437" i="4"/>
  <c r="AF438" i="4"/>
  <c r="AG438" i="4"/>
  <c r="AF439" i="4"/>
  <c r="AG439" i="4"/>
  <c r="AF440" i="4"/>
  <c r="AG440" i="4"/>
  <c r="AF441" i="4"/>
  <c r="AG441" i="4"/>
  <c r="AF442" i="4"/>
  <c r="AG442" i="4"/>
  <c r="AF443" i="4"/>
  <c r="AG443" i="4"/>
  <c r="AF444" i="4"/>
  <c r="AG444" i="4"/>
  <c r="AF445" i="4"/>
  <c r="AG445" i="4"/>
  <c r="AF447" i="4"/>
  <c r="AG447" i="4"/>
  <c r="AF448" i="4"/>
  <c r="AG448" i="4"/>
  <c r="AF449" i="4"/>
  <c r="AG449" i="4"/>
  <c r="AF450" i="4"/>
  <c r="AG450" i="4"/>
  <c r="AF451" i="4"/>
  <c r="AG451" i="4"/>
  <c r="AF452" i="4"/>
  <c r="AG452" i="4"/>
  <c r="AF453" i="4"/>
  <c r="AG453" i="4"/>
  <c r="AF454" i="4"/>
  <c r="AG454" i="4"/>
  <c r="AF455" i="4"/>
  <c r="AG455" i="4"/>
  <c r="AF456" i="4"/>
  <c r="AG456" i="4"/>
  <c r="AF457" i="4"/>
  <c r="AG457" i="4"/>
  <c r="AF458" i="4"/>
  <c r="AG458" i="4"/>
  <c r="AF459" i="4"/>
  <c r="AG459" i="4"/>
  <c r="AF460" i="4"/>
  <c r="AG460" i="4"/>
  <c r="AF461" i="4"/>
  <c r="AG461" i="4"/>
  <c r="AF462" i="4"/>
  <c r="AG462" i="4"/>
  <c r="AF463" i="4"/>
  <c r="AG463" i="4"/>
  <c r="AF464" i="4"/>
  <c r="AG464" i="4"/>
  <c r="AF465" i="4"/>
  <c r="AG465" i="4"/>
  <c r="AF466" i="4"/>
  <c r="AG466" i="4"/>
  <c r="AF467" i="4"/>
  <c r="AG467" i="4"/>
  <c r="AF468" i="4"/>
  <c r="AG468" i="4"/>
  <c r="AF469" i="4"/>
  <c r="AG469" i="4"/>
  <c r="AF470" i="4"/>
  <c r="AG470" i="4"/>
  <c r="AF471" i="4"/>
  <c r="AG471" i="4"/>
  <c r="AF472" i="4"/>
  <c r="AG472" i="4"/>
  <c r="AF473" i="4"/>
  <c r="AG473" i="4"/>
  <c r="AF474" i="4"/>
  <c r="AG474" i="4"/>
  <c r="AF475" i="4"/>
  <c r="AG475" i="4"/>
  <c r="AF476" i="4"/>
  <c r="AG476" i="4"/>
  <c r="AF477" i="4"/>
  <c r="AG477" i="4"/>
  <c r="AF478" i="4"/>
  <c r="AG478" i="4"/>
  <c r="AF479" i="4"/>
  <c r="AG479" i="4"/>
  <c r="AF480" i="4"/>
  <c r="AG480" i="4"/>
  <c r="AF481" i="4"/>
  <c r="AG481" i="4"/>
  <c r="AF482" i="4"/>
  <c r="AG482" i="4"/>
  <c r="AF483" i="4"/>
  <c r="AG483" i="4"/>
  <c r="AF484" i="4"/>
  <c r="AG484" i="4"/>
  <c r="AF488" i="4"/>
  <c r="AG488" i="4"/>
  <c r="AF490" i="4"/>
  <c r="AG490" i="4"/>
  <c r="AF505" i="4"/>
  <c r="AG505" i="4"/>
  <c r="AF491" i="4"/>
  <c r="AG491" i="4"/>
  <c r="AF492" i="4"/>
  <c r="AG492" i="4"/>
  <c r="AF493" i="4"/>
  <c r="AG493" i="4"/>
  <c r="AF494" i="4"/>
  <c r="AG494" i="4"/>
  <c r="AF495" i="4"/>
  <c r="AG495" i="4"/>
  <c r="AF496" i="4"/>
  <c r="AG496" i="4"/>
  <c r="AF497" i="4"/>
  <c r="AG497" i="4"/>
  <c r="AF498" i="4"/>
  <c r="AG498" i="4"/>
  <c r="AF500" i="4"/>
  <c r="AG500" i="4"/>
  <c r="AF507" i="4"/>
  <c r="AG507" i="4"/>
  <c r="AF509" i="4"/>
  <c r="AF508" i="4" s="1"/>
  <c r="AG509" i="4"/>
  <c r="AG508" i="4" s="1"/>
  <c r="AF510" i="4"/>
  <c r="AG510" i="4"/>
  <c r="AF511" i="4"/>
  <c r="AG511" i="4"/>
  <c r="AF512" i="4"/>
  <c r="AG512" i="4"/>
  <c r="AF513" i="4"/>
  <c r="AG513" i="4"/>
  <c r="AF516" i="4"/>
  <c r="AG516" i="4"/>
  <c r="AF517" i="4"/>
  <c r="AG517" i="4"/>
  <c r="AF519" i="4"/>
  <c r="AG519" i="4"/>
  <c r="AF520" i="4"/>
  <c r="AG520" i="4"/>
  <c r="AF521" i="4"/>
  <c r="AG521" i="4"/>
  <c r="AF522" i="4"/>
  <c r="AG522" i="4"/>
  <c r="AF523" i="4"/>
  <c r="AG523" i="4"/>
  <c r="AF524" i="4"/>
  <c r="AG524" i="4"/>
  <c r="AF525" i="4"/>
  <c r="AG525" i="4"/>
  <c r="AF526" i="4"/>
  <c r="AG526" i="4"/>
  <c r="AF527" i="4"/>
  <c r="AG527" i="4"/>
  <c r="AF528" i="4"/>
  <c r="AG528" i="4"/>
  <c r="AF531" i="4"/>
  <c r="AG531" i="4"/>
  <c r="AF532" i="4"/>
  <c r="AG532" i="4"/>
  <c r="AF533" i="4"/>
  <c r="AG533" i="4"/>
  <c r="AF534" i="4"/>
  <c r="AG534" i="4"/>
  <c r="AF535" i="4"/>
  <c r="AG535" i="4"/>
  <c r="AF537" i="4"/>
  <c r="AG537" i="4"/>
  <c r="AF538" i="4"/>
  <c r="AG538" i="4"/>
  <c r="AF539" i="4"/>
  <c r="AG539" i="4"/>
  <c r="AF540" i="4"/>
  <c r="AG540" i="4"/>
  <c r="AF542" i="4"/>
  <c r="AG542" i="4"/>
  <c r="AF543" i="4"/>
  <c r="AG543" i="4"/>
  <c r="AF544" i="4"/>
  <c r="AG544" i="4"/>
  <c r="AF545" i="4"/>
  <c r="AG545" i="4"/>
  <c r="AF546" i="4"/>
  <c r="AG546" i="4"/>
  <c r="AF547" i="4"/>
  <c r="AG547" i="4"/>
  <c r="AF549" i="4"/>
  <c r="AG549" i="4"/>
  <c r="AF550" i="4"/>
  <c r="AG550" i="4"/>
  <c r="AF552" i="4"/>
  <c r="AG552" i="4"/>
  <c r="AF553" i="4"/>
  <c r="AG553" i="4"/>
  <c r="AF554" i="4"/>
  <c r="AG554" i="4"/>
  <c r="AF555" i="4"/>
  <c r="AG555" i="4"/>
  <c r="AF556" i="4"/>
  <c r="AG556" i="4"/>
  <c r="AF560" i="4"/>
  <c r="AG560" i="4"/>
  <c r="N169" i="4"/>
  <c r="O169" i="4"/>
  <c r="P169" i="4"/>
  <c r="Q169" i="4"/>
  <c r="R169" i="4"/>
  <c r="S169" i="4"/>
  <c r="T169" i="4"/>
  <c r="U169" i="4"/>
  <c r="X169" i="4"/>
  <c r="Y169" i="4"/>
  <c r="Z169" i="4"/>
  <c r="AA169" i="4"/>
  <c r="AB169" i="4"/>
  <c r="AC169" i="4"/>
  <c r="AD169" i="4"/>
  <c r="AE169" i="4"/>
  <c r="AH169" i="4"/>
  <c r="AI169" i="4"/>
  <c r="AJ169" i="4"/>
  <c r="AK169" i="4"/>
  <c r="AL169" i="4"/>
  <c r="AM169" i="4"/>
  <c r="AN169" i="4"/>
  <c r="AO169" i="4"/>
  <c r="E146" i="4"/>
  <c r="F146" i="4"/>
  <c r="G146" i="4"/>
  <c r="H146" i="4"/>
  <c r="I146" i="4"/>
  <c r="J146" i="4"/>
  <c r="K146" i="4"/>
  <c r="T486" i="4"/>
  <c r="V486" i="4" s="1"/>
  <c r="U486" i="4"/>
  <c r="X486" i="4"/>
  <c r="Y486" i="4"/>
  <c r="Z486" i="4"/>
  <c r="O146" i="4"/>
  <c r="P146" i="4"/>
  <c r="Q146" i="4"/>
  <c r="R146" i="4"/>
  <c r="S146" i="4"/>
  <c r="T146" i="4"/>
  <c r="U146" i="4"/>
  <c r="X146" i="4"/>
  <c r="Y146" i="4"/>
  <c r="Z146" i="4"/>
  <c r="AA146" i="4"/>
  <c r="AB146" i="4"/>
  <c r="AC146" i="4"/>
  <c r="AD146" i="4"/>
  <c r="AE146" i="4"/>
  <c r="AH146" i="4"/>
  <c r="AI146" i="4"/>
  <c r="AJ146" i="4"/>
  <c r="AK146" i="4"/>
  <c r="AL146" i="4"/>
  <c r="AM146" i="4"/>
  <c r="AN146" i="4"/>
  <c r="AO146" i="4"/>
  <c r="N146" i="4"/>
  <c r="B506" i="2"/>
  <c r="B492" i="2"/>
  <c r="B172" i="2"/>
  <c r="L146" i="4" l="1"/>
  <c r="M146" i="4"/>
  <c r="AG514" i="4"/>
  <c r="AG487" i="4"/>
  <c r="AQ514" i="4"/>
  <c r="AQ504" i="4"/>
  <c r="AF514" i="4"/>
  <c r="AF487" i="4"/>
  <c r="AP514" i="4"/>
  <c r="AP504" i="4"/>
  <c r="AG504" i="4"/>
  <c r="AQ487" i="4"/>
  <c r="AF504" i="4"/>
  <c r="AP487" i="4"/>
  <c r="AG499" i="4"/>
  <c r="AQ502" i="4"/>
  <c r="AF499" i="4"/>
  <c r="AP502" i="4"/>
  <c r="AG502" i="4"/>
  <c r="AQ499" i="4"/>
  <c r="AF502" i="4"/>
  <c r="AP499" i="4"/>
  <c r="V169" i="4"/>
  <c r="W146" i="4"/>
  <c r="W169" i="4"/>
  <c r="V146" i="4"/>
  <c r="AG489" i="4"/>
  <c r="AQ489" i="4"/>
  <c r="AF489" i="4"/>
  <c r="AP489" i="4"/>
  <c r="AA486" i="4"/>
  <c r="AB486" i="4"/>
  <c r="AG146" i="4"/>
  <c r="AQ169" i="4"/>
  <c r="AQ146" i="4"/>
  <c r="AP146" i="4"/>
  <c r="AF146" i="4"/>
  <c r="AG169" i="4"/>
  <c r="AP169" i="4"/>
  <c r="AF169" i="4"/>
  <c r="O1204" i="1"/>
  <c r="X638" i="2"/>
  <c r="AC638" i="2" s="1"/>
  <c r="H608" i="2" l="1"/>
  <c r="G608" i="2"/>
  <c r="F608" i="2"/>
  <c r="E608" i="2"/>
  <c r="I638" i="2"/>
  <c r="N638" i="2" s="1"/>
  <c r="AQ22" i="4"/>
  <c r="AP22" i="4"/>
  <c r="AF22" i="4"/>
  <c r="AG22" i="4"/>
  <c r="V22" i="4"/>
  <c r="E607" i="2" l="1"/>
  <c r="O607" i="2" s="1"/>
  <c r="Q608" i="2"/>
  <c r="R608" i="2"/>
  <c r="O608" i="2"/>
  <c r="P608" i="2"/>
  <c r="P621" i="1"/>
  <c r="P620" i="1" s="1"/>
  <c r="E492" i="2"/>
  <c r="H492" i="2"/>
  <c r="G492" i="2"/>
  <c r="F492" i="2"/>
  <c r="H506" i="2"/>
  <c r="G506" i="2"/>
  <c r="F506" i="2"/>
  <c r="E506" i="2"/>
  <c r="H532" i="2"/>
  <c r="G532" i="2"/>
  <c r="F532" i="2"/>
  <c r="E532" i="2"/>
  <c r="F607" i="2"/>
  <c r="P607" i="2" s="1"/>
  <c r="G607" i="2"/>
  <c r="Q607" i="2" s="1"/>
  <c r="H624" i="2"/>
  <c r="H564" i="2"/>
  <c r="R564" i="2" s="1"/>
  <c r="G564" i="2"/>
  <c r="Q564" i="2" s="1"/>
  <c r="F564" i="2"/>
  <c r="P564" i="2" s="1"/>
  <c r="E564" i="2"/>
  <c r="O564" i="2" s="1"/>
  <c r="H607" i="2"/>
  <c r="R607" i="2" s="1"/>
  <c r="E620" i="1"/>
  <c r="AF621" i="1"/>
  <c r="AF620" i="1" s="1"/>
  <c r="M624" i="2"/>
  <c r="F489" i="2" l="1"/>
  <c r="P489" i="2" s="1"/>
  <c r="F531" i="2"/>
  <c r="P531" i="2" s="1"/>
  <c r="P532" i="2"/>
  <c r="G491" i="2"/>
  <c r="Q491" i="2" s="1"/>
  <c r="Q492" i="2"/>
  <c r="E489" i="2"/>
  <c r="O489" i="2" s="1"/>
  <c r="E531" i="2"/>
  <c r="O531" i="2" s="1"/>
  <c r="O532" i="2"/>
  <c r="E505" i="2"/>
  <c r="O505" i="2" s="1"/>
  <c r="O506" i="2"/>
  <c r="F491" i="2"/>
  <c r="P491" i="2" s="1"/>
  <c r="P492" i="2"/>
  <c r="F505" i="2"/>
  <c r="P505" i="2" s="1"/>
  <c r="P506" i="2"/>
  <c r="G489" i="2"/>
  <c r="Q489" i="2" s="1"/>
  <c r="G531" i="2"/>
  <c r="Q531" i="2" s="1"/>
  <c r="Q532" i="2"/>
  <c r="G505" i="2"/>
  <c r="Q505" i="2" s="1"/>
  <c r="Q506" i="2"/>
  <c r="H491" i="2"/>
  <c r="R491" i="2" s="1"/>
  <c r="R492" i="2"/>
  <c r="H489" i="2"/>
  <c r="R489" i="2" s="1"/>
  <c r="H531" i="2"/>
  <c r="R531" i="2" s="1"/>
  <c r="R532" i="2"/>
  <c r="H505" i="2"/>
  <c r="R505" i="2" s="1"/>
  <c r="R506" i="2"/>
  <c r="E491" i="2"/>
  <c r="O491" i="2" s="1"/>
  <c r="O492" i="2"/>
  <c r="R624" i="2"/>
  <c r="H623" i="2"/>
  <c r="G563" i="2"/>
  <c r="Q563" i="2" s="1"/>
  <c r="E563" i="2"/>
  <c r="O563" i="2" s="1"/>
  <c r="F624" i="2"/>
  <c r="L171" i="2"/>
  <c r="Q171" i="2" s="1"/>
  <c r="M171" i="2"/>
  <c r="R171" i="2" s="1"/>
  <c r="D620" i="1"/>
  <c r="AB504" i="2"/>
  <c r="AG504" i="2" s="1"/>
  <c r="AB623" i="2"/>
  <c r="AG623" i="2" s="1"/>
  <c r="M623" i="2"/>
  <c r="R623" i="2" l="1"/>
  <c r="P624" i="2"/>
  <c r="E488" i="2"/>
  <c r="O488" i="2" s="1"/>
  <c r="E504" i="2"/>
  <c r="O504" i="2" s="1"/>
  <c r="F623" i="2"/>
  <c r="P623" i="2" s="1"/>
  <c r="K171" i="2"/>
  <c r="P171" i="2" s="1"/>
  <c r="Z504" i="2"/>
  <c r="AE504" i="2" s="1"/>
  <c r="E153" i="4"/>
  <c r="F153" i="4"/>
  <c r="G153" i="4"/>
  <c r="H153" i="4"/>
  <c r="I153" i="4"/>
  <c r="J153" i="4"/>
  <c r="K153" i="4"/>
  <c r="N153" i="4"/>
  <c r="O153" i="4"/>
  <c r="P153" i="4"/>
  <c r="Q153" i="4"/>
  <c r="R153" i="4"/>
  <c r="S153" i="4"/>
  <c r="T153" i="4"/>
  <c r="U153" i="4"/>
  <c r="X153" i="4"/>
  <c r="Y153" i="4"/>
  <c r="Z153" i="4"/>
  <c r="AA153" i="4"/>
  <c r="AB153" i="4"/>
  <c r="AC153" i="4"/>
  <c r="AD153" i="4"/>
  <c r="AE153" i="4"/>
  <c r="AH153" i="4"/>
  <c r="AI153" i="4"/>
  <c r="AJ153" i="4"/>
  <c r="AK153" i="4"/>
  <c r="AL153" i="4"/>
  <c r="AM153" i="4"/>
  <c r="AN153" i="4"/>
  <c r="AO153" i="4"/>
  <c r="D153" i="4"/>
  <c r="N155" i="4"/>
  <c r="O155" i="4"/>
  <c r="P155" i="4"/>
  <c r="Q155" i="4"/>
  <c r="R155" i="4"/>
  <c r="S155" i="4"/>
  <c r="T155" i="4"/>
  <c r="U155" i="4"/>
  <c r="X155" i="4"/>
  <c r="Y155" i="4"/>
  <c r="Z155" i="4"/>
  <c r="AA155" i="4"/>
  <c r="AB155" i="4"/>
  <c r="AC155" i="4"/>
  <c r="AD155" i="4"/>
  <c r="AE155" i="4"/>
  <c r="AH155" i="4"/>
  <c r="AI155" i="4"/>
  <c r="AJ155" i="4"/>
  <c r="AK155" i="4"/>
  <c r="AL155" i="4"/>
  <c r="AM155" i="4"/>
  <c r="AN155" i="4"/>
  <c r="AO155" i="4"/>
  <c r="E144" i="4"/>
  <c r="F144" i="4"/>
  <c r="G144" i="4"/>
  <c r="I144" i="4"/>
  <c r="J144" i="4"/>
  <c r="K144" i="4"/>
  <c r="N144" i="4"/>
  <c r="O144" i="4"/>
  <c r="P144" i="4"/>
  <c r="Q144" i="4"/>
  <c r="R144" i="4"/>
  <c r="S144" i="4"/>
  <c r="T144" i="4"/>
  <c r="U144" i="4"/>
  <c r="X144" i="4"/>
  <c r="Y144" i="4"/>
  <c r="Z144" i="4"/>
  <c r="AA144" i="4"/>
  <c r="AB144" i="4"/>
  <c r="AC144" i="4"/>
  <c r="AD144" i="4"/>
  <c r="AE144" i="4"/>
  <c r="AH144" i="4"/>
  <c r="AI144" i="4"/>
  <c r="AJ144" i="4"/>
  <c r="AK144" i="4"/>
  <c r="AL144" i="4"/>
  <c r="AM144" i="4"/>
  <c r="AN144" i="4"/>
  <c r="AO144" i="4"/>
  <c r="D144" i="4"/>
  <c r="E155" i="4"/>
  <c r="F155" i="4"/>
  <c r="G155" i="4"/>
  <c r="H155" i="4"/>
  <c r="I155" i="4"/>
  <c r="J155" i="4"/>
  <c r="K155" i="4"/>
  <c r="E169" i="4"/>
  <c r="F169" i="4"/>
  <c r="G169" i="4"/>
  <c r="H169" i="4"/>
  <c r="I169" i="4"/>
  <c r="J169" i="4"/>
  <c r="K169" i="4"/>
  <c r="L144" i="4" l="1"/>
  <c r="M169" i="4"/>
  <c r="L155" i="4"/>
  <c r="M144" i="4"/>
  <c r="M153" i="4"/>
  <c r="L169" i="4"/>
  <c r="M155" i="4"/>
  <c r="L153" i="4"/>
  <c r="E487" i="2"/>
  <c r="O487" i="2" s="1"/>
  <c r="W144" i="4"/>
  <c r="V153" i="4"/>
  <c r="V144" i="4"/>
  <c r="W155" i="4"/>
  <c r="V155" i="4"/>
  <c r="W153" i="4"/>
  <c r="AQ155" i="4"/>
  <c r="AG155" i="4"/>
  <c r="AQ144" i="4"/>
  <c r="AG144" i="4"/>
  <c r="AP155" i="4"/>
  <c r="AF155" i="4"/>
  <c r="AQ153" i="4"/>
  <c r="AG153" i="4"/>
  <c r="AP144" i="4"/>
  <c r="AF144" i="4"/>
  <c r="AP153" i="4"/>
  <c r="AF153" i="4"/>
  <c r="J630" i="1"/>
  <c r="N630" i="1"/>
  <c r="AP630" i="1"/>
  <c r="BB630" i="1"/>
  <c r="BF630" i="1"/>
  <c r="BJ630" i="1"/>
  <c r="BN630" i="1"/>
  <c r="E630" i="1"/>
  <c r="H630" i="1"/>
  <c r="I630" i="1"/>
  <c r="K630" i="1"/>
  <c r="L630" i="1"/>
  <c r="M630" i="1"/>
  <c r="O630" i="1"/>
  <c r="S630" i="1"/>
  <c r="U630" i="1"/>
  <c r="AO630" i="1"/>
  <c r="AR630" i="1"/>
  <c r="AS630" i="1"/>
  <c r="AU630" i="1"/>
  <c r="AZ630" i="1"/>
  <c r="BA630" i="1"/>
  <c r="BC630" i="1"/>
  <c r="BD630" i="1"/>
  <c r="BE630" i="1"/>
  <c r="BG630" i="1"/>
  <c r="BK630" i="1"/>
  <c r="BL630" i="1"/>
  <c r="BM630" i="1"/>
  <c r="BO630" i="1"/>
  <c r="BP630" i="1"/>
  <c r="D630" i="1"/>
  <c r="AF630" i="1" s="1"/>
  <c r="AW630" i="1" l="1"/>
  <c r="AV630" i="1"/>
  <c r="R630" i="1"/>
  <c r="Q630" i="1"/>
  <c r="G630" i="1"/>
  <c r="I635" i="2" s="1"/>
  <c r="BH630" i="1"/>
  <c r="AY630" i="1"/>
  <c r="BI630" i="1"/>
  <c r="AL630" i="1"/>
  <c r="AX630" i="1"/>
  <c r="AM630" i="1"/>
  <c r="AJ630" i="1" s="1"/>
  <c r="F630" i="1"/>
  <c r="AF155" i="1"/>
  <c r="B152" i="2"/>
  <c r="P630" i="1" l="1"/>
  <c r="D635" i="2"/>
  <c r="N635" i="2" s="1"/>
  <c r="AL155" i="1"/>
  <c r="AM155" i="1"/>
  <c r="BI155" i="1"/>
  <c r="AY155" i="1"/>
  <c r="BH155" i="1"/>
  <c r="AX155" i="1"/>
  <c r="AO150" i="1"/>
  <c r="AP150" i="1"/>
  <c r="AR150" i="1"/>
  <c r="AS150" i="1"/>
  <c r="AU150" i="1"/>
  <c r="AZ150" i="1"/>
  <c r="BA150" i="1"/>
  <c r="BB150" i="1"/>
  <c r="BC150" i="1"/>
  <c r="BD150" i="1"/>
  <c r="BE150" i="1"/>
  <c r="BF150" i="1"/>
  <c r="BG150" i="1"/>
  <c r="AF173" i="1"/>
  <c r="BJ150" i="1"/>
  <c r="BK150" i="1"/>
  <c r="BL150" i="1"/>
  <c r="BM150" i="1"/>
  <c r="BN150" i="1"/>
  <c r="BO150" i="1"/>
  <c r="BP150" i="1"/>
  <c r="AF151" i="1"/>
  <c r="AF150" i="1" s="1"/>
  <c r="AV150" i="1" l="1"/>
  <c r="AW150" i="1"/>
  <c r="AL173" i="1"/>
  <c r="AL150" i="1" s="1"/>
  <c r="AM173" i="1"/>
  <c r="AJ173" i="1" s="1"/>
  <c r="BI151" i="1"/>
  <c r="BI173" i="1"/>
  <c r="AY173" i="1"/>
  <c r="AY150" i="1" s="1"/>
  <c r="BH151" i="1"/>
  <c r="BH173" i="1"/>
  <c r="AX173" i="1"/>
  <c r="AX150" i="1" s="1"/>
  <c r="AJ155" i="1"/>
  <c r="AJ150" i="1" l="1"/>
  <c r="BH150" i="1"/>
  <c r="BI150" i="1"/>
  <c r="AM150" i="1"/>
  <c r="E130" i="4"/>
  <c r="G130" i="4"/>
  <c r="H130" i="4"/>
  <c r="I130" i="4"/>
  <c r="J130" i="4"/>
  <c r="K130" i="4"/>
  <c r="N130" i="4"/>
  <c r="O130" i="4"/>
  <c r="P130" i="4"/>
  <c r="Q130" i="4"/>
  <c r="R130" i="4"/>
  <c r="S130" i="4"/>
  <c r="T130" i="4"/>
  <c r="U130" i="4"/>
  <c r="X130" i="4"/>
  <c r="Y130" i="4"/>
  <c r="Z130" i="4"/>
  <c r="AA130" i="4"/>
  <c r="AB130" i="4"/>
  <c r="AC130" i="4"/>
  <c r="AD130" i="4"/>
  <c r="AE130" i="4"/>
  <c r="AH130" i="4"/>
  <c r="AI130" i="4"/>
  <c r="AJ130" i="4"/>
  <c r="AK130" i="4"/>
  <c r="AL130" i="4"/>
  <c r="AM130" i="4"/>
  <c r="AN130" i="4"/>
  <c r="AO130" i="4"/>
  <c r="F130" i="4"/>
  <c r="E128" i="4"/>
  <c r="F128" i="4"/>
  <c r="G128" i="4"/>
  <c r="H128" i="4"/>
  <c r="I128" i="4"/>
  <c r="J128" i="4"/>
  <c r="K128" i="4"/>
  <c r="N128" i="4"/>
  <c r="O128" i="4"/>
  <c r="P128" i="4"/>
  <c r="Q128" i="4"/>
  <c r="R128" i="4"/>
  <c r="S128" i="4"/>
  <c r="T128" i="4"/>
  <c r="U128" i="4"/>
  <c r="X128" i="4"/>
  <c r="Y128" i="4"/>
  <c r="Z128" i="4"/>
  <c r="AA128" i="4"/>
  <c r="AB128" i="4"/>
  <c r="AC128" i="4"/>
  <c r="AD128" i="4"/>
  <c r="AE128" i="4"/>
  <c r="AH128" i="4"/>
  <c r="AI128" i="4"/>
  <c r="AJ128" i="4"/>
  <c r="AK128" i="4"/>
  <c r="AL128" i="4"/>
  <c r="AM128" i="4"/>
  <c r="AN128" i="4"/>
  <c r="AO128" i="4"/>
  <c r="D130" i="4"/>
  <c r="D128" i="4"/>
  <c r="X391" i="4"/>
  <c r="E611" i="2"/>
  <c r="F611" i="2"/>
  <c r="F610" i="2" s="1"/>
  <c r="G611" i="2"/>
  <c r="G610" i="2" s="1"/>
  <c r="H611" i="2"/>
  <c r="H610" i="2" s="1"/>
  <c r="J611" i="2"/>
  <c r="K611" i="2"/>
  <c r="L611" i="2"/>
  <c r="Q611" i="2" s="1"/>
  <c r="M611" i="2"/>
  <c r="R611" i="2" s="1"/>
  <c r="Y611" i="2"/>
  <c r="AD611" i="2" s="1"/>
  <c r="Z611" i="2"/>
  <c r="AE611" i="2" s="1"/>
  <c r="AA611" i="2"/>
  <c r="AF611" i="2" s="1"/>
  <c r="AB611" i="2"/>
  <c r="AG611" i="2" s="1"/>
  <c r="D605" i="1"/>
  <c r="BJ124" i="1"/>
  <c r="BK124" i="1"/>
  <c r="BL124" i="1"/>
  <c r="BM124" i="1"/>
  <c r="BN124" i="1"/>
  <c r="BO124" i="1"/>
  <c r="BP124" i="1"/>
  <c r="AF131" i="1"/>
  <c r="X816" i="1"/>
  <c r="Y816" i="1"/>
  <c r="Z825" i="1"/>
  <c r="Z816" i="1" s="1"/>
  <c r="AA825" i="1"/>
  <c r="AA816" i="1" s="1"/>
  <c r="AB825" i="1"/>
  <c r="AB816" i="1" s="1"/>
  <c r="AB977" i="1"/>
  <c r="AA977" i="1"/>
  <c r="Z977" i="1"/>
  <c r="Y977" i="1"/>
  <c r="X977" i="1"/>
  <c r="AF129" i="1" l="1"/>
  <c r="AF124" i="1" s="1"/>
  <c r="L130" i="4"/>
  <c r="L128" i="4"/>
  <c r="M130" i="4"/>
  <c r="M128" i="4"/>
  <c r="O611" i="2"/>
  <c r="K610" i="2"/>
  <c r="P610" i="2" s="1"/>
  <c r="P611" i="2"/>
  <c r="BH131" i="1"/>
  <c r="BH124" i="1" s="1"/>
  <c r="BI131" i="1"/>
  <c r="BI124" i="1" s="1"/>
  <c r="V128" i="4"/>
  <c r="V130" i="4"/>
  <c r="W128" i="4"/>
  <c r="W130" i="4"/>
  <c r="M610" i="2"/>
  <c r="R610" i="2" s="1"/>
  <c r="Z610" i="2"/>
  <c r="AE610" i="2" s="1"/>
  <c r="AB610" i="2"/>
  <c r="AG610" i="2" s="1"/>
  <c r="AA610" i="2"/>
  <c r="AF610" i="2" s="1"/>
  <c r="L610" i="2"/>
  <c r="Q610" i="2" s="1"/>
  <c r="Y610" i="2"/>
  <c r="AD610" i="2" s="1"/>
  <c r="J610" i="2"/>
  <c r="AQ128" i="4"/>
  <c r="AG128" i="4"/>
  <c r="AQ130" i="4"/>
  <c r="AG130" i="4"/>
  <c r="AP128" i="4"/>
  <c r="AF128" i="4"/>
  <c r="AP130" i="4"/>
  <c r="AF130" i="4"/>
  <c r="L177" i="2"/>
  <c r="J340" i="2"/>
  <c r="L340" i="2"/>
  <c r="E637" i="2"/>
  <c r="E638" i="2"/>
  <c r="E615" i="2"/>
  <c r="O615" i="2" s="1"/>
  <c r="E610" i="2"/>
  <c r="J601" i="2"/>
  <c r="Y601" i="2"/>
  <c r="AD601" i="2" s="1"/>
  <c r="E602" i="2"/>
  <c r="O602" i="2" s="1"/>
  <c r="E588" i="2"/>
  <c r="O588" i="2" s="1"/>
  <c r="E169" i="2"/>
  <c r="O169" i="2" s="1"/>
  <c r="F169" i="2"/>
  <c r="P169" i="2" s="1"/>
  <c r="G169" i="2"/>
  <c r="Q169" i="2" s="1"/>
  <c r="H169" i="2"/>
  <c r="R169" i="2" s="1"/>
  <c r="Y338" i="2"/>
  <c r="AD338" i="2" s="1"/>
  <c r="L338" i="2"/>
  <c r="J338" i="2"/>
  <c r="G338" i="2"/>
  <c r="J289" i="2"/>
  <c r="Y289" i="2"/>
  <c r="AD289" i="2" s="1"/>
  <c r="J287" i="2"/>
  <c r="Y287" i="2"/>
  <c r="AD287" i="2" s="1"/>
  <c r="G265" i="2"/>
  <c r="J265" i="2"/>
  <c r="L265" i="2"/>
  <c r="Y265" i="2"/>
  <c r="AD265" i="2" s="1"/>
  <c r="E216" i="2"/>
  <c r="O216" i="2" s="1"/>
  <c r="Y176" i="2"/>
  <c r="AD176" i="2" s="1"/>
  <c r="Q265" i="2" l="1"/>
  <c r="Q338" i="2"/>
  <c r="O610" i="2"/>
  <c r="Y256" i="2"/>
  <c r="L335" i="2"/>
  <c r="G631" i="2"/>
  <c r="J256" i="2"/>
  <c r="F631" i="2"/>
  <c r="F622" i="2" s="1"/>
  <c r="H631" i="2"/>
  <c r="H622" i="2" s="1"/>
  <c r="J335" i="2"/>
  <c r="E635" i="2"/>
  <c r="E601" i="2"/>
  <c r="O601" i="2" s="1"/>
  <c r="J334" i="2" l="1"/>
  <c r="L334" i="2"/>
  <c r="Y255" i="2"/>
  <c r="AD255" i="2" s="1"/>
  <c r="AD256" i="2"/>
  <c r="J255" i="2"/>
  <c r="G591" i="2"/>
  <c r="G588" i="2" s="1"/>
  <c r="H1177" i="1"/>
  <c r="I1177" i="1"/>
  <c r="J1177" i="1"/>
  <c r="H1182" i="1"/>
  <c r="I1182" i="1"/>
  <c r="J1182" i="1"/>
  <c r="D977" i="1"/>
  <c r="E977" i="1"/>
  <c r="E979" i="1"/>
  <c r="F979" i="1"/>
  <c r="D979" i="1"/>
  <c r="F977" i="1"/>
  <c r="F928" i="1"/>
  <c r="F926" i="1"/>
  <c r="D904" i="1"/>
  <c r="E904" i="1"/>
  <c r="F904" i="1"/>
  <c r="I764" i="1"/>
  <c r="J764" i="1"/>
  <c r="M764" i="1"/>
  <c r="N764" i="1"/>
  <c r="R764" i="1"/>
  <c r="D785" i="1"/>
  <c r="D810" i="1"/>
  <c r="I816" i="1"/>
  <c r="I815" i="1" s="1"/>
  <c r="J816" i="1"/>
  <c r="J815" i="1" s="1"/>
  <c r="M816" i="1"/>
  <c r="M815" i="1" s="1"/>
  <c r="N816" i="1"/>
  <c r="N815" i="1" s="1"/>
  <c r="R816" i="1"/>
  <c r="D825" i="1"/>
  <c r="G1204" i="1"/>
  <c r="S663" i="1"/>
  <c r="K663" i="1"/>
  <c r="V663" i="1"/>
  <c r="T663" i="1"/>
  <c r="D855" i="1"/>
  <c r="L764" i="1" l="1"/>
  <c r="O764" i="1" s="1"/>
  <c r="G904" i="1"/>
  <c r="H904" i="1" s="1"/>
  <c r="G979" i="1"/>
  <c r="G977" i="1"/>
  <c r="P764" i="1"/>
  <c r="S764" i="1" s="1"/>
  <c r="L816" i="1"/>
  <c r="H816" i="1"/>
  <c r="P816" i="1"/>
  <c r="H764" i="1"/>
  <c r="K764" i="1" s="1"/>
  <c r="T662" i="1"/>
  <c r="W663" i="1"/>
  <c r="P789" i="1"/>
  <c r="J789" i="1"/>
  <c r="J763" i="1" s="1"/>
  <c r="E789" i="1"/>
  <c r="N789" i="1"/>
  <c r="N763" i="1" s="1"/>
  <c r="I789" i="1"/>
  <c r="I763" i="1" s="1"/>
  <c r="R789" i="1"/>
  <c r="R763" i="1" s="1"/>
  <c r="M789" i="1"/>
  <c r="M763" i="1" s="1"/>
  <c r="H789" i="1"/>
  <c r="L789" i="1"/>
  <c r="F789" i="1"/>
  <c r="D816" i="1"/>
  <c r="R815" i="1"/>
  <c r="C17" i="7"/>
  <c r="D17" i="7"/>
  <c r="E17" i="7"/>
  <c r="A19" i="7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D21" i="4"/>
  <c r="E21" i="4"/>
  <c r="F21" i="4"/>
  <c r="G21" i="4"/>
  <c r="H21" i="4"/>
  <c r="I21" i="4"/>
  <c r="J21" i="4"/>
  <c r="K21" i="4"/>
  <c r="N21" i="4"/>
  <c r="O21" i="4"/>
  <c r="P21" i="4"/>
  <c r="Q21" i="4"/>
  <c r="R21" i="4"/>
  <c r="S21" i="4"/>
  <c r="T21" i="4"/>
  <c r="U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L22" i="4"/>
  <c r="M22" i="4"/>
  <c r="W22" i="4"/>
  <c r="D46" i="4"/>
  <c r="E46" i="4"/>
  <c r="F46" i="4"/>
  <c r="G46" i="4"/>
  <c r="H46" i="4"/>
  <c r="I46" i="4"/>
  <c r="J46" i="4"/>
  <c r="K46" i="4"/>
  <c r="N46" i="4"/>
  <c r="O46" i="4"/>
  <c r="P46" i="4"/>
  <c r="Q46" i="4"/>
  <c r="R46" i="4"/>
  <c r="S46" i="4"/>
  <c r="T46" i="4"/>
  <c r="U46" i="4"/>
  <c r="X46" i="4"/>
  <c r="Y46" i="4"/>
  <c r="Z46" i="4"/>
  <c r="AA46" i="4"/>
  <c r="AB46" i="4"/>
  <c r="AC46" i="4"/>
  <c r="AD46" i="4"/>
  <c r="AE46" i="4"/>
  <c r="AH46" i="4"/>
  <c r="AI46" i="4"/>
  <c r="AJ46" i="4"/>
  <c r="AK46" i="4"/>
  <c r="AL46" i="4"/>
  <c r="AM46" i="4"/>
  <c r="AN46" i="4"/>
  <c r="AO46" i="4"/>
  <c r="D72" i="4"/>
  <c r="E72" i="4"/>
  <c r="F72" i="4"/>
  <c r="G72" i="4"/>
  <c r="H72" i="4"/>
  <c r="I72" i="4"/>
  <c r="J72" i="4"/>
  <c r="K72" i="4"/>
  <c r="N72" i="4"/>
  <c r="O72" i="4"/>
  <c r="P72" i="4"/>
  <c r="Q72" i="4"/>
  <c r="R72" i="4"/>
  <c r="S72" i="4"/>
  <c r="T72" i="4"/>
  <c r="U72" i="4"/>
  <c r="X72" i="4"/>
  <c r="Y72" i="4"/>
  <c r="Z72" i="4"/>
  <c r="AA72" i="4"/>
  <c r="AB72" i="4"/>
  <c r="AC72" i="4"/>
  <c r="AD72" i="4"/>
  <c r="AE72" i="4"/>
  <c r="AH72" i="4"/>
  <c r="AI72" i="4"/>
  <c r="AJ72" i="4"/>
  <c r="AK72" i="4"/>
  <c r="AL72" i="4"/>
  <c r="AM72" i="4"/>
  <c r="AN72" i="4"/>
  <c r="AO72" i="4"/>
  <c r="D97" i="4"/>
  <c r="E97" i="4"/>
  <c r="F97" i="4"/>
  <c r="G97" i="4"/>
  <c r="H97" i="4"/>
  <c r="I97" i="4"/>
  <c r="J97" i="4"/>
  <c r="K97" i="4"/>
  <c r="N97" i="4"/>
  <c r="O97" i="4"/>
  <c r="P97" i="4"/>
  <c r="Q97" i="4"/>
  <c r="R97" i="4"/>
  <c r="S97" i="4"/>
  <c r="T97" i="4"/>
  <c r="U97" i="4"/>
  <c r="X97" i="4"/>
  <c r="Y97" i="4"/>
  <c r="Z97" i="4"/>
  <c r="AA97" i="4"/>
  <c r="AB97" i="4"/>
  <c r="AC97" i="4"/>
  <c r="AD97" i="4"/>
  <c r="AE97" i="4"/>
  <c r="AH97" i="4"/>
  <c r="AI97" i="4"/>
  <c r="AJ97" i="4"/>
  <c r="AK97" i="4"/>
  <c r="AL97" i="4"/>
  <c r="AM97" i="4"/>
  <c r="AN97" i="4"/>
  <c r="AO97" i="4"/>
  <c r="D123" i="4"/>
  <c r="E123" i="4"/>
  <c r="F123" i="4"/>
  <c r="G123" i="4"/>
  <c r="H123" i="4"/>
  <c r="I123" i="4"/>
  <c r="J123" i="4"/>
  <c r="K123" i="4"/>
  <c r="N123" i="4"/>
  <c r="O123" i="4"/>
  <c r="P123" i="4"/>
  <c r="Q123" i="4"/>
  <c r="R123" i="4"/>
  <c r="S123" i="4"/>
  <c r="T123" i="4"/>
  <c r="U123" i="4"/>
  <c r="X123" i="4"/>
  <c r="Y123" i="4"/>
  <c r="Z123" i="4"/>
  <c r="AA123" i="4"/>
  <c r="AB123" i="4"/>
  <c r="AC123" i="4"/>
  <c r="AD123" i="4"/>
  <c r="AE123" i="4"/>
  <c r="AH123" i="4"/>
  <c r="AI123" i="4"/>
  <c r="AJ123" i="4"/>
  <c r="AK123" i="4"/>
  <c r="AL123" i="4"/>
  <c r="AM123" i="4"/>
  <c r="AN123" i="4"/>
  <c r="AO123" i="4"/>
  <c r="D148" i="4"/>
  <c r="E148" i="4"/>
  <c r="F148" i="4"/>
  <c r="G148" i="4"/>
  <c r="H148" i="4"/>
  <c r="I148" i="4"/>
  <c r="J148" i="4"/>
  <c r="K148" i="4"/>
  <c r="N148" i="4"/>
  <c r="O148" i="4"/>
  <c r="P148" i="4"/>
  <c r="Q148" i="4"/>
  <c r="R148" i="4"/>
  <c r="S148" i="4"/>
  <c r="T148" i="4"/>
  <c r="U148" i="4"/>
  <c r="X148" i="4"/>
  <c r="Y148" i="4"/>
  <c r="Z148" i="4"/>
  <c r="AA148" i="4"/>
  <c r="AB148" i="4"/>
  <c r="AC148" i="4"/>
  <c r="AD148" i="4"/>
  <c r="AE148" i="4"/>
  <c r="AH148" i="4"/>
  <c r="AI148" i="4"/>
  <c r="AJ148" i="4"/>
  <c r="AK148" i="4"/>
  <c r="AL148" i="4"/>
  <c r="AM148" i="4"/>
  <c r="AN148" i="4"/>
  <c r="AO148" i="4"/>
  <c r="D175" i="4"/>
  <c r="E175" i="4"/>
  <c r="F175" i="4"/>
  <c r="G175" i="4"/>
  <c r="H175" i="4"/>
  <c r="I175" i="4"/>
  <c r="J175" i="4"/>
  <c r="K175" i="4"/>
  <c r="N175" i="4"/>
  <c r="O175" i="4"/>
  <c r="P175" i="4"/>
  <c r="Q175" i="4"/>
  <c r="R175" i="4"/>
  <c r="S175" i="4"/>
  <c r="T175" i="4"/>
  <c r="U175" i="4"/>
  <c r="X175" i="4"/>
  <c r="Y175" i="4"/>
  <c r="Z175" i="4"/>
  <c r="AA175" i="4"/>
  <c r="AB175" i="4"/>
  <c r="AC175" i="4"/>
  <c r="AD175" i="4"/>
  <c r="AE175" i="4"/>
  <c r="AH175" i="4"/>
  <c r="AI175" i="4"/>
  <c r="AJ175" i="4"/>
  <c r="AK175" i="4"/>
  <c r="AL175" i="4"/>
  <c r="AM175" i="4"/>
  <c r="AN175" i="4"/>
  <c r="AO175" i="4"/>
  <c r="D214" i="4"/>
  <c r="E214" i="4"/>
  <c r="F214" i="4"/>
  <c r="G214" i="4"/>
  <c r="H214" i="4"/>
  <c r="I214" i="4"/>
  <c r="J214" i="4"/>
  <c r="K214" i="4"/>
  <c r="N214" i="4"/>
  <c r="O214" i="4"/>
  <c r="P214" i="4"/>
  <c r="Q214" i="4"/>
  <c r="R214" i="4"/>
  <c r="S214" i="4"/>
  <c r="T214" i="4"/>
  <c r="U214" i="4"/>
  <c r="X214" i="4"/>
  <c r="Y214" i="4"/>
  <c r="Z214" i="4"/>
  <c r="AA214" i="4"/>
  <c r="AB214" i="4"/>
  <c r="AC214" i="4"/>
  <c r="AD214" i="4"/>
  <c r="AE214" i="4"/>
  <c r="AH214" i="4"/>
  <c r="AI214" i="4"/>
  <c r="AJ214" i="4"/>
  <c r="AK214" i="4"/>
  <c r="AL214" i="4"/>
  <c r="AM214" i="4"/>
  <c r="AN214" i="4"/>
  <c r="AO214" i="4"/>
  <c r="D263" i="4"/>
  <c r="E263" i="4"/>
  <c r="F263" i="4"/>
  <c r="G263" i="4"/>
  <c r="H263" i="4"/>
  <c r="I263" i="4"/>
  <c r="J263" i="4"/>
  <c r="K263" i="4"/>
  <c r="N263" i="4"/>
  <c r="O263" i="4"/>
  <c r="P263" i="4"/>
  <c r="Q263" i="4"/>
  <c r="R263" i="4"/>
  <c r="S263" i="4"/>
  <c r="T263" i="4"/>
  <c r="U263" i="4"/>
  <c r="X263" i="4"/>
  <c r="Y263" i="4"/>
  <c r="Z263" i="4"/>
  <c r="AA263" i="4"/>
  <c r="AB263" i="4"/>
  <c r="AC263" i="4"/>
  <c r="AD263" i="4"/>
  <c r="AE263" i="4"/>
  <c r="AH263" i="4"/>
  <c r="AI263" i="4"/>
  <c r="AJ263" i="4"/>
  <c r="AK263" i="4"/>
  <c r="AL263" i="4"/>
  <c r="AM263" i="4"/>
  <c r="AN263" i="4"/>
  <c r="AO263" i="4"/>
  <c r="D285" i="4"/>
  <c r="E285" i="4"/>
  <c r="F285" i="4"/>
  <c r="G285" i="4"/>
  <c r="H285" i="4"/>
  <c r="I285" i="4"/>
  <c r="J285" i="4"/>
  <c r="K285" i="4"/>
  <c r="N285" i="4"/>
  <c r="O285" i="4"/>
  <c r="P285" i="4"/>
  <c r="Q285" i="4"/>
  <c r="R285" i="4"/>
  <c r="S285" i="4"/>
  <c r="T285" i="4"/>
  <c r="U285" i="4"/>
  <c r="X285" i="4"/>
  <c r="Y285" i="4"/>
  <c r="Z285" i="4"/>
  <c r="AA285" i="4"/>
  <c r="AB285" i="4"/>
  <c r="AC285" i="4"/>
  <c r="AD285" i="4"/>
  <c r="AE285" i="4"/>
  <c r="AH285" i="4"/>
  <c r="AI285" i="4"/>
  <c r="AJ285" i="4"/>
  <c r="AK285" i="4"/>
  <c r="AL285" i="4"/>
  <c r="AM285" i="4"/>
  <c r="AN285" i="4"/>
  <c r="AO285" i="4"/>
  <c r="D287" i="4"/>
  <c r="E287" i="4"/>
  <c r="F287" i="4"/>
  <c r="G287" i="4"/>
  <c r="H287" i="4"/>
  <c r="I287" i="4"/>
  <c r="J287" i="4"/>
  <c r="K287" i="4"/>
  <c r="N287" i="4"/>
  <c r="O287" i="4"/>
  <c r="P287" i="4"/>
  <c r="Q287" i="4"/>
  <c r="R287" i="4"/>
  <c r="S287" i="4"/>
  <c r="T287" i="4"/>
  <c r="U287" i="4"/>
  <c r="X287" i="4"/>
  <c r="Y287" i="4"/>
  <c r="Z287" i="4"/>
  <c r="AA287" i="4"/>
  <c r="AB287" i="4"/>
  <c r="AC287" i="4"/>
  <c r="AD287" i="4"/>
  <c r="AE287" i="4"/>
  <c r="AH287" i="4"/>
  <c r="AI287" i="4"/>
  <c r="AJ287" i="4"/>
  <c r="AK287" i="4"/>
  <c r="AL287" i="4"/>
  <c r="AM287" i="4"/>
  <c r="AN287" i="4"/>
  <c r="AO287" i="4"/>
  <c r="D302" i="4"/>
  <c r="E302" i="4"/>
  <c r="F302" i="4"/>
  <c r="F293" i="4" s="1"/>
  <c r="G302" i="4"/>
  <c r="G293" i="4" s="1"/>
  <c r="H302" i="4"/>
  <c r="H293" i="4" s="1"/>
  <c r="I302" i="4"/>
  <c r="I293" i="4" s="1"/>
  <c r="J302" i="4"/>
  <c r="J293" i="4" s="1"/>
  <c r="K302" i="4"/>
  <c r="K293" i="4" s="1"/>
  <c r="N302" i="4"/>
  <c r="O302" i="4"/>
  <c r="P302" i="4"/>
  <c r="P293" i="4" s="1"/>
  <c r="Q302" i="4"/>
  <c r="Q293" i="4" s="1"/>
  <c r="R302" i="4"/>
  <c r="R293" i="4" s="1"/>
  <c r="S302" i="4"/>
  <c r="S293" i="4" s="1"/>
  <c r="T302" i="4"/>
  <c r="T293" i="4" s="1"/>
  <c r="U302" i="4"/>
  <c r="U293" i="4" s="1"/>
  <c r="X302" i="4"/>
  <c r="Y302" i="4"/>
  <c r="Z302" i="4"/>
  <c r="Z293" i="4" s="1"/>
  <c r="AA302" i="4"/>
  <c r="AA293" i="4" s="1"/>
  <c r="AB302" i="4"/>
  <c r="AB293" i="4" s="1"/>
  <c r="AC302" i="4"/>
  <c r="AC293" i="4" s="1"/>
  <c r="AD302" i="4"/>
  <c r="AD293" i="4" s="1"/>
  <c r="AE302" i="4"/>
  <c r="AE293" i="4" s="1"/>
  <c r="AH302" i="4"/>
  <c r="AI302" i="4"/>
  <c r="AJ302" i="4"/>
  <c r="AJ293" i="4" s="1"/>
  <c r="AK302" i="4"/>
  <c r="AK293" i="4" s="1"/>
  <c r="AL302" i="4"/>
  <c r="AL293" i="4" s="1"/>
  <c r="AM302" i="4"/>
  <c r="AM293" i="4" s="1"/>
  <c r="AN302" i="4"/>
  <c r="AN293" i="4" s="1"/>
  <c r="AO302" i="4"/>
  <c r="AO293" i="4" s="1"/>
  <c r="D336" i="4"/>
  <c r="E336" i="4"/>
  <c r="F336" i="4"/>
  <c r="G336" i="4"/>
  <c r="G333" i="4" s="1"/>
  <c r="H336" i="4"/>
  <c r="H333" i="4" s="1"/>
  <c r="I336" i="4"/>
  <c r="I333" i="4" s="1"/>
  <c r="J336" i="4"/>
  <c r="J333" i="4" s="1"/>
  <c r="K336" i="4"/>
  <c r="K333" i="4" s="1"/>
  <c r="N336" i="4"/>
  <c r="O336" i="4"/>
  <c r="P336" i="4"/>
  <c r="P333" i="4" s="1"/>
  <c r="Q336" i="4"/>
  <c r="Q333" i="4" s="1"/>
  <c r="R336" i="4"/>
  <c r="R333" i="4" s="1"/>
  <c r="S336" i="4"/>
  <c r="S333" i="4" s="1"/>
  <c r="T336" i="4"/>
  <c r="T333" i="4" s="1"/>
  <c r="U336" i="4"/>
  <c r="U333" i="4" s="1"/>
  <c r="X336" i="4"/>
  <c r="Y336" i="4"/>
  <c r="Z336" i="4"/>
  <c r="Z333" i="4" s="1"/>
  <c r="AA336" i="4"/>
  <c r="AA333" i="4" s="1"/>
  <c r="AB336" i="4"/>
  <c r="AB333" i="4" s="1"/>
  <c r="AC336" i="4"/>
  <c r="AC333" i="4" s="1"/>
  <c r="AD336" i="4"/>
  <c r="AD333" i="4" s="1"/>
  <c r="AE336" i="4"/>
  <c r="AE333" i="4" s="1"/>
  <c r="AH336" i="4"/>
  <c r="AI336" i="4"/>
  <c r="AJ336" i="4"/>
  <c r="AJ333" i="4" s="1"/>
  <c r="AK336" i="4"/>
  <c r="AK333" i="4" s="1"/>
  <c r="AL336" i="4"/>
  <c r="AL333" i="4" s="1"/>
  <c r="AM336" i="4"/>
  <c r="AM333" i="4" s="1"/>
  <c r="AN336" i="4"/>
  <c r="AN333" i="4" s="1"/>
  <c r="AO336" i="4"/>
  <c r="AO333" i="4" s="1"/>
  <c r="D354" i="4"/>
  <c r="E354" i="4"/>
  <c r="F354" i="4"/>
  <c r="G354" i="4"/>
  <c r="H354" i="4"/>
  <c r="I354" i="4"/>
  <c r="J354" i="4"/>
  <c r="K354" i="4"/>
  <c r="N354" i="4"/>
  <c r="O354" i="4"/>
  <c r="P354" i="4"/>
  <c r="Q354" i="4"/>
  <c r="R354" i="4"/>
  <c r="S354" i="4"/>
  <c r="T354" i="4"/>
  <c r="U354" i="4"/>
  <c r="X354" i="4"/>
  <c r="Y354" i="4"/>
  <c r="Z354" i="4"/>
  <c r="AA354" i="4"/>
  <c r="AB354" i="4"/>
  <c r="AC354" i="4"/>
  <c r="AD354" i="4"/>
  <c r="AE354" i="4"/>
  <c r="AH354" i="4"/>
  <c r="AI354" i="4"/>
  <c r="AJ354" i="4"/>
  <c r="AK354" i="4"/>
  <c r="AL354" i="4"/>
  <c r="AM354" i="4"/>
  <c r="AN354" i="4"/>
  <c r="AO354" i="4"/>
  <c r="D376" i="4"/>
  <c r="E376" i="4"/>
  <c r="F376" i="4"/>
  <c r="G376" i="4"/>
  <c r="H376" i="4"/>
  <c r="I376" i="4"/>
  <c r="J376" i="4"/>
  <c r="K376" i="4"/>
  <c r="N376" i="4"/>
  <c r="O376" i="4"/>
  <c r="P376" i="4"/>
  <c r="Q376" i="4"/>
  <c r="R376" i="4"/>
  <c r="S376" i="4"/>
  <c r="T376" i="4"/>
  <c r="U376" i="4"/>
  <c r="X376" i="4"/>
  <c r="Y376" i="4"/>
  <c r="Z376" i="4"/>
  <c r="AA376" i="4"/>
  <c r="AB376" i="4"/>
  <c r="AC376" i="4"/>
  <c r="AD376" i="4"/>
  <c r="AE376" i="4"/>
  <c r="AH376" i="4"/>
  <c r="AI376" i="4"/>
  <c r="AJ376" i="4"/>
  <c r="AK376" i="4"/>
  <c r="AL376" i="4"/>
  <c r="AM376" i="4"/>
  <c r="AN376" i="4"/>
  <c r="AO376" i="4"/>
  <c r="D391" i="4"/>
  <c r="E391" i="4"/>
  <c r="F391" i="4"/>
  <c r="G391" i="4"/>
  <c r="H391" i="4"/>
  <c r="I391" i="4"/>
  <c r="J391" i="4"/>
  <c r="K391" i="4"/>
  <c r="N391" i="4"/>
  <c r="O391" i="4"/>
  <c r="P391" i="4"/>
  <c r="Q391" i="4"/>
  <c r="R391" i="4"/>
  <c r="S391" i="4"/>
  <c r="T391" i="4"/>
  <c r="U391" i="4"/>
  <c r="Y391" i="4"/>
  <c r="Z391" i="4"/>
  <c r="AA391" i="4"/>
  <c r="AB391" i="4"/>
  <c r="AC391" i="4"/>
  <c r="AD391" i="4"/>
  <c r="AE391" i="4"/>
  <c r="AH391" i="4"/>
  <c r="AI391" i="4"/>
  <c r="AJ391" i="4"/>
  <c r="AK391" i="4"/>
  <c r="AL391" i="4"/>
  <c r="AM391" i="4"/>
  <c r="AN391" i="4"/>
  <c r="AO391" i="4"/>
  <c r="D407" i="4"/>
  <c r="E407" i="4"/>
  <c r="F407" i="4"/>
  <c r="G407" i="4"/>
  <c r="H407" i="4"/>
  <c r="I407" i="4"/>
  <c r="J407" i="4"/>
  <c r="K407" i="4"/>
  <c r="N407" i="4"/>
  <c r="O407" i="4"/>
  <c r="P407" i="4"/>
  <c r="Q407" i="4"/>
  <c r="R407" i="4"/>
  <c r="S407" i="4"/>
  <c r="T407" i="4"/>
  <c r="U407" i="4"/>
  <c r="X407" i="4"/>
  <c r="Y407" i="4"/>
  <c r="Z407" i="4"/>
  <c r="AA407" i="4"/>
  <c r="AB407" i="4"/>
  <c r="AC407" i="4"/>
  <c r="AD407" i="4"/>
  <c r="AE407" i="4"/>
  <c r="AH407" i="4"/>
  <c r="AI407" i="4"/>
  <c r="AJ407" i="4"/>
  <c r="AK407" i="4"/>
  <c r="AL407" i="4"/>
  <c r="AM407" i="4"/>
  <c r="AN407" i="4"/>
  <c r="AO407" i="4"/>
  <c r="D446" i="4"/>
  <c r="E446" i="4"/>
  <c r="F446" i="4"/>
  <c r="G446" i="4"/>
  <c r="H446" i="4"/>
  <c r="I446" i="4"/>
  <c r="J446" i="4"/>
  <c r="K446" i="4"/>
  <c r="N446" i="4"/>
  <c r="O446" i="4"/>
  <c r="P446" i="4"/>
  <c r="Q446" i="4"/>
  <c r="R446" i="4"/>
  <c r="S446" i="4"/>
  <c r="T446" i="4"/>
  <c r="U446" i="4"/>
  <c r="X446" i="4"/>
  <c r="Y446" i="4"/>
  <c r="Z446" i="4"/>
  <c r="AA446" i="4"/>
  <c r="AB446" i="4"/>
  <c r="AC446" i="4"/>
  <c r="AD446" i="4"/>
  <c r="AE446" i="4"/>
  <c r="AH446" i="4"/>
  <c r="AI446" i="4"/>
  <c r="AJ446" i="4"/>
  <c r="AK446" i="4"/>
  <c r="AL446" i="4"/>
  <c r="AM446" i="4"/>
  <c r="AN446" i="4"/>
  <c r="AO446" i="4"/>
  <c r="D518" i="4"/>
  <c r="E518" i="4"/>
  <c r="F518" i="4"/>
  <c r="G518" i="4"/>
  <c r="H518" i="4"/>
  <c r="I518" i="4"/>
  <c r="J518" i="4"/>
  <c r="K518" i="4"/>
  <c r="N518" i="4"/>
  <c r="O518" i="4"/>
  <c r="P518" i="4"/>
  <c r="Q518" i="4"/>
  <c r="R518" i="4"/>
  <c r="S518" i="4"/>
  <c r="T518" i="4"/>
  <c r="U518" i="4"/>
  <c r="X518" i="4"/>
  <c r="Y518" i="4"/>
  <c r="Z518" i="4"/>
  <c r="AA518" i="4"/>
  <c r="AB518" i="4"/>
  <c r="AC518" i="4"/>
  <c r="AD518" i="4"/>
  <c r="AE518" i="4"/>
  <c r="AH518" i="4"/>
  <c r="AI518" i="4"/>
  <c r="AJ518" i="4"/>
  <c r="AK518" i="4"/>
  <c r="AL518" i="4"/>
  <c r="AM518" i="4"/>
  <c r="AN518" i="4"/>
  <c r="AO518" i="4"/>
  <c r="D530" i="4"/>
  <c r="E530" i="4"/>
  <c r="F530" i="4"/>
  <c r="F529" i="4" s="1"/>
  <c r="G530" i="4"/>
  <c r="G529" i="4" s="1"/>
  <c r="H530" i="4"/>
  <c r="H529" i="4" s="1"/>
  <c r="I530" i="4"/>
  <c r="I529" i="4" s="1"/>
  <c r="J530" i="4"/>
  <c r="J529" i="4" s="1"/>
  <c r="K530" i="4"/>
  <c r="K529" i="4" s="1"/>
  <c r="N530" i="4"/>
  <c r="O530" i="4"/>
  <c r="P530" i="4"/>
  <c r="P529" i="4" s="1"/>
  <c r="Q530" i="4"/>
  <c r="Q529" i="4" s="1"/>
  <c r="R530" i="4"/>
  <c r="R529" i="4" s="1"/>
  <c r="S530" i="4"/>
  <c r="S529" i="4" s="1"/>
  <c r="T530" i="4"/>
  <c r="T529" i="4" s="1"/>
  <c r="U530" i="4"/>
  <c r="U529" i="4" s="1"/>
  <c r="X530" i="4"/>
  <c r="Y530" i="4"/>
  <c r="Z530" i="4"/>
  <c r="Z529" i="4" s="1"/>
  <c r="AA530" i="4"/>
  <c r="AA529" i="4" s="1"/>
  <c r="AB530" i="4"/>
  <c r="AB529" i="4" s="1"/>
  <c r="AC530" i="4"/>
  <c r="AC529" i="4" s="1"/>
  <c r="AD530" i="4"/>
  <c r="AD529" i="4" s="1"/>
  <c r="AE530" i="4"/>
  <c r="AE529" i="4" s="1"/>
  <c r="AH530" i="4"/>
  <c r="AI530" i="4"/>
  <c r="AJ530" i="4"/>
  <c r="AJ529" i="4" s="1"/>
  <c r="AK530" i="4"/>
  <c r="AK529" i="4" s="1"/>
  <c r="AL530" i="4"/>
  <c r="AL529" i="4" s="1"/>
  <c r="AM530" i="4"/>
  <c r="AM529" i="4" s="1"/>
  <c r="AN530" i="4"/>
  <c r="AN529" i="4" s="1"/>
  <c r="AO530" i="4"/>
  <c r="AO529" i="4" s="1"/>
  <c r="D536" i="4"/>
  <c r="E536" i="4"/>
  <c r="F536" i="4"/>
  <c r="G536" i="4"/>
  <c r="H536" i="4"/>
  <c r="I536" i="4"/>
  <c r="J536" i="4"/>
  <c r="K536" i="4"/>
  <c r="N536" i="4"/>
  <c r="O536" i="4"/>
  <c r="P536" i="4"/>
  <c r="Q536" i="4"/>
  <c r="R536" i="4"/>
  <c r="S536" i="4"/>
  <c r="T536" i="4"/>
  <c r="U536" i="4"/>
  <c r="X536" i="4"/>
  <c r="Y536" i="4"/>
  <c r="Z536" i="4"/>
  <c r="AA536" i="4"/>
  <c r="AB536" i="4"/>
  <c r="AC536" i="4"/>
  <c r="AD536" i="4"/>
  <c r="AE536" i="4"/>
  <c r="AH536" i="4"/>
  <c r="AI536" i="4"/>
  <c r="AJ536" i="4"/>
  <c r="AK536" i="4"/>
  <c r="AL536" i="4"/>
  <c r="AM536" i="4"/>
  <c r="AN536" i="4"/>
  <c r="AO536" i="4"/>
  <c r="D541" i="4"/>
  <c r="E541" i="4"/>
  <c r="F541" i="4"/>
  <c r="G541" i="4"/>
  <c r="H541" i="4"/>
  <c r="I541" i="4"/>
  <c r="J541" i="4"/>
  <c r="K541" i="4"/>
  <c r="N541" i="4"/>
  <c r="O541" i="4"/>
  <c r="P541" i="4"/>
  <c r="Q541" i="4"/>
  <c r="R541" i="4"/>
  <c r="S541" i="4"/>
  <c r="T541" i="4"/>
  <c r="U541" i="4"/>
  <c r="X541" i="4"/>
  <c r="Y541" i="4"/>
  <c r="Z541" i="4"/>
  <c r="AA541" i="4"/>
  <c r="AB541" i="4"/>
  <c r="AC541" i="4"/>
  <c r="AD541" i="4"/>
  <c r="AE541" i="4"/>
  <c r="AH541" i="4"/>
  <c r="AI541" i="4"/>
  <c r="AJ541" i="4"/>
  <c r="AK541" i="4"/>
  <c r="AL541" i="4"/>
  <c r="AM541" i="4"/>
  <c r="AN541" i="4"/>
  <c r="AO541" i="4"/>
  <c r="D551" i="4"/>
  <c r="E551" i="4"/>
  <c r="F551" i="4"/>
  <c r="G551" i="4"/>
  <c r="H551" i="4"/>
  <c r="I551" i="4"/>
  <c r="J551" i="4"/>
  <c r="K551" i="4"/>
  <c r="N551" i="4"/>
  <c r="O551" i="4"/>
  <c r="P551" i="4"/>
  <c r="Q551" i="4"/>
  <c r="R551" i="4"/>
  <c r="S551" i="4"/>
  <c r="T551" i="4"/>
  <c r="U551" i="4"/>
  <c r="X551" i="4"/>
  <c r="Y551" i="4"/>
  <c r="Z551" i="4"/>
  <c r="AA551" i="4"/>
  <c r="AB551" i="4"/>
  <c r="AC551" i="4"/>
  <c r="AD551" i="4"/>
  <c r="AE551" i="4"/>
  <c r="AH551" i="4"/>
  <c r="AI551" i="4"/>
  <c r="AJ551" i="4"/>
  <c r="AK551" i="4"/>
  <c r="AL551" i="4"/>
  <c r="AM551" i="4"/>
  <c r="AN551" i="4"/>
  <c r="AO551" i="4"/>
  <c r="D559" i="4"/>
  <c r="E559" i="4"/>
  <c r="F559" i="4"/>
  <c r="F558" i="4" s="1"/>
  <c r="G559" i="4"/>
  <c r="G558" i="4" s="1"/>
  <c r="H559" i="4"/>
  <c r="H558" i="4" s="1"/>
  <c r="I559" i="4"/>
  <c r="I558" i="4" s="1"/>
  <c r="J559" i="4"/>
  <c r="J558" i="4" s="1"/>
  <c r="K559" i="4"/>
  <c r="K558" i="4" s="1"/>
  <c r="N559" i="4"/>
  <c r="O559" i="4"/>
  <c r="P559" i="4"/>
  <c r="P558" i="4" s="1"/>
  <c r="Q559" i="4"/>
  <c r="Q558" i="4" s="1"/>
  <c r="R559" i="4"/>
  <c r="R558" i="4" s="1"/>
  <c r="S559" i="4"/>
  <c r="S558" i="4" s="1"/>
  <c r="T559" i="4"/>
  <c r="T558" i="4" s="1"/>
  <c r="U559" i="4"/>
  <c r="U558" i="4" s="1"/>
  <c r="X559" i="4"/>
  <c r="Y559" i="4"/>
  <c r="Z559" i="4"/>
  <c r="Z558" i="4" s="1"/>
  <c r="AA559" i="4"/>
  <c r="AA558" i="4" s="1"/>
  <c r="AB559" i="4"/>
  <c r="AB558" i="4" s="1"/>
  <c r="AC559" i="4"/>
  <c r="AC558" i="4" s="1"/>
  <c r="AD559" i="4"/>
  <c r="AD558" i="4" s="1"/>
  <c r="AE559" i="4"/>
  <c r="AE558" i="4" s="1"/>
  <c r="AH559" i="4"/>
  <c r="AI559" i="4"/>
  <c r="AJ559" i="4"/>
  <c r="AJ558" i="4" s="1"/>
  <c r="AK559" i="4"/>
  <c r="AK558" i="4" s="1"/>
  <c r="AL559" i="4"/>
  <c r="AL558" i="4" s="1"/>
  <c r="AM559" i="4"/>
  <c r="AM558" i="4" s="1"/>
  <c r="AN559" i="4"/>
  <c r="AN558" i="4" s="1"/>
  <c r="AO559" i="4"/>
  <c r="AO558" i="4" s="1"/>
  <c r="D561" i="4"/>
  <c r="E561" i="4"/>
  <c r="F561" i="4"/>
  <c r="G561" i="4"/>
  <c r="H561" i="4"/>
  <c r="I561" i="4"/>
  <c r="J561" i="4"/>
  <c r="K561" i="4"/>
  <c r="N561" i="4"/>
  <c r="O561" i="4"/>
  <c r="P561" i="4"/>
  <c r="Q561" i="4"/>
  <c r="R561" i="4"/>
  <c r="S561" i="4"/>
  <c r="T561" i="4"/>
  <c r="U561" i="4"/>
  <c r="X561" i="4"/>
  <c r="Y561" i="4"/>
  <c r="Z561" i="4"/>
  <c r="AA561" i="4"/>
  <c r="AB561" i="4"/>
  <c r="AC561" i="4"/>
  <c r="AD561" i="4"/>
  <c r="AE561" i="4"/>
  <c r="AH561" i="4"/>
  <c r="AI561" i="4"/>
  <c r="AJ561" i="4"/>
  <c r="AK561" i="4"/>
  <c r="AL561" i="4"/>
  <c r="AM561" i="4"/>
  <c r="AN561" i="4"/>
  <c r="AO561" i="4"/>
  <c r="O22" i="2"/>
  <c r="O21" i="2" s="1"/>
  <c r="O20" i="2" s="1"/>
  <c r="P22" i="2"/>
  <c r="P21" i="2" s="1"/>
  <c r="P20" i="2" s="1"/>
  <c r="Q22" i="2"/>
  <c r="Q21" i="2" s="1"/>
  <c r="Q20" i="2" s="1"/>
  <c r="R22" i="2"/>
  <c r="R21" i="2" s="1"/>
  <c r="R20" i="2" s="1"/>
  <c r="AD22" i="2"/>
  <c r="AD21" i="2" s="1"/>
  <c r="AD20" i="2" s="1"/>
  <c r="AE22" i="2"/>
  <c r="AE21" i="2" s="1"/>
  <c r="AE20" i="2" s="1"/>
  <c r="AF22" i="2"/>
  <c r="AF21" i="2" s="1"/>
  <c r="AF20" i="2" s="1"/>
  <c r="AG22" i="2"/>
  <c r="AG21" i="2" s="1"/>
  <c r="AG20" i="2" s="1"/>
  <c r="B149" i="2"/>
  <c r="B150" i="2"/>
  <c r="B151" i="2"/>
  <c r="B153" i="2"/>
  <c r="B155" i="2"/>
  <c r="B157" i="2"/>
  <c r="B159" i="2"/>
  <c r="B161" i="2"/>
  <c r="B163" i="2"/>
  <c r="B165" i="2"/>
  <c r="B167" i="2"/>
  <c r="B169" i="2"/>
  <c r="B171" i="2"/>
  <c r="B173" i="2"/>
  <c r="B175" i="2"/>
  <c r="B176" i="2"/>
  <c r="B177" i="2"/>
  <c r="B178" i="2"/>
  <c r="B180" i="2"/>
  <c r="B182" i="2"/>
  <c r="B184" i="2"/>
  <c r="B186" i="2"/>
  <c r="B188" i="2"/>
  <c r="B190" i="2"/>
  <c r="B192" i="2"/>
  <c r="B194" i="2"/>
  <c r="B196" i="2"/>
  <c r="B198" i="2"/>
  <c r="B200" i="2"/>
  <c r="B202" i="2"/>
  <c r="B204" i="2"/>
  <c r="B206" i="2"/>
  <c r="B208" i="2"/>
  <c r="B210" i="2"/>
  <c r="B212" i="2"/>
  <c r="B214" i="2"/>
  <c r="B216" i="2"/>
  <c r="B217" i="2"/>
  <c r="B219" i="2"/>
  <c r="B221" i="2"/>
  <c r="B223" i="2"/>
  <c r="B225" i="2"/>
  <c r="B227" i="2"/>
  <c r="B229" i="2"/>
  <c r="B231" i="2"/>
  <c r="B233" i="2"/>
  <c r="B235" i="2"/>
  <c r="B237" i="2"/>
  <c r="B239" i="2"/>
  <c r="B241" i="2"/>
  <c r="B243" i="2"/>
  <c r="B245" i="2"/>
  <c r="B247" i="2"/>
  <c r="B249" i="2"/>
  <c r="B251" i="2"/>
  <c r="B253" i="2"/>
  <c r="B255" i="2"/>
  <c r="B256" i="2"/>
  <c r="B257" i="2"/>
  <c r="B259" i="2"/>
  <c r="B261" i="2"/>
  <c r="B263" i="2"/>
  <c r="B265" i="2"/>
  <c r="E265" i="2"/>
  <c r="O265" i="2" s="1"/>
  <c r="AA265" i="2"/>
  <c r="AF265" i="2" s="1"/>
  <c r="B267" i="2"/>
  <c r="B269" i="2"/>
  <c r="B271" i="2"/>
  <c r="B273" i="2"/>
  <c r="B275" i="2"/>
  <c r="B277" i="2"/>
  <c r="B279" i="2"/>
  <c r="B281" i="2"/>
  <c r="B283" i="2"/>
  <c r="B285" i="2"/>
  <c r="B287" i="2"/>
  <c r="E287" i="2"/>
  <c r="O287" i="2" s="1"/>
  <c r="B289" i="2"/>
  <c r="E289" i="2"/>
  <c r="O289" i="2" s="1"/>
  <c r="B291" i="2"/>
  <c r="B293" i="2"/>
  <c r="B295" i="2"/>
  <c r="B296" i="2"/>
  <c r="B298" i="2"/>
  <c r="B300" i="2"/>
  <c r="B302" i="2"/>
  <c r="B304" i="2"/>
  <c r="B306" i="2"/>
  <c r="B308" i="2"/>
  <c r="B310" i="2"/>
  <c r="B312" i="2"/>
  <c r="B314" i="2"/>
  <c r="B316" i="2"/>
  <c r="B318" i="2"/>
  <c r="B320" i="2"/>
  <c r="B322" i="2"/>
  <c r="B324" i="2"/>
  <c r="B326" i="2"/>
  <c r="B328" i="2"/>
  <c r="B330" i="2"/>
  <c r="B332" i="2"/>
  <c r="B334" i="2"/>
  <c r="B335" i="2"/>
  <c r="B336" i="2"/>
  <c r="B338" i="2"/>
  <c r="E338" i="2"/>
  <c r="O338" i="2" s="1"/>
  <c r="AA338" i="2"/>
  <c r="AF338" i="2" s="1"/>
  <c r="B340" i="2"/>
  <c r="E340" i="2"/>
  <c r="O340" i="2" s="1"/>
  <c r="G340" i="2"/>
  <c r="Q340" i="2" s="1"/>
  <c r="Y340" i="2"/>
  <c r="AD340" i="2" s="1"/>
  <c r="AA340" i="2"/>
  <c r="AF340" i="2" s="1"/>
  <c r="H341" i="2"/>
  <c r="H340" i="2" s="1"/>
  <c r="B342" i="2"/>
  <c r="B344" i="2"/>
  <c r="B346" i="2"/>
  <c r="B348" i="2"/>
  <c r="B350" i="2"/>
  <c r="B352" i="2"/>
  <c r="B354" i="2"/>
  <c r="B356" i="2"/>
  <c r="B357" i="2"/>
  <c r="B359" i="2"/>
  <c r="B361" i="2"/>
  <c r="B363" i="2"/>
  <c r="B365" i="2"/>
  <c r="B367" i="2"/>
  <c r="B369" i="2"/>
  <c r="B371" i="2"/>
  <c r="B373" i="2"/>
  <c r="B375" i="2"/>
  <c r="B377" i="2"/>
  <c r="B378" i="2"/>
  <c r="B379" i="2"/>
  <c r="B381" i="2"/>
  <c r="B383" i="2"/>
  <c r="B385" i="2"/>
  <c r="B387" i="2"/>
  <c r="B389" i="2"/>
  <c r="B391" i="2"/>
  <c r="B393" i="2"/>
  <c r="B394" i="2"/>
  <c r="B396" i="2"/>
  <c r="B398" i="2"/>
  <c r="B400" i="2"/>
  <c r="B402" i="2"/>
  <c r="B404" i="2"/>
  <c r="B406" i="2"/>
  <c r="B408" i="2"/>
  <c r="B409" i="2"/>
  <c r="B410" i="2"/>
  <c r="B412" i="2"/>
  <c r="B414" i="2"/>
  <c r="B416" i="2"/>
  <c r="B418" i="2"/>
  <c r="B420" i="2"/>
  <c r="B422" i="2"/>
  <c r="B424" i="2"/>
  <c r="B426" i="2"/>
  <c r="B428" i="2"/>
  <c r="B430" i="2"/>
  <c r="B432" i="2"/>
  <c r="B434" i="2"/>
  <c r="B436" i="2"/>
  <c r="B438" i="2"/>
  <c r="B440" i="2"/>
  <c r="B442" i="2"/>
  <c r="B444" i="2"/>
  <c r="B446" i="2"/>
  <c r="B448" i="2"/>
  <c r="B449" i="2"/>
  <c r="B451" i="2"/>
  <c r="B453" i="2"/>
  <c r="B455" i="2"/>
  <c r="B457" i="2"/>
  <c r="B459" i="2"/>
  <c r="B461" i="2"/>
  <c r="B463" i="2"/>
  <c r="B465" i="2"/>
  <c r="B467" i="2"/>
  <c r="B469" i="2"/>
  <c r="B471" i="2"/>
  <c r="B473" i="2"/>
  <c r="B475" i="2"/>
  <c r="B477" i="2"/>
  <c r="B479" i="2"/>
  <c r="B481" i="2"/>
  <c r="B483" i="2"/>
  <c r="B485" i="2"/>
  <c r="B487" i="2"/>
  <c r="B488" i="2"/>
  <c r="B489" i="2"/>
  <c r="B491" i="2"/>
  <c r="B498" i="2"/>
  <c r="B504" i="2"/>
  <c r="B505" i="2"/>
  <c r="B531" i="2"/>
  <c r="B532" i="2"/>
  <c r="B561" i="2"/>
  <c r="B563" i="2"/>
  <c r="B565" i="2"/>
  <c r="H566" i="2"/>
  <c r="H565" i="2" s="1"/>
  <c r="B567" i="2"/>
  <c r="H568" i="2"/>
  <c r="F568" i="2" s="1"/>
  <c r="B569" i="2"/>
  <c r="B586" i="2"/>
  <c r="B588" i="2"/>
  <c r="B589" i="2"/>
  <c r="B591" i="2"/>
  <c r="B594" i="2"/>
  <c r="B597" i="2"/>
  <c r="B599" i="2"/>
  <c r="B601" i="2"/>
  <c r="B602" i="2"/>
  <c r="B604" i="2"/>
  <c r="B607" i="2"/>
  <c r="B610" i="2"/>
  <c r="B611" i="2"/>
  <c r="B613" i="2"/>
  <c r="B615" i="2"/>
  <c r="B616" i="2"/>
  <c r="B618" i="2"/>
  <c r="B620" i="2"/>
  <c r="B622" i="2"/>
  <c r="B623" i="2"/>
  <c r="B624" i="2"/>
  <c r="B625" i="2"/>
  <c r="E625" i="2"/>
  <c r="O625" i="2" s="1"/>
  <c r="B626" i="2"/>
  <c r="G626" i="2"/>
  <c r="B627" i="2"/>
  <c r="B629" i="2"/>
  <c r="B631" i="2"/>
  <c r="B632" i="2"/>
  <c r="B633" i="2"/>
  <c r="E634" i="2"/>
  <c r="B635" i="2"/>
  <c r="B636" i="2"/>
  <c r="B638" i="2"/>
  <c r="B639" i="2"/>
  <c r="B640" i="2"/>
  <c r="B641" i="2"/>
  <c r="F22" i="1"/>
  <c r="G22" i="1"/>
  <c r="V22" i="1"/>
  <c r="W22" i="1"/>
  <c r="W21" i="1" s="1"/>
  <c r="AX22" i="1"/>
  <c r="AY22" i="1"/>
  <c r="D98" i="1"/>
  <c r="AF186" i="1"/>
  <c r="AF177" i="1" s="1"/>
  <c r="D265" i="1"/>
  <c r="E265" i="1"/>
  <c r="H265" i="1"/>
  <c r="I265" i="1"/>
  <c r="J265" i="1"/>
  <c r="K265" i="1"/>
  <c r="L265" i="1"/>
  <c r="M265" i="1"/>
  <c r="N265" i="1"/>
  <c r="O265" i="1"/>
  <c r="S265" i="1"/>
  <c r="U265" i="1"/>
  <c r="AO265" i="1"/>
  <c r="AP265" i="1"/>
  <c r="AR265" i="1"/>
  <c r="AS265" i="1"/>
  <c r="AU265" i="1"/>
  <c r="AZ265" i="1"/>
  <c r="BA265" i="1"/>
  <c r="BB265" i="1"/>
  <c r="BC265" i="1"/>
  <c r="BD265" i="1"/>
  <c r="BE265" i="1"/>
  <c r="BF265" i="1"/>
  <c r="BG265" i="1"/>
  <c r="BJ265" i="1"/>
  <c r="BK265" i="1"/>
  <c r="BL265" i="1"/>
  <c r="BM265" i="1"/>
  <c r="BN265" i="1"/>
  <c r="BO265" i="1"/>
  <c r="BP265" i="1"/>
  <c r="D287" i="1"/>
  <c r="E287" i="1"/>
  <c r="H287" i="1"/>
  <c r="I287" i="1"/>
  <c r="J287" i="1"/>
  <c r="K287" i="1"/>
  <c r="L287" i="1"/>
  <c r="M287" i="1"/>
  <c r="N287" i="1"/>
  <c r="O287" i="1"/>
  <c r="S287" i="1"/>
  <c r="U287" i="1"/>
  <c r="X287" i="1"/>
  <c r="Y287" i="1"/>
  <c r="Z287" i="1"/>
  <c r="AA287" i="1"/>
  <c r="AB287" i="1"/>
  <c r="AC287" i="1"/>
  <c r="AD287" i="1"/>
  <c r="AE287" i="1"/>
  <c r="AO287" i="1"/>
  <c r="AP287" i="1"/>
  <c r="AR287" i="1"/>
  <c r="AS287" i="1"/>
  <c r="AU287" i="1"/>
  <c r="AZ287" i="1"/>
  <c r="BA287" i="1"/>
  <c r="BB287" i="1"/>
  <c r="BC287" i="1"/>
  <c r="BD287" i="1"/>
  <c r="BE287" i="1"/>
  <c r="BF287" i="1"/>
  <c r="BG287" i="1"/>
  <c r="BJ287" i="1"/>
  <c r="BK287" i="1"/>
  <c r="BL287" i="1"/>
  <c r="BM287" i="1"/>
  <c r="BN287" i="1"/>
  <c r="BO287" i="1"/>
  <c r="BP287" i="1"/>
  <c r="D289" i="1"/>
  <c r="E289" i="1"/>
  <c r="H289" i="1"/>
  <c r="I289" i="1"/>
  <c r="J289" i="1"/>
  <c r="K289" i="1"/>
  <c r="L289" i="1"/>
  <c r="M289" i="1"/>
  <c r="N289" i="1"/>
  <c r="O289" i="1"/>
  <c r="S289" i="1"/>
  <c r="U289" i="1"/>
  <c r="X289" i="1"/>
  <c r="Y289" i="1"/>
  <c r="Z289" i="1"/>
  <c r="AA289" i="1"/>
  <c r="AB289" i="1"/>
  <c r="AC289" i="1"/>
  <c r="AD289" i="1"/>
  <c r="AE289" i="1"/>
  <c r="D304" i="1"/>
  <c r="E304" i="1"/>
  <c r="E295" i="1" s="1"/>
  <c r="H304" i="1"/>
  <c r="H295" i="1" s="1"/>
  <c r="I304" i="1"/>
  <c r="J304" i="1"/>
  <c r="J295" i="1" s="1"/>
  <c r="K304" i="1"/>
  <c r="K295" i="1" s="1"/>
  <c r="L304" i="1"/>
  <c r="L295" i="1" s="1"/>
  <c r="M304" i="1"/>
  <c r="M295" i="1" s="1"/>
  <c r="N304" i="1"/>
  <c r="N295" i="1" s="1"/>
  <c r="O304" i="1"/>
  <c r="O295" i="1" s="1"/>
  <c r="S304" i="1"/>
  <c r="S295" i="1" s="1"/>
  <c r="U304" i="1"/>
  <c r="U295" i="1" s="1"/>
  <c r="X304" i="1"/>
  <c r="X295" i="1" s="1"/>
  <c r="Y304" i="1"/>
  <c r="Z304" i="1"/>
  <c r="Z295" i="1" s="1"/>
  <c r="AA304" i="1"/>
  <c r="AA295" i="1" s="1"/>
  <c r="AB304" i="1"/>
  <c r="AB295" i="1" s="1"/>
  <c r="AC304" i="1"/>
  <c r="AC295" i="1" s="1"/>
  <c r="AD304" i="1"/>
  <c r="AD295" i="1" s="1"/>
  <c r="AE304" i="1"/>
  <c r="AE295" i="1" s="1"/>
  <c r="AO304" i="1"/>
  <c r="AP304" i="1"/>
  <c r="AP295" i="1" s="1"/>
  <c r="AR304" i="1"/>
  <c r="AR295" i="1" s="1"/>
  <c r="AS304" i="1"/>
  <c r="AS295" i="1" s="1"/>
  <c r="AU304" i="1"/>
  <c r="AU295" i="1" s="1"/>
  <c r="AZ304" i="1"/>
  <c r="AZ295" i="1" s="1"/>
  <c r="BA304" i="1"/>
  <c r="BA295" i="1" s="1"/>
  <c r="BB304" i="1"/>
  <c r="BB295" i="1" s="1"/>
  <c r="BC304" i="1"/>
  <c r="BC295" i="1" s="1"/>
  <c r="BD304" i="1"/>
  <c r="BD295" i="1" s="1"/>
  <c r="BE304" i="1"/>
  <c r="BE295" i="1" s="1"/>
  <c r="BF304" i="1"/>
  <c r="BF295" i="1" s="1"/>
  <c r="BG304" i="1"/>
  <c r="BG295" i="1" s="1"/>
  <c r="BJ304" i="1"/>
  <c r="BJ295" i="1" s="1"/>
  <c r="BK304" i="1"/>
  <c r="BK295" i="1" s="1"/>
  <c r="BL304" i="1"/>
  <c r="BL295" i="1" s="1"/>
  <c r="BM304" i="1"/>
  <c r="BM295" i="1" s="1"/>
  <c r="BN304" i="1"/>
  <c r="BN295" i="1" s="1"/>
  <c r="BO304" i="1"/>
  <c r="BO295" i="1" s="1"/>
  <c r="BP304" i="1"/>
  <c r="BP295" i="1" s="1"/>
  <c r="D338" i="1"/>
  <c r="E338" i="1"/>
  <c r="H338" i="1"/>
  <c r="H335" i="1" s="1"/>
  <c r="I338" i="1"/>
  <c r="J338" i="1"/>
  <c r="J335" i="1" s="1"/>
  <c r="K338" i="1"/>
  <c r="K335" i="1" s="1"/>
  <c r="L338" i="1"/>
  <c r="L335" i="1" s="1"/>
  <c r="M338" i="1"/>
  <c r="M335" i="1" s="1"/>
  <c r="N338" i="1"/>
  <c r="N335" i="1" s="1"/>
  <c r="O338" i="1"/>
  <c r="O335" i="1" s="1"/>
  <c r="S338" i="1"/>
  <c r="S335" i="1" s="1"/>
  <c r="U338" i="1"/>
  <c r="U335" i="1" s="1"/>
  <c r="X338" i="1"/>
  <c r="X335" i="1" s="1"/>
  <c r="Y338" i="1"/>
  <c r="Z338" i="1"/>
  <c r="Z335" i="1" s="1"/>
  <c r="AA338" i="1"/>
  <c r="AA335" i="1" s="1"/>
  <c r="AB338" i="1"/>
  <c r="AB335" i="1" s="1"/>
  <c r="AC338" i="1"/>
  <c r="AC335" i="1" s="1"/>
  <c r="AD338" i="1"/>
  <c r="AD335" i="1" s="1"/>
  <c r="AE338" i="1"/>
  <c r="AE335" i="1" s="1"/>
  <c r="AO338" i="1"/>
  <c r="AP338" i="1"/>
  <c r="AR338" i="1"/>
  <c r="AS338" i="1"/>
  <c r="AU338" i="1"/>
  <c r="AZ338" i="1"/>
  <c r="BA338" i="1"/>
  <c r="BB338" i="1"/>
  <c r="BC338" i="1"/>
  <c r="BD338" i="1"/>
  <c r="BE338" i="1"/>
  <c r="BF338" i="1"/>
  <c r="BG338" i="1"/>
  <c r="BJ338" i="1"/>
  <c r="BK338" i="1"/>
  <c r="BL338" i="1"/>
  <c r="BM338" i="1"/>
  <c r="BN338" i="1"/>
  <c r="BO338" i="1"/>
  <c r="BP338" i="1"/>
  <c r="D340" i="1"/>
  <c r="AF340" i="1" s="1"/>
  <c r="E340" i="1"/>
  <c r="P340" i="1" s="1"/>
  <c r="AO340" i="1"/>
  <c r="AP340" i="1"/>
  <c r="AR340" i="1"/>
  <c r="AS340" i="1"/>
  <c r="AU340" i="1"/>
  <c r="AZ340" i="1"/>
  <c r="BA340" i="1"/>
  <c r="BB340" i="1"/>
  <c r="BC340" i="1"/>
  <c r="BD340" i="1"/>
  <c r="BE340" i="1"/>
  <c r="BF340" i="1"/>
  <c r="BG340" i="1"/>
  <c r="BJ340" i="1"/>
  <c r="BK340" i="1"/>
  <c r="BL340" i="1"/>
  <c r="BM340" i="1"/>
  <c r="BN340" i="1"/>
  <c r="BO340" i="1"/>
  <c r="BP340" i="1"/>
  <c r="D356" i="1"/>
  <c r="D378" i="1"/>
  <c r="BL377" i="1"/>
  <c r="BM377" i="1"/>
  <c r="BN377" i="1"/>
  <c r="BO377" i="1"/>
  <c r="D409" i="1"/>
  <c r="BK588" i="1"/>
  <c r="BL588" i="1"/>
  <c r="BM588" i="1"/>
  <c r="BN588" i="1"/>
  <c r="BO588" i="1"/>
  <c r="BP588" i="1"/>
  <c r="D599" i="1"/>
  <c r="E599" i="1"/>
  <c r="H599" i="1"/>
  <c r="I599" i="1"/>
  <c r="J599" i="1"/>
  <c r="J598" i="1" s="1"/>
  <c r="K599" i="1"/>
  <c r="K598" i="1" s="1"/>
  <c r="L599" i="1"/>
  <c r="L598" i="1" s="1"/>
  <c r="M599" i="1"/>
  <c r="M598" i="1" s="1"/>
  <c r="N599" i="1"/>
  <c r="N598" i="1" s="1"/>
  <c r="O599" i="1"/>
  <c r="O598" i="1" s="1"/>
  <c r="S599" i="1"/>
  <c r="S598" i="1" s="1"/>
  <c r="U599" i="1"/>
  <c r="U598" i="1" s="1"/>
  <c r="AO599" i="1"/>
  <c r="AP599" i="1"/>
  <c r="AR599" i="1"/>
  <c r="AS599" i="1"/>
  <c r="AU599" i="1"/>
  <c r="AZ599" i="1"/>
  <c r="BA599" i="1"/>
  <c r="BB599" i="1"/>
  <c r="BC599" i="1"/>
  <c r="BD599" i="1"/>
  <c r="BE599" i="1"/>
  <c r="BF599" i="1"/>
  <c r="BG599" i="1"/>
  <c r="BJ599" i="1"/>
  <c r="BK599" i="1"/>
  <c r="BL599" i="1"/>
  <c r="BM599" i="1"/>
  <c r="BN599" i="1"/>
  <c r="BO599" i="1"/>
  <c r="BP599" i="1"/>
  <c r="D601" i="1"/>
  <c r="AF601" i="1" s="1"/>
  <c r="AO601" i="1"/>
  <c r="AP601" i="1"/>
  <c r="AR601" i="1"/>
  <c r="AS601" i="1"/>
  <c r="AU601" i="1"/>
  <c r="AZ601" i="1"/>
  <c r="BA601" i="1"/>
  <c r="BB601" i="1"/>
  <c r="BC601" i="1"/>
  <c r="BD601" i="1"/>
  <c r="BE601" i="1"/>
  <c r="BF601" i="1"/>
  <c r="BG601" i="1"/>
  <c r="BJ601" i="1"/>
  <c r="BK601" i="1"/>
  <c r="BL601" i="1"/>
  <c r="BM601" i="1"/>
  <c r="BN601" i="1"/>
  <c r="BO601" i="1"/>
  <c r="BP601" i="1"/>
  <c r="H606" i="1"/>
  <c r="I606" i="1"/>
  <c r="J606" i="1"/>
  <c r="J605" i="1" s="1"/>
  <c r="K606" i="1"/>
  <c r="K605" i="1" s="1"/>
  <c r="L606" i="1"/>
  <c r="L605" i="1" s="1"/>
  <c r="M606" i="1"/>
  <c r="M605" i="1" s="1"/>
  <c r="N606" i="1"/>
  <c r="N605" i="1" s="1"/>
  <c r="O606" i="1"/>
  <c r="O605" i="1" s="1"/>
  <c r="S606" i="1"/>
  <c r="S605" i="1" s="1"/>
  <c r="U606" i="1"/>
  <c r="X606" i="1"/>
  <c r="Y606" i="1"/>
  <c r="Z606" i="1"/>
  <c r="Z605" i="1" s="1"/>
  <c r="AA606" i="1"/>
  <c r="AA605" i="1" s="1"/>
  <c r="AB606" i="1"/>
  <c r="AB605" i="1" s="1"/>
  <c r="AC606" i="1"/>
  <c r="AC605" i="1" s="1"/>
  <c r="AD606" i="1"/>
  <c r="AD605" i="1" s="1"/>
  <c r="AE606" i="1"/>
  <c r="AE605" i="1" s="1"/>
  <c r="AO606" i="1"/>
  <c r="AP606" i="1"/>
  <c r="AR606" i="1"/>
  <c r="AR605" i="1" s="1"/>
  <c r="AS606" i="1"/>
  <c r="AS605" i="1" s="1"/>
  <c r="AU606" i="1"/>
  <c r="AU605" i="1" s="1"/>
  <c r="AZ606" i="1"/>
  <c r="BA606" i="1"/>
  <c r="BB606" i="1"/>
  <c r="BB605" i="1" s="1"/>
  <c r="BC606" i="1"/>
  <c r="BC605" i="1" s="1"/>
  <c r="BD606" i="1"/>
  <c r="BD605" i="1" s="1"/>
  <c r="BE606" i="1"/>
  <c r="BE605" i="1" s="1"/>
  <c r="BF606" i="1"/>
  <c r="BF605" i="1" s="1"/>
  <c r="BG606" i="1"/>
  <c r="BG605" i="1" s="1"/>
  <c r="BJ606" i="1"/>
  <c r="BK606" i="1"/>
  <c r="BL606" i="1"/>
  <c r="BL605" i="1" s="1"/>
  <c r="BM606" i="1"/>
  <c r="BM605" i="1" s="1"/>
  <c r="BN606" i="1"/>
  <c r="BN605" i="1" s="1"/>
  <c r="BO606" i="1"/>
  <c r="BO605" i="1" s="1"/>
  <c r="BP606" i="1"/>
  <c r="BP605" i="1" s="1"/>
  <c r="D610" i="1"/>
  <c r="AO610" i="1"/>
  <c r="AP610" i="1"/>
  <c r="AR610" i="1"/>
  <c r="AS610" i="1"/>
  <c r="AU610" i="1"/>
  <c r="AZ610" i="1"/>
  <c r="BA610" i="1"/>
  <c r="BB610" i="1"/>
  <c r="BC610" i="1"/>
  <c r="BD610" i="1"/>
  <c r="BE610" i="1"/>
  <c r="BF610" i="1"/>
  <c r="BG610" i="1"/>
  <c r="BJ610" i="1"/>
  <c r="BK610" i="1"/>
  <c r="BL610" i="1"/>
  <c r="BM610" i="1"/>
  <c r="BN610" i="1"/>
  <c r="BO610" i="1"/>
  <c r="BP610" i="1"/>
  <c r="BJ620" i="1"/>
  <c r="BK620" i="1"/>
  <c r="BL620" i="1"/>
  <c r="BM620" i="1"/>
  <c r="BN620" i="1"/>
  <c r="BO620" i="1"/>
  <c r="BP620" i="1"/>
  <c r="D628" i="1"/>
  <c r="E628" i="1"/>
  <c r="H628" i="1"/>
  <c r="I628" i="1"/>
  <c r="J628" i="1"/>
  <c r="J627" i="1" s="1"/>
  <c r="K628" i="1"/>
  <c r="K627" i="1" s="1"/>
  <c r="L628" i="1"/>
  <c r="L627" i="1" s="1"/>
  <c r="M628" i="1"/>
  <c r="M627" i="1" s="1"/>
  <c r="N628" i="1"/>
  <c r="N627" i="1" s="1"/>
  <c r="O628" i="1"/>
  <c r="O627" i="1" s="1"/>
  <c r="S628" i="1"/>
  <c r="S627" i="1" s="1"/>
  <c r="U628" i="1"/>
  <c r="AO628" i="1"/>
  <c r="AP628" i="1"/>
  <c r="AR628" i="1"/>
  <c r="AR627" i="1" s="1"/>
  <c r="AS628" i="1"/>
  <c r="AS627" i="1" s="1"/>
  <c r="AU628" i="1"/>
  <c r="AU627" i="1" s="1"/>
  <c r="AZ628" i="1"/>
  <c r="BA628" i="1"/>
  <c r="BB628" i="1"/>
  <c r="BB627" i="1" s="1"/>
  <c r="BC628" i="1"/>
  <c r="BC627" i="1" s="1"/>
  <c r="BD628" i="1"/>
  <c r="BD627" i="1" s="1"/>
  <c r="BE628" i="1"/>
  <c r="BE627" i="1" s="1"/>
  <c r="BF628" i="1"/>
  <c r="BF627" i="1" s="1"/>
  <c r="BG628" i="1"/>
  <c r="BG627" i="1" s="1"/>
  <c r="BJ628" i="1"/>
  <c r="BK628" i="1"/>
  <c r="BL628" i="1"/>
  <c r="BL627" i="1" s="1"/>
  <c r="BM628" i="1"/>
  <c r="BM627" i="1" s="1"/>
  <c r="BN628" i="1"/>
  <c r="BN627" i="1" s="1"/>
  <c r="BO628" i="1"/>
  <c r="BO627" i="1" s="1"/>
  <c r="BP628" i="1"/>
  <c r="BP627" i="1" s="1"/>
  <c r="D649" i="1"/>
  <c r="E649" i="1"/>
  <c r="H649" i="1"/>
  <c r="I649" i="1"/>
  <c r="J649" i="1"/>
  <c r="K649" i="1"/>
  <c r="L649" i="1"/>
  <c r="M649" i="1"/>
  <c r="N649" i="1"/>
  <c r="O649" i="1"/>
  <c r="S649" i="1"/>
  <c r="U649" i="1"/>
  <c r="X649" i="1"/>
  <c r="Y649" i="1"/>
  <c r="Z649" i="1"/>
  <c r="AA649" i="1"/>
  <c r="AB649" i="1"/>
  <c r="AC649" i="1"/>
  <c r="AD649" i="1"/>
  <c r="AE649" i="1"/>
  <c r="AO649" i="1"/>
  <c r="AP649" i="1"/>
  <c r="AR649" i="1"/>
  <c r="AS649" i="1"/>
  <c r="AU649" i="1"/>
  <c r="AZ649" i="1"/>
  <c r="BA649" i="1"/>
  <c r="BB649" i="1"/>
  <c r="BC649" i="1"/>
  <c r="BD649" i="1"/>
  <c r="BE649" i="1"/>
  <c r="BF649" i="1"/>
  <c r="BG649" i="1"/>
  <c r="BJ649" i="1"/>
  <c r="BK649" i="1"/>
  <c r="BL649" i="1"/>
  <c r="BM649" i="1"/>
  <c r="BN649" i="1"/>
  <c r="BO649" i="1"/>
  <c r="BP649" i="1"/>
  <c r="D662" i="1"/>
  <c r="E662" i="1"/>
  <c r="F662" i="1"/>
  <c r="G662" i="1"/>
  <c r="H662" i="1"/>
  <c r="I662" i="1"/>
  <c r="J662" i="1"/>
  <c r="K662" i="1"/>
  <c r="L662" i="1"/>
  <c r="M662" i="1"/>
  <c r="N662" i="1"/>
  <c r="O662" i="1"/>
  <c r="P662" i="1"/>
  <c r="R662" i="1"/>
  <c r="S662" i="1"/>
  <c r="X662" i="1"/>
  <c r="Y662" i="1"/>
  <c r="Z662" i="1"/>
  <c r="AA662" i="1"/>
  <c r="AB662" i="1"/>
  <c r="D687" i="1"/>
  <c r="E687" i="1"/>
  <c r="U687" i="1" s="1"/>
  <c r="F687" i="1"/>
  <c r="V687" i="1" s="1"/>
  <c r="D713" i="1"/>
  <c r="E713" i="1"/>
  <c r="U713" i="1" s="1"/>
  <c r="F713" i="1"/>
  <c r="V713" i="1" s="1"/>
  <c r="D738" i="1"/>
  <c r="E738" i="1"/>
  <c r="U738" i="1" s="1"/>
  <c r="F738" i="1"/>
  <c r="V738" i="1" s="1"/>
  <c r="D764" i="1"/>
  <c r="E764" i="1"/>
  <c r="U764" i="1" s="1"/>
  <c r="F764" i="1"/>
  <c r="V764" i="1" s="1"/>
  <c r="AB764" i="1"/>
  <c r="D789" i="1"/>
  <c r="X789" i="1"/>
  <c r="X763" i="1" s="1"/>
  <c r="Y789" i="1"/>
  <c r="Y763" i="1" s="1"/>
  <c r="Z789" i="1"/>
  <c r="Z763" i="1" s="1"/>
  <c r="AA789" i="1"/>
  <c r="AA763" i="1" s="1"/>
  <c r="AB789" i="1"/>
  <c r="E816" i="1"/>
  <c r="U816" i="1" s="1"/>
  <c r="F816" i="1"/>
  <c r="V816" i="1" s="1"/>
  <c r="E855" i="1"/>
  <c r="F855" i="1"/>
  <c r="X815" i="1"/>
  <c r="Y855" i="1"/>
  <c r="Y815" i="1" s="1"/>
  <c r="Z855" i="1"/>
  <c r="Z815" i="1" s="1"/>
  <c r="AA855" i="1"/>
  <c r="AA815" i="1" s="1"/>
  <c r="AB855" i="1"/>
  <c r="AB815" i="1" s="1"/>
  <c r="Z904" i="1"/>
  <c r="AA904" i="1"/>
  <c r="AB904" i="1"/>
  <c r="D926" i="1"/>
  <c r="E926" i="1"/>
  <c r="AB926" i="1"/>
  <c r="D928" i="1"/>
  <c r="E928" i="1"/>
  <c r="Y928" i="1"/>
  <c r="Z928" i="1"/>
  <c r="AA928" i="1"/>
  <c r="AB928" i="1"/>
  <c r="D943" i="1"/>
  <c r="E943" i="1"/>
  <c r="F943" i="1"/>
  <c r="Y943" i="1"/>
  <c r="Z943" i="1"/>
  <c r="AA943" i="1"/>
  <c r="AA934" i="1" s="1"/>
  <c r="AB943" i="1"/>
  <c r="AB934" i="1" s="1"/>
  <c r="D974" i="1"/>
  <c r="E974" i="1"/>
  <c r="F974" i="1"/>
  <c r="Z974" i="1"/>
  <c r="AA974" i="1"/>
  <c r="AB974" i="1"/>
  <c r="D995" i="1"/>
  <c r="E995" i="1"/>
  <c r="F995" i="1"/>
  <c r="D1017" i="1"/>
  <c r="D1032" i="1"/>
  <c r="E1032" i="1"/>
  <c r="E1016" i="1" s="1"/>
  <c r="F1032" i="1"/>
  <c r="F1016" i="1" s="1"/>
  <c r="Y1032" i="1"/>
  <c r="Y1016" i="1" s="1"/>
  <c r="Z1032" i="1"/>
  <c r="Z1016" i="1" s="1"/>
  <c r="AA1032" i="1"/>
  <c r="AA1016" i="1" s="1"/>
  <c r="AB1032" i="1"/>
  <c r="AB1016" i="1" s="1"/>
  <c r="D1048" i="1"/>
  <c r="X1048" i="1"/>
  <c r="Y1048" i="1"/>
  <c r="Z1048" i="1"/>
  <c r="AA1048" i="1"/>
  <c r="AB1048" i="1"/>
  <c r="D1087" i="1"/>
  <c r="Y1087" i="1"/>
  <c r="Z1087" i="1"/>
  <c r="AA1087" i="1"/>
  <c r="AB1087" i="1"/>
  <c r="D1128" i="1"/>
  <c r="E1127" i="1"/>
  <c r="U1127" i="1" s="1"/>
  <c r="D1159" i="1"/>
  <c r="Z1159" i="1"/>
  <c r="AA1159" i="1"/>
  <c r="AB1159" i="1"/>
  <c r="D1171" i="1"/>
  <c r="E1171" i="1"/>
  <c r="F1171" i="1"/>
  <c r="AA1171" i="1"/>
  <c r="AA1170" i="1" s="1"/>
  <c r="AB1171" i="1"/>
  <c r="AB1170" i="1" s="1"/>
  <c r="D1177" i="1"/>
  <c r="E1177" i="1"/>
  <c r="F1177" i="1"/>
  <c r="Z1177" i="1"/>
  <c r="AA1177" i="1"/>
  <c r="AB1177" i="1"/>
  <c r="D1182" i="1"/>
  <c r="E1182" i="1"/>
  <c r="F1182" i="1"/>
  <c r="X1182" i="1"/>
  <c r="Y1182" i="1"/>
  <c r="Z1182" i="1"/>
  <c r="AA1182" i="1"/>
  <c r="AB1182" i="1"/>
  <c r="D1192" i="1"/>
  <c r="X1192" i="1"/>
  <c r="Y1192" i="1"/>
  <c r="Z1192" i="1"/>
  <c r="AA1192" i="1"/>
  <c r="AB1192" i="1"/>
  <c r="D1200" i="1"/>
  <c r="Y1200" i="1"/>
  <c r="Y1199" i="1" s="1"/>
  <c r="Z1200" i="1"/>
  <c r="Z1199" i="1" s="1"/>
  <c r="AA1200" i="1"/>
  <c r="AA1199" i="1" s="1"/>
  <c r="AB1200" i="1"/>
  <c r="AB1199" i="1" s="1"/>
  <c r="D1203" i="1"/>
  <c r="E1203" i="1"/>
  <c r="E1202" i="1" s="1"/>
  <c r="E1198" i="1" s="1"/>
  <c r="F1203" i="1"/>
  <c r="F1202" i="1" s="1"/>
  <c r="F1198" i="1" s="1"/>
  <c r="H1203" i="1"/>
  <c r="H1202" i="1" s="1"/>
  <c r="H1198" i="1" s="1"/>
  <c r="I1203" i="1"/>
  <c r="I1202" i="1" s="1"/>
  <c r="I1198" i="1" s="1"/>
  <c r="J1203" i="1"/>
  <c r="J1202" i="1" s="1"/>
  <c r="J1198" i="1" s="1"/>
  <c r="L1203" i="1"/>
  <c r="L1202" i="1" s="1"/>
  <c r="L1198" i="1" s="1"/>
  <c r="L1189" i="1" s="1"/>
  <c r="M1203" i="1"/>
  <c r="M1202" i="1" s="1"/>
  <c r="M1198" i="1" s="1"/>
  <c r="M1189" i="1" s="1"/>
  <c r="N1203" i="1"/>
  <c r="N1202" i="1" s="1"/>
  <c r="N1198" i="1" s="1"/>
  <c r="N1189" i="1" s="1"/>
  <c r="P1203" i="1"/>
  <c r="P1202" i="1" s="1"/>
  <c r="P1198" i="1" s="1"/>
  <c r="P1189" i="1" s="1"/>
  <c r="R1203" i="1"/>
  <c r="R1202" i="1" s="1"/>
  <c r="R1198" i="1" s="1"/>
  <c r="R1189" i="1" s="1"/>
  <c r="X1203" i="1"/>
  <c r="X1202" i="1" s="1"/>
  <c r="X1198" i="1" s="1"/>
  <c r="Y1203" i="1"/>
  <c r="Y1202" i="1" s="1"/>
  <c r="Z1203" i="1"/>
  <c r="Z1202" i="1" s="1"/>
  <c r="AA1203" i="1"/>
  <c r="AA1202" i="1" s="1"/>
  <c r="AB1203" i="1"/>
  <c r="AB1202" i="1" s="1"/>
  <c r="AV601" i="1" l="1"/>
  <c r="AW601" i="1"/>
  <c r="AO295" i="1"/>
  <c r="AV304" i="1"/>
  <c r="AW304" i="1"/>
  <c r="I295" i="1"/>
  <c r="R304" i="1"/>
  <c r="Q304" i="1"/>
  <c r="R265" i="1"/>
  <c r="Q265" i="1"/>
  <c r="AW628" i="1"/>
  <c r="AV628" i="1"/>
  <c r="AW606" i="1"/>
  <c r="AV606" i="1"/>
  <c r="Q599" i="1"/>
  <c r="R599" i="1"/>
  <c r="AV340" i="1"/>
  <c r="AW340" i="1"/>
  <c r="AY287" i="1"/>
  <c r="AV338" i="1"/>
  <c r="AW338" i="1"/>
  <c r="AW287" i="1"/>
  <c r="AV287" i="1"/>
  <c r="AV265" i="1"/>
  <c r="AW265" i="1"/>
  <c r="AW610" i="1"/>
  <c r="AV610" i="1"/>
  <c r="AH606" i="1"/>
  <c r="AG606" i="1"/>
  <c r="AV599" i="1"/>
  <c r="AW599" i="1"/>
  <c r="I335" i="1"/>
  <c r="R338" i="1"/>
  <c r="Q338" i="1"/>
  <c r="R289" i="1"/>
  <c r="Q289" i="1"/>
  <c r="R287" i="1"/>
  <c r="Q287" i="1"/>
  <c r="R628" i="1"/>
  <c r="Q628" i="1"/>
  <c r="R606" i="1"/>
  <c r="Q606" i="1"/>
  <c r="Y335" i="1"/>
  <c r="AH338" i="1"/>
  <c r="AG338" i="1"/>
  <c r="Y295" i="1"/>
  <c r="AH304" i="1"/>
  <c r="AG304" i="1"/>
  <c r="AG289" i="1"/>
  <c r="AH289" i="1"/>
  <c r="AX287" i="1"/>
  <c r="AH287" i="1"/>
  <c r="AG287" i="1"/>
  <c r="I904" i="1"/>
  <c r="J904" i="1" s="1"/>
  <c r="P22" i="1"/>
  <c r="H979" i="1"/>
  <c r="I979" i="1" s="1"/>
  <c r="X1189" i="1"/>
  <c r="H977" i="1"/>
  <c r="BP335" i="1"/>
  <c r="BP334" i="1" s="1"/>
  <c r="BL335" i="1"/>
  <c r="BL334" i="1" s="1"/>
  <c r="BF335" i="1"/>
  <c r="BF334" i="1" s="1"/>
  <c r="BB335" i="1"/>
  <c r="BB334" i="1" s="1"/>
  <c r="AS335" i="1"/>
  <c r="AS334" i="1" s="1"/>
  <c r="AE256" i="1"/>
  <c r="AE255" i="1" s="1"/>
  <c r="AA256" i="1"/>
  <c r="AA255" i="1" s="1"/>
  <c r="BP256" i="1"/>
  <c r="BP255" i="1" s="1"/>
  <c r="BL256" i="1"/>
  <c r="BL255" i="1" s="1"/>
  <c r="BF256" i="1"/>
  <c r="BF255" i="1" s="1"/>
  <c r="BB256" i="1"/>
  <c r="BB255" i="1" s="1"/>
  <c r="AS256" i="1"/>
  <c r="AS255" i="1" s="1"/>
  <c r="U256" i="1"/>
  <c r="U255" i="1" s="1"/>
  <c r="M256" i="1"/>
  <c r="M255" i="1" s="1"/>
  <c r="I256" i="1"/>
  <c r="BH186" i="1"/>
  <c r="BH177" i="1" s="1"/>
  <c r="BP177" i="1"/>
  <c r="BP176" i="1" s="1"/>
  <c r="BO335" i="1"/>
  <c r="BO334" i="1" s="1"/>
  <c r="BK335" i="1"/>
  <c r="BE335" i="1"/>
  <c r="BE334" i="1" s="1"/>
  <c r="BA335" i="1"/>
  <c r="AR335" i="1"/>
  <c r="AR334" i="1" s="1"/>
  <c r="AD256" i="1"/>
  <c r="AD255" i="1" s="1"/>
  <c r="Z256" i="1"/>
  <c r="Z255" i="1" s="1"/>
  <c r="BO256" i="1"/>
  <c r="BO255" i="1" s="1"/>
  <c r="BK256" i="1"/>
  <c r="BE256" i="1"/>
  <c r="BE255" i="1" s="1"/>
  <c r="BA256" i="1"/>
  <c r="AR256" i="1"/>
  <c r="AR255" i="1" s="1"/>
  <c r="S256" i="1"/>
  <c r="S255" i="1" s="1"/>
  <c r="L256" i="1"/>
  <c r="L255" i="1" s="1"/>
  <c r="H256" i="1"/>
  <c r="BN335" i="1"/>
  <c r="BN334" i="1" s="1"/>
  <c r="BJ335" i="1"/>
  <c r="BD335" i="1"/>
  <c r="BD334" i="1" s="1"/>
  <c r="AZ335" i="1"/>
  <c r="AP335" i="1"/>
  <c r="E335" i="1"/>
  <c r="AC256" i="1"/>
  <c r="AC255" i="1" s="1"/>
  <c r="Y256" i="1"/>
  <c r="BN256" i="1"/>
  <c r="BN255" i="1" s="1"/>
  <c r="BJ256" i="1"/>
  <c r="BD256" i="1"/>
  <c r="BD255" i="1" s="1"/>
  <c r="AZ256" i="1"/>
  <c r="AP256" i="1"/>
  <c r="O256" i="1"/>
  <c r="O255" i="1" s="1"/>
  <c r="K256" i="1"/>
  <c r="K255" i="1" s="1"/>
  <c r="E256" i="1"/>
  <c r="BM335" i="1"/>
  <c r="BM334" i="1" s="1"/>
  <c r="BG335" i="1"/>
  <c r="BG334" i="1" s="1"/>
  <c r="BC335" i="1"/>
  <c r="BC334" i="1" s="1"/>
  <c r="AU335" i="1"/>
  <c r="AU334" i="1" s="1"/>
  <c r="AO335" i="1"/>
  <c r="AB256" i="1"/>
  <c r="AB255" i="1" s="1"/>
  <c r="X256" i="1"/>
  <c r="BM256" i="1"/>
  <c r="BM255" i="1" s="1"/>
  <c r="BG256" i="1"/>
  <c r="BG255" i="1" s="1"/>
  <c r="BC256" i="1"/>
  <c r="BC255" i="1" s="1"/>
  <c r="AU256" i="1"/>
  <c r="AU255" i="1" s="1"/>
  <c r="AO256" i="1"/>
  <c r="N256" i="1"/>
  <c r="N255" i="1" s="1"/>
  <c r="J256" i="1"/>
  <c r="J255" i="1" s="1"/>
  <c r="I22" i="2"/>
  <c r="I21" i="2" s="1"/>
  <c r="I20" i="2" s="1"/>
  <c r="D22" i="2"/>
  <c r="D21" i="2" s="1"/>
  <c r="X22" i="2"/>
  <c r="X21" i="2" s="1"/>
  <c r="X20" i="2" s="1"/>
  <c r="W20" i="1"/>
  <c r="M391" i="4"/>
  <c r="M354" i="4"/>
  <c r="M302" i="4"/>
  <c r="M287" i="4"/>
  <c r="M285" i="4"/>
  <c r="M214" i="4"/>
  <c r="M148" i="4"/>
  <c r="M123" i="4"/>
  <c r="M97" i="4"/>
  <c r="M46" i="4"/>
  <c r="M561" i="4"/>
  <c r="M559" i="4"/>
  <c r="M551" i="4"/>
  <c r="M541" i="4"/>
  <c r="M530" i="4"/>
  <c r="M518" i="4"/>
  <c r="M446" i="4"/>
  <c r="M407" i="4"/>
  <c r="L376" i="4"/>
  <c r="L354" i="4"/>
  <c r="L302" i="4"/>
  <c r="L287" i="4"/>
  <c r="L285" i="4"/>
  <c r="L263" i="4"/>
  <c r="L175" i="4"/>
  <c r="L123" i="4"/>
  <c r="L97" i="4"/>
  <c r="L46" i="4"/>
  <c r="M376" i="4"/>
  <c r="M536" i="4"/>
  <c r="L391" i="4"/>
  <c r="L561" i="4"/>
  <c r="L559" i="4"/>
  <c r="L551" i="4"/>
  <c r="L541" i="4"/>
  <c r="L536" i="4"/>
  <c r="L530" i="4"/>
  <c r="L518" i="4"/>
  <c r="L446" i="4"/>
  <c r="L407" i="4"/>
  <c r="M336" i="4"/>
  <c r="M263" i="4"/>
  <c r="M175" i="4"/>
  <c r="M72" i="4"/>
  <c r="L336" i="4"/>
  <c r="L214" i="4"/>
  <c r="L148" i="4"/>
  <c r="L72" i="4"/>
  <c r="S1203" i="1"/>
  <c r="S1202" i="1" s="1"/>
  <c r="S1198" i="1" s="1"/>
  <c r="S1189" i="1" s="1"/>
  <c r="U1203" i="1"/>
  <c r="U1202" i="1" s="1"/>
  <c r="U1198" i="1" s="1"/>
  <c r="U1189" i="1" s="1"/>
  <c r="G687" i="1"/>
  <c r="G661" i="1" s="1"/>
  <c r="T687" i="1"/>
  <c r="W687" i="1" s="1"/>
  <c r="H763" i="1"/>
  <c r="K763" i="1" s="1"/>
  <c r="K789" i="1"/>
  <c r="G1203" i="1"/>
  <c r="G1202" i="1" s="1"/>
  <c r="G1198" i="1" s="1"/>
  <c r="T1203" i="1"/>
  <c r="T1202" i="1" s="1"/>
  <c r="T1198" i="1" s="1"/>
  <c r="T1189" i="1" s="1"/>
  <c r="G1182" i="1"/>
  <c r="G713" i="1"/>
  <c r="T713" i="1"/>
  <c r="W713" i="1" s="1"/>
  <c r="K1203" i="1"/>
  <c r="K1202" i="1" s="1"/>
  <c r="K1198" i="1" s="1"/>
  <c r="K1189" i="1" s="1"/>
  <c r="G738" i="1"/>
  <c r="T738" i="1"/>
  <c r="W738" i="1" s="1"/>
  <c r="V789" i="1"/>
  <c r="G928" i="1"/>
  <c r="G1177" i="1"/>
  <c r="G974" i="1"/>
  <c r="G943" i="1"/>
  <c r="H943" i="1" s="1"/>
  <c r="D815" i="1"/>
  <c r="G816" i="1"/>
  <c r="T816" i="1"/>
  <c r="W816" i="1" s="1"/>
  <c r="U789" i="1"/>
  <c r="H815" i="1"/>
  <c r="K815" i="1" s="1"/>
  <c r="K816" i="1"/>
  <c r="O1203" i="1"/>
  <c r="O1202" i="1" s="1"/>
  <c r="O1198" i="1" s="1"/>
  <c r="O1189" i="1" s="1"/>
  <c r="V1203" i="1"/>
  <c r="V1202" i="1" s="1"/>
  <c r="V1198" i="1" s="1"/>
  <c r="V1189" i="1" s="1"/>
  <c r="G1128" i="1"/>
  <c r="T1128" i="1"/>
  <c r="W1128" i="1" s="1"/>
  <c r="G926" i="1"/>
  <c r="G789" i="1"/>
  <c r="T789" i="1"/>
  <c r="G764" i="1"/>
  <c r="T764" i="1"/>
  <c r="W764" i="1" s="1"/>
  <c r="L763" i="1"/>
  <c r="O763" i="1" s="1"/>
  <c r="O789" i="1"/>
  <c r="P763" i="1"/>
  <c r="S763" i="1" s="1"/>
  <c r="S789" i="1"/>
  <c r="P815" i="1"/>
  <c r="S815" i="1" s="1"/>
  <c r="S816" i="1"/>
  <c r="L815" i="1"/>
  <c r="O815" i="1" s="1"/>
  <c r="O816" i="1"/>
  <c r="AL338" i="1"/>
  <c r="AL265" i="1"/>
  <c r="AL304" i="1"/>
  <c r="AL295" i="1" s="1"/>
  <c r="BI628" i="1"/>
  <c r="BI620" i="1"/>
  <c r="AX610" i="1"/>
  <c r="AL610" i="1"/>
  <c r="AY606" i="1"/>
  <c r="G606" i="1"/>
  <c r="AL601" i="1"/>
  <c r="BI599" i="1"/>
  <c r="AY599" i="1"/>
  <c r="BI588" i="1"/>
  <c r="BH340" i="1"/>
  <c r="AL340" i="1"/>
  <c r="AM304" i="1"/>
  <c r="AM295" i="1" s="1"/>
  <c r="F289" i="1"/>
  <c r="D289" i="2" s="1"/>
  <c r="BI287" i="1"/>
  <c r="G287" i="1"/>
  <c r="I287" i="2" s="1"/>
  <c r="AY628" i="1"/>
  <c r="BH610" i="1"/>
  <c r="F599" i="1"/>
  <c r="D602" i="2" s="1"/>
  <c r="G265" i="1"/>
  <c r="I265" i="2" s="1"/>
  <c r="AM628" i="1"/>
  <c r="AF628" i="1"/>
  <c r="AM606" i="1"/>
  <c r="W606" i="1"/>
  <c r="AM599" i="1"/>
  <c r="AF599" i="1"/>
  <c r="BH338" i="1"/>
  <c r="AX338" i="1"/>
  <c r="F338" i="1"/>
  <c r="D338" i="2" s="1"/>
  <c r="BI304" i="1"/>
  <c r="BI295" i="1" s="1"/>
  <c r="AY304" i="1"/>
  <c r="AY295" i="1" s="1"/>
  <c r="G304" i="1"/>
  <c r="I304" i="2" s="1"/>
  <c r="V289" i="1"/>
  <c r="S289" i="2" s="1"/>
  <c r="AM287" i="1"/>
  <c r="W287" i="1"/>
  <c r="X287" i="2" s="1"/>
  <c r="BH265" i="1"/>
  <c r="AX265" i="1"/>
  <c r="AX601" i="1"/>
  <c r="G628" i="1"/>
  <c r="BI610" i="1"/>
  <c r="AY610" i="1"/>
  <c r="V606" i="1"/>
  <c r="S611" i="2" s="1"/>
  <c r="BI601" i="1"/>
  <c r="AY601" i="1"/>
  <c r="G599" i="1"/>
  <c r="BH588" i="1"/>
  <c r="BI340" i="1"/>
  <c r="AY340" i="1"/>
  <c r="AM338" i="1"/>
  <c r="W338" i="1"/>
  <c r="X338" i="2" s="1"/>
  <c r="BH304" i="1"/>
  <c r="BH295" i="1" s="1"/>
  <c r="AX304" i="1"/>
  <c r="AX295" i="1" s="1"/>
  <c r="F304" i="1"/>
  <c r="D304" i="2" s="1"/>
  <c r="G289" i="1"/>
  <c r="I289" i="2" s="1"/>
  <c r="V287" i="1"/>
  <c r="S287" i="2" s="1"/>
  <c r="AM265" i="1"/>
  <c r="AF265" i="1"/>
  <c r="F628" i="1"/>
  <c r="D633" i="2" s="1"/>
  <c r="BI606" i="1"/>
  <c r="BH601" i="1"/>
  <c r="AX340" i="1"/>
  <c r="V338" i="1"/>
  <c r="S338" i="2" s="1"/>
  <c r="W304" i="1"/>
  <c r="BH628" i="1"/>
  <c r="AX628" i="1"/>
  <c r="AL628" i="1"/>
  <c r="BH620" i="1"/>
  <c r="AM610" i="1"/>
  <c r="BH606" i="1"/>
  <c r="AX606" i="1"/>
  <c r="AL606" i="1"/>
  <c r="F606" i="1"/>
  <c r="AM601" i="1"/>
  <c r="BH599" i="1"/>
  <c r="AX599" i="1"/>
  <c r="AL599" i="1"/>
  <c r="AM340" i="1"/>
  <c r="BI338" i="1"/>
  <c r="AY338" i="1"/>
  <c r="G338" i="1"/>
  <c r="I338" i="2" s="1"/>
  <c r="V304" i="1"/>
  <c r="S304" i="2" s="1"/>
  <c r="W289" i="1"/>
  <c r="X289" i="2" s="1"/>
  <c r="BH287" i="1"/>
  <c r="AL287" i="1"/>
  <c r="F287" i="1"/>
  <c r="D287" i="2" s="1"/>
  <c r="BI265" i="1"/>
  <c r="AY265" i="1"/>
  <c r="F265" i="1"/>
  <c r="D265" i="2" s="1"/>
  <c r="S22" i="2"/>
  <c r="S21" i="2" s="1"/>
  <c r="S20" i="2" s="1"/>
  <c r="G625" i="2"/>
  <c r="G622" i="2" s="1"/>
  <c r="AP627" i="1"/>
  <c r="AL627" i="1" s="1"/>
  <c r="AP605" i="1"/>
  <c r="AL605" i="1" s="1"/>
  <c r="V561" i="4"/>
  <c r="V559" i="4"/>
  <c r="V551" i="4"/>
  <c r="V541" i="4"/>
  <c r="V536" i="4"/>
  <c r="V530" i="4"/>
  <c r="V518" i="4"/>
  <c r="V446" i="4"/>
  <c r="V407" i="4"/>
  <c r="W391" i="4"/>
  <c r="W376" i="4"/>
  <c r="W354" i="4"/>
  <c r="W336" i="4"/>
  <c r="W302" i="4"/>
  <c r="W287" i="4"/>
  <c r="W285" i="4"/>
  <c r="W263" i="4"/>
  <c r="W214" i="4"/>
  <c r="W175" i="4"/>
  <c r="W148" i="4"/>
  <c r="W123" i="4"/>
  <c r="W97" i="4"/>
  <c r="W72" i="4"/>
  <c r="W46" i="4"/>
  <c r="W561" i="4"/>
  <c r="W559" i="4"/>
  <c r="W551" i="4"/>
  <c r="W541" i="4"/>
  <c r="W536" i="4"/>
  <c r="W530" i="4"/>
  <c r="W518" i="4"/>
  <c r="W446" i="4"/>
  <c r="W407" i="4"/>
  <c r="V391" i="4"/>
  <c r="V376" i="4"/>
  <c r="V354" i="4"/>
  <c r="V336" i="4"/>
  <c r="V302" i="4"/>
  <c r="V287" i="4"/>
  <c r="V285" i="4"/>
  <c r="V263" i="4"/>
  <c r="V214" i="4"/>
  <c r="V175" i="4"/>
  <c r="V148" i="4"/>
  <c r="V123" i="4"/>
  <c r="V97" i="4"/>
  <c r="V72" i="4"/>
  <c r="V46" i="4"/>
  <c r="F563" i="2"/>
  <c r="H563" i="2"/>
  <c r="E72" i="1"/>
  <c r="P72" i="1" s="1"/>
  <c r="H605" i="1"/>
  <c r="F605" i="1" s="1"/>
  <c r="D610" i="2" s="1"/>
  <c r="I598" i="1"/>
  <c r="BK408" i="1"/>
  <c r="BJ377" i="1"/>
  <c r="E176" i="1"/>
  <c r="P176" i="1" s="1"/>
  <c r="Y605" i="1"/>
  <c r="H598" i="1"/>
  <c r="F598" i="1" s="1"/>
  <c r="D601" i="2" s="1"/>
  <c r="BJ408" i="1"/>
  <c r="X605" i="1"/>
  <c r="V605" i="1" s="1"/>
  <c r="S610" i="2" s="1"/>
  <c r="E598" i="1"/>
  <c r="U605" i="1"/>
  <c r="I605" i="1"/>
  <c r="BJ487" i="1"/>
  <c r="BK377" i="1"/>
  <c r="BI377" i="1" s="1"/>
  <c r="E377" i="1"/>
  <c r="P377" i="1" s="1"/>
  <c r="D72" i="1"/>
  <c r="AF72" i="1" s="1"/>
  <c r="D20" i="1"/>
  <c r="AD334" i="1"/>
  <c r="Z334" i="1"/>
  <c r="N123" i="1"/>
  <c r="AC334" i="1"/>
  <c r="S334" i="1"/>
  <c r="M123" i="1"/>
  <c r="AB334" i="1"/>
  <c r="O334" i="1"/>
  <c r="S123" i="1"/>
  <c r="AE334" i="1"/>
  <c r="AA334" i="1"/>
  <c r="U334" i="1"/>
  <c r="N334" i="1"/>
  <c r="O123" i="1"/>
  <c r="K123" i="1"/>
  <c r="J123" i="1"/>
  <c r="L123" i="1"/>
  <c r="Z631" i="2"/>
  <c r="E256" i="2"/>
  <c r="O256" i="2" s="1"/>
  <c r="J176" i="2"/>
  <c r="Y124" i="2"/>
  <c r="AD124" i="2" s="1"/>
  <c r="AA335" i="2"/>
  <c r="Y335" i="2"/>
  <c r="E335" i="2"/>
  <c r="O335" i="2" s="1"/>
  <c r="L176" i="2"/>
  <c r="J124" i="2"/>
  <c r="G335" i="2"/>
  <c r="Q335" i="2" s="1"/>
  <c r="AA124" i="2"/>
  <c r="AF124" i="2" s="1"/>
  <c r="AA177" i="2"/>
  <c r="G177" i="2"/>
  <c r="Q177" i="2" s="1"/>
  <c r="AL20" i="4"/>
  <c r="S661" i="1"/>
  <c r="D934" i="1"/>
  <c r="F1170" i="1"/>
  <c r="E1170" i="1"/>
  <c r="F934" i="1"/>
  <c r="D1170" i="1"/>
  <c r="E934" i="1"/>
  <c r="K661" i="1"/>
  <c r="BD123" i="1"/>
  <c r="AR123" i="1"/>
  <c r="U627" i="1"/>
  <c r="AJ22" i="1"/>
  <c r="M334" i="1"/>
  <c r="L334" i="1"/>
  <c r="BG123" i="1"/>
  <c r="BC123" i="1"/>
  <c r="AU123" i="1"/>
  <c r="K334" i="1"/>
  <c r="BF123" i="1"/>
  <c r="BB123" i="1"/>
  <c r="J334" i="1"/>
  <c r="BE123" i="1"/>
  <c r="AS123" i="1"/>
  <c r="E177" i="2"/>
  <c r="O177" i="2" s="1"/>
  <c r="AF22" i="1"/>
  <c r="AQ561" i="4"/>
  <c r="AG561" i="4"/>
  <c r="AQ559" i="4"/>
  <c r="AG559" i="4"/>
  <c r="O558" i="4"/>
  <c r="W558" i="4" s="1"/>
  <c r="AQ551" i="4"/>
  <c r="AG551" i="4"/>
  <c r="AQ541" i="4"/>
  <c r="AG541" i="4"/>
  <c r="AQ536" i="4"/>
  <c r="AG536" i="4"/>
  <c r="AQ530" i="4"/>
  <c r="AG530" i="4"/>
  <c r="O529" i="4"/>
  <c r="W529" i="4" s="1"/>
  <c r="E529" i="4"/>
  <c r="M529" i="4" s="1"/>
  <c r="AQ518" i="4"/>
  <c r="AG518" i="4"/>
  <c r="AQ446" i="4"/>
  <c r="AG446" i="4"/>
  <c r="AQ407" i="4"/>
  <c r="AG407" i="4"/>
  <c r="AQ391" i="4"/>
  <c r="AG391" i="4"/>
  <c r="AP376" i="4"/>
  <c r="AF376" i="4"/>
  <c r="AP354" i="4"/>
  <c r="AF354" i="4"/>
  <c r="AP336" i="4"/>
  <c r="AF336" i="4"/>
  <c r="N333" i="4"/>
  <c r="V333" i="4" s="1"/>
  <c r="D333" i="4"/>
  <c r="AP302" i="4"/>
  <c r="AF302" i="4"/>
  <c r="N293" i="4"/>
  <c r="V293" i="4" s="1"/>
  <c r="D293" i="4"/>
  <c r="L293" i="4" s="1"/>
  <c r="AP287" i="4"/>
  <c r="AF287" i="4"/>
  <c r="AP285" i="4"/>
  <c r="AF285" i="4"/>
  <c r="AP263" i="4"/>
  <c r="AF263" i="4"/>
  <c r="AP214" i="4"/>
  <c r="AF214" i="4"/>
  <c r="AP175" i="4"/>
  <c r="AF175" i="4"/>
  <c r="AP148" i="4"/>
  <c r="AF148" i="4"/>
  <c r="AP123" i="4"/>
  <c r="AF123" i="4"/>
  <c r="AP97" i="4"/>
  <c r="AF97" i="4"/>
  <c r="AP72" i="4"/>
  <c r="AF72" i="4"/>
  <c r="AP46" i="4"/>
  <c r="AP20" i="4" s="1"/>
  <c r="AF46" i="4"/>
  <c r="AF20" i="4" s="1"/>
  <c r="AP561" i="4"/>
  <c r="AF561" i="4"/>
  <c r="AP559" i="4"/>
  <c r="AF559" i="4"/>
  <c r="N558" i="4"/>
  <c r="V558" i="4" s="1"/>
  <c r="D558" i="4"/>
  <c r="L558" i="4" s="1"/>
  <c r="AP551" i="4"/>
  <c r="AF551" i="4"/>
  <c r="AP541" i="4"/>
  <c r="AF541" i="4"/>
  <c r="AP536" i="4"/>
  <c r="AF536" i="4"/>
  <c r="AP530" i="4"/>
  <c r="AF530" i="4"/>
  <c r="N529" i="4"/>
  <c r="V529" i="4" s="1"/>
  <c r="D529" i="4"/>
  <c r="L529" i="4" s="1"/>
  <c r="AP518" i="4"/>
  <c r="AF518" i="4"/>
  <c r="AP446" i="4"/>
  <c r="AF446" i="4"/>
  <c r="AP407" i="4"/>
  <c r="AF407" i="4"/>
  <c r="AP391" i="4"/>
  <c r="AF391" i="4"/>
  <c r="AQ376" i="4"/>
  <c r="AG376" i="4"/>
  <c r="AQ354" i="4"/>
  <c r="AG354" i="4"/>
  <c r="AQ336" i="4"/>
  <c r="AG336" i="4"/>
  <c r="E333" i="4"/>
  <c r="M333" i="4" s="1"/>
  <c r="AQ302" i="4"/>
  <c r="AG302" i="4"/>
  <c r="E293" i="4"/>
  <c r="M293" i="4" s="1"/>
  <c r="AQ287" i="4"/>
  <c r="AG287" i="4"/>
  <c r="AQ285" i="4"/>
  <c r="AG285" i="4"/>
  <c r="AQ263" i="4"/>
  <c r="AG263" i="4"/>
  <c r="AQ214" i="4"/>
  <c r="AG214" i="4"/>
  <c r="AQ175" i="4"/>
  <c r="AG175" i="4"/>
  <c r="AQ148" i="4"/>
  <c r="AG148" i="4"/>
  <c r="AQ123" i="4"/>
  <c r="AG123" i="4"/>
  <c r="AQ97" i="4"/>
  <c r="AG97" i="4"/>
  <c r="AQ72" i="4"/>
  <c r="AG72" i="4"/>
  <c r="AQ46" i="4"/>
  <c r="AQ20" i="4" s="1"/>
  <c r="AG46" i="4"/>
  <c r="AG20" i="4" s="1"/>
  <c r="Y558" i="4"/>
  <c r="AG558" i="4" s="1"/>
  <c r="X293" i="4"/>
  <c r="AF293" i="4" s="1"/>
  <c r="X20" i="4"/>
  <c r="AH558" i="4"/>
  <c r="AP558" i="4" s="1"/>
  <c r="X529" i="4"/>
  <c r="AF529" i="4" s="1"/>
  <c r="AI558" i="4"/>
  <c r="AQ558" i="4" s="1"/>
  <c r="AI529" i="4"/>
  <c r="AQ529" i="4" s="1"/>
  <c r="Y529" i="4"/>
  <c r="AG529" i="4" s="1"/>
  <c r="AH333" i="4"/>
  <c r="AP333" i="4" s="1"/>
  <c r="X333" i="4"/>
  <c r="AF333" i="4" s="1"/>
  <c r="AH293" i="4"/>
  <c r="AP293" i="4" s="1"/>
  <c r="X558" i="4"/>
  <c r="AF558" i="4" s="1"/>
  <c r="AH529" i="4"/>
  <c r="AP529" i="4" s="1"/>
  <c r="AI333" i="4"/>
  <c r="AQ333" i="4" s="1"/>
  <c r="Y333" i="4"/>
  <c r="AG333" i="4" s="1"/>
  <c r="AI293" i="4"/>
  <c r="AQ293" i="4" s="1"/>
  <c r="Y293" i="4"/>
  <c r="AG293" i="4" s="1"/>
  <c r="BA605" i="1"/>
  <c r="AY605" i="1" s="1"/>
  <c r="BJ605" i="1"/>
  <c r="BH605" i="1" s="1"/>
  <c r="BK605" i="1"/>
  <c r="BI605" i="1" s="1"/>
  <c r="AZ605" i="1"/>
  <c r="AX605" i="1" s="1"/>
  <c r="BK627" i="1"/>
  <c r="BI627" i="1" s="1"/>
  <c r="BA627" i="1"/>
  <c r="AY627" i="1" s="1"/>
  <c r="BJ627" i="1"/>
  <c r="BH627" i="1" s="1"/>
  <c r="AZ627" i="1"/>
  <c r="AX627" i="1" s="1"/>
  <c r="D177" i="1"/>
  <c r="E627" i="1"/>
  <c r="D588" i="1"/>
  <c r="AF588" i="1" s="1"/>
  <c r="D627" i="1"/>
  <c r="D295" i="1"/>
  <c r="AO627" i="1"/>
  <c r="I627" i="1"/>
  <c r="E174" i="2"/>
  <c r="E173" i="2" s="1"/>
  <c r="G174" i="2"/>
  <c r="G173" i="2" s="1"/>
  <c r="F174" i="2"/>
  <c r="F173" i="2" s="1"/>
  <c r="H174" i="2"/>
  <c r="H173" i="2" s="1"/>
  <c r="AB151" i="2"/>
  <c r="AG151" i="2" s="1"/>
  <c r="H129" i="2"/>
  <c r="F129" i="2"/>
  <c r="E129" i="2"/>
  <c r="O129" i="2" s="1"/>
  <c r="G129" i="2"/>
  <c r="G124" i="2" s="1"/>
  <c r="H151" i="2"/>
  <c r="T174" i="4"/>
  <c r="H131" i="2"/>
  <c r="J637" i="2"/>
  <c r="O637" i="2" s="1"/>
  <c r="Y1198" i="1"/>
  <c r="Y1189" i="1" s="1"/>
  <c r="E633" i="2"/>
  <c r="E632" i="2" s="1"/>
  <c r="G488" i="2"/>
  <c r="H305" i="2"/>
  <c r="H304" i="2" s="1"/>
  <c r="H295" i="2" s="1"/>
  <c r="H266" i="2"/>
  <c r="F266" i="2" s="1"/>
  <c r="H290" i="2"/>
  <c r="H289" i="2" s="1"/>
  <c r="D1202" i="1"/>
  <c r="D1199" i="1"/>
  <c r="O661" i="1"/>
  <c r="D895" i="1"/>
  <c r="Z1047" i="1"/>
  <c r="AB661" i="1"/>
  <c r="X661" i="1"/>
  <c r="L661" i="1"/>
  <c r="D661" i="1"/>
  <c r="AB1047" i="1"/>
  <c r="X1047" i="1"/>
  <c r="D1047" i="1"/>
  <c r="AB973" i="1"/>
  <c r="AB763" i="1"/>
  <c r="Z661" i="1"/>
  <c r="R661" i="1"/>
  <c r="J661" i="1"/>
  <c r="Z1198" i="1"/>
  <c r="Z1189" i="1" s="1"/>
  <c r="AA973" i="1"/>
  <c r="E895" i="1"/>
  <c r="F763" i="1"/>
  <c r="V763" i="1" s="1"/>
  <c r="AA1198" i="1"/>
  <c r="AA1189" i="1" s="1"/>
  <c r="I1189" i="1"/>
  <c r="P661" i="1"/>
  <c r="H661" i="1"/>
  <c r="E815" i="1"/>
  <c r="U815" i="1" s="1"/>
  <c r="D763" i="1"/>
  <c r="N661" i="1"/>
  <c r="F661" i="1"/>
  <c r="E973" i="1"/>
  <c r="U662" i="1"/>
  <c r="V21" i="4"/>
  <c r="J1189" i="1"/>
  <c r="F1142" i="1"/>
  <c r="D1127" i="1"/>
  <c r="E1142" i="1"/>
  <c r="D1142" i="1"/>
  <c r="AA1047" i="1"/>
  <c r="Y1047" i="1"/>
  <c r="D1016" i="1"/>
  <c r="F815" i="1"/>
  <c r="V815" i="1" s="1"/>
  <c r="AA661" i="1"/>
  <c r="E712" i="1"/>
  <c r="U712" i="1" s="1"/>
  <c r="D712" i="1"/>
  <c r="Y661" i="1"/>
  <c r="F895" i="1"/>
  <c r="F712" i="1"/>
  <c r="V712" i="1" s="1"/>
  <c r="M661" i="1"/>
  <c r="I661" i="1"/>
  <c r="E661" i="1"/>
  <c r="BJ598" i="1"/>
  <c r="O626" i="1"/>
  <c r="O617" i="1" s="1"/>
  <c r="AN71" i="4"/>
  <c r="X71" i="4"/>
  <c r="AD122" i="4"/>
  <c r="AJ71" i="4"/>
  <c r="AB71" i="4"/>
  <c r="BE598" i="1"/>
  <c r="BP377" i="1"/>
  <c r="U332" i="4"/>
  <c r="Q332" i="4"/>
  <c r="G332" i="4"/>
  <c r="AN557" i="4"/>
  <c r="AN548" i="4" s="1"/>
  <c r="AJ557" i="4"/>
  <c r="AJ548" i="4" s="1"/>
  <c r="AB557" i="4"/>
  <c r="AB548" i="4" s="1"/>
  <c r="T557" i="4"/>
  <c r="T548" i="4" s="1"/>
  <c r="P557" i="4"/>
  <c r="P548" i="4" s="1"/>
  <c r="H557" i="4"/>
  <c r="H548" i="4" s="1"/>
  <c r="R501" i="4"/>
  <c r="V501" i="4" s="1"/>
  <c r="E486" i="4"/>
  <c r="E406" i="4"/>
  <c r="H20" i="4"/>
  <c r="D20" i="4"/>
  <c r="AD71" i="4"/>
  <c r="F71" i="4"/>
  <c r="AD557" i="4"/>
  <c r="AD548" i="4" s="1"/>
  <c r="J20" i="4"/>
  <c r="F20" i="4"/>
  <c r="BF626" i="1"/>
  <c r="BF617" i="1" s="1"/>
  <c r="BB626" i="1"/>
  <c r="BB617" i="1" s="1"/>
  <c r="K626" i="1"/>
  <c r="K617" i="1" s="1"/>
  <c r="BG598" i="1"/>
  <c r="BC598" i="1"/>
  <c r="G605" i="2"/>
  <c r="H605" i="2"/>
  <c r="BO626" i="1"/>
  <c r="BO617" i="1" s="1"/>
  <c r="AS598" i="1"/>
  <c r="AO598" i="1"/>
  <c r="BP598" i="1"/>
  <c r="BL598" i="1"/>
  <c r="BF598" i="1"/>
  <c r="BO487" i="1"/>
  <c r="BO176" i="1"/>
  <c r="BM176" i="1"/>
  <c r="AN501" i="4"/>
  <c r="Z501" i="4"/>
  <c r="T254" i="4"/>
  <c r="T253" i="4" s="1"/>
  <c r="P174" i="4"/>
  <c r="AM20" i="4"/>
  <c r="AI20" i="4"/>
  <c r="AE20" i="4"/>
  <c r="AA20" i="4"/>
  <c r="AM557" i="4"/>
  <c r="AM548" i="4" s="1"/>
  <c r="AO486" i="4"/>
  <c r="AK486" i="4"/>
  <c r="AE486" i="4"/>
  <c r="AO406" i="4"/>
  <c r="Y406" i="4"/>
  <c r="AL406" i="4"/>
  <c r="AH406" i="4"/>
  <c r="AD406" i="4"/>
  <c r="Z406" i="4"/>
  <c r="T406" i="4"/>
  <c r="P406" i="4"/>
  <c r="AO375" i="4"/>
  <c r="AK375" i="4"/>
  <c r="AC375" i="4"/>
  <c r="Y375" i="4"/>
  <c r="T332" i="4"/>
  <c r="P332" i="4"/>
  <c r="J332" i="4"/>
  <c r="O333" i="4"/>
  <c r="W333" i="4" s="1"/>
  <c r="J174" i="4"/>
  <c r="F174" i="4"/>
  <c r="AL122" i="4"/>
  <c r="J122" i="4"/>
  <c r="F122" i="4"/>
  <c r="T71" i="4"/>
  <c r="P71" i="4"/>
  <c r="U71" i="4"/>
  <c r="Q71" i="4"/>
  <c r="K71" i="4"/>
  <c r="G71" i="4"/>
  <c r="P20" i="4"/>
  <c r="AB501" i="4"/>
  <c r="I406" i="4"/>
  <c r="R254" i="4"/>
  <c r="R253" i="4" s="1"/>
  <c r="N254" i="4"/>
  <c r="AO20" i="4"/>
  <c r="AK20" i="4"/>
  <c r="AC20" i="4"/>
  <c r="Y20" i="4"/>
  <c r="AO557" i="4"/>
  <c r="AO548" i="4" s="1"/>
  <c r="AK557" i="4"/>
  <c r="AK548" i="4" s="1"/>
  <c r="AC557" i="4"/>
  <c r="AC548" i="4" s="1"/>
  <c r="U557" i="4"/>
  <c r="U548" i="4" s="1"/>
  <c r="Q557" i="4"/>
  <c r="Q548" i="4" s="1"/>
  <c r="I557" i="4"/>
  <c r="I548" i="4" s="1"/>
  <c r="AC501" i="4"/>
  <c r="I486" i="4"/>
  <c r="AM486" i="4"/>
  <c r="AI486" i="4"/>
  <c r="AC486" i="4"/>
  <c r="S486" i="4"/>
  <c r="W486" i="4" s="1"/>
  <c r="AI406" i="4"/>
  <c r="AA406" i="4"/>
  <c r="AN406" i="4"/>
  <c r="AJ406" i="4"/>
  <c r="AB406" i="4"/>
  <c r="X406" i="4"/>
  <c r="R406" i="4"/>
  <c r="N406" i="4"/>
  <c r="AM375" i="4"/>
  <c r="AI375" i="4"/>
  <c r="AE375" i="4"/>
  <c r="AA375" i="4"/>
  <c r="U375" i="4"/>
  <c r="Q375" i="4"/>
  <c r="R332" i="4"/>
  <c r="H332" i="4"/>
  <c r="AI254" i="4"/>
  <c r="H174" i="4"/>
  <c r="D174" i="4"/>
  <c r="AN122" i="4"/>
  <c r="X122" i="4"/>
  <c r="AM122" i="4"/>
  <c r="AI122" i="4"/>
  <c r="AE122" i="4"/>
  <c r="AA122" i="4"/>
  <c r="N122" i="4"/>
  <c r="S71" i="4"/>
  <c r="O71" i="4"/>
  <c r="I71" i="4"/>
  <c r="E71" i="4"/>
  <c r="AM649" i="1"/>
  <c r="BG626" i="1"/>
  <c r="BG617" i="1" s="1"/>
  <c r="BN626" i="1"/>
  <c r="BN617" i="1" s="1"/>
  <c r="N626" i="1"/>
  <c r="N617" i="1" s="1"/>
  <c r="J626" i="1"/>
  <c r="J617" i="1" s="1"/>
  <c r="BM598" i="1"/>
  <c r="AU598" i="1"/>
  <c r="AR626" i="1"/>
  <c r="AR617" i="1" s="1"/>
  <c r="BB598" i="1"/>
  <c r="BM487" i="1"/>
  <c r="BO408" i="1"/>
  <c r="BN408" i="1"/>
  <c r="BM72" i="1"/>
  <c r="BP72" i="1"/>
  <c r="BL72" i="1"/>
  <c r="D973" i="1"/>
  <c r="E763" i="1"/>
  <c r="U763" i="1" s="1"/>
  <c r="S626" i="1"/>
  <c r="S617" i="1" s="1"/>
  <c r="AU626" i="1"/>
  <c r="AU617" i="1" s="1"/>
  <c r="AB895" i="1"/>
  <c r="AB894" i="1" s="1"/>
  <c r="Z973" i="1"/>
  <c r="V662" i="1"/>
  <c r="AB1198" i="1"/>
  <c r="AB1189" i="1" s="1"/>
  <c r="F973" i="1"/>
  <c r="AY649" i="1"/>
  <c r="BE626" i="1"/>
  <c r="BE617" i="1" s="1"/>
  <c r="M626" i="1"/>
  <c r="M617" i="1" s="1"/>
  <c r="BC626" i="1"/>
  <c r="BC617" i="1" s="1"/>
  <c r="BM626" i="1"/>
  <c r="BM617" i="1" s="1"/>
  <c r="BN598" i="1"/>
  <c r="BP626" i="1"/>
  <c r="BP617" i="1" s="1"/>
  <c r="BL626" i="1"/>
  <c r="BL617" i="1" s="1"/>
  <c r="AS626" i="1"/>
  <c r="AS617" i="1" s="1"/>
  <c r="BH649" i="1"/>
  <c r="BD598" i="1"/>
  <c r="AZ598" i="1"/>
  <c r="D598" i="1"/>
  <c r="AF598" i="1" s="1"/>
  <c r="BO598" i="1"/>
  <c r="BK598" i="1"/>
  <c r="AR598" i="1"/>
  <c r="BN487" i="1"/>
  <c r="BP487" i="1"/>
  <c r="BL487" i="1"/>
  <c r="BM408" i="1"/>
  <c r="D408" i="1"/>
  <c r="AF408" i="1" s="1"/>
  <c r="BP408" i="1"/>
  <c r="BL408" i="1"/>
  <c r="D377" i="1"/>
  <c r="AF377" i="1" s="1"/>
  <c r="D335" i="1"/>
  <c r="D256" i="1"/>
  <c r="BO72" i="1"/>
  <c r="BK72" i="1"/>
  <c r="D150" i="1"/>
  <c r="K375" i="4"/>
  <c r="AM174" i="4"/>
  <c r="AI174" i="4"/>
  <c r="AE174" i="4"/>
  <c r="AA174" i="4"/>
  <c r="U174" i="4"/>
  <c r="Q174" i="4"/>
  <c r="AN20" i="4"/>
  <c r="Z557" i="4"/>
  <c r="Z548" i="4" s="1"/>
  <c r="J557" i="4"/>
  <c r="J548" i="4" s="1"/>
  <c r="H486" i="4"/>
  <c r="D486" i="4"/>
  <c r="P254" i="4"/>
  <c r="P253" i="4" s="1"/>
  <c r="F333" i="4"/>
  <c r="F332" i="4" s="1"/>
  <c r="AL557" i="4"/>
  <c r="AL548" i="4" s="1"/>
  <c r="F557" i="4"/>
  <c r="F548" i="4" s="1"/>
  <c r="X254" i="4"/>
  <c r="AO174" i="4"/>
  <c r="AK174" i="4"/>
  <c r="AC174" i="4"/>
  <c r="Y174" i="4"/>
  <c r="S174" i="4"/>
  <c r="O174" i="4"/>
  <c r="AD20" i="4"/>
  <c r="R557" i="4"/>
  <c r="R548" i="4" s="1"/>
  <c r="AK501" i="4"/>
  <c r="J486" i="4"/>
  <c r="F486" i="4"/>
  <c r="I375" i="4"/>
  <c r="E375" i="4"/>
  <c r="AE557" i="4"/>
  <c r="AE548" i="4" s="1"/>
  <c r="AA557" i="4"/>
  <c r="AA548" i="4" s="1"/>
  <c r="S557" i="4"/>
  <c r="S548" i="4" s="1"/>
  <c r="K557" i="4"/>
  <c r="K548" i="4" s="1"/>
  <c r="G557" i="4"/>
  <c r="G548" i="4" s="1"/>
  <c r="AD501" i="4"/>
  <c r="F501" i="4"/>
  <c r="AE501" i="4"/>
  <c r="AA501" i="4"/>
  <c r="H501" i="4"/>
  <c r="D501" i="4"/>
  <c r="AK406" i="4"/>
  <c r="AC406" i="4"/>
  <c r="AM332" i="4"/>
  <c r="AE332" i="4"/>
  <c r="AA332" i="4"/>
  <c r="I332" i="4"/>
  <c r="O293" i="4"/>
  <c r="W293" i="4" s="1"/>
  <c r="H254" i="4"/>
  <c r="H253" i="4" s="1"/>
  <c r="D254" i="4"/>
  <c r="AN254" i="4"/>
  <c r="AN253" i="4" s="1"/>
  <c r="AJ254" i="4"/>
  <c r="AJ253" i="4" s="1"/>
  <c r="AB254" i="4"/>
  <c r="AB253" i="4" s="1"/>
  <c r="H122" i="4"/>
  <c r="H71" i="4"/>
  <c r="W21" i="4"/>
  <c r="R20" i="4"/>
  <c r="N20" i="4"/>
  <c r="AJ501" i="4"/>
  <c r="AL501" i="4"/>
  <c r="AH501" i="4"/>
  <c r="AD486" i="4"/>
  <c r="K486" i="4"/>
  <c r="G486" i="4"/>
  <c r="K406" i="4"/>
  <c r="G406" i="4"/>
  <c r="AO332" i="4"/>
  <c r="AK332" i="4"/>
  <c r="AC332" i="4"/>
  <c r="F254" i="4"/>
  <c r="F253" i="4" s="1"/>
  <c r="AL254" i="4"/>
  <c r="AL253" i="4" s="1"/>
  <c r="AH254" i="4"/>
  <c r="AD254" i="4"/>
  <c r="AD253" i="4" s="1"/>
  <c r="Z254" i="4"/>
  <c r="Z253" i="4" s="1"/>
  <c r="M21" i="4"/>
  <c r="T20" i="4"/>
  <c r="J406" i="4"/>
  <c r="F406" i="4"/>
  <c r="S375" i="4"/>
  <c r="AL375" i="4"/>
  <c r="AH375" i="4"/>
  <c r="AD375" i="4"/>
  <c r="Z375" i="4"/>
  <c r="T375" i="4"/>
  <c r="P375" i="4"/>
  <c r="J375" i="4"/>
  <c r="F375" i="4"/>
  <c r="AN332" i="4"/>
  <c r="AJ332" i="4"/>
  <c r="AB332" i="4"/>
  <c r="S332" i="4"/>
  <c r="K332" i="4"/>
  <c r="AA254" i="4"/>
  <c r="AA253" i="4" s="1"/>
  <c r="AB174" i="4"/>
  <c r="R174" i="4"/>
  <c r="N174" i="4"/>
  <c r="I174" i="4"/>
  <c r="E174" i="4"/>
  <c r="T122" i="4"/>
  <c r="P122" i="4"/>
  <c r="S122" i="4"/>
  <c r="O122" i="4"/>
  <c r="I122" i="4"/>
  <c r="E122" i="4"/>
  <c r="AL71" i="4"/>
  <c r="AM71" i="4"/>
  <c r="AI71" i="4"/>
  <c r="AE71" i="4"/>
  <c r="AA71" i="4"/>
  <c r="R71" i="4"/>
  <c r="N71" i="4"/>
  <c r="D71" i="4"/>
  <c r="U20" i="4"/>
  <c r="Q20" i="4"/>
  <c r="K20" i="4"/>
  <c r="G20" i="4"/>
  <c r="AM406" i="4"/>
  <c r="AE406" i="4"/>
  <c r="U406" i="4"/>
  <c r="Q406" i="4"/>
  <c r="H406" i="4"/>
  <c r="D406" i="4"/>
  <c r="AN375" i="4"/>
  <c r="AJ375" i="4"/>
  <c r="AB375" i="4"/>
  <c r="X375" i="4"/>
  <c r="R375" i="4"/>
  <c r="N375" i="4"/>
  <c r="H375" i="4"/>
  <c r="D375" i="4"/>
  <c r="AL332" i="4"/>
  <c r="AD332" i="4"/>
  <c r="Z332" i="4"/>
  <c r="S254" i="4"/>
  <c r="S253" i="4" s="1"/>
  <c r="K254" i="4"/>
  <c r="K253" i="4" s="1"/>
  <c r="AL174" i="4"/>
  <c r="AH174" i="4"/>
  <c r="AD174" i="4"/>
  <c r="Z174" i="4"/>
  <c r="G174" i="4"/>
  <c r="AO71" i="4"/>
  <c r="AK71" i="4"/>
  <c r="AC71" i="4"/>
  <c r="Y71" i="4"/>
  <c r="J71" i="4"/>
  <c r="AJ20" i="4"/>
  <c r="AB20" i="4"/>
  <c r="S20" i="4"/>
  <c r="O20" i="4"/>
  <c r="I20" i="4"/>
  <c r="E20" i="4"/>
  <c r="E558" i="4"/>
  <c r="M558" i="4" s="1"/>
  <c r="O375" i="4"/>
  <c r="E501" i="4"/>
  <c r="AM501" i="4"/>
  <c r="S406" i="4"/>
  <c r="O406" i="4"/>
  <c r="AI501" i="4"/>
  <c r="AO501" i="4"/>
  <c r="G375" i="4"/>
  <c r="J254" i="4"/>
  <c r="J253" i="4" s="1"/>
  <c r="R122" i="4"/>
  <c r="D122" i="4"/>
  <c r="G501" i="4"/>
  <c r="AN486" i="4"/>
  <c r="AJ486" i="4"/>
  <c r="AM254" i="4"/>
  <c r="AM253" i="4" s="1"/>
  <c r="AE254" i="4"/>
  <c r="AE253" i="4" s="1"/>
  <c r="O254" i="4"/>
  <c r="I254" i="4"/>
  <c r="I253" i="4" s="1"/>
  <c r="E254" i="4"/>
  <c r="AL486" i="4"/>
  <c r="AH486" i="4"/>
  <c r="G254" i="4"/>
  <c r="G253" i="4" s="1"/>
  <c r="AN174" i="4"/>
  <c r="AJ174" i="4"/>
  <c r="X174" i="4"/>
  <c r="AO254" i="4"/>
  <c r="AO253" i="4" s="1"/>
  <c r="AK254" i="4"/>
  <c r="AK253" i="4" s="1"/>
  <c r="AC254" i="4"/>
  <c r="AC253" i="4" s="1"/>
  <c r="Y254" i="4"/>
  <c r="U254" i="4"/>
  <c r="U253" i="4" s="1"/>
  <c r="Q254" i="4"/>
  <c r="Q253" i="4" s="1"/>
  <c r="AJ122" i="4"/>
  <c r="AB122" i="4"/>
  <c r="L21" i="4"/>
  <c r="AH122" i="4"/>
  <c r="Z122" i="4"/>
  <c r="AH71" i="4"/>
  <c r="Z71" i="4"/>
  <c r="AH20" i="4"/>
  <c r="Z20" i="4"/>
  <c r="U122" i="4"/>
  <c r="Q122" i="4"/>
  <c r="K174" i="4"/>
  <c r="AO122" i="4"/>
  <c r="AK122" i="4"/>
  <c r="AC122" i="4"/>
  <c r="Y122" i="4"/>
  <c r="K122" i="4"/>
  <c r="G122" i="4"/>
  <c r="BD626" i="1"/>
  <c r="BD617" i="1" s="1"/>
  <c r="G649" i="1"/>
  <c r="F649" i="1"/>
  <c r="AX649" i="1"/>
  <c r="AL649" i="1"/>
  <c r="V649" i="1"/>
  <c r="AP598" i="1"/>
  <c r="W649" i="1"/>
  <c r="H627" i="1"/>
  <c r="F627" i="1" s="1"/>
  <c r="D632" i="2" s="1"/>
  <c r="BI649" i="1"/>
  <c r="AO605" i="1"/>
  <c r="BA598" i="1"/>
  <c r="M568" i="2"/>
  <c r="R568" i="2" s="1"/>
  <c r="M151" i="2"/>
  <c r="BN72" i="1"/>
  <c r="BJ72" i="1"/>
  <c r="BL176" i="1"/>
  <c r="BN176" i="1"/>
  <c r="H562" i="2"/>
  <c r="M266" i="2"/>
  <c r="F566" i="2"/>
  <c r="F565" i="2" s="1"/>
  <c r="G288" i="2"/>
  <c r="G287" i="2" s="1"/>
  <c r="H288" i="2"/>
  <c r="H287" i="2" s="1"/>
  <c r="H177" i="2"/>
  <c r="H176" i="2" s="1"/>
  <c r="F341" i="2"/>
  <c r="F340" i="2" s="1"/>
  <c r="H339" i="2"/>
  <c r="G290" i="2"/>
  <c r="G289" i="2" s="1"/>
  <c r="AJ289" i="1" l="1"/>
  <c r="R256" i="1"/>
  <c r="Q256" i="1"/>
  <c r="G605" i="1"/>
  <c r="I610" i="2" s="1"/>
  <c r="N610" i="2" s="1"/>
  <c r="Q605" i="1"/>
  <c r="R605" i="1"/>
  <c r="AH256" i="1"/>
  <c r="AG256" i="1"/>
  <c r="AW295" i="1"/>
  <c r="AW294" i="1" s="1"/>
  <c r="AW293" i="1" s="1"/>
  <c r="AW292" i="1" s="1"/>
  <c r="AW291" i="1" s="1"/>
  <c r="AW290" i="1" s="1"/>
  <c r="AW289" i="1" s="1"/>
  <c r="AV295" i="1"/>
  <c r="AV294" i="1" s="1"/>
  <c r="AV293" i="1" s="1"/>
  <c r="AV292" i="1" s="1"/>
  <c r="AV291" i="1" s="1"/>
  <c r="AV290" i="1" s="1"/>
  <c r="AV289" i="1" s="1"/>
  <c r="AW598" i="1"/>
  <c r="AV598" i="1"/>
  <c r="AM627" i="1"/>
  <c r="AJ627" i="1" s="1"/>
  <c r="AV627" i="1"/>
  <c r="AW627" i="1"/>
  <c r="AF289" i="1"/>
  <c r="R295" i="1"/>
  <c r="Q295" i="1"/>
  <c r="AH295" i="1"/>
  <c r="AG295" i="1"/>
  <c r="AM605" i="1"/>
  <c r="AV605" i="1"/>
  <c r="AW605" i="1"/>
  <c r="G627" i="1"/>
  <c r="I632" i="2" s="1"/>
  <c r="N632" i="2" s="1"/>
  <c r="Q627" i="1"/>
  <c r="R627" i="1"/>
  <c r="W605" i="1"/>
  <c r="X610" i="2" s="1"/>
  <c r="AC610" i="2" s="1"/>
  <c r="AH605" i="1"/>
  <c r="AG605" i="1"/>
  <c r="G598" i="1"/>
  <c r="I601" i="2" s="1"/>
  <c r="N601" i="2" s="1"/>
  <c r="Q598" i="1"/>
  <c r="R598" i="1"/>
  <c r="AW335" i="1"/>
  <c r="AV335" i="1"/>
  <c r="AH335" i="1"/>
  <c r="AG335" i="1"/>
  <c r="R335" i="1"/>
  <c r="Q335" i="1"/>
  <c r="AW256" i="1"/>
  <c r="AV256" i="1"/>
  <c r="N338" i="2"/>
  <c r="R562" i="2"/>
  <c r="R151" i="2"/>
  <c r="R266" i="2"/>
  <c r="N289" i="2"/>
  <c r="N304" i="2"/>
  <c r="N265" i="2"/>
  <c r="N287" i="2"/>
  <c r="F562" i="2"/>
  <c r="H561" i="2"/>
  <c r="R561" i="2" s="1"/>
  <c r="G295" i="1"/>
  <c r="I295" i="2" s="1"/>
  <c r="G335" i="1"/>
  <c r="I335" i="2" s="1"/>
  <c r="W295" i="1"/>
  <c r="X295" i="2" s="1"/>
  <c r="X304" i="2"/>
  <c r="L501" i="4"/>
  <c r="BH335" i="1"/>
  <c r="K904" i="1"/>
  <c r="L904" i="1" s="1"/>
  <c r="M904" i="1" s="1"/>
  <c r="I943" i="1"/>
  <c r="J943" i="1" s="1"/>
  <c r="H926" i="1"/>
  <c r="I926" i="1" s="1"/>
  <c r="H974" i="1"/>
  <c r="H928" i="1"/>
  <c r="I977" i="1"/>
  <c r="J979" i="1"/>
  <c r="AY335" i="1"/>
  <c r="BI256" i="1"/>
  <c r="BI335" i="1"/>
  <c r="AY256" i="1"/>
  <c r="V335" i="1"/>
  <c r="S335" i="2" s="1"/>
  <c r="AM256" i="1"/>
  <c r="W335" i="1"/>
  <c r="X335" i="2" s="1"/>
  <c r="AL256" i="1"/>
  <c r="V256" i="1"/>
  <c r="S256" i="2" s="1"/>
  <c r="F295" i="1"/>
  <c r="D295" i="2" s="1"/>
  <c r="AM335" i="1"/>
  <c r="AX256" i="1"/>
  <c r="F335" i="1"/>
  <c r="D335" i="2" s="1"/>
  <c r="AL335" i="1"/>
  <c r="F256" i="1"/>
  <c r="D256" i="2" s="1"/>
  <c r="BH256" i="1"/>
  <c r="AX335" i="1"/>
  <c r="G256" i="1"/>
  <c r="I256" i="2" s="1"/>
  <c r="V295" i="1"/>
  <c r="S295" i="2" s="1"/>
  <c r="W256" i="1"/>
  <c r="X256" i="2" s="1"/>
  <c r="L174" i="4"/>
  <c r="M501" i="4"/>
  <c r="L375" i="4"/>
  <c r="L406" i="4"/>
  <c r="M174" i="4"/>
  <c r="M71" i="4"/>
  <c r="L254" i="4"/>
  <c r="M375" i="4"/>
  <c r="L333" i="4"/>
  <c r="L71" i="4"/>
  <c r="M122" i="4"/>
  <c r="M406" i="4"/>
  <c r="M254" i="4"/>
  <c r="L122" i="4"/>
  <c r="L486" i="4"/>
  <c r="M486" i="4"/>
  <c r="T661" i="1"/>
  <c r="W1203" i="1"/>
  <c r="W1202" i="1" s="1"/>
  <c r="W1198" i="1" s="1"/>
  <c r="W1189" i="1" s="1"/>
  <c r="T1142" i="1"/>
  <c r="G1142" i="1"/>
  <c r="E1126" i="1"/>
  <c r="U1126" i="1" s="1"/>
  <c r="U1142" i="1"/>
  <c r="G1127" i="1"/>
  <c r="T1127" i="1"/>
  <c r="W1127" i="1" s="1"/>
  <c r="G895" i="1"/>
  <c r="H895" i="1" s="1"/>
  <c r="I895" i="1" s="1"/>
  <c r="G763" i="1"/>
  <c r="T763" i="1"/>
  <c r="W763" i="1" s="1"/>
  <c r="G973" i="1"/>
  <c r="G815" i="1"/>
  <c r="T815" i="1"/>
  <c r="W815" i="1" s="1"/>
  <c r="G712" i="1"/>
  <c r="T712" i="1"/>
  <c r="W712" i="1" s="1"/>
  <c r="F1126" i="1"/>
  <c r="V1126" i="1" s="1"/>
  <c r="V1142" i="1"/>
  <c r="G934" i="1"/>
  <c r="W789" i="1"/>
  <c r="G176" i="2"/>
  <c r="Q176" i="2" s="1"/>
  <c r="AA334" i="2"/>
  <c r="AF334" i="2" s="1"/>
  <c r="AF335" i="2"/>
  <c r="Z622" i="2"/>
  <c r="AE622" i="2" s="1"/>
  <c r="AE631" i="2"/>
  <c r="AA176" i="2"/>
  <c r="AF176" i="2" s="1"/>
  <c r="AF177" i="2"/>
  <c r="E334" i="2"/>
  <c r="O334" i="2" s="1"/>
  <c r="J175" i="2"/>
  <c r="G334" i="2"/>
  <c r="Q334" i="2" s="1"/>
  <c r="Y334" i="2"/>
  <c r="AD335" i="2"/>
  <c r="E255" i="2"/>
  <c r="O255" i="2" s="1"/>
  <c r="AJ606" i="1"/>
  <c r="AC289" i="2"/>
  <c r="AF605" i="2"/>
  <c r="AF304" i="1"/>
  <c r="AF295" i="1" s="1"/>
  <c r="P599" i="1"/>
  <c r="I602" i="2"/>
  <c r="N602" i="2" s="1"/>
  <c r="P304" i="1"/>
  <c r="P295" i="1" s="1"/>
  <c r="M131" i="2"/>
  <c r="R131" i="2" s="1"/>
  <c r="D611" i="2"/>
  <c r="AF287" i="1"/>
  <c r="P606" i="1"/>
  <c r="I611" i="2"/>
  <c r="AG605" i="2"/>
  <c r="AB131" i="2"/>
  <c r="AG131" i="2" s="1"/>
  <c r="AG132" i="2"/>
  <c r="P628" i="1"/>
  <c r="I633" i="2"/>
  <c r="N633" i="2" s="1"/>
  <c r="AF606" i="1"/>
  <c r="X611" i="2"/>
  <c r="AC611" i="2" s="1"/>
  <c r="P265" i="1"/>
  <c r="AM598" i="1"/>
  <c r="AJ598" i="1" s="1"/>
  <c r="AF627" i="1"/>
  <c r="P338" i="1"/>
  <c r="P335" i="1" s="1"/>
  <c r="P287" i="1"/>
  <c r="AJ287" i="1"/>
  <c r="AY598" i="1"/>
  <c r="AL598" i="1"/>
  <c r="AJ304" i="1"/>
  <c r="AJ295" i="1" s="1"/>
  <c r="BI598" i="1"/>
  <c r="BH72" i="1"/>
  <c r="BH487" i="1"/>
  <c r="AJ340" i="1"/>
  <c r="BH598" i="1"/>
  <c r="BI408" i="1"/>
  <c r="AJ628" i="1"/>
  <c r="BI72" i="1"/>
  <c r="AX598" i="1"/>
  <c r="BH408" i="1"/>
  <c r="BH377" i="1"/>
  <c r="P289" i="1"/>
  <c r="AJ601" i="1"/>
  <c r="AJ610" i="1"/>
  <c r="AJ599" i="1"/>
  <c r="AJ338" i="1"/>
  <c r="AJ265" i="1"/>
  <c r="AF338" i="1"/>
  <c r="AF335" i="1" s="1"/>
  <c r="AA604" i="2"/>
  <c r="AF604" i="2" s="1"/>
  <c r="H604" i="2"/>
  <c r="H601" i="2" s="1"/>
  <c r="AB604" i="2"/>
  <c r="AG604" i="2" s="1"/>
  <c r="W406" i="4"/>
  <c r="AP626" i="1"/>
  <c r="AL626" i="1" s="1"/>
  <c r="AP334" i="1"/>
  <c r="AL334" i="1" s="1"/>
  <c r="AP255" i="1"/>
  <c r="AL255" i="1" s="1"/>
  <c r="AP123" i="1"/>
  <c r="AL123" i="1" s="1"/>
  <c r="W254" i="4"/>
  <c r="W375" i="4"/>
  <c r="V174" i="4"/>
  <c r="V406" i="4"/>
  <c r="V71" i="4"/>
  <c r="W122" i="4"/>
  <c r="V122" i="4"/>
  <c r="V375" i="4"/>
  <c r="W71" i="4"/>
  <c r="V254" i="4"/>
  <c r="D332" i="4"/>
  <c r="L332" i="4" s="1"/>
  <c r="W174" i="4"/>
  <c r="G604" i="2"/>
  <c r="G601" i="2" s="1"/>
  <c r="H591" i="2"/>
  <c r="H588" i="2" s="1"/>
  <c r="G504" i="2"/>
  <c r="AZ255" i="1"/>
  <c r="AX255" i="1" s="1"/>
  <c r="I123" i="1"/>
  <c r="E334" i="1"/>
  <c r="I255" i="1"/>
  <c r="H334" i="1"/>
  <c r="F334" i="1" s="1"/>
  <c r="D334" i="2" s="1"/>
  <c r="AZ334" i="1"/>
  <c r="AX334" i="1" s="1"/>
  <c r="I334" i="1"/>
  <c r="BA334" i="1"/>
  <c r="AY334" i="1" s="1"/>
  <c r="E123" i="1"/>
  <c r="U626" i="1"/>
  <c r="Y334" i="1"/>
  <c r="BA255" i="1"/>
  <c r="AY255" i="1" s="1"/>
  <c r="AO334" i="1"/>
  <c r="BK334" i="1"/>
  <c r="BI334" i="1" s="1"/>
  <c r="E255" i="1"/>
  <c r="BA123" i="1"/>
  <c r="AY123" i="1" s="1"/>
  <c r="AO255" i="1"/>
  <c r="X255" i="1"/>
  <c r="V255" i="1" s="1"/>
  <c r="S255" i="2" s="1"/>
  <c r="BK487" i="1"/>
  <c r="BI487" i="1" s="1"/>
  <c r="E487" i="1"/>
  <c r="E626" i="1"/>
  <c r="BJ334" i="1"/>
  <c r="BH334" i="1" s="1"/>
  <c r="H123" i="1"/>
  <c r="F123" i="1" s="1"/>
  <c r="D123" i="2" s="1"/>
  <c r="AO123" i="1"/>
  <c r="H255" i="1"/>
  <c r="F255" i="1" s="1"/>
  <c r="D255" i="2" s="1"/>
  <c r="AZ123" i="1"/>
  <c r="AX123" i="1" s="1"/>
  <c r="Y255" i="1"/>
  <c r="X334" i="1"/>
  <c r="V334" i="1" s="1"/>
  <c r="S334" i="2" s="1"/>
  <c r="U123" i="1"/>
  <c r="D176" i="1"/>
  <c r="AF176" i="1" s="1"/>
  <c r="AB814" i="1"/>
  <c r="L175" i="1"/>
  <c r="M175" i="1"/>
  <c r="N175" i="1"/>
  <c r="K175" i="1"/>
  <c r="AC175" i="1"/>
  <c r="AC19" i="1" s="1"/>
  <c r="Z175" i="1"/>
  <c r="Z19" i="1" s="1"/>
  <c r="U175" i="1"/>
  <c r="AE175" i="1"/>
  <c r="AE19" i="1" s="1"/>
  <c r="AB175" i="1"/>
  <c r="AB19" i="1" s="1"/>
  <c r="AD175" i="1"/>
  <c r="AD19" i="1" s="1"/>
  <c r="O175" i="1"/>
  <c r="S175" i="1"/>
  <c r="AA175" i="1"/>
  <c r="AA19" i="1" s="1"/>
  <c r="J175" i="1"/>
  <c r="AA631" i="2"/>
  <c r="AF631" i="2" s="1"/>
  <c r="H150" i="2"/>
  <c r="AB631" i="2"/>
  <c r="H488" i="2"/>
  <c r="K631" i="2"/>
  <c r="H124" i="2"/>
  <c r="L631" i="2"/>
  <c r="Q631" i="2" s="1"/>
  <c r="M631" i="2"/>
  <c r="E150" i="2"/>
  <c r="G150" i="2"/>
  <c r="G123" i="2" s="1"/>
  <c r="G256" i="2"/>
  <c r="G255" i="2" s="1"/>
  <c r="E124" i="2"/>
  <c r="O124" i="2" s="1"/>
  <c r="D894" i="1"/>
  <c r="F894" i="1"/>
  <c r="E894" i="1"/>
  <c r="AU175" i="1"/>
  <c r="BC175" i="1"/>
  <c r="N22" i="2"/>
  <c r="N21" i="2" s="1"/>
  <c r="N20" i="2" s="1"/>
  <c r="BB175" i="1"/>
  <c r="AS175" i="1"/>
  <c r="BF175" i="1"/>
  <c r="AR175" i="1"/>
  <c r="BG175" i="1"/>
  <c r="BE175" i="1"/>
  <c r="BD175" i="1"/>
  <c r="BK255" i="1"/>
  <c r="BI255" i="1" s="1"/>
  <c r="BJ255" i="1"/>
  <c r="BH255" i="1" s="1"/>
  <c r="BA626" i="1"/>
  <c r="AY626" i="1" s="1"/>
  <c r="E176" i="2"/>
  <c r="O176" i="2" s="1"/>
  <c r="N332" i="4"/>
  <c r="V332" i="4" s="1"/>
  <c r="N557" i="4"/>
  <c r="O557" i="4"/>
  <c r="W557" i="4" s="1"/>
  <c r="AF174" i="4"/>
  <c r="AQ375" i="4"/>
  <c r="AF406" i="4"/>
  <c r="AG486" i="4"/>
  <c r="AG122" i="4"/>
  <c r="AP122" i="4"/>
  <c r="AP486" i="4"/>
  <c r="AG501" i="4"/>
  <c r="AP375" i="4"/>
  <c r="AQ486" i="4"/>
  <c r="AQ501" i="4"/>
  <c r="D253" i="4"/>
  <c r="L253" i="4" s="1"/>
  <c r="AG71" i="4"/>
  <c r="AP254" i="4"/>
  <c r="AQ122" i="4"/>
  <c r="AQ406" i="4"/>
  <c r="O332" i="4"/>
  <c r="W332" i="4" s="1"/>
  <c r="AG375" i="4"/>
  <c r="AP406" i="4"/>
  <c r="AP174" i="4"/>
  <c r="N253" i="4"/>
  <c r="V253" i="4" s="1"/>
  <c r="AP71" i="4"/>
  <c r="AG254" i="4"/>
  <c r="E253" i="4"/>
  <c r="M253" i="4" s="1"/>
  <c r="AQ71" i="4"/>
  <c r="AF486" i="4"/>
  <c r="AF71" i="4"/>
  <c r="AF375" i="4"/>
  <c r="AP501" i="4"/>
  <c r="E332" i="4"/>
  <c r="M332" i="4" s="1"/>
  <c r="AH557" i="4"/>
  <c r="AP557" i="4" s="1"/>
  <c r="AG174" i="4"/>
  <c r="AF254" i="4"/>
  <c r="AQ174" i="4"/>
  <c r="AF122" i="4"/>
  <c r="AQ254" i="4"/>
  <c r="AF501" i="4"/>
  <c r="AG406" i="4"/>
  <c r="D557" i="4"/>
  <c r="L557" i="4" s="1"/>
  <c r="Y332" i="4"/>
  <c r="AG332" i="4" s="1"/>
  <c r="Y557" i="4"/>
  <c r="AI557" i="4"/>
  <c r="AH332" i="4"/>
  <c r="AP332" i="4" s="1"/>
  <c r="X557" i="4"/>
  <c r="X253" i="4"/>
  <c r="AF253" i="4" s="1"/>
  <c r="AH253" i="4"/>
  <c r="AP253" i="4" s="1"/>
  <c r="AI332" i="4"/>
  <c r="AQ332" i="4" s="1"/>
  <c r="X332" i="4"/>
  <c r="AF332" i="4" s="1"/>
  <c r="AI253" i="4"/>
  <c r="AQ253" i="4" s="1"/>
  <c r="Y253" i="4"/>
  <c r="AG253" i="4" s="1"/>
  <c r="AZ626" i="1"/>
  <c r="AX626" i="1" s="1"/>
  <c r="BJ176" i="1"/>
  <c r="BH176" i="1" s="1"/>
  <c r="BK176" i="1"/>
  <c r="BI176" i="1" s="1"/>
  <c r="BJ626" i="1"/>
  <c r="BH626" i="1" s="1"/>
  <c r="BK626" i="1"/>
  <c r="BI626" i="1" s="1"/>
  <c r="D255" i="1"/>
  <c r="D334" i="1"/>
  <c r="D626" i="1"/>
  <c r="AO626" i="1"/>
  <c r="I626" i="1"/>
  <c r="M129" i="2"/>
  <c r="R129" i="2" s="1"/>
  <c r="L129" i="2"/>
  <c r="Q129" i="2" s="1"/>
  <c r="Z174" i="2"/>
  <c r="AB174" i="2"/>
  <c r="AA174" i="2"/>
  <c r="Y174" i="2"/>
  <c r="K151" i="2"/>
  <c r="K174" i="2"/>
  <c r="P174" i="2" s="1"/>
  <c r="M174" i="2"/>
  <c r="R174" i="2" s="1"/>
  <c r="L174" i="2"/>
  <c r="Q174" i="2" s="1"/>
  <c r="J174" i="2"/>
  <c r="O174" i="2" s="1"/>
  <c r="F151" i="2"/>
  <c r="F150" i="2" s="1"/>
  <c r="Z151" i="2"/>
  <c r="AE151" i="2" s="1"/>
  <c r="L591" i="2"/>
  <c r="Q591" i="2" s="1"/>
  <c r="M591" i="2"/>
  <c r="L626" i="2"/>
  <c r="F131" i="2"/>
  <c r="F124" i="2" s="1"/>
  <c r="Y637" i="2"/>
  <c r="AD637" i="2" s="1"/>
  <c r="D1198" i="1"/>
  <c r="L597" i="2"/>
  <c r="Q597" i="2" s="1"/>
  <c r="M597" i="2"/>
  <c r="R597" i="2" s="1"/>
  <c r="L600" i="2"/>
  <c r="Q600" i="2" s="1"/>
  <c r="M600" i="2"/>
  <c r="R600" i="2" s="1"/>
  <c r="H338" i="2"/>
  <c r="H335" i="2" s="1"/>
  <c r="H334" i="2" s="1"/>
  <c r="M598" i="2"/>
  <c r="R598" i="2" s="1"/>
  <c r="L598" i="2"/>
  <c r="Q598" i="2" s="1"/>
  <c r="L290" i="2"/>
  <c r="Q290" i="2" s="1"/>
  <c r="M593" i="2"/>
  <c r="R593" i="2" s="1"/>
  <c r="L593" i="2"/>
  <c r="Q593" i="2" s="1"/>
  <c r="M596" i="2"/>
  <c r="R596" i="2" s="1"/>
  <c r="L596" i="2"/>
  <c r="Q596" i="2" s="1"/>
  <c r="M599" i="2"/>
  <c r="R599" i="2" s="1"/>
  <c r="L599" i="2"/>
  <c r="Q599" i="2" s="1"/>
  <c r="L605" i="2"/>
  <c r="AB305" i="2"/>
  <c r="AG305" i="2" s="1"/>
  <c r="J634" i="2"/>
  <c r="O634" i="2" s="1"/>
  <c r="F305" i="2"/>
  <c r="F304" i="2" s="1"/>
  <c r="F295" i="2" s="1"/>
  <c r="H265" i="2"/>
  <c r="H256" i="2" s="1"/>
  <c r="H255" i="2" s="1"/>
  <c r="F265" i="2"/>
  <c r="O485" i="4"/>
  <c r="V661" i="1"/>
  <c r="U661" i="1"/>
  <c r="AD485" i="4"/>
  <c r="X485" i="4"/>
  <c r="AE485" i="4"/>
  <c r="V20" i="4"/>
  <c r="AB341" i="2"/>
  <c r="AG341" i="2" s="1"/>
  <c r="BP123" i="1"/>
  <c r="S485" i="4"/>
  <c r="R485" i="4"/>
  <c r="D1126" i="1"/>
  <c r="BK123" i="1"/>
  <c r="M605" i="2"/>
  <c r="M339" i="2"/>
  <c r="R339" i="2" s="1"/>
  <c r="AE173" i="4"/>
  <c r="AA173" i="4"/>
  <c r="AD173" i="4"/>
  <c r="L20" i="4"/>
  <c r="G173" i="4"/>
  <c r="AB485" i="4"/>
  <c r="U485" i="4"/>
  <c r="AM485" i="4"/>
  <c r="BO123" i="1"/>
  <c r="BM123" i="1"/>
  <c r="AO173" i="4"/>
  <c r="Z485" i="4"/>
  <c r="AC173" i="4"/>
  <c r="AN485" i="4"/>
  <c r="AI485" i="4"/>
  <c r="H485" i="4"/>
  <c r="F485" i="4"/>
  <c r="I485" i="4"/>
  <c r="J173" i="4"/>
  <c r="T173" i="4"/>
  <c r="AK485" i="4"/>
  <c r="N485" i="4"/>
  <c r="AA485" i="4"/>
  <c r="P173" i="4"/>
  <c r="AC485" i="4"/>
  <c r="F605" i="2"/>
  <c r="BO175" i="1"/>
  <c r="L626" i="1"/>
  <c r="L617" i="1" s="1"/>
  <c r="AA488" i="2"/>
  <c r="AB488" i="2"/>
  <c r="BN123" i="1"/>
  <c r="BM175" i="1"/>
  <c r="BL123" i="1"/>
  <c r="BJ123" i="1"/>
  <c r="AL485" i="4"/>
  <c r="AJ485" i="4"/>
  <c r="Q485" i="4"/>
  <c r="AN173" i="4"/>
  <c r="P485" i="4"/>
  <c r="G485" i="4"/>
  <c r="Z173" i="4"/>
  <c r="R173" i="4"/>
  <c r="AL173" i="4"/>
  <c r="J485" i="4"/>
  <c r="F173" i="4"/>
  <c r="Y485" i="4"/>
  <c r="D485" i="4"/>
  <c r="T485" i="4"/>
  <c r="O253" i="4"/>
  <c r="W253" i="4" s="1"/>
  <c r="K485" i="4"/>
  <c r="AB173" i="4"/>
  <c r="AO485" i="4"/>
  <c r="I173" i="4"/>
  <c r="M20" i="4"/>
  <c r="M290" i="2"/>
  <c r="R290" i="2" s="1"/>
  <c r="AB288" i="2"/>
  <c r="AG288" i="2" s="1"/>
  <c r="M566" i="2"/>
  <c r="R566" i="2" s="1"/>
  <c r="P649" i="1"/>
  <c r="S173" i="4"/>
  <c r="H173" i="4"/>
  <c r="W662" i="1"/>
  <c r="K173" i="4"/>
  <c r="Q173" i="4"/>
  <c r="AM173" i="4"/>
  <c r="W20" i="4"/>
  <c r="D20" i="2"/>
  <c r="AA288" i="2"/>
  <c r="AF288" i="2" s="1"/>
  <c r="BN175" i="1"/>
  <c r="BP175" i="1"/>
  <c r="J638" i="2"/>
  <c r="O638" i="2" s="1"/>
  <c r="U173" i="4"/>
  <c r="AK173" i="4"/>
  <c r="AJ173" i="4"/>
  <c r="AH485" i="4"/>
  <c r="E557" i="4"/>
  <c r="M557" i="4" s="1"/>
  <c r="E485" i="4"/>
  <c r="F288" i="2"/>
  <c r="F287" i="2" s="1"/>
  <c r="F290" i="2"/>
  <c r="F289" i="2" s="1"/>
  <c r="K568" i="2"/>
  <c r="P568" i="2" s="1"/>
  <c r="M567" i="2"/>
  <c r="R567" i="2" s="1"/>
  <c r="AJ649" i="1"/>
  <c r="Y638" i="2"/>
  <c r="AD638" i="2" s="1"/>
  <c r="F339" i="2"/>
  <c r="F338" i="2" s="1"/>
  <c r="F335" i="2" s="1"/>
  <c r="F334" i="2" s="1"/>
  <c r="M305" i="2"/>
  <c r="R305" i="2" s="1"/>
  <c r="M341" i="2"/>
  <c r="R341" i="2" s="1"/>
  <c r="Y634" i="2"/>
  <c r="AD634" i="2" s="1"/>
  <c r="AA290" i="2"/>
  <c r="AF290" i="2" s="1"/>
  <c r="AB290" i="2"/>
  <c r="AG290" i="2" s="1"/>
  <c r="L288" i="2"/>
  <c r="Q288" i="2" s="1"/>
  <c r="M288" i="2"/>
  <c r="R288" i="2" s="1"/>
  <c r="L488" i="2"/>
  <c r="Q488" i="2" s="1"/>
  <c r="AA626" i="2"/>
  <c r="AC22" i="2"/>
  <c r="AC21" i="2" s="1"/>
  <c r="AC20" i="2" s="1"/>
  <c r="F177" i="2"/>
  <c r="F176" i="2" s="1"/>
  <c r="K266" i="2"/>
  <c r="P266" i="2" s="1"/>
  <c r="BL175" i="1"/>
  <c r="AB266" i="2"/>
  <c r="AG266" i="2" s="1"/>
  <c r="AB339" i="2"/>
  <c r="AG339" i="2" s="1"/>
  <c r="H626" i="1"/>
  <c r="AF605" i="1" l="1"/>
  <c r="P598" i="1"/>
  <c r="AJ605" i="1"/>
  <c r="P605" i="1"/>
  <c r="P627" i="1"/>
  <c r="G626" i="1"/>
  <c r="I631" i="2" s="1"/>
  <c r="Q626" i="1"/>
  <c r="R626" i="1"/>
  <c r="AM626" i="1"/>
  <c r="AJ626" i="1" s="1"/>
  <c r="AW626" i="1"/>
  <c r="AV626" i="1"/>
  <c r="G255" i="1"/>
  <c r="I255" i="2" s="1"/>
  <c r="N255" i="2" s="1"/>
  <c r="R255" i="1"/>
  <c r="Q255" i="1"/>
  <c r="AM334" i="1"/>
  <c r="AV334" i="1"/>
  <c r="AW334" i="1"/>
  <c r="W255" i="1"/>
  <c r="X255" i="2" s="1"/>
  <c r="AC255" i="2" s="1"/>
  <c r="AH255" i="1"/>
  <c r="AG255" i="1"/>
  <c r="W334" i="1"/>
  <c r="X334" i="2" s="1"/>
  <c r="AC334" i="2" s="1"/>
  <c r="AH334" i="1"/>
  <c r="AG334" i="1"/>
  <c r="G334" i="1"/>
  <c r="I334" i="2" s="1"/>
  <c r="N334" i="2" s="1"/>
  <c r="R334" i="1"/>
  <c r="Q334" i="1"/>
  <c r="AM123" i="1"/>
  <c r="AJ123" i="1" s="1"/>
  <c r="AW123" i="1"/>
  <c r="AV123" i="1"/>
  <c r="G123" i="1"/>
  <c r="I123" i="2" s="1"/>
  <c r="N123" i="2" s="1"/>
  <c r="Q123" i="1"/>
  <c r="R123" i="1"/>
  <c r="AM255" i="1"/>
  <c r="AW255" i="1"/>
  <c r="AV255" i="1"/>
  <c r="P151" i="2"/>
  <c r="N256" i="2"/>
  <c r="N295" i="2"/>
  <c r="H504" i="2"/>
  <c r="H487" i="2" s="1"/>
  <c r="N335" i="2"/>
  <c r="F561" i="2"/>
  <c r="P561" i="2" s="1"/>
  <c r="P562" i="2"/>
  <c r="J926" i="1"/>
  <c r="K926" i="1" s="1"/>
  <c r="L926" i="1" s="1"/>
  <c r="I928" i="1"/>
  <c r="J928" i="1" s="1"/>
  <c r="K928" i="1" s="1"/>
  <c r="I974" i="1"/>
  <c r="J974" i="1" s="1"/>
  <c r="K974" i="1" s="1"/>
  <c r="K979" i="1"/>
  <c r="L979" i="1" s="1"/>
  <c r="H934" i="1"/>
  <c r="J977" i="1"/>
  <c r="N904" i="1"/>
  <c r="O904" i="1" s="1"/>
  <c r="K943" i="1"/>
  <c r="L943" i="1" s="1"/>
  <c r="J895" i="1"/>
  <c r="H973" i="1"/>
  <c r="I973" i="1" s="1"/>
  <c r="AJ335" i="1"/>
  <c r="AC287" i="2"/>
  <c r="AC338" i="2"/>
  <c r="AC304" i="2"/>
  <c r="P256" i="1"/>
  <c r="AF256" i="1"/>
  <c r="AJ256" i="1"/>
  <c r="AC295" i="2"/>
  <c r="M485" i="4"/>
  <c r="L485" i="4"/>
  <c r="G175" i="2"/>
  <c r="G894" i="1"/>
  <c r="G1126" i="1"/>
  <c r="T1126" i="1"/>
  <c r="W1126" i="1" s="1"/>
  <c r="W1142" i="1"/>
  <c r="R591" i="2"/>
  <c r="L124" i="2"/>
  <c r="Q124" i="2" s="1"/>
  <c r="K622" i="2"/>
  <c r="P622" i="2" s="1"/>
  <c r="P631" i="2"/>
  <c r="AA487" i="2"/>
  <c r="AF487" i="2" s="1"/>
  <c r="AF488" i="2"/>
  <c r="M622" i="2"/>
  <c r="R622" i="2" s="1"/>
  <c r="R631" i="2"/>
  <c r="Y175" i="2"/>
  <c r="AD175" i="2" s="1"/>
  <c r="AD334" i="2"/>
  <c r="AB487" i="2"/>
  <c r="AG487" i="2" s="1"/>
  <c r="AG488" i="2"/>
  <c r="AB622" i="2"/>
  <c r="AG622" i="2" s="1"/>
  <c r="AG631" i="2"/>
  <c r="N611" i="2"/>
  <c r="AE605" i="2"/>
  <c r="AG149" i="2"/>
  <c r="R605" i="2"/>
  <c r="Q626" i="2"/>
  <c r="K173" i="2"/>
  <c r="P173" i="2" s="1"/>
  <c r="AB173" i="2"/>
  <c r="AG173" i="2" s="1"/>
  <c r="AG174" i="2"/>
  <c r="AC335" i="2"/>
  <c r="K131" i="2"/>
  <c r="P131" i="2" s="1"/>
  <c r="J173" i="2"/>
  <c r="O173" i="2" s="1"/>
  <c r="Z173" i="2"/>
  <c r="AE173" i="2" s="1"/>
  <c r="AE174" i="2"/>
  <c r="G487" i="2"/>
  <c r="AF592" i="2"/>
  <c r="AF626" i="2"/>
  <c r="Q605" i="2"/>
  <c r="Z131" i="2"/>
  <c r="AE131" i="2" s="1"/>
  <c r="AE132" i="2"/>
  <c r="L173" i="2"/>
  <c r="Q173" i="2" s="1"/>
  <c r="Y173" i="2"/>
  <c r="AD173" i="2" s="1"/>
  <c r="AD174" i="2"/>
  <c r="AC256" i="2"/>
  <c r="AG592" i="2"/>
  <c r="M173" i="2"/>
  <c r="R173" i="2" s="1"/>
  <c r="AA173" i="2"/>
  <c r="AF173" i="2" s="1"/>
  <c r="AF174" i="2"/>
  <c r="F626" i="1"/>
  <c r="D631" i="2" s="1"/>
  <c r="AF626" i="1"/>
  <c r="BH123" i="1"/>
  <c r="AB148" i="2"/>
  <c r="AG148" i="2" s="1"/>
  <c r="U617" i="1"/>
  <c r="BI123" i="1"/>
  <c r="AP617" i="1"/>
  <c r="AL617" i="1" s="1"/>
  <c r="AP175" i="1"/>
  <c r="AL175" i="1" s="1"/>
  <c r="Z604" i="2"/>
  <c r="AE604" i="2" s="1"/>
  <c r="N548" i="4"/>
  <c r="V548" i="4" s="1"/>
  <c r="V557" i="4"/>
  <c r="V485" i="4"/>
  <c r="W485" i="4"/>
  <c r="F604" i="2"/>
  <c r="F601" i="2" s="1"/>
  <c r="L604" i="2"/>
  <c r="Q604" i="2" s="1"/>
  <c r="M604" i="2"/>
  <c r="R604" i="2" s="1"/>
  <c r="M594" i="2"/>
  <c r="AA591" i="2"/>
  <c r="L594" i="2"/>
  <c r="AB591" i="2"/>
  <c r="F591" i="2"/>
  <c r="F588" i="2" s="1"/>
  <c r="L504" i="2"/>
  <c r="M565" i="2"/>
  <c r="R565" i="2" s="1"/>
  <c r="M563" i="2"/>
  <c r="R563" i="2" s="1"/>
  <c r="AO175" i="1"/>
  <c r="BA175" i="1"/>
  <c r="AY175" i="1" s="1"/>
  <c r="H175" i="1"/>
  <c r="F175" i="1" s="1"/>
  <c r="D175" i="2" s="1"/>
  <c r="AO617" i="1"/>
  <c r="BA617" i="1"/>
  <c r="AY617" i="1" s="1"/>
  <c r="AZ175" i="1"/>
  <c r="AX175" i="1" s="1"/>
  <c r="Y175" i="1"/>
  <c r="I617" i="1"/>
  <c r="I175" i="1"/>
  <c r="E175" i="1"/>
  <c r="BJ617" i="1"/>
  <c r="BH617" i="1" s="1"/>
  <c r="H617" i="1"/>
  <c r="F617" i="1" s="1"/>
  <c r="D622" i="2" s="1"/>
  <c r="BK617" i="1"/>
  <c r="BI617" i="1" s="1"/>
  <c r="AZ617" i="1"/>
  <c r="AX617" i="1" s="1"/>
  <c r="X175" i="1"/>
  <c r="V175" i="1" s="1"/>
  <c r="E617" i="1"/>
  <c r="E123" i="2"/>
  <c r="Y633" i="2"/>
  <c r="Y635" i="2"/>
  <c r="AD635" i="2" s="1"/>
  <c r="J635" i="2"/>
  <c r="O635" i="2" s="1"/>
  <c r="J633" i="2"/>
  <c r="H123" i="2"/>
  <c r="AB601" i="2"/>
  <c r="AG601" i="2" s="1"/>
  <c r="AA601" i="2"/>
  <c r="AF601" i="2" s="1"/>
  <c r="F256" i="2"/>
  <c r="F255" i="2" s="1"/>
  <c r="F175" i="2" s="1"/>
  <c r="H175" i="2"/>
  <c r="AA625" i="2"/>
  <c r="L625" i="2"/>
  <c r="F123" i="2"/>
  <c r="M304" i="2"/>
  <c r="R304" i="2" s="1"/>
  <c r="M488" i="2"/>
  <c r="R488" i="2" s="1"/>
  <c r="V19" i="2"/>
  <c r="F488" i="2"/>
  <c r="AB304" i="2"/>
  <c r="D814" i="1"/>
  <c r="E814" i="1"/>
  <c r="K129" i="2"/>
  <c r="P129" i="2" s="1"/>
  <c r="F814" i="1"/>
  <c r="F1189" i="1"/>
  <c r="E1189" i="1"/>
  <c r="E175" i="2"/>
  <c r="O175" i="2" s="1"/>
  <c r="Z339" i="2"/>
  <c r="AE339" i="2" s="1"/>
  <c r="L287" i="2"/>
  <c r="Q287" i="2" s="1"/>
  <c r="AA287" i="2"/>
  <c r="AF287" i="2" s="1"/>
  <c r="AB340" i="2"/>
  <c r="AG340" i="2" s="1"/>
  <c r="Z305" i="2"/>
  <c r="AE305" i="2" s="1"/>
  <c r="L289" i="2"/>
  <c r="Q289" i="2" s="1"/>
  <c r="Z266" i="2"/>
  <c r="AE266" i="2" s="1"/>
  <c r="M287" i="2"/>
  <c r="R287" i="2" s="1"/>
  <c r="AB287" i="2"/>
  <c r="AG287" i="2" s="1"/>
  <c r="O548" i="4"/>
  <c r="W548" i="4" s="1"/>
  <c r="AH548" i="4"/>
  <c r="AP548" i="4" s="1"/>
  <c r="N173" i="4"/>
  <c r="AQ485" i="4"/>
  <c r="AG485" i="4"/>
  <c r="E173" i="4"/>
  <c r="M173" i="4" s="1"/>
  <c r="AI548" i="4"/>
  <c r="AQ548" i="4" s="1"/>
  <c r="AQ557" i="4"/>
  <c r="O173" i="4"/>
  <c r="W173" i="4" s="1"/>
  <c r="Y548" i="4"/>
  <c r="AG548" i="4" s="1"/>
  <c r="AG557" i="4"/>
  <c r="AP485" i="4"/>
  <c r="X548" i="4"/>
  <c r="AF548" i="4" s="1"/>
  <c r="AF557" i="4"/>
  <c r="D173" i="4"/>
  <c r="L173" i="4" s="1"/>
  <c r="AF485" i="4"/>
  <c r="D548" i="4"/>
  <c r="L548" i="4" s="1"/>
  <c r="AH173" i="4"/>
  <c r="Y173" i="4"/>
  <c r="AG173" i="4" s="1"/>
  <c r="X173" i="4"/>
  <c r="AF173" i="4" s="1"/>
  <c r="AI173" i="4"/>
  <c r="AQ173" i="4" s="1"/>
  <c r="BK175" i="1"/>
  <c r="BI175" i="1" s="1"/>
  <c r="D175" i="1"/>
  <c r="BJ175" i="1"/>
  <c r="BH175" i="1" s="1"/>
  <c r="D617" i="1"/>
  <c r="K591" i="2"/>
  <c r="E631" i="2"/>
  <c r="E622" i="2" s="1"/>
  <c r="D1189" i="1"/>
  <c r="AE19" i="4"/>
  <c r="F19" i="4"/>
  <c r="K598" i="2"/>
  <c r="P598" i="2" s="1"/>
  <c r="K596" i="2"/>
  <c r="P596" i="2" s="1"/>
  <c r="K593" i="2"/>
  <c r="P593" i="2" s="1"/>
  <c r="K599" i="2"/>
  <c r="P599" i="2" s="1"/>
  <c r="K341" i="2"/>
  <c r="P341" i="2" s="1"/>
  <c r="M340" i="2"/>
  <c r="R340" i="2" s="1"/>
  <c r="K600" i="2"/>
  <c r="P600" i="2" s="1"/>
  <c r="K597" i="2"/>
  <c r="P597" i="2" s="1"/>
  <c r="H1189" i="1"/>
  <c r="K305" i="2"/>
  <c r="P305" i="2" s="1"/>
  <c r="K339" i="2"/>
  <c r="P339" i="2" s="1"/>
  <c r="M338" i="2"/>
  <c r="R338" i="2" s="1"/>
  <c r="M265" i="2"/>
  <c r="R265" i="2" s="1"/>
  <c r="M289" i="2"/>
  <c r="R289" i="2" s="1"/>
  <c r="U19" i="4"/>
  <c r="AB660" i="1"/>
  <c r="W661" i="1"/>
  <c r="AD19" i="4"/>
  <c r="AC19" i="4"/>
  <c r="AO19" i="4"/>
  <c r="AN19" i="4"/>
  <c r="AB19" i="4"/>
  <c r="T19" i="4"/>
  <c r="K19" i="4"/>
  <c r="AL19" i="4"/>
  <c r="G19" i="4"/>
  <c r="Z341" i="2"/>
  <c r="AE341" i="2" s="1"/>
  <c r="AK19" i="4"/>
  <c r="H19" i="4"/>
  <c r="R19" i="4"/>
  <c r="P19" i="4"/>
  <c r="S19" i="4"/>
  <c r="Z19" i="4"/>
  <c r="AA19" i="4"/>
  <c r="K605" i="2"/>
  <c r="K566" i="2"/>
  <c r="P566" i="2" s="1"/>
  <c r="I19" i="4"/>
  <c r="AM19" i="4"/>
  <c r="J19" i="4"/>
  <c r="Z488" i="2"/>
  <c r="AJ19" i="4"/>
  <c r="Q19" i="4"/>
  <c r="K290" i="2"/>
  <c r="P290" i="2" s="1"/>
  <c r="Z288" i="2"/>
  <c r="AE288" i="2" s="1"/>
  <c r="K567" i="2"/>
  <c r="P567" i="2" s="1"/>
  <c r="E548" i="4"/>
  <c r="M548" i="4" s="1"/>
  <c r="AA289" i="2"/>
  <c r="AF289" i="2" s="1"/>
  <c r="AB338" i="2"/>
  <c r="AG338" i="2" s="1"/>
  <c r="AB265" i="2"/>
  <c r="AG265" i="2" s="1"/>
  <c r="K288" i="2"/>
  <c r="P288" i="2" s="1"/>
  <c r="Z290" i="2"/>
  <c r="AE290" i="2" s="1"/>
  <c r="AB289" i="2"/>
  <c r="AG289" i="2" s="1"/>
  <c r="N631" i="2" l="1"/>
  <c r="P626" i="1"/>
  <c r="AF255" i="1"/>
  <c r="AJ255" i="1"/>
  <c r="AF334" i="1"/>
  <c r="AJ334" i="1"/>
  <c r="AM617" i="1"/>
  <c r="AJ617" i="1" s="1"/>
  <c r="AV617" i="1"/>
  <c r="AW617" i="1"/>
  <c r="P255" i="1"/>
  <c r="P334" i="1"/>
  <c r="G617" i="1"/>
  <c r="I622" i="2" s="1"/>
  <c r="N622" i="2" s="1"/>
  <c r="Q617" i="1"/>
  <c r="R617" i="1"/>
  <c r="P123" i="1"/>
  <c r="W175" i="1"/>
  <c r="X175" i="2" s="1"/>
  <c r="X19" i="2" s="1"/>
  <c r="AG175" i="1"/>
  <c r="AH175" i="1"/>
  <c r="G175" i="1"/>
  <c r="I175" i="2" s="1"/>
  <c r="N175" i="2" s="1"/>
  <c r="R175" i="1"/>
  <c r="Q175" i="1"/>
  <c r="AM175" i="1"/>
  <c r="AW175" i="1"/>
  <c r="AV175" i="1"/>
  <c r="F504" i="2"/>
  <c r="F487" i="2" s="1"/>
  <c r="F19" i="2" s="1"/>
  <c r="L487" i="2"/>
  <c r="Q487" i="2" s="1"/>
  <c r="Q504" i="2"/>
  <c r="S175" i="2"/>
  <c r="S19" i="2" s="1"/>
  <c r="M943" i="1"/>
  <c r="N943" i="1" s="1"/>
  <c r="K977" i="1"/>
  <c r="L977" i="1" s="1"/>
  <c r="J973" i="1"/>
  <c r="K895" i="1"/>
  <c r="L895" i="1" s="1"/>
  <c r="M979" i="1"/>
  <c r="N979" i="1" s="1"/>
  <c r="I934" i="1"/>
  <c r="J934" i="1" s="1"/>
  <c r="H894" i="1"/>
  <c r="L974" i="1"/>
  <c r="L928" i="1"/>
  <c r="M926" i="1"/>
  <c r="N926" i="1" s="1"/>
  <c r="P904" i="1"/>
  <c r="Q904" i="1" s="1"/>
  <c r="P591" i="2"/>
  <c r="G1189" i="1"/>
  <c r="G814" i="1"/>
  <c r="M588" i="2"/>
  <c r="R588" i="2" s="1"/>
  <c r="R594" i="2"/>
  <c r="Z487" i="2"/>
  <c r="AE487" i="2" s="1"/>
  <c r="AE488" i="2"/>
  <c r="L588" i="2"/>
  <c r="Q588" i="2" s="1"/>
  <c r="Q594" i="2"/>
  <c r="G19" i="2"/>
  <c r="J150" i="2"/>
  <c r="O150" i="2" s="1"/>
  <c r="L150" i="2"/>
  <c r="Q150" i="2" s="1"/>
  <c r="AB150" i="2"/>
  <c r="AG150" i="2" s="1"/>
  <c r="AE592" i="2"/>
  <c r="AB295" i="2"/>
  <c r="AG295" i="2" s="1"/>
  <c r="AG304" i="2"/>
  <c r="M295" i="2"/>
  <c r="R295" i="2" s="1"/>
  <c r="L622" i="2"/>
  <c r="Q622" i="2" s="1"/>
  <c r="Q625" i="2"/>
  <c r="Y632" i="2"/>
  <c r="AD632" i="2" s="1"/>
  <c r="AD633" i="2"/>
  <c r="AB588" i="2"/>
  <c r="AG588" i="2" s="1"/>
  <c r="AG591" i="2"/>
  <c r="AE149" i="2"/>
  <c r="AA622" i="2"/>
  <c r="AF622" i="2" s="1"/>
  <c r="AF625" i="2"/>
  <c r="Y150" i="2"/>
  <c r="AA150" i="2"/>
  <c r="P605" i="2"/>
  <c r="Z150" i="2"/>
  <c r="AE150" i="2" s="1"/>
  <c r="M150" i="2"/>
  <c r="R150" i="2" s="1"/>
  <c r="J632" i="2"/>
  <c r="O632" i="2" s="1"/>
  <c r="O633" i="2"/>
  <c r="AA588" i="2"/>
  <c r="AF588" i="2" s="1"/>
  <c r="AF591" i="2"/>
  <c r="Z148" i="2"/>
  <c r="AE148" i="2" s="1"/>
  <c r="AF617" i="1"/>
  <c r="N19" i="4"/>
  <c r="V173" i="4"/>
  <c r="V19" i="4" s="1"/>
  <c r="K604" i="2"/>
  <c r="P604" i="2" s="1"/>
  <c r="M504" i="2"/>
  <c r="R504" i="2" s="1"/>
  <c r="K594" i="2"/>
  <c r="Z591" i="2"/>
  <c r="K563" i="2"/>
  <c r="P563" i="2" s="1"/>
  <c r="K565" i="2"/>
  <c r="P565" i="2" s="1"/>
  <c r="X19" i="1"/>
  <c r="Y19" i="1"/>
  <c r="H19" i="2"/>
  <c r="M601" i="2"/>
  <c r="R601" i="2" s="1"/>
  <c r="Z601" i="2"/>
  <c r="AE601" i="2" s="1"/>
  <c r="T19" i="2"/>
  <c r="L601" i="2"/>
  <c r="Q601" i="2" s="1"/>
  <c r="W19" i="2"/>
  <c r="E19" i="2"/>
  <c r="AB124" i="2"/>
  <c r="K304" i="2"/>
  <c r="P304" i="2" s="1"/>
  <c r="M335" i="2"/>
  <c r="R335" i="2" s="1"/>
  <c r="AB335" i="2"/>
  <c r="K488" i="2"/>
  <c r="P488" i="2" s="1"/>
  <c r="Z304" i="2"/>
  <c r="M124" i="2"/>
  <c r="R124" i="2" s="1"/>
  <c r="K150" i="2"/>
  <c r="P150" i="2" s="1"/>
  <c r="M256" i="2"/>
  <c r="R256" i="2" s="1"/>
  <c r="AA256" i="2"/>
  <c r="L256" i="2"/>
  <c r="Q256" i="2" s="1"/>
  <c r="AB177" i="2"/>
  <c r="M177" i="2"/>
  <c r="R177" i="2" s="1"/>
  <c r="F660" i="1"/>
  <c r="E660" i="1"/>
  <c r="D660" i="1"/>
  <c r="V14" i="4"/>
  <c r="L14" i="4"/>
  <c r="K289" i="2"/>
  <c r="P289" i="2" s="1"/>
  <c r="Z289" i="2"/>
  <c r="AE289" i="2" s="1"/>
  <c r="K287" i="2"/>
  <c r="P287" i="2" s="1"/>
  <c r="Z340" i="2"/>
  <c r="AE340" i="2" s="1"/>
  <c r="K340" i="2"/>
  <c r="P340" i="2" s="1"/>
  <c r="D19" i="4"/>
  <c r="O19" i="4"/>
  <c r="AI19" i="4"/>
  <c r="AH19" i="4"/>
  <c r="AP173" i="4"/>
  <c r="AP19" i="4" s="1"/>
  <c r="Y19" i="4"/>
  <c r="AG19" i="4"/>
  <c r="AF19" i="4"/>
  <c r="AQ19" i="4"/>
  <c r="X19" i="4"/>
  <c r="K338" i="2"/>
  <c r="P338" i="2" s="1"/>
  <c r="Z338" i="2"/>
  <c r="AE338" i="2" s="1"/>
  <c r="Z287" i="2"/>
  <c r="AE287" i="2" s="1"/>
  <c r="K265" i="2"/>
  <c r="P265" i="2" s="1"/>
  <c r="W19" i="4"/>
  <c r="L19" i="4"/>
  <c r="M14" i="4"/>
  <c r="M19" i="4"/>
  <c r="E19" i="4"/>
  <c r="Z265" i="2"/>
  <c r="AE265" i="2" s="1"/>
  <c r="AB256" i="2"/>
  <c r="AG256" i="2" s="1"/>
  <c r="P617" i="1" l="1"/>
  <c r="P175" i="1"/>
  <c r="I19" i="2"/>
  <c r="AF175" i="1"/>
  <c r="AJ175" i="1"/>
  <c r="AC175" i="2"/>
  <c r="AC19" i="2" s="1"/>
  <c r="M895" i="1"/>
  <c r="M977" i="1"/>
  <c r="N977" i="1" s="1"/>
  <c r="O926" i="1"/>
  <c r="P926" i="1" s="1"/>
  <c r="R904" i="1"/>
  <c r="S904" i="1" s="1"/>
  <c r="O943" i="1"/>
  <c r="O979" i="1"/>
  <c r="P979" i="1" s="1"/>
  <c r="Q979" i="1" s="1"/>
  <c r="M928" i="1"/>
  <c r="N928" i="1" s="1"/>
  <c r="K973" i="1"/>
  <c r="L973" i="1" s="1"/>
  <c r="M973" i="1" s="1"/>
  <c r="M974" i="1"/>
  <c r="I894" i="1"/>
  <c r="J894" i="1" s="1"/>
  <c r="H814" i="1"/>
  <c r="K934" i="1"/>
  <c r="L934" i="1" s="1"/>
  <c r="N895" i="1"/>
  <c r="G660" i="1"/>
  <c r="J123" i="2"/>
  <c r="O123" i="2" s="1"/>
  <c r="AB176" i="2"/>
  <c r="AG176" i="2" s="1"/>
  <c r="AG177" i="2"/>
  <c r="M176" i="2"/>
  <c r="R176" i="2" s="1"/>
  <c r="K588" i="2"/>
  <c r="P588" i="2" s="1"/>
  <c r="P594" i="2"/>
  <c r="L123" i="2"/>
  <c r="Q123" i="2" s="1"/>
  <c r="L255" i="2"/>
  <c r="Q255" i="2" s="1"/>
  <c r="M123" i="2"/>
  <c r="R123" i="2" s="1"/>
  <c r="M334" i="2"/>
  <c r="R334" i="2" s="1"/>
  <c r="AA255" i="2"/>
  <c r="AF256" i="2"/>
  <c r="Z295" i="2"/>
  <c r="AE295" i="2" s="1"/>
  <c r="AE304" i="2"/>
  <c r="K295" i="2"/>
  <c r="P295" i="2" s="1"/>
  <c r="Z588" i="2"/>
  <c r="AE588" i="2" s="1"/>
  <c r="AE591" i="2"/>
  <c r="AA123" i="2"/>
  <c r="AF123" i="2" s="1"/>
  <c r="AF150" i="2"/>
  <c r="M255" i="2"/>
  <c r="R255" i="2" s="1"/>
  <c r="AB123" i="2"/>
  <c r="AG123" i="2" s="1"/>
  <c r="AG124" i="2"/>
  <c r="Y123" i="2"/>
  <c r="AD123" i="2" s="1"/>
  <c r="AD150" i="2"/>
  <c r="AB334" i="2"/>
  <c r="AG334" i="2" s="1"/>
  <c r="AG335" i="2"/>
  <c r="M487" i="2"/>
  <c r="R487" i="2" s="1"/>
  <c r="K504" i="2"/>
  <c r="P504" i="2" s="1"/>
  <c r="K601" i="2"/>
  <c r="P601" i="2" s="1"/>
  <c r="Y631" i="2"/>
  <c r="J631" i="2"/>
  <c r="Z124" i="2"/>
  <c r="Z256" i="2"/>
  <c r="K335" i="2"/>
  <c r="P335" i="2" s="1"/>
  <c r="U19" i="2"/>
  <c r="K256" i="2"/>
  <c r="P256" i="2" s="1"/>
  <c r="Z335" i="2"/>
  <c r="K124" i="2"/>
  <c r="P124" i="2" s="1"/>
  <c r="Z177" i="2"/>
  <c r="K177" i="2"/>
  <c r="P177" i="2" s="1"/>
  <c r="N19" i="2"/>
  <c r="W19" i="1"/>
  <c r="D19" i="2"/>
  <c r="AB255" i="2"/>
  <c r="AG255" i="2" s="1"/>
  <c r="T904" i="1" l="1"/>
  <c r="H660" i="1"/>
  <c r="N974" i="1"/>
  <c r="P943" i="1"/>
  <c r="K894" i="1"/>
  <c r="J814" i="1"/>
  <c r="I814" i="1"/>
  <c r="O895" i="1"/>
  <c r="P895" i="1" s="1"/>
  <c r="Q895" i="1" s="1"/>
  <c r="U904" i="1"/>
  <c r="N973" i="1"/>
  <c r="O973" i="1" s="1"/>
  <c r="R979" i="1"/>
  <c r="O977" i="1"/>
  <c r="O928" i="1"/>
  <c r="M934" i="1"/>
  <c r="N934" i="1" s="1"/>
  <c r="Q926" i="1"/>
  <c r="R926" i="1" s="1"/>
  <c r="K176" i="2"/>
  <c r="P176" i="2" s="1"/>
  <c r="Z176" i="2"/>
  <c r="AE176" i="2" s="1"/>
  <c r="AE177" i="2"/>
  <c r="M175" i="2"/>
  <c r="K123" i="2"/>
  <c r="P123" i="2" s="1"/>
  <c r="K334" i="2"/>
  <c r="P334" i="2" s="1"/>
  <c r="Z334" i="2"/>
  <c r="AE334" i="2" s="1"/>
  <c r="AE335" i="2"/>
  <c r="Z255" i="2"/>
  <c r="AE255" i="2" s="1"/>
  <c r="AE256" i="2"/>
  <c r="J622" i="2"/>
  <c r="O622" i="2" s="1"/>
  <c r="O631" i="2"/>
  <c r="AA175" i="2"/>
  <c r="AF255" i="2"/>
  <c r="K255" i="2"/>
  <c r="P255" i="2" s="1"/>
  <c r="Z123" i="2"/>
  <c r="AE123" i="2" s="1"/>
  <c r="AE124" i="2"/>
  <c r="Y622" i="2"/>
  <c r="AD622" i="2" s="1"/>
  <c r="AD631" i="2"/>
  <c r="K487" i="2"/>
  <c r="P487" i="2" s="1"/>
  <c r="L175" i="2"/>
  <c r="Q175" i="2" s="1"/>
  <c r="W14" i="4"/>
  <c r="AB175" i="2"/>
  <c r="M19" i="2" l="1"/>
  <c r="R175" i="2"/>
  <c r="R19" i="2" s="1"/>
  <c r="O974" i="1"/>
  <c r="P974" i="1" s="1"/>
  <c r="P973" i="1"/>
  <c r="V904" i="1"/>
  <c r="W904" i="1" s="1"/>
  <c r="X904" i="1" s="1"/>
  <c r="S926" i="1"/>
  <c r="T926" i="1" s="1"/>
  <c r="O934" i="1"/>
  <c r="P934" i="1" s="1"/>
  <c r="I660" i="1"/>
  <c r="P977" i="1"/>
  <c r="R895" i="1"/>
  <c r="S895" i="1" s="1"/>
  <c r="L894" i="1"/>
  <c r="S979" i="1"/>
  <c r="P928" i="1"/>
  <c r="J660" i="1"/>
  <c r="K814" i="1"/>
  <c r="K660" i="1" s="1"/>
  <c r="Q943" i="1"/>
  <c r="Y19" i="2"/>
  <c r="K175" i="2"/>
  <c r="Z175" i="2"/>
  <c r="Z19" i="2" s="1"/>
  <c r="AF175" i="2"/>
  <c r="AF19" i="2" s="1"/>
  <c r="AA19" i="2"/>
  <c r="AB19" i="2"/>
  <c r="AG175" i="2"/>
  <c r="AG19" i="2" s="1"/>
  <c r="Q19" i="2"/>
  <c r="L19" i="2"/>
  <c r="O19" i="2"/>
  <c r="J19" i="2"/>
  <c r="AD19" i="2"/>
  <c r="P175" i="2" l="1"/>
  <c r="P19" i="2" s="1"/>
  <c r="Q977" i="1"/>
  <c r="R977" i="1" s="1"/>
  <c r="Q974" i="1"/>
  <c r="R974" i="1" s="1"/>
  <c r="S974" i="1" s="1"/>
  <c r="Q934" i="1"/>
  <c r="Y904" i="1"/>
  <c r="T895" i="1"/>
  <c r="U895" i="1" s="1"/>
  <c r="R943" i="1"/>
  <c r="S943" i="1" s="1"/>
  <c r="L814" i="1"/>
  <c r="M894" i="1"/>
  <c r="Q928" i="1"/>
  <c r="T979" i="1"/>
  <c r="Q973" i="1"/>
  <c r="U926" i="1"/>
  <c r="V926" i="1" s="1"/>
  <c r="K19" i="2"/>
  <c r="AE175" i="2"/>
  <c r="AE19" i="2" s="1"/>
  <c r="R928" i="1" l="1"/>
  <c r="S928" i="1" s="1"/>
  <c r="T928" i="1" s="1"/>
  <c r="S977" i="1"/>
  <c r="T977" i="1" s="1"/>
  <c r="T974" i="1"/>
  <c r="U974" i="1" s="1"/>
  <c r="T943" i="1"/>
  <c r="U943" i="1" s="1"/>
  <c r="U979" i="1"/>
  <c r="V979" i="1" s="1"/>
  <c r="W979" i="1" s="1"/>
  <c r="X979" i="1" s="1"/>
  <c r="M814" i="1"/>
  <c r="V895" i="1"/>
  <c r="W895" i="1" s="1"/>
  <c r="N894" i="1"/>
  <c r="O894" i="1" s="1"/>
  <c r="R934" i="1"/>
  <c r="S934" i="1" s="1"/>
  <c r="W926" i="1"/>
  <c r="L660" i="1"/>
  <c r="R973" i="1"/>
  <c r="V974" i="1" l="1"/>
  <c r="W974" i="1" s="1"/>
  <c r="X974" i="1" s="1"/>
  <c r="Y974" i="1" s="1"/>
  <c r="T934" i="1"/>
  <c r="U934" i="1" s="1"/>
  <c r="V943" i="1"/>
  <c r="W943" i="1" s="1"/>
  <c r="X943" i="1" s="1"/>
  <c r="X926" i="1"/>
  <c r="M660" i="1"/>
  <c r="U928" i="1"/>
  <c r="V928" i="1" s="1"/>
  <c r="W928" i="1" s="1"/>
  <c r="X928" i="1" s="1"/>
  <c r="U977" i="1"/>
  <c r="V977" i="1" s="1"/>
  <c r="N814" i="1"/>
  <c r="P894" i="1"/>
  <c r="S973" i="1"/>
  <c r="T973" i="1" s="1"/>
  <c r="W977" i="1" l="1"/>
  <c r="P814" i="1"/>
  <c r="V934" i="1"/>
  <c r="W934" i="1" s="1"/>
  <c r="N660" i="1"/>
  <c r="O814" i="1"/>
  <c r="O660" i="1" s="1"/>
  <c r="U973" i="1"/>
  <c r="Q894" i="1"/>
  <c r="X895" i="1"/>
  <c r="Y926" i="1"/>
  <c r="X934" i="1" l="1"/>
  <c r="Y934" i="1" s="1"/>
  <c r="Q814" i="1"/>
  <c r="P660" i="1"/>
  <c r="T814" i="1"/>
  <c r="R894" i="1"/>
  <c r="Y895" i="1"/>
  <c r="Z926" i="1"/>
  <c r="Z895" i="1" s="1"/>
  <c r="V973" i="1"/>
  <c r="Z934" i="1" l="1"/>
  <c r="Z894" i="1" s="1"/>
  <c r="Z814" i="1" s="1"/>
  <c r="Z660" i="1" s="1"/>
  <c r="Y894" i="1"/>
  <c r="X894" i="1"/>
  <c r="AA926" i="1"/>
  <c r="AA895" i="1" s="1"/>
  <c r="AA894" i="1" s="1"/>
  <c r="AA814" i="1" s="1"/>
  <c r="AA660" i="1" s="1"/>
  <c r="W973" i="1"/>
  <c r="R814" i="1"/>
  <c r="S894" i="1"/>
  <c r="T894" i="1" s="1"/>
  <c r="T660" i="1"/>
  <c r="Q660" i="1"/>
  <c r="U814" i="1"/>
  <c r="U660" i="1" s="1"/>
  <c r="R660" i="1" l="1"/>
  <c r="V814" i="1"/>
  <c r="V660" i="1" s="1"/>
  <c r="S814" i="1"/>
  <c r="S660" i="1" s="1"/>
  <c r="X973" i="1"/>
  <c r="X814" i="1" s="1"/>
  <c r="X660" i="1" s="1"/>
  <c r="U894" i="1"/>
  <c r="V894" i="1" l="1"/>
  <c r="W894" i="1" s="1"/>
  <c r="W814" i="1"/>
  <c r="W660" i="1" s="1"/>
  <c r="Y973" i="1"/>
  <c r="Y814" i="1" s="1"/>
  <c r="Y660" i="1" s="1"/>
  <c r="AF585" i="1" l="1"/>
  <c r="AF584" i="1"/>
  <c r="AF583" i="1"/>
  <c r="AF582" i="1"/>
  <c r="AF581" i="1"/>
  <c r="AF580" i="1"/>
  <c r="AF579" i="1"/>
  <c r="AF578" i="1"/>
  <c r="AF577" i="1"/>
  <c r="AF576" i="1"/>
  <c r="AF575" i="1"/>
  <c r="AF574" i="1"/>
  <c r="AF573" i="1"/>
  <c r="AF572" i="1"/>
  <c r="AF571" i="1"/>
  <c r="AF560" i="1"/>
  <c r="AF559" i="1"/>
  <c r="AF558" i="1"/>
  <c r="AF557" i="1"/>
  <c r="AF556" i="1"/>
  <c r="AF555" i="1"/>
  <c r="AF554" i="1"/>
  <c r="AF553" i="1"/>
  <c r="AF552" i="1"/>
  <c r="AF551" i="1"/>
  <c r="AF550" i="1"/>
  <c r="AF549" i="1"/>
  <c r="AF548" i="1"/>
  <c r="AF547" i="1"/>
  <c r="AF546" i="1"/>
  <c r="AF545" i="1"/>
  <c r="AF544" i="1"/>
  <c r="AF543" i="1"/>
  <c r="AF542" i="1"/>
  <c r="AF541" i="1"/>
  <c r="AF540" i="1"/>
  <c r="AF539" i="1"/>
  <c r="AF538" i="1"/>
  <c r="AF537" i="1"/>
  <c r="AF536" i="1"/>
  <c r="AF535" i="1"/>
  <c r="AF534" i="1"/>
  <c r="AF533" i="1"/>
  <c r="AF530" i="1"/>
  <c r="AF529" i="1"/>
  <c r="AF528" i="1"/>
  <c r="AF527" i="1"/>
  <c r="AF526" i="1"/>
  <c r="AF525" i="1"/>
  <c r="AF524" i="1"/>
  <c r="AF523" i="1"/>
  <c r="AF522" i="1"/>
  <c r="AF521" i="1"/>
  <c r="AF520" i="1"/>
  <c r="AF519" i="1"/>
  <c r="AF518" i="1"/>
  <c r="AF517" i="1"/>
  <c r="AF516" i="1"/>
  <c r="AF515" i="1"/>
  <c r="AF514" i="1"/>
  <c r="AF513" i="1"/>
  <c r="AF512" i="1"/>
  <c r="AF511" i="1"/>
  <c r="AF510" i="1"/>
  <c r="AF509" i="1"/>
  <c r="AF508" i="1"/>
  <c r="AF507" i="1"/>
  <c r="AF503" i="1"/>
  <c r="AF502" i="1"/>
  <c r="AF501" i="1"/>
  <c r="AF500" i="1"/>
  <c r="AF497" i="1"/>
  <c r="AF496" i="1"/>
  <c r="AF495" i="1"/>
  <c r="AF494" i="1"/>
  <c r="AF493" i="1"/>
  <c r="AF490" i="1"/>
  <c r="D145" i="1"/>
  <c r="D124" i="1" s="1"/>
  <c r="D123" i="1" s="1"/>
  <c r="AF123" i="1" l="1"/>
  <c r="D569" i="1"/>
  <c r="AF570" i="1"/>
  <c r="AF569" i="1" s="1"/>
  <c r="D489" i="1"/>
  <c r="AF489" i="1"/>
  <c r="D491" i="1"/>
  <c r="AF492" i="1"/>
  <c r="AF491" i="1" s="1"/>
  <c r="AF562" i="1"/>
  <c r="AF561" i="1" s="1"/>
  <c r="D561" i="1"/>
  <c r="D505" i="1"/>
  <c r="AF506" i="1"/>
  <c r="AF505" i="1" s="1"/>
  <c r="D531" i="1"/>
  <c r="AF532" i="1"/>
  <c r="AF531" i="1" s="1"/>
  <c r="D498" i="1"/>
  <c r="AF499" i="1"/>
  <c r="AF498" i="1" s="1"/>
  <c r="AF504" i="1" l="1"/>
  <c r="AF488" i="1"/>
  <c r="D504" i="1"/>
  <c r="D488" i="1"/>
  <c r="AF487" i="1" l="1"/>
  <c r="D487" i="1"/>
  <c r="D19" i="1" l="1"/>
</calcChain>
</file>

<file path=xl/comments1.xml><?xml version="1.0" encoding="utf-8"?>
<comments xmlns="http://schemas.openxmlformats.org/spreadsheetml/2006/main">
  <authors>
    <author>Троицкий Дмитрий Александрович</author>
  </authors>
  <commentList>
    <comment ref="B24" authorId="0">
      <text>
        <r>
          <rPr>
            <b/>
            <sz val="9"/>
            <color indexed="81"/>
            <rFont val="Tahoma"/>
            <family val="2"/>
            <charset val="204"/>
          </rPr>
          <t>Троицкий Дмитрий Александрович:</t>
        </r>
        <r>
          <rPr>
            <sz val="9"/>
            <color indexed="81"/>
            <rFont val="Tahoma"/>
            <family val="2"/>
            <charset val="204"/>
          </rPr>
          <t xml:space="preserve">
приведенная к году</t>
        </r>
      </text>
    </comment>
  </commentList>
</comments>
</file>

<file path=xl/sharedStrings.xml><?xml version="1.0" encoding="utf-8"?>
<sst xmlns="http://schemas.openxmlformats.org/spreadsheetml/2006/main" count="2135" uniqueCount="496">
  <si>
    <t>к приказу Минэнерго России</t>
  </si>
  <si>
    <t>М.П.</t>
  </si>
  <si>
    <t>№№</t>
  </si>
  <si>
    <t>Наименованиe</t>
  </si>
  <si>
    <t xml:space="preserve">Полная 
стоимость 
строительства млн. руб. </t>
  </si>
  <si>
    <t xml:space="preserve">Остаток стоимости на начало года, млн. руб.  </t>
  </si>
  <si>
    <t>всего</t>
  </si>
  <si>
    <t>1 кв</t>
  </si>
  <si>
    <t>2 кв</t>
  </si>
  <si>
    <t>3 кв</t>
  </si>
  <si>
    <t>4 кв</t>
  </si>
  <si>
    <t>МВА</t>
  </si>
  <si>
    <t>Км</t>
  </si>
  <si>
    <t>план</t>
  </si>
  <si>
    <t>млн.рублей</t>
  </si>
  <si>
    <t>%</t>
  </si>
  <si>
    <t xml:space="preserve">ВСЕГО, </t>
  </si>
  <si>
    <t>Важнейшие проекты</t>
  </si>
  <si>
    <t>1.1.</t>
  </si>
  <si>
    <t>ТПиР объектов 35-330 кВ</t>
  </si>
  <si>
    <t>Воздушные Линии 330 кВ (ВН)</t>
  </si>
  <si>
    <t>Воздушные Линии 220 кВ (ВН)</t>
  </si>
  <si>
    <t>Воздушные Линии 110 кВ (ВН)</t>
  </si>
  <si>
    <t xml:space="preserve">Воздушные Линии 35 кВ (СН1) </t>
  </si>
  <si>
    <t>Кабельные Линии 330 кВ (ВН)</t>
  </si>
  <si>
    <t>Кабельные Линии 220 кВ (ВН)</t>
  </si>
  <si>
    <t>Кабельные Линии 110 кВ (ВН)</t>
  </si>
  <si>
    <t>Кабельные Линии 35 кВ (СН1)</t>
  </si>
  <si>
    <t xml:space="preserve">ПС 330 кВ (ВН) </t>
  </si>
  <si>
    <t xml:space="preserve">ПС 220 кВ (ВН) </t>
  </si>
  <si>
    <t xml:space="preserve">ПС 110 кВ (ВН) </t>
  </si>
  <si>
    <t>ПС 35 кВ (СН1)</t>
  </si>
  <si>
    <t>1.2.</t>
  </si>
  <si>
    <t xml:space="preserve">Новое строительство объектов 35-330 кВ </t>
  </si>
  <si>
    <t>Программы особой важности (федеральные и др.)</t>
  </si>
  <si>
    <t>2.1.</t>
  </si>
  <si>
    <t>2.2.</t>
  </si>
  <si>
    <t>Программы</t>
  </si>
  <si>
    <t>3.1</t>
  </si>
  <si>
    <t xml:space="preserve">ТПиР </t>
  </si>
  <si>
    <t>3.2</t>
  </si>
  <si>
    <t xml:space="preserve">Новое строительство </t>
  </si>
  <si>
    <t>Технологическое присоединение</t>
  </si>
  <si>
    <t>4.1</t>
  </si>
  <si>
    <t xml:space="preserve">Объекты технологического присоединения мощностью свыше 750 кВт. </t>
  </si>
  <si>
    <t>4.1.1</t>
  </si>
  <si>
    <t>Воздушные Линии 1-20 кВ (СН2)</t>
  </si>
  <si>
    <t>Воздушные Линии 0,4 кВ (НН)</t>
  </si>
  <si>
    <t>Кабельные Линии 20 кВ (СН2)</t>
  </si>
  <si>
    <t xml:space="preserve">Кабельные Линии 3-10 кВ (СН2) </t>
  </si>
  <si>
    <t xml:space="preserve">Кабельные Линии до 1 кВ (НН) </t>
  </si>
  <si>
    <t>ПС 20 кВ (СН2)</t>
  </si>
  <si>
    <t>ПС 3-10 кВ (СН2)</t>
  </si>
  <si>
    <t>4.1.2</t>
  </si>
  <si>
    <t>4.2</t>
  </si>
  <si>
    <t>Объекты технологического присоединения мощностью от 100 до 750 кВт.</t>
  </si>
  <si>
    <t>4.2.1</t>
  </si>
  <si>
    <t>4.2.2</t>
  </si>
  <si>
    <t>4.3</t>
  </si>
  <si>
    <t>Объекты технологического присоединения мощностью от 15 до 100 кВт.</t>
  </si>
  <si>
    <t>4.3.1</t>
  </si>
  <si>
    <t>4.3.2</t>
  </si>
  <si>
    <t>4.4</t>
  </si>
  <si>
    <t>Объекты технологического присоединения мощностью до 15 кВт.</t>
  </si>
  <si>
    <t>4.4.1</t>
  </si>
  <si>
    <t>4.4.2</t>
  </si>
  <si>
    <t>4.5</t>
  </si>
  <si>
    <t>Генерация</t>
  </si>
  <si>
    <t>4.5.1</t>
  </si>
  <si>
    <t>4.5.2</t>
  </si>
  <si>
    <t>Распределительные сети
Строительство, ТПиР ТП и ВЛЭП, КЛЭП не связанное с тех.присоединением</t>
  </si>
  <si>
    <t>5.1.</t>
  </si>
  <si>
    <t>Реконструкция ВЛ-10 кВ с. Большие-Варанды, Ф-4 ПС "Шатой"</t>
  </si>
  <si>
    <t>Реконструкция ВЛ-10 кВ с. В-Нойбера  Ф-14 ПС "Ойсунгур"</t>
  </si>
  <si>
    <t>Реконструкция ВЛ-10 кВ ст. Наурская, Ф-5 ПС "Наурская"</t>
  </si>
  <si>
    <t>Реконструкция ВЛ-0,4 кВ с. Лем-Корц, Ф-9 ПС "Беной"</t>
  </si>
  <si>
    <t>Реконструкция ВЛ-0,4 кВ с. Майртуп ТП 8-5/160 кВА , Ф-8 ПС "Курчалой"</t>
  </si>
  <si>
    <t>Реконструкция ВЛ-0,4 кВ пос. Андреевская долина, ТП 17-1Ф-17 ПС "ГРП"</t>
  </si>
  <si>
    <t>Реконструкция ВЛ-0,4 кВ с. Большие-Варанды, Ф-4 ПС "Шатой"</t>
  </si>
  <si>
    <t>Реконструкция ВЛ-0,4 кВ с. Дарго,  ТП 4-8/160 кВА Ф-4 ПС "Центарой"</t>
  </si>
  <si>
    <t>Реконструкция ВЛ-0,4 кВ с. Дарго,  ТП 4-7/160 кВА  Ф-4 ПС "Центарой"</t>
  </si>
  <si>
    <t>Реконструкция ВЛ-0,4 кВ с. Янди,  Ф-7 ПС "Катар-Юрт"</t>
  </si>
  <si>
    <t>Кабельные Линии 20 кВ (СН1) в т. ч.</t>
  </si>
  <si>
    <t>ПС 3-10 кВ (СН2) (ТП)</t>
  </si>
  <si>
    <t>Реконструкция КТП с ТМ-100/10-0,4 с. Лем-Корц, Ф-9 ПС "Беной"</t>
  </si>
  <si>
    <t>Реконструкция КТП с ТМ-250/10-0,4 с. Майртуп ТП 8-5/160 кВА , Ф-8 ПС "Курчалой"</t>
  </si>
  <si>
    <t>Реконструкция КТП с ТМ-160/10-0,4 пос. Андреевская долина, ТП 17-1Ф-17 ПС "ГРП"</t>
  </si>
  <si>
    <t>5.2</t>
  </si>
  <si>
    <t>Строительство ВЛ-10 кВ г. Шали, Ф-1 ПС "Шали"</t>
  </si>
  <si>
    <t>Строительство ВЛ-10 кВ г. Шали,  Ф-2 ПС "Шали"</t>
  </si>
  <si>
    <t>Строительство ВЛ-10 кВ г. Шали,  Ф-1 ПС "Шали"</t>
  </si>
  <si>
    <t>Строительство ВЛ-10 кВ с. Герменчук, Ф-5 ПС "Шали"</t>
  </si>
  <si>
    <t>Строительство ВЛ-10 кВ г. Урус-Мартан ,Ф-3 ПС "Горец"</t>
  </si>
  <si>
    <t>Строительство ВЛ-10 кВ с. Шалажи,  Ф-10  ПС "Урус-Мартан-1"</t>
  </si>
  <si>
    <t>Строительство ВЛ-10 кВ с. Рошни-Чу, Ф-5 ПС "Урус-Мартан-1"</t>
  </si>
  <si>
    <t>Строительство ВЛ-10 кВ г. Урус-Мартан,  Ф-2 ПС "Урус-Мартан"</t>
  </si>
  <si>
    <t xml:space="preserve">Строительство ВЛ-10 кВ с. Катыр-Юрт,  Ф-4 ПС "Катыр-Юрт" </t>
  </si>
  <si>
    <t>Строительство ВЛ-10 кВ с. Закан-Юрт,  Ф-2 ПС "Самашки"</t>
  </si>
  <si>
    <t>Строительство ВЛ-10 кВ с. Самашки,Ф-4 ПС "Самашки"</t>
  </si>
  <si>
    <t>Строительство ВЛ-10 кВ с. Валерик,Ф-8 ПС "Катар-Юрт"</t>
  </si>
  <si>
    <t>Строительство ВЛ-10 кВ с. Бамут, Ф-8 ПС Ачхой-Мартан"</t>
  </si>
  <si>
    <t>Строительство ВЛ-10 кВ с. Самашки,  Ф-4 ПС "Самашки"</t>
  </si>
  <si>
    <t>Строительство ВЛ-10 кВ с. Шаами-Юрт, Ф-2 ПС "Самашки"</t>
  </si>
  <si>
    <t xml:space="preserve">Строительство ВЛ-6 кВ ст. Горячеисточненская, Ф-1 ПС "Толстой-Юрт" </t>
  </si>
  <si>
    <t>Строительство ВЛ-10 кВ с. Надтеречное,Ф-2 ПС "Надтеречная"</t>
  </si>
  <si>
    <t>Строительство ВЛ-0,4 кВ г. Шали,  Ф-1 ПС "Шали"</t>
  </si>
  <si>
    <t>Строительство ВЛ-0,4 кВ г. Шали, Ф-2 ПС "Шали"</t>
  </si>
  <si>
    <t>Строительство ВЛ-0,4 кВ с. Герменчук, Ф-5 ПС "Шали"</t>
  </si>
  <si>
    <t>Строительство ВЛ-0,4 кВ г. Шали,  ТП 9-32, Ф-9 ПС "Шали"</t>
  </si>
  <si>
    <t xml:space="preserve">Строительство ВЛ-0,4 кВ с. Катыр-Юрт,  Ф-4 ПС "Катыр-Юрт"  </t>
  </si>
  <si>
    <t>Строительство ВЛ-0,4 кВ с. Янди, Ф-7 ПС "Катар-Юрт"</t>
  </si>
  <si>
    <t>Строительство ВЛ-0,4 кВ с. Янди,Ф-7 ПС "Катар-Юрт"</t>
  </si>
  <si>
    <t>Строительство ВЛ-0,4 кВ с. Закан-Юрт,  Ф-2 ПС "Самашки"</t>
  </si>
  <si>
    <t>Строительство ВЛ-0,4 кВ с. Самашки,  Ф-4 ПС "Самашки"</t>
  </si>
  <si>
    <t>Строительство ВЛ-0,4 кВ с. Катар-Юрт,  Ф-4 ПС "Катар-Юрт"</t>
  </si>
  <si>
    <t>Строительство ВЛ-0,4 кВ с. Валерик,  Ф-8 ПС "Катар-Юрт"</t>
  </si>
  <si>
    <t>Строительство ВЛ-0,4 кВ с. Бамут,  Ф-8 ПС Ачхой-Мартан"</t>
  </si>
  <si>
    <t>Строительство ВЛ-0,4 кВ с. Бамут, Ф-8 ПС Ачхой-Мартан"</t>
  </si>
  <si>
    <t>Строительство ВЛ-0,4 кВ с. Шаами-Юрт,  Ф-2 ПС "Самашки"</t>
  </si>
  <si>
    <t>Строительство ВЛ-0,4 кВ с. Шаами-Юрт, Ф-2 ПС "Самашки"</t>
  </si>
  <si>
    <t xml:space="preserve">Строительство ВЛ-0,4 кВ с. Ачхой-Мартан, ТП 2-20/160, Ф-2 ПС Ачхой-Мартан" </t>
  </si>
  <si>
    <t>Строительство ВЛ-0,4 кВ с. Надтеречное, Ф-2 ПС "Надтеречная"</t>
  </si>
  <si>
    <t>Строительство КТП с ТМ-100/10-0,4 г. Шали, Ф-1 ПС "Шали"</t>
  </si>
  <si>
    <t>Строительство КТП с ТМ-100/10-0,4 г. Шали, Ф-2 ПС "Шали"</t>
  </si>
  <si>
    <t>Строительство КТП с ТМ-160/10-0,4 с. Герменчук, Ф-5 ПС "Шали"</t>
  </si>
  <si>
    <t xml:space="preserve">Строительство КТП с ТМ-100/10-0,4 с. Катыр-Юрт, Ф-4 ПС "Катыр-Юрт"    </t>
  </si>
  <si>
    <t>Строительство КТП с ТМ-100/10-0,4 с. Самашки,Ф-4 ПС "Самашки"</t>
  </si>
  <si>
    <t>Строительство КТП с ТМ-100/10-0,4 с. Валерик, Ф-8 ПС "Катар-Юрт"</t>
  </si>
  <si>
    <t>Строительство КТП с ТМ-100/10-0,4 с. Бамут, Ф-8 ПС Ачхой-Мартан"</t>
  </si>
  <si>
    <t>Строительство КТП с ТМ-100/10-0,4 с. Шаами-Юрт, Ф-2 ПС "Самашки"</t>
  </si>
  <si>
    <t>Строительство КТП с ТМ-160/10-0,4 с. Надтеречное,  Ф-2 ПС "Надтеречная"</t>
  </si>
  <si>
    <t>Информационные технологии</t>
  </si>
  <si>
    <t>Автоматизация технологического управления (кроме АСКУЭ)</t>
  </si>
  <si>
    <t>РЗА (включая ПА)</t>
  </si>
  <si>
    <t>Автоматизированные системы мониторинга и диагностики оборудования</t>
  </si>
  <si>
    <t>АСУТП, телемеханика</t>
  </si>
  <si>
    <t>Технологическая связь</t>
  </si>
  <si>
    <t>Прочие АСТУ</t>
  </si>
  <si>
    <t>Средства учета, контроля Э/Э</t>
  </si>
  <si>
    <t>АСКУЭ оптового рынка</t>
  </si>
  <si>
    <t>АСКУЭ розничного рынка</t>
  </si>
  <si>
    <t>Прочие средства учета</t>
  </si>
  <si>
    <t>Программы по обеспечению безопасности</t>
  </si>
  <si>
    <t>Охрана, обеспечение безопасности</t>
  </si>
  <si>
    <t>Пожарная охрана</t>
  </si>
  <si>
    <t>Приобретение электросетевых активов, земельных участков и пр. объектов</t>
  </si>
  <si>
    <t>1</t>
  </si>
  <si>
    <t>Консолидация электросетевых активов</t>
  </si>
  <si>
    <t>2</t>
  </si>
  <si>
    <t>Приобретение земельных участков</t>
  </si>
  <si>
    <t>3</t>
  </si>
  <si>
    <t>Приобретение прочих активов</t>
  </si>
  <si>
    <t>Прочие программы и мероприятия</t>
  </si>
  <si>
    <t>Здания, сооружения</t>
  </si>
  <si>
    <t>Оборудование, не входящее в сметы строек, в.т.ч.:</t>
  </si>
  <si>
    <t>НМА</t>
  </si>
  <si>
    <t>Долгосрочные вложения</t>
  </si>
  <si>
    <t>Прочие мероприятия</t>
  </si>
  <si>
    <t>ПИР для строительства будущих лет</t>
  </si>
  <si>
    <t xml:space="preserve">ТПиР объектов </t>
  </si>
  <si>
    <t>ПИРы будущих лет</t>
  </si>
  <si>
    <t>Незавершённое строительство по объектам, невключённым в Инвестиционную программу</t>
  </si>
  <si>
    <t>Справочно:</t>
  </si>
  <si>
    <t>Оплата процентов за привлеченные кредитные ресурсы</t>
  </si>
  <si>
    <t>13.1.</t>
  </si>
  <si>
    <t>Проекты</t>
  </si>
  <si>
    <t>13.2.</t>
  </si>
  <si>
    <t>Целевые направления</t>
  </si>
  <si>
    <t xml:space="preserve">Энергосбережение и повышение энергетической эффективности </t>
  </si>
  <si>
    <t xml:space="preserve">Создание систем противоаварийной и режимной автоматики </t>
  </si>
  <si>
    <t xml:space="preserve">Создание систем телемеханики  и связи </t>
  </si>
  <si>
    <t xml:space="preserve">Установка устройств регулирования напряжения и компенсации реактивной мощности </t>
  </si>
  <si>
    <t xml:space="preserve">Реновация основного и вспомогательного оборудования  </t>
  </si>
  <si>
    <t xml:space="preserve">Объем средств, запланированных на инновацию </t>
  </si>
  <si>
    <t xml:space="preserve">Мероприятия по антитеррористической защищенности объектов </t>
  </si>
  <si>
    <t xml:space="preserve">Объемы по аварийному запасу </t>
  </si>
  <si>
    <t>Объем финансирования с НДС
 [отчетный год]</t>
  </si>
  <si>
    <t>Осталось профинансировать по результатам отчетного периода *</t>
  </si>
  <si>
    <t>Отклонение ***</t>
  </si>
  <si>
    <t>в том числе за счет</t>
  </si>
  <si>
    <t>план**</t>
  </si>
  <si>
    <t>факт***</t>
  </si>
  <si>
    <t>факт</t>
  </si>
  <si>
    <t>уточнения стоимости по результатам утвержденной ПСД</t>
  </si>
  <si>
    <t>уточнения стоимости по результатм закупочных процедур</t>
  </si>
  <si>
    <t>Объем освоения
 [отчетный год]</t>
  </si>
  <si>
    <t>Осталось освоить по результатам отчетного периода *</t>
  </si>
  <si>
    <t>млн.руб.</t>
  </si>
  <si>
    <t>Причины отклонений</t>
  </si>
  <si>
    <t>Приложение  № 7.1</t>
  </si>
  <si>
    <t>от 24 марта 2010 г. №114</t>
  </si>
  <si>
    <t>ОАО "МРСК Северного Кавказа"</t>
  </si>
  <si>
    <t>Оборудование, не входящее в сметы строек</t>
  </si>
  <si>
    <t>Вводы мощностей</t>
  </si>
  <si>
    <t>Осталось ввести по результатам отчетного периода *</t>
  </si>
  <si>
    <t>Отклонение [по вводу в эксплуатацию]***</t>
  </si>
  <si>
    <t>млн. руб.</t>
  </si>
  <si>
    <t>млн. руб. ввод в основные фонды</t>
  </si>
  <si>
    <t>в эксплуатацию</t>
  </si>
  <si>
    <t>в основные фонды</t>
  </si>
  <si>
    <t>Новое строительство объектов</t>
  </si>
  <si>
    <t>Плановый объем финансирования, млн. руб.*</t>
  </si>
  <si>
    <t>Фактически профинансировано, млн. руб.</t>
  </si>
  <si>
    <t>Отклонение фактической стоимости работ от плановой стоимости, млн. руб.</t>
  </si>
  <si>
    <t>Плановый объем освоения млн. руб.*</t>
  </si>
  <si>
    <t>Фактически освоено (закрыто актами выполненных работ), млн. руб.</t>
  </si>
  <si>
    <t>Отклонение фактического освоения от планового освоения , млн. руб.</t>
  </si>
  <si>
    <t xml:space="preserve">Подстанции </t>
  </si>
  <si>
    <t>Линии электропередачи</t>
  </si>
  <si>
    <t>Иные 
объекты</t>
  </si>
  <si>
    <t>Всего</t>
  </si>
  <si>
    <t>ПИР</t>
  </si>
  <si>
    <t>СМР</t>
  </si>
  <si>
    <t>оборудование и материалы</t>
  </si>
  <si>
    <t>прочие</t>
  </si>
  <si>
    <t>год ввода в эксплуатацию</t>
  </si>
  <si>
    <t>Нормативный срок службы, лет</t>
  </si>
  <si>
    <t>Количество и марка силовых трансформаторов, шт</t>
  </si>
  <si>
    <t>Мощность, МВА</t>
  </si>
  <si>
    <t>год ввода в эксплуа-тацию</t>
  </si>
  <si>
    <t>Тип опор</t>
  </si>
  <si>
    <t>Марка кабеля</t>
  </si>
  <si>
    <t>протяженность, км</t>
  </si>
  <si>
    <t>Приложение  № 7.2</t>
  </si>
  <si>
    <t>план*</t>
  </si>
  <si>
    <t>Ввод мощностей</t>
  </si>
  <si>
    <t>Вывод мощностей</t>
  </si>
  <si>
    <t>км</t>
  </si>
  <si>
    <t>Приложение  №9</t>
  </si>
  <si>
    <t>Ввод на основные фонды
 [отчетный год]</t>
  </si>
  <si>
    <t>Ввод мощностей, МВА</t>
  </si>
  <si>
    <t>Ввод мощностей, км</t>
  </si>
  <si>
    <t>Приложение  № 13</t>
  </si>
  <si>
    <t>от «___»________2010 г. №____</t>
  </si>
  <si>
    <t>_____________Сельцовский П.А.</t>
  </si>
  <si>
    <t>«___»________ 20__ года</t>
  </si>
  <si>
    <t>№ 
п/п</t>
  </si>
  <si>
    <t>Наименование направления/
проекта 
инвестиционной 
программы</t>
  </si>
  <si>
    <t>Технические характеристики</t>
  </si>
  <si>
    <t>Сроки 
реализации 
проекта</t>
  </si>
  <si>
    <t>Наличие исходно-разрешительной документации</t>
  </si>
  <si>
    <t>мощность, 
МВт, МВА</t>
  </si>
  <si>
    <t>выработка, млн.кВт/ч</t>
  </si>
  <si>
    <t>длина 
ВЛ,
км</t>
  </si>
  <si>
    <t>Год начала
строительства</t>
  </si>
  <si>
    <t>Год ввода в 
эксплуатацию</t>
  </si>
  <si>
    <t>Утвержденная  
проектно-сметная 
документация  (типовой проект)
(+;-)</t>
  </si>
  <si>
    <t>Заключение 
Главгос
экспертизы 
России (+;-)</t>
  </si>
  <si>
    <t>Оформленный 
в соответствии 
с законо
дательством 
землеотвод (+;-)</t>
  </si>
  <si>
    <t>Разрешение 
на строи
тельство (+;-)</t>
  </si>
  <si>
    <t>ОАО "Нурэнерго"</t>
  </si>
  <si>
    <t>да</t>
  </si>
  <si>
    <t>не требуется</t>
  </si>
  <si>
    <t>Реконструкция ВЛ 0,4-6/10 кВ и ТП</t>
  </si>
  <si>
    <t>Строительство 0,4-10/6 кВ и ТП</t>
  </si>
  <si>
    <t>Генеральный директор</t>
  </si>
  <si>
    <t>Отчет о техническом состоянии объекта  за  4 квартал 2013г.
(представляется ежеквартально)</t>
  </si>
  <si>
    <t>ПС 110/35/6 кВ "Ищерская"</t>
  </si>
  <si>
    <t>Воздушные Линии 35 кВ (ВН)</t>
  </si>
  <si>
    <t>Утверждаю</t>
  </si>
  <si>
    <t>руководитель организации</t>
  </si>
  <si>
    <t>1 кв.</t>
  </si>
  <si>
    <t>2 кв.</t>
  </si>
  <si>
    <t>3 кв.</t>
  </si>
  <si>
    <t>4 кв.</t>
  </si>
  <si>
    <t>2014 г.</t>
  </si>
  <si>
    <t xml:space="preserve">1 кв. </t>
  </si>
  <si>
    <t xml:space="preserve">2 кв. </t>
  </si>
  <si>
    <t xml:space="preserve">3 кв. </t>
  </si>
  <si>
    <t xml:space="preserve">4 кв. </t>
  </si>
  <si>
    <t>ОАО "Чеченэнерго"</t>
  </si>
  <si>
    <t>ВЛ-6 кВ Ф-1 (Ф-13)  ПС "Знаменская", L-0,28 км.</t>
  </si>
  <si>
    <t>ВЛ-6 кВ Ф-13 ПС Знаменская с. Бено-Юрт    L=0,046 км</t>
  </si>
  <si>
    <t>+</t>
  </si>
  <si>
    <t>Приложение  № 8</t>
  </si>
  <si>
    <t>от 24 марта 2010 г. № 114</t>
  </si>
  <si>
    <t>с НДС</t>
  </si>
  <si>
    <t>Источник финансирования</t>
  </si>
  <si>
    <t>Объем финансирования
 [отчетный год]</t>
  </si>
  <si>
    <t>факт**</t>
  </si>
  <si>
    <t>Собственные средства</t>
  </si>
  <si>
    <t>Прибыль, направляемая на инвестиции:</t>
  </si>
  <si>
    <t>1.1.1.</t>
  </si>
  <si>
    <t>в т.ч. инвестиционная составляющая в тарифе</t>
  </si>
  <si>
    <t>1.1.2.</t>
  </si>
  <si>
    <t xml:space="preserve">в т.ч. прибыль со свободного сектора </t>
  </si>
  <si>
    <t>1.1.3.</t>
  </si>
  <si>
    <t>в т.ч. от технологического присоединения (для электросетевых компаний)</t>
  </si>
  <si>
    <t>1.1.3.1.</t>
  </si>
  <si>
    <t>в т.ч. от технологического присоединения генерации</t>
  </si>
  <si>
    <t>1.1.3.2.</t>
  </si>
  <si>
    <t>в т.ч. от технологического присоединения потребителей</t>
  </si>
  <si>
    <t>1.1.4.</t>
  </si>
  <si>
    <t>Прочая прибыль</t>
  </si>
  <si>
    <t>Амортизация</t>
  </si>
  <si>
    <t>1.2.1.</t>
  </si>
  <si>
    <t>Амортизация, учтенная в тарифе</t>
  </si>
  <si>
    <t>1.2.2.</t>
  </si>
  <si>
    <t>Прочая амортизация</t>
  </si>
  <si>
    <t>1.2.3.</t>
  </si>
  <si>
    <t>Недоиспользованная амортизация прошлых лет</t>
  </si>
  <si>
    <t>1.3.</t>
  </si>
  <si>
    <t>Возврат НДС</t>
  </si>
  <si>
    <t>1.4.</t>
  </si>
  <si>
    <t>Прочие собственные средства</t>
  </si>
  <si>
    <t xml:space="preserve">1.4.1. </t>
  </si>
  <si>
    <t>в т.ч. средства допэмиссии</t>
  </si>
  <si>
    <t>1.5.</t>
  </si>
  <si>
    <t>Остаток собственных средств на начало года</t>
  </si>
  <si>
    <t>2.</t>
  </si>
  <si>
    <t>Привлеченные средства, в т.ч.:</t>
  </si>
  <si>
    <t>Кредиты</t>
  </si>
  <si>
    <t>Облигационные займы</t>
  </si>
  <si>
    <t>2.3.</t>
  </si>
  <si>
    <t>Займы организаций</t>
  </si>
  <si>
    <t>2.4.</t>
  </si>
  <si>
    <t>Бюджетное финансирование</t>
  </si>
  <si>
    <t>2.5.</t>
  </si>
  <si>
    <t>Средства внешних инвесторов</t>
  </si>
  <si>
    <t>2.6.</t>
  </si>
  <si>
    <t>Использование лизинга</t>
  </si>
  <si>
    <t>2.7.</t>
  </si>
  <si>
    <t>Прочие привлеченные средства</t>
  </si>
  <si>
    <t>ВСЕГО источников финансирования</t>
  </si>
  <si>
    <t>для ОГК/ТГК, в том числе</t>
  </si>
  <si>
    <t>ДПМ</t>
  </si>
  <si>
    <t>вне ДПМ</t>
  </si>
  <si>
    <t>* план в соответствии с утвержденной инвестиционной программой</t>
  </si>
  <si>
    <t>** накопленным итогом за год</t>
  </si>
  <si>
    <t>Приложение  № 12</t>
  </si>
  <si>
    <t>от «24» марта 2010 г. №114</t>
  </si>
  <si>
    <t>Форма представления показателей финансовой отчетности 
(представляется ежеквартально)</t>
  </si>
  <si>
    <t xml:space="preserve">                           ОАО "Чеченэнерго"</t>
  </si>
  <si>
    <t xml:space="preserve"> </t>
  </si>
  <si>
    <t>Наименование показателя</t>
  </si>
  <si>
    <t xml:space="preserve">Метод учета </t>
  </si>
  <si>
    <t>Выручка</t>
  </si>
  <si>
    <t>Чистая прибыль</t>
  </si>
  <si>
    <t xml:space="preserve">Направления распределения чистой прибыли: </t>
  </si>
  <si>
    <t>дивиденды</t>
  </si>
  <si>
    <t xml:space="preserve">другое (расшифровать) </t>
  </si>
  <si>
    <t>EBITDA</t>
  </si>
  <si>
    <t xml:space="preserve">Дебиторская задолженность, в т.ч.: </t>
  </si>
  <si>
    <t xml:space="preserve">    покупатели и заказчики</t>
  </si>
  <si>
    <t xml:space="preserve">    авансы выданные</t>
  </si>
  <si>
    <t>Собственный капитал</t>
  </si>
  <si>
    <t xml:space="preserve">* Заемный капитал (долгосрочные обязательства), в т.ч.: </t>
  </si>
  <si>
    <t>кредиты</t>
  </si>
  <si>
    <t>облигационные займы</t>
  </si>
  <si>
    <t>займы организаций</t>
  </si>
  <si>
    <t xml:space="preserve">прочее </t>
  </si>
  <si>
    <t>Краткосрочные обязательства, в т.ч.:</t>
  </si>
  <si>
    <t xml:space="preserve">кредиты и займы* </t>
  </si>
  <si>
    <t xml:space="preserve">кредиторская задолженность, в т.ч.: </t>
  </si>
  <si>
    <t xml:space="preserve"> по строительству</t>
  </si>
  <si>
    <t>по ремонтам</t>
  </si>
  <si>
    <t>по поставкам топлива</t>
  </si>
  <si>
    <t>Сумма процентов, выплаченых по кредитам и займам</t>
  </si>
  <si>
    <t>Оценка обеспеченности инвестиционных программ</t>
  </si>
  <si>
    <t>Всего потребность в финансировании инвестиционной программы</t>
  </si>
  <si>
    <t>Профинансировано на отчетную дату</t>
  </si>
  <si>
    <t xml:space="preserve">Обеспеченность источниками финансирования </t>
  </si>
  <si>
    <t>Дефицит финансирования</t>
  </si>
  <si>
    <t xml:space="preserve">Оценка кредитного потенциала </t>
  </si>
  <si>
    <t xml:space="preserve">Собственная оценка кредитного потенциала: </t>
  </si>
  <si>
    <t xml:space="preserve">    на 2013 г. </t>
  </si>
  <si>
    <t xml:space="preserve">    на 2014 г.</t>
  </si>
  <si>
    <t>Пояснения по расчету кредитного потенциала</t>
  </si>
  <si>
    <t>Показатель EBITDA имеет отрицательное значение, кредитный потенциал крайне низок</t>
  </si>
  <si>
    <t>_________________Ю.В. Зайцев</t>
  </si>
  <si>
    <t>_______________Ю.В. Зайцев</t>
  </si>
  <si>
    <t>_____________Ю.В. Зайцев</t>
  </si>
  <si>
    <t>зп</t>
  </si>
  <si>
    <t xml:space="preserve"> Генеральный директор</t>
  </si>
  <si>
    <t>____________________ Ю.В. Зайцев</t>
  </si>
  <si>
    <t xml:space="preserve">На конец 9 мес. 2014 года </t>
  </si>
  <si>
    <t xml:space="preserve">На конец 2013 года </t>
  </si>
  <si>
    <t>МП</t>
  </si>
  <si>
    <t>«___»________________ 2015 года</t>
  </si>
  <si>
    <t>Строительство ПС 110/10 кВ "Гудермес-Сити" с организацией заходов ВЛ 110 кВ</t>
  </si>
  <si>
    <t>Строительство ПС 110/10 кВ "Черноречье-110"(строительство ПС 110/10 с 2-мя трансформаторами по 16,0 МВА )</t>
  </si>
  <si>
    <t>ЧЭ</t>
  </si>
  <si>
    <t>Реконструкция ВЛ 0,4-6/10 кВ (резерв)</t>
  </si>
  <si>
    <t xml:space="preserve">ВЛ-0,4 кВ Ф-3 ПС Бачи-Юрт  с.Центарой ул. Вайханова, ТП 3-9  </t>
  </si>
  <si>
    <t xml:space="preserve">ВЛ-0,4 кВ Ф-3 ПС Бачи-Юрт с.Центарой, ул.Кадырова, ТП 3-21  </t>
  </si>
  <si>
    <t xml:space="preserve">ВЛ-0,4 кВ Ф-3 ПС Бачи-Юрт  с.Центарой ул.Вайханова ТП 3-8 </t>
  </si>
  <si>
    <t>Реконструкция ВЛ 0,4-10 кВ и ТП</t>
  </si>
  <si>
    <t xml:space="preserve">ВЛ-6 кВ, Ф-17, ПС «Гудермес-город», г. Гудермес, L- 0,7 км. </t>
  </si>
  <si>
    <t xml:space="preserve">ВЛ-6 кВ, Ф-17, ПС «Гудермес-город», г. Гудермес, L- 0,15 км. </t>
  </si>
  <si>
    <t xml:space="preserve">ВЛ-6 кВ, Ф-24, ПС «Гудермес-город», г. Гудермес, L- 0,15 км. </t>
  </si>
  <si>
    <t>ВЛ 10 кВ Ф-2 ПС "Гудермес-Сити" г.Гудермес 5,05 км.</t>
  </si>
  <si>
    <t xml:space="preserve">ВЛ-6 кВ, Ф-6, ПС «Ойсунгур»,  с. Бачи - Юрт, L- 1,056 км.     </t>
  </si>
  <si>
    <t>ВЛ-6 кВ, Ф-15, ПС «АТЭЦ» с. Мескер - Юрт, L- 7,35 км.</t>
  </si>
  <si>
    <t>ВЛ 10 кВ Ф-13 ПС "Горец" г.Урус-Мартан пр.0,252 км.</t>
  </si>
  <si>
    <t>ВЛ-6 кВ Ф-15  ПС "АТЭЦ" с.Мескер-Юрт                    L=1,037км</t>
  </si>
  <si>
    <t>ВЛ-0,4 кВ, Ф-7, ПС "АКХП", г. Аргун, пос. Московский, ТП 7-, L- 2,8 км.</t>
  </si>
  <si>
    <t xml:space="preserve">ВЛ-0,4 кВ, Ф-17, ПС «Гудермес-город», г. Гудермес, ТП 17- ?, L- 0,43 км. </t>
  </si>
  <si>
    <t xml:space="preserve">ВЛ-0,4 кВ, Ф-17, ПС «Гудермес-город», г. Гудермес, ТП 17- ?, L- 0,7 км. </t>
  </si>
  <si>
    <t xml:space="preserve">ВЛ-0,4 кВ, Ф-24, ПС «Гудермес-город», г. Гудермес, ТП 24- ?, L- 1,0 км. </t>
  </si>
  <si>
    <t>ВЛ-0,4 кВ, Ф-5, ПС «Урус - Мартан -1», с. Рошни - Чу, ТП 5-3, L- 0,32 км.</t>
  </si>
  <si>
    <t>ВЛ-0,4 кВ, Ф-8, ПС «Курчалой», с. Майртуп, ТП 8-1, L- 0,42 км.</t>
  </si>
  <si>
    <t>ВЛ-0,4 кВ, Ф-5, ПС "Ножай - Юрт", с. Мескеты, ТП 5-21 , L- 0,85 км</t>
  </si>
  <si>
    <t>ВЛ 0,4 кВ ТП 2-36 Ф-2 ПС "Урус-Мартан" г.Урус-Мартан пр.0,183 км.</t>
  </si>
  <si>
    <t>ВЛ 0,4 кВ ТП 13-  Ф-13 ПС "Горец" г,Урус-Мартан прот. 0,250 км.</t>
  </si>
  <si>
    <t>ВЛ 0,4 кВ Ф-5 ПС "ГРП" с.Алхан-Кала ул.Элибаева, Х.Мусалатова    ТП 5-   протяжен. 1,5 км.</t>
  </si>
  <si>
    <t xml:space="preserve">ВЛ-0,4 кВ, Ф-7, ПС «Электроприбор», с. Садовое,  ТП 7-22 , L- 0,38 км.                                 </t>
  </si>
  <si>
    <t>ВЛ-0,4 кВ Ф-5 ПС «Бердыкель» с.Бердыкель  ТП 5-9 L- 0,27 км.</t>
  </si>
  <si>
    <t xml:space="preserve">ВЛ-0,4 кВ Ф-3 ПС Бачи-Юрт с.Центарой, ул.Баймурадова, ТП 3-14 </t>
  </si>
  <si>
    <t xml:space="preserve">ВЛ-0,4 кВ Ф-3 ПС Бачи-Юрт  с.Центарой ул.Вайханова ТП 3-6  </t>
  </si>
  <si>
    <t xml:space="preserve">ВЛ-0,4 кВ Ф-3 ПС Бачи-Юрт с.Центарой, ТП 3-17  </t>
  </si>
  <si>
    <t xml:space="preserve">ВЛ-0,4 кВ Ф-3 ПС Бачи-Юрт с.Центарой, ул.Косумова, Баймурадова, ТП 3-13  </t>
  </si>
  <si>
    <t xml:space="preserve">ВЛ-0,4 кВ Ф-3 ПС Бачи-Юрт  с.Центарой ул.Мацуева ТП 3-7 </t>
  </si>
  <si>
    <t xml:space="preserve">ВЛ-0,4 кВ Ф-3 ПС Бачи-Юрт  с.Центарой ул.Мацуева ТП 3-5  </t>
  </si>
  <si>
    <t xml:space="preserve">ВЛ-0,4 кВ Ф-5 ПС Бачи-Юрт ул.Насуханова, Джабраилова, ТП 5-4 </t>
  </si>
  <si>
    <t>ВЛ-0,4 кВ Ф-3 ПС Бачи-Юрт с.Центарой, ул.Сакказова, Мацуева, ТП 3-12</t>
  </si>
  <si>
    <t>ВЛ 0,4 кВ Ф-28 ПС "Северная" г.Грозный</t>
  </si>
  <si>
    <t>ВЛ 0,4 кВ Ф-22 ПС "Южная" г.Грозный от ТП-202</t>
  </si>
  <si>
    <t>Модернизация системы передачи информации ОАО "Чеченэнерго"</t>
  </si>
  <si>
    <t>Программа перспективного развития систем учета э/э на РРЭ</t>
  </si>
  <si>
    <t>«___»________ 2015года</t>
  </si>
  <si>
    <t>КТП с ТМ 63 кВа ТП 4-   Ф-4 ПС "Бердыкель с.Новый Центарой</t>
  </si>
  <si>
    <t>КТП с ТМ 160 кВа ТП 4-   Ф-4 ПС "Бердыкель с.Новый Центарой</t>
  </si>
  <si>
    <t>КТП с ТМ 160 кВа  Ф-3 ПС "Аэропорт" с.Алхан-Чурт ТП 3-</t>
  </si>
  <si>
    <t>КТП с ТМ 250 кВа ТП 9-75 Ф-9 ПС "Курчалой" с.Цоци-Юрт</t>
  </si>
  <si>
    <t>КТП с ТМ 250 кВа ТП 9-77 Ф-9 ПС "Курчалой" с.Цоци-Юрт</t>
  </si>
  <si>
    <t>КТП с ТМ 400 кВа Ф-8 ПС "Знаменская" с.Знаменское ТП 8-41</t>
  </si>
  <si>
    <t>КТП с ТМ 100 кВа Ф-2 ПС "Новощедринская" ст.Новощедринская ТП 2-</t>
  </si>
  <si>
    <t>КТП с ТМ 100 кВа Ф-3 ПС "Курчалой" с.Майртуп ТП 3-39</t>
  </si>
  <si>
    <t>КТП с ТМ 100 кВа Ф-9 ПС "Курчалой" с Цоци-Юрт ТП 9-73</t>
  </si>
  <si>
    <t>КТП с ТМ 250 кВа ТП 2-  Ф 2- ПС "Толстой-Юрт с.Толстой-Юрт</t>
  </si>
  <si>
    <t>КТП с ТМ 160 кВа Ф-5 ПС "Калаус" с. Керла-Юрт ТП 5-13</t>
  </si>
  <si>
    <t>КТП с ТМ 100 кВа Ф-5 ПС "Калаус" с.Керла-Юрт ТП 5-</t>
  </si>
  <si>
    <t>КТП с ТМ 250 кВа ТП 3-  Ф-3 ПС "Итум-Кали"   с. Итум-Кали</t>
  </si>
  <si>
    <t>ВЛ 0,4 кВ ПС "Ачхой-Мартан" с. Бамут ТП 8-16</t>
  </si>
  <si>
    <t>ВЛ 0,4 кВ Ф-8 ПС "Ачхой-Мартан с.Бамут                         ТП 8-15</t>
  </si>
  <si>
    <t>ВЛ 0,4 кВ Ф-8 ПС "Ачхой-Мартан с.Бамут                         ТП 8-12</t>
  </si>
  <si>
    <t>ВЛ 0,4 кВ Ф-8 ПС "Ачхой-Мартан с.Бамут                         ТП 8-10</t>
  </si>
  <si>
    <t>ВЛ 0,4 кВ Ф-8 ПС "Ачхой-Мартан с. Бамут ТП 8-3 протяжен. 1,322 км.</t>
  </si>
  <si>
    <t>ВЛ 0,4 кВ Ф-8 ПС "Ачхой-Мартан с. Бамут ТП 8-4 протяжен. 1,283 км.</t>
  </si>
  <si>
    <t>ВЛ 0,4 кВ Ф-8 ПС "Ачхой-Мартан с. Бамут ТП 8-6 протяжен. 1,02км.</t>
  </si>
  <si>
    <t>ВЛ 10 кВ Ф-3 ПС "Шали" г.Шали</t>
  </si>
  <si>
    <t>ВЛ 6 кВ Ф-18 ПС "Гудермес-город" г.Гудермес</t>
  </si>
  <si>
    <t>ВЛ 10 кВ Ф-1 ПС "Гвардейская" с.Гвардейское протяжен. 0,262</t>
  </si>
  <si>
    <t>ВЛ 10 кВ Ф-2 ПС "Новощедринская ст.Новощедринская протяжен. 1,47 км.</t>
  </si>
  <si>
    <t>ВЛ 10 кВ Ф-3 ПС "Братская" с Братская протяжен. 0,527</t>
  </si>
  <si>
    <t>ВЛ 6 кВ Ф-4 ПС "Октябрьская" с.Гикало протяжен. 3,930 км.</t>
  </si>
  <si>
    <t>ВЛ 6 кВ Ф-5 ПС "Черноречье" п.Алды протяжен. 1,81 км.</t>
  </si>
  <si>
    <t>ВЛ 6 кВ Ф-5 ПС "Калаус" с.Керла-Юрт протяжен. 0,208 км.</t>
  </si>
  <si>
    <t>ВЛ 10 кВ Ф-9 ПС "Бачи-Юрт" с.Алерой протяжен. 0,126 км.</t>
  </si>
  <si>
    <t>ВЛ 10 кВ Ф-8 ПС "Ачхой-Мартан" с.Бамут протяжен. 1,255 км.</t>
  </si>
  <si>
    <t>ВЛ 10 кВ Ф-18 ПС "Горец" г.Урус-Мартан протяжен. 0,543 км.</t>
  </si>
  <si>
    <t>ВЛ 0,4 кВ Ф-8 ПС "Ачхой-Мартан" с. Бамут ТП 8-8</t>
  </si>
  <si>
    <t>ВЛ 0,4 кВ Ф-8 ПС "Ачхой-Мартан" с. Бамут ТП 8-9</t>
  </si>
  <si>
    <t>ВЛ 6 кВ Ф-9 ПС "Гойт-Корт" с. Белгатой</t>
  </si>
  <si>
    <t>ВЛ 10 кВ Ф-9 ПС "Курчалой" с.Цоци-Юрт протяжен. 1,773 км.</t>
  </si>
  <si>
    <t>ПС 110/35 кВ ПС "Гудермес-Тяговая"</t>
  </si>
  <si>
    <t>ВЛ-10 кВ Ф-6  ПС "Предгорная",с.Старые Атаги протяжен. 1,054 км. ( 3,648 км)</t>
  </si>
  <si>
    <t>ВЛ-6 кВ, Ф-7, ПС "АКХП", г. Аргун, пос. Московский, L- 0,2 км. ( до ТП 7-40)</t>
  </si>
  <si>
    <t>ВЛ-6 кВ, Ф-7, ПС "АКХП", г. Аргун, пос. Московский, L- 0,7 км.</t>
  </si>
  <si>
    <t>ВЛ 10 кВ Ф-15 ПС "Гудермес-Сити" г.Гудермес 4,75 км. (с.Джалка)</t>
  </si>
  <si>
    <t>ВЛ 10 кВ Ф-5 ПС "ГРП" с.Алхан-Кала ул.Элимбаева, Х.Мусалатова  протяжен. 0,4 км.  ( 2,959 км)</t>
  </si>
  <si>
    <t>ВЛ 10 кВ Ф-4 ПС "Ассиновская"</t>
  </si>
  <si>
    <t xml:space="preserve">Строительство ВЛ 0,4-10 кВ и ТП </t>
  </si>
  <si>
    <t xml:space="preserve"> КТП с ТМ-160 кВА - 1 компл. Ф-3 ПС Бачи-Юрт  с.Центарой, ул.Кадырова, ТП 3-21 </t>
  </si>
  <si>
    <t xml:space="preserve"> КТП с ТМ-250 кВА - 1 компл. Ф-3 ПС Бачи-Юрт с.Центарой, ул.Чучхаджиева, ТП 3-19 </t>
  </si>
  <si>
    <t xml:space="preserve"> КТП с ТМ-250 кВА - 1 компл. Ф-3 ПС Бачи-Юрт с.Центарой, ул.Ю.Сакказова, ТП 3-23 </t>
  </si>
  <si>
    <t xml:space="preserve"> КТП с ТМ-250 кВА-1 к-т. Ф-3 ПС Бачи-Юрт с.Центарой ул.Баймурадова, Кадырова ТП 3-2</t>
  </si>
  <si>
    <t xml:space="preserve"> КТП с ТМ-250 кВА-1 к-т. Ф-3 ПС Бачи-Юрт с.Центарой ул.Баймурадова, Кадырова ТП 3-?</t>
  </si>
  <si>
    <t>КТП с ТМ 100 кВа Ф-15 ПС "АТЭЦ" с. Мескер-Юрт ТП 15-41</t>
  </si>
  <si>
    <t>Отчет об источниках финансирования инвестиционной программы ОАО "Чеченэнерго" за 1 квартал 2015год, млн. рублей 
(представляется ежеквартально)</t>
  </si>
  <si>
    <t xml:space="preserve">Отчет об исполнении инвестиционной программы   ОАО "Чеченэнерго" за 1 квартал 2015 года, млн. рублей </t>
  </si>
  <si>
    <t>Отчет об исполнении основных этапов работ по реализации инвестиционной программы  ОАО "Чеченэнерго"  за 1 квартал 2015 год
(представляется ежеквартально)</t>
  </si>
  <si>
    <t>Отчет о вводах/выводах объектов ОАО "Чеченэнерго"  за 1 квартал 2015 год
(представляется ежеквартально)</t>
  </si>
  <si>
    <t>Финансовые показатели за отчетный период [2015 год]</t>
  </si>
  <si>
    <t>Отчет о техническом состоянии объекта  за 1 квартал 2015г.
(представляется ежеквартально)</t>
  </si>
  <si>
    <t>Незавершенное строительство на конец года</t>
  </si>
  <si>
    <t>Незавершенное строительство на начало года + 07 счет нзс</t>
  </si>
  <si>
    <t>2015 год</t>
  </si>
  <si>
    <t xml:space="preserve">1 кв. 2015 года </t>
  </si>
  <si>
    <t xml:space="preserve">2 кв. 2015 года </t>
  </si>
  <si>
    <t xml:space="preserve">3 кв. 2015 года </t>
  </si>
  <si>
    <t xml:space="preserve">4 кв. 2015 года </t>
  </si>
  <si>
    <t>КЛ 10 кВ Ф-28  ПС "Северная" г.Грозный</t>
  </si>
  <si>
    <t>КТП с ТМ 400 кВа ТП 4-54 Ф-4 ПС "Бачи-Юрт" с.Алерой</t>
  </si>
  <si>
    <t>КТП с ТМ 250 кВа Ф-9 ПС "Курчалой" с Цоци-Юрт ТП 9-78</t>
  </si>
  <si>
    <t xml:space="preserve">Погашение кредиторской задолженности </t>
  </si>
  <si>
    <t>ТРДМ-2 шт.</t>
  </si>
  <si>
    <t>ТДН-2 шт.</t>
  </si>
  <si>
    <t>Строительство ПС 110/10 кВ "Гудермес-Сити"</t>
  </si>
  <si>
    <t>Строительство ПС 110/10 кВ "Черноречье-110 " (строительство ПС 110/10 с 2-мя трансформаторами по 16,0 МВА )</t>
  </si>
  <si>
    <t>КТП с ТМ 100 кВа Ф-15 ПС "АТЭЦ" с. Мескер-Юрт ТП 15-</t>
  </si>
  <si>
    <t>ВЛ-6 кВ Ф-13 ПС "Знаменская", с. Бено-Юрт, Надтеречный район.</t>
  </si>
  <si>
    <t xml:space="preserve">Кабельные Линии 20 кВ (СН1) </t>
  </si>
  <si>
    <t>ВЛ 0,4 кВ Ф-8 ПС "Ачхой-Мартан с.Бамут ТП 8-15</t>
  </si>
  <si>
    <t>ВЛ 0,4 кВ Ф-8 ПС "Ачхой-Мартан с.Бамут ТП 8-12</t>
  </si>
  <si>
    <t>ВЛ 0,4 кВ Ф-8 ПС "Ачхой-Мартан с.Бамут  ТП 8-10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</si>
</sst>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р_._-;\-* #,##0.00_р_._-;_-* &quot;-&quot;??_р_._-;_-@_-"/>
    <numFmt numFmtId="164" formatCode="#,##0.0"/>
    <numFmt numFmtId="165" formatCode="0.000"/>
    <numFmt numFmtId="166" formatCode="0.0000"/>
    <numFmt numFmtId="167" formatCode="_-* #,##0;\(#,##0\);_-* &quot;-&quot;??;_-@"/>
    <numFmt numFmtId="168" formatCode="0.00000"/>
    <numFmt numFmtId="169" formatCode="#,##0.000"/>
  </numFmts>
  <fonts count="52" x14ac:knownFonts="1">
    <font>
      <sz val="12"/>
      <name val="Times New Roman"/>
      <charset val="204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i/>
      <sz val="12"/>
      <name val="Times New Roman"/>
      <family val="1"/>
      <charset val="204"/>
    </font>
    <font>
      <sz val="10"/>
      <name val="Helv"/>
      <charset val="204"/>
    </font>
    <font>
      <b/>
      <i/>
      <sz val="12"/>
      <name val="Times New Roman"/>
      <family val="1"/>
      <charset val="204"/>
    </font>
    <font>
      <sz val="10"/>
      <name val="Arial Cyr"/>
      <charset val="204"/>
    </font>
    <font>
      <sz val="14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u/>
      <sz val="12"/>
      <name val="Times New Roman"/>
      <family val="1"/>
      <charset val="204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Times New Roman"/>
      <family val="1"/>
      <charset val="204"/>
    </font>
    <font>
      <b/>
      <sz val="13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Arial Cyr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6"/>
      <name val="Times New Roman"/>
      <family val="1"/>
      <charset val="204"/>
    </font>
    <font>
      <sz val="13.5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sz val="12"/>
      <color theme="0"/>
      <name val="Times New Roman"/>
      <family val="1"/>
      <charset val="204"/>
    </font>
    <font>
      <sz val="8"/>
      <name val="Arial"/>
      <family val="2"/>
      <charset val="204"/>
    </font>
    <font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Calibri"/>
      <family val="2"/>
      <charset val="204"/>
    </font>
    <font>
      <b/>
      <sz val="12"/>
      <color theme="0" tint="-4.9989318521683403E-2"/>
      <name val="Times New Roman"/>
      <family val="1"/>
      <charset val="204"/>
    </font>
    <font>
      <sz val="12"/>
      <color theme="0" tint="-4.9989318521683403E-2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2"/>
      <color theme="1" tint="4.9989318521683403E-2"/>
      <name val="Times New Roman"/>
      <family val="1"/>
      <charset val="204"/>
    </font>
    <font>
      <sz val="12"/>
      <color theme="0" tint="-0.14999847407452621"/>
      <name val="Times New Roman"/>
      <family val="1"/>
      <charset val="204"/>
    </font>
  </fonts>
  <fills count="4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1"/>
        <bgColor indexed="31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31"/>
      </patternFill>
    </fill>
    <fill>
      <patternFill patternType="solid">
        <fgColor indexed="55"/>
        <bgColor indexed="31"/>
      </patternFill>
    </fill>
    <fill>
      <patternFill patternType="solid">
        <fgColor indexed="9"/>
        <b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0"/>
        <bgColor indexed="31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34998626667073579"/>
        <bgColor indexed="31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indexed="31"/>
      </patternFill>
    </fill>
    <fill>
      <patternFill patternType="solid">
        <fgColor indexed="22"/>
        <bgColor indexed="64"/>
      </patternFill>
    </fill>
    <fill>
      <patternFill patternType="solid">
        <fgColor theme="0" tint="-0.34998626667073579"/>
        <bgColor indexed="26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</fills>
  <borders count="4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</borders>
  <cellStyleXfs count="82">
    <xf numFmtId="0" fontId="0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4" fillId="0" borderId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9" borderId="0" applyNumberFormat="0" applyBorder="0" applyAlignment="0" applyProtection="0"/>
    <xf numFmtId="0" fontId="16" fillId="7" borderId="1" applyNumberFormat="0" applyAlignment="0" applyProtection="0"/>
    <xf numFmtId="0" fontId="17" fillId="20" borderId="2" applyNumberFormat="0" applyAlignment="0" applyProtection="0"/>
    <xf numFmtId="0" fontId="18" fillId="20" borderId="1" applyNumberFormat="0" applyAlignment="0" applyProtection="0"/>
    <xf numFmtId="0" fontId="19" fillId="0" borderId="3" applyNumberFormat="0" applyFill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0" applyNumberFormat="0" applyFill="0" applyBorder="0" applyAlignment="0" applyProtection="0"/>
    <xf numFmtId="0" fontId="22" fillId="0" borderId="6" applyNumberFormat="0" applyFill="0" applyAlignment="0" applyProtection="0"/>
    <xf numFmtId="0" fontId="23" fillId="21" borderId="7" applyNumberFormat="0" applyAlignment="0" applyProtection="0"/>
    <xf numFmtId="0" fontId="24" fillId="0" borderId="0" applyNumberFormat="0" applyFill="0" applyBorder="0" applyAlignment="0" applyProtection="0"/>
    <xf numFmtId="0" fontId="25" fillId="22" borderId="0" applyNumberFormat="0" applyBorder="0" applyAlignment="0" applyProtection="0"/>
    <xf numFmtId="0" fontId="35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36" fillId="0" borderId="0"/>
    <xf numFmtId="0" fontId="36" fillId="0" borderId="0"/>
    <xf numFmtId="0" fontId="2" fillId="0" borderId="0"/>
    <xf numFmtId="0" fontId="35" fillId="0" borderId="0"/>
    <xf numFmtId="0" fontId="2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6" fillId="3" borderId="0" applyNumberFormat="0" applyBorder="0" applyAlignment="0" applyProtection="0"/>
    <xf numFmtId="0" fontId="27" fillId="0" borderId="0" applyNumberFormat="0" applyFill="0" applyBorder="0" applyAlignment="0" applyProtection="0"/>
    <xf numFmtId="0" fontId="14" fillId="23" borderId="8" applyNumberFormat="0" applyFont="0" applyAlignment="0" applyProtection="0"/>
    <xf numFmtId="9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8" fillId="0" borderId="9" applyNumberFormat="0" applyFill="0" applyAlignment="0" applyProtection="0"/>
    <xf numFmtId="0" fontId="6" fillId="0" borderId="0"/>
    <xf numFmtId="0" fontId="6" fillId="0" borderId="0"/>
    <xf numFmtId="0" fontId="29" fillId="0" borderId="0" applyNumberFormat="0" applyFill="0" applyBorder="0" applyAlignment="0" applyProtection="0"/>
    <xf numFmtId="43" fontId="8" fillId="0" borderId="0" applyFont="0" applyFill="0" applyBorder="0" applyAlignment="0" applyProtection="0"/>
    <xf numFmtId="0" fontId="30" fillId="4" borderId="0" applyNumberFormat="0" applyBorder="0" applyAlignment="0" applyProtection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9" fontId="34" fillId="0" borderId="0" applyFont="0" applyFill="0" applyBorder="0" applyAlignment="0" applyProtection="0"/>
    <xf numFmtId="0" fontId="2" fillId="0" borderId="0"/>
    <xf numFmtId="0" fontId="2" fillId="0" borderId="0"/>
  </cellStyleXfs>
  <cellXfs count="903">
    <xf numFmtId="0" fontId="0" fillId="0" borderId="0" xfId="0"/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right"/>
    </xf>
    <xf numFmtId="0" fontId="2" fillId="0" borderId="0" xfId="0" applyFont="1" applyFill="1" applyBorder="1"/>
    <xf numFmtId="0" fontId="3" fillId="0" borderId="0" xfId="0" applyFont="1" applyFill="1" applyAlignment="1"/>
    <xf numFmtId="0" fontId="3" fillId="0" borderId="0" xfId="0" applyFont="1" applyFill="1" applyAlignment="1">
      <alignment horizontal="center"/>
    </xf>
    <xf numFmtId="164" fontId="2" fillId="0" borderId="0" xfId="0" applyNumberFormat="1" applyFont="1" applyFill="1"/>
    <xf numFmtId="0" fontId="3" fillId="0" borderId="0" xfId="0" applyFont="1" applyFill="1"/>
    <xf numFmtId="0" fontId="3" fillId="0" borderId="10" xfId="49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wrapText="1"/>
    </xf>
    <xf numFmtId="0" fontId="2" fillId="0" borderId="0" xfId="0" applyFont="1" applyFill="1" applyBorder="1" applyAlignment="1">
      <alignment horizontal="center" wrapText="1"/>
    </xf>
    <xf numFmtId="16" fontId="3" fillId="25" borderId="14" xfId="49" applyNumberFormat="1" applyFont="1" applyFill="1" applyBorder="1" applyAlignment="1">
      <alignment horizontal="center" vertical="center" wrapText="1"/>
    </xf>
    <xf numFmtId="0" fontId="2" fillId="27" borderId="0" xfId="0" applyFont="1" applyFill="1" applyBorder="1" applyAlignment="1">
      <alignment wrapText="1"/>
    </xf>
    <xf numFmtId="0" fontId="2" fillId="27" borderId="0" xfId="0" applyFont="1" applyFill="1" applyBorder="1" applyAlignment="1">
      <alignment horizontal="center" wrapText="1"/>
    </xf>
    <xf numFmtId="0" fontId="2" fillId="27" borderId="0" xfId="0" applyFont="1" applyFill="1"/>
    <xf numFmtId="0" fontId="2" fillId="0" borderId="15" xfId="49" applyFont="1" applyFill="1" applyBorder="1" applyAlignment="1">
      <alignment horizontal="center" vertical="center" wrapText="1"/>
    </xf>
    <xf numFmtId="0" fontId="2" fillId="0" borderId="16" xfId="59" applyFont="1" applyFill="1" applyBorder="1" applyAlignment="1">
      <alignment horizontal="left" vertical="center" wrapText="1"/>
    </xf>
    <xf numFmtId="0" fontId="3" fillId="0" borderId="16" xfId="49" applyFont="1" applyFill="1" applyBorder="1" applyAlignment="1">
      <alignment horizontal="center" wrapText="1"/>
    </xf>
    <xf numFmtId="0" fontId="2" fillId="27" borderId="0" xfId="0" applyFont="1" applyFill="1" applyBorder="1"/>
    <xf numFmtId="16" fontId="2" fillId="0" borderId="15" xfId="49" applyNumberFormat="1" applyFont="1" applyFill="1" applyBorder="1" applyAlignment="1">
      <alignment horizontal="center" vertical="center" wrapText="1"/>
    </xf>
    <xf numFmtId="0" fontId="3" fillId="0" borderId="15" xfId="49" applyFont="1" applyFill="1" applyBorder="1" applyAlignment="1">
      <alignment horizontal="center" vertical="center" wrapText="1"/>
    </xf>
    <xf numFmtId="0" fontId="3" fillId="27" borderId="0" xfId="0" applyFont="1" applyFill="1" applyBorder="1"/>
    <xf numFmtId="0" fontId="3" fillId="27" borderId="10" xfId="49" applyFont="1" applyFill="1" applyBorder="1" applyAlignment="1">
      <alignment horizontal="left" wrapText="1"/>
    </xf>
    <xf numFmtId="0" fontId="2" fillId="0" borderId="16" xfId="49" applyFont="1" applyFill="1" applyBorder="1" applyAlignment="1">
      <alignment horizontal="left" vertical="top" wrapText="1"/>
    </xf>
    <xf numFmtId="0" fontId="2" fillId="27" borderId="10" xfId="49" applyFont="1" applyFill="1" applyBorder="1" applyAlignment="1">
      <alignment horizontal="left" wrapText="1"/>
    </xf>
    <xf numFmtId="16" fontId="3" fillId="0" borderId="15" xfId="49" applyNumberFormat="1" applyFont="1" applyFill="1" applyBorder="1" applyAlignment="1">
      <alignment horizontal="center" vertical="center" wrapText="1"/>
    </xf>
    <xf numFmtId="16" fontId="3" fillId="25" borderId="15" xfId="49" applyNumberFormat="1" applyFont="1" applyFill="1" applyBorder="1" applyAlignment="1">
      <alignment horizontal="center" vertical="center" wrapText="1"/>
    </xf>
    <xf numFmtId="0" fontId="3" fillId="26" borderId="16" xfId="49" applyFont="1" applyFill="1" applyBorder="1" applyAlignment="1">
      <alignment horizontal="left" wrapText="1"/>
    </xf>
    <xf numFmtId="0" fontId="2" fillId="0" borderId="10" xfId="49" applyFont="1" applyFill="1" applyBorder="1" applyAlignment="1">
      <alignment horizontal="left" wrapText="1"/>
    </xf>
    <xf numFmtId="0" fontId="2" fillId="0" borderId="10" xfId="59" applyFont="1" applyFill="1" applyBorder="1" applyAlignment="1">
      <alignment horizontal="left" vertical="center" wrapText="1"/>
    </xf>
    <xf numFmtId="0" fontId="3" fillId="26" borderId="19" xfId="49" applyFont="1" applyFill="1" applyBorder="1" applyAlignment="1">
      <alignment horizontal="left" wrapText="1"/>
    </xf>
    <xf numFmtId="49" fontId="3" fillId="25" borderId="15" xfId="49" applyNumberFormat="1" applyFont="1" applyFill="1" applyBorder="1" applyAlignment="1">
      <alignment horizontal="center" vertical="center" wrapText="1"/>
    </xf>
    <xf numFmtId="0" fontId="3" fillId="28" borderId="10" xfId="49" applyFont="1" applyFill="1" applyBorder="1" applyAlignment="1">
      <alignment horizontal="center" wrapText="1"/>
    </xf>
    <xf numFmtId="0" fontId="3" fillId="27" borderId="10" xfId="49" applyFont="1" applyFill="1" applyBorder="1" applyAlignment="1">
      <alignment horizontal="center" wrapText="1"/>
    </xf>
    <xf numFmtId="0" fontId="2" fillId="27" borderId="10" xfId="49" applyFont="1" applyFill="1" applyBorder="1" applyAlignment="1">
      <alignment horizontal="center" vertical="center" wrapText="1"/>
    </xf>
    <xf numFmtId="0" fontId="5" fillId="27" borderId="10" xfId="61" applyFont="1" applyFill="1" applyBorder="1" applyAlignment="1">
      <alignment horizontal="left" vertical="center" wrapText="1"/>
    </xf>
    <xf numFmtId="0" fontId="2" fillId="27" borderId="10" xfId="49" applyFont="1" applyFill="1" applyBorder="1"/>
    <xf numFmtId="0" fontId="3" fillId="28" borderId="10" xfId="61" applyFont="1" applyFill="1" applyBorder="1" applyAlignment="1">
      <alignment horizontal="left" vertical="center" wrapText="1"/>
    </xf>
    <xf numFmtId="0" fontId="2" fillId="0" borderId="20" xfId="59" applyFont="1" applyFill="1" applyBorder="1" applyAlignment="1">
      <alignment horizontal="left" vertical="center" wrapText="1"/>
    </xf>
    <xf numFmtId="0" fontId="3" fillId="31" borderId="16" xfId="59" applyFont="1" applyFill="1" applyBorder="1" applyAlignment="1">
      <alignment horizontal="left" vertical="center" wrapText="1"/>
    </xf>
    <xf numFmtId="0" fontId="2" fillId="32" borderId="15" xfId="49" applyFont="1" applyFill="1" applyBorder="1" applyAlignment="1">
      <alignment horizontal="center" vertical="center" wrapText="1"/>
    </xf>
    <xf numFmtId="0" fontId="2" fillId="32" borderId="16" xfId="59" applyFont="1" applyFill="1" applyBorder="1" applyAlignment="1">
      <alignment horizontal="left" vertical="center" wrapText="1"/>
    </xf>
    <xf numFmtId="0" fontId="2" fillId="32" borderId="10" xfId="49" applyFont="1" applyFill="1" applyBorder="1" applyAlignment="1">
      <alignment horizontal="center" vertical="center" wrapText="1"/>
    </xf>
    <xf numFmtId="165" fontId="2" fillId="32" borderId="10" xfId="49" applyNumberFormat="1" applyFont="1" applyFill="1" applyBorder="1" applyAlignment="1">
      <alignment horizontal="center"/>
    </xf>
    <xf numFmtId="0" fontId="2" fillId="32" borderId="0" xfId="0" applyFont="1" applyFill="1" applyBorder="1"/>
    <xf numFmtId="165" fontId="3" fillId="27" borderId="10" xfId="49" applyNumberFormat="1" applyFont="1" applyFill="1" applyBorder="1" applyAlignment="1">
      <alignment horizontal="center"/>
    </xf>
    <xf numFmtId="49" fontId="2" fillId="27" borderId="10" xfId="49" applyNumberFormat="1" applyFont="1" applyFill="1" applyBorder="1" applyAlignment="1">
      <alignment horizontal="center" vertical="center" wrapText="1"/>
    </xf>
    <xf numFmtId="0" fontId="3" fillId="33" borderId="10" xfId="61" applyFont="1" applyFill="1" applyBorder="1" applyAlignment="1">
      <alignment horizontal="left" vertical="center" wrapText="1"/>
    </xf>
    <xf numFmtId="0" fontId="0" fillId="32" borderId="10" xfId="0" applyFill="1" applyBorder="1" applyAlignment="1">
      <alignment vertical="center" wrapText="1"/>
    </xf>
    <xf numFmtId="0" fontId="3" fillId="34" borderId="10" xfId="61" applyFont="1" applyFill="1" applyBorder="1" applyAlignment="1">
      <alignment horizontal="left" vertical="center" wrapText="1"/>
    </xf>
    <xf numFmtId="0" fontId="2" fillId="32" borderId="16" xfId="49" applyFont="1" applyFill="1" applyBorder="1" applyAlignment="1">
      <alignment horizontal="left" wrapText="1"/>
    </xf>
    <xf numFmtId="1" fontId="3" fillId="27" borderId="15" xfId="49" applyNumberFormat="1" applyFont="1" applyFill="1" applyBorder="1" applyAlignment="1">
      <alignment horizontal="center" vertical="center" wrapText="1"/>
    </xf>
    <xf numFmtId="0" fontId="2" fillId="27" borderId="10" xfId="0" applyFont="1" applyFill="1" applyBorder="1" applyAlignment="1">
      <alignment horizontal="left" wrapText="1"/>
    </xf>
    <xf numFmtId="0" fontId="2" fillId="0" borderId="15" xfId="49" applyFont="1" applyBorder="1"/>
    <xf numFmtId="0" fontId="7" fillId="0" borderId="21" xfId="49" applyFont="1" applyFill="1" applyBorder="1" applyAlignment="1">
      <alignment vertical="center" wrapText="1"/>
    </xf>
    <xf numFmtId="0" fontId="7" fillId="0" borderId="10" xfId="49" applyFont="1" applyFill="1" applyBorder="1" applyAlignment="1">
      <alignment vertical="center" wrapText="1"/>
    </xf>
    <xf numFmtId="0" fontId="2" fillId="27" borderId="10" xfId="0" applyFont="1" applyFill="1" applyBorder="1" applyAlignment="1">
      <alignment horizontal="center" wrapText="1"/>
    </xf>
    <xf numFmtId="0" fontId="5" fillId="27" borderId="10" xfId="58" applyFont="1" applyFill="1" applyBorder="1" applyAlignment="1">
      <alignment horizontal="left" vertical="center" wrapText="1"/>
    </xf>
    <xf numFmtId="0" fontId="3" fillId="0" borderId="21" xfId="49" applyFont="1" applyFill="1" applyBorder="1" applyAlignment="1">
      <alignment horizontal="center" vertical="center" wrapText="1"/>
    </xf>
    <xf numFmtId="16" fontId="3" fillId="0" borderId="21" xfId="49" applyNumberFormat="1" applyFont="1" applyFill="1" applyBorder="1" applyAlignment="1">
      <alignment horizontal="center" vertical="center" wrapText="1"/>
    </xf>
    <xf numFmtId="16" fontId="3" fillId="0" borderId="22" xfId="49" applyNumberFormat="1" applyFont="1" applyFill="1" applyBorder="1" applyAlignment="1">
      <alignment horizontal="center" vertical="center" wrapText="1"/>
    </xf>
    <xf numFmtId="0" fontId="2" fillId="0" borderId="23" xfId="49" applyFont="1" applyFill="1" applyBorder="1" applyAlignment="1">
      <alignment horizontal="center" vertical="center" wrapText="1"/>
    </xf>
    <xf numFmtId="0" fontId="2" fillId="0" borderId="10" xfId="59" applyFont="1" applyFill="1" applyBorder="1" applyAlignment="1">
      <alignment horizontal="left" vertical="center"/>
    </xf>
    <xf numFmtId="0" fontId="3" fillId="0" borderId="10" xfId="49" applyFont="1" applyFill="1" applyBorder="1" applyAlignment="1">
      <alignment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2" fillId="0" borderId="25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/>
    <xf numFmtId="0" fontId="2" fillId="0" borderId="0" xfId="55" applyFont="1" applyAlignment="1">
      <alignment vertical="center"/>
    </xf>
    <xf numFmtId="0" fontId="2" fillId="0" borderId="0" xfId="55" applyFont="1" applyAlignment="1">
      <alignment horizontal="center" vertical="center"/>
    </xf>
    <xf numFmtId="0" fontId="3" fillId="32" borderId="15" xfId="49" applyFont="1" applyFill="1" applyBorder="1" applyAlignment="1">
      <alignment horizontal="center" vertical="center" wrapText="1"/>
    </xf>
    <xf numFmtId="0" fontId="3" fillId="32" borderId="10" xfId="49" applyFont="1" applyFill="1" applyBorder="1" applyAlignment="1">
      <alignment horizontal="left" wrapText="1"/>
    </xf>
    <xf numFmtId="0" fontId="3" fillId="0" borderId="10" xfId="52" applyFont="1" applyBorder="1" applyAlignment="1">
      <alignment horizontal="center" vertical="center"/>
    </xf>
    <xf numFmtId="0" fontId="3" fillId="0" borderId="10" xfId="52" applyFont="1" applyBorder="1" applyAlignment="1">
      <alignment horizontal="center" vertical="center" wrapText="1"/>
    </xf>
    <xf numFmtId="2" fontId="3" fillId="0" borderId="10" xfId="52" applyNumberFormat="1" applyFont="1" applyBorder="1" applyAlignment="1">
      <alignment horizontal="center" vertical="center" wrapText="1"/>
    </xf>
    <xf numFmtId="0" fontId="3" fillId="0" borderId="10" xfId="52" applyFont="1" applyFill="1" applyBorder="1" applyAlignment="1">
      <alignment horizontal="center" vertical="center"/>
    </xf>
    <xf numFmtId="2" fontId="3" fillId="32" borderId="0" xfId="0" applyNumberFormat="1" applyFont="1" applyFill="1" applyBorder="1" applyAlignment="1">
      <alignment horizontal="center" wrapText="1"/>
    </xf>
    <xf numFmtId="165" fontId="2" fillId="32" borderId="0" xfId="0" applyNumberFormat="1" applyFont="1" applyFill="1" applyBorder="1" applyAlignment="1">
      <alignment horizontal="right" wrapText="1"/>
    </xf>
    <xf numFmtId="165" fontId="3" fillId="32" borderId="0" xfId="0" applyNumberFormat="1" applyFont="1" applyFill="1" applyBorder="1" applyAlignment="1">
      <alignment horizontal="right" wrapText="1"/>
    </xf>
    <xf numFmtId="0" fontId="3" fillId="0" borderId="10" xfId="49" applyFont="1" applyFill="1" applyBorder="1" applyAlignment="1">
      <alignment horizontal="left" vertical="center" wrapText="1"/>
    </xf>
    <xf numFmtId="0" fontId="3" fillId="26" borderId="10" xfId="49" applyFont="1" applyFill="1" applyBorder="1" applyAlignment="1">
      <alignment horizontal="left" wrapText="1"/>
    </xf>
    <xf numFmtId="0" fontId="3" fillId="26" borderId="10" xfId="49" applyFont="1" applyFill="1" applyBorder="1" applyAlignment="1">
      <alignment horizontal="left"/>
    </xf>
    <xf numFmtId="0" fontId="2" fillId="27" borderId="10" xfId="49" applyFont="1" applyFill="1" applyBorder="1" applyAlignment="1">
      <alignment horizontal="left"/>
    </xf>
    <xf numFmtId="0" fontId="3" fillId="0" borderId="10" xfId="49" applyFont="1" applyFill="1" applyBorder="1" applyAlignment="1">
      <alignment horizontal="center" wrapText="1"/>
    </xf>
    <xf numFmtId="0" fontId="3" fillId="28" borderId="10" xfId="49" applyFont="1" applyFill="1" applyBorder="1" applyAlignment="1">
      <alignment horizontal="left" vertical="center" wrapText="1"/>
    </xf>
    <xf numFmtId="0" fontId="5" fillId="28" borderId="10" xfId="59" applyFont="1" applyFill="1" applyBorder="1" applyAlignment="1">
      <alignment horizontal="left" vertical="center" wrapText="1"/>
    </xf>
    <xf numFmtId="0" fontId="3" fillId="0" borderId="10" xfId="59" applyFont="1" applyFill="1" applyBorder="1" applyAlignment="1">
      <alignment horizontal="left" vertical="center" wrapText="1"/>
    </xf>
    <xf numFmtId="0" fontId="3" fillId="27" borderId="10" xfId="49" applyFont="1" applyFill="1" applyBorder="1" applyAlignment="1">
      <alignment horizontal="left"/>
    </xf>
    <xf numFmtId="0" fontId="2" fillId="0" borderId="10" xfId="49" applyFont="1" applyFill="1" applyBorder="1" applyAlignment="1">
      <alignment horizontal="left" vertical="top" wrapText="1"/>
    </xf>
    <xf numFmtId="0" fontId="3" fillId="32" borderId="10" xfId="59" applyFont="1" applyFill="1" applyBorder="1" applyAlignment="1">
      <alignment horizontal="left" vertical="center" wrapText="1"/>
    </xf>
    <xf numFmtId="0" fontId="3" fillId="0" borderId="10" xfId="49" applyFont="1" applyFill="1" applyBorder="1" applyAlignment="1">
      <alignment horizontal="left" wrapText="1"/>
    </xf>
    <xf numFmtId="0" fontId="2" fillId="0" borderId="10" xfId="49" applyFont="1" applyFill="1" applyBorder="1" applyAlignment="1">
      <alignment horizontal="center" wrapText="1"/>
    </xf>
    <xf numFmtId="0" fontId="2" fillId="32" borderId="10" xfId="59" applyFont="1" applyFill="1" applyBorder="1" applyAlignment="1">
      <alignment horizontal="left" vertical="center" wrapText="1"/>
    </xf>
    <xf numFmtId="0" fontId="3" fillId="29" borderId="10" xfId="59" applyFont="1" applyFill="1" applyBorder="1" applyAlignment="1">
      <alignment horizontal="left" vertical="center" wrapText="1"/>
    </xf>
    <xf numFmtId="0" fontId="2" fillId="0" borderId="10" xfId="60" applyFont="1" applyFill="1" applyBorder="1" applyAlignment="1">
      <alignment horizontal="left" vertical="center" wrapText="1"/>
    </xf>
    <xf numFmtId="0" fontId="2" fillId="32" borderId="10" xfId="49" applyFont="1" applyFill="1" applyBorder="1" applyAlignment="1">
      <alignment horizontal="left" wrapText="1"/>
    </xf>
    <xf numFmtId="0" fontId="3" fillId="28" borderId="10" xfId="59" applyFont="1" applyFill="1" applyBorder="1" applyAlignment="1">
      <alignment horizontal="left" vertical="center" wrapText="1"/>
    </xf>
    <xf numFmtId="0" fontId="3" fillId="28" borderId="10" xfId="59" applyFont="1" applyFill="1" applyBorder="1" applyAlignment="1">
      <alignment horizontal="left" vertical="center"/>
    </xf>
    <xf numFmtId="0" fontId="3" fillId="0" borderId="10" xfId="28" applyFont="1" applyBorder="1" applyAlignment="1">
      <alignment wrapText="1"/>
    </xf>
    <xf numFmtId="0" fontId="3" fillId="0" borderId="10" xfId="49" applyFont="1" applyBorder="1" applyAlignment="1">
      <alignment horizontal="left" wrapText="1"/>
    </xf>
    <xf numFmtId="0" fontId="2" fillId="0" borderId="10" xfId="49" applyFont="1" applyBorder="1" applyAlignment="1">
      <alignment horizontal="left" wrapText="1"/>
    </xf>
    <xf numFmtId="0" fontId="3" fillId="30" borderId="10" xfId="59" applyFont="1" applyFill="1" applyBorder="1" applyAlignment="1">
      <alignment horizontal="left" vertical="center" wrapText="1"/>
    </xf>
    <xf numFmtId="4" fontId="2" fillId="0" borderId="10" xfId="59" applyNumberFormat="1" applyFont="1" applyFill="1" applyBorder="1" applyAlignment="1">
      <alignment horizontal="left" vertical="center" wrapText="1"/>
    </xf>
    <xf numFmtId="4" fontId="3" fillId="0" borderId="10" xfId="59" applyNumberFormat="1" applyFont="1" applyFill="1" applyBorder="1" applyAlignment="1">
      <alignment horizontal="left" vertical="center" wrapText="1"/>
    </xf>
    <xf numFmtId="0" fontId="2" fillId="0" borderId="10" xfId="49" applyFont="1" applyFill="1" applyBorder="1" applyAlignment="1">
      <alignment horizontal="left" vertical="center" wrapText="1"/>
    </xf>
    <xf numFmtId="0" fontId="3" fillId="0" borderId="10" xfId="0" applyFont="1" applyFill="1" applyBorder="1" applyAlignment="1">
      <alignment horizontal="left" vertical="center" wrapText="1"/>
    </xf>
    <xf numFmtId="0" fontId="2" fillId="0" borderId="10" xfId="0" applyFont="1" applyFill="1" applyBorder="1" applyAlignment="1">
      <alignment horizontal="left" vertical="center" wrapText="1"/>
    </xf>
    <xf numFmtId="0" fontId="3" fillId="0" borderId="26" xfId="49" applyFont="1" applyFill="1" applyBorder="1" applyAlignment="1">
      <alignment horizontal="center" vertical="center" wrapText="1"/>
    </xf>
    <xf numFmtId="16" fontId="3" fillId="25" borderId="26" xfId="49" applyNumberFormat="1" applyFont="1" applyFill="1" applyBorder="1" applyAlignment="1">
      <alignment horizontal="center" vertical="center" wrapText="1"/>
    </xf>
    <xf numFmtId="0" fontId="3" fillId="32" borderId="26" xfId="49" applyFont="1" applyFill="1" applyBorder="1" applyAlignment="1">
      <alignment horizontal="center" vertical="center" wrapText="1"/>
    </xf>
    <xf numFmtId="16" fontId="3" fillId="0" borderId="26" xfId="49" applyNumberFormat="1" applyFont="1" applyFill="1" applyBorder="1" applyAlignment="1">
      <alignment horizontal="center" vertical="center" wrapText="1"/>
    </xf>
    <xf numFmtId="1" fontId="3" fillId="24" borderId="26" xfId="49" applyNumberFormat="1" applyFont="1" applyFill="1" applyBorder="1" applyAlignment="1">
      <alignment horizontal="center" vertical="center" wrapText="1"/>
    </xf>
    <xf numFmtId="49" fontId="3" fillId="25" borderId="26" xfId="49" applyNumberFormat="1" applyFont="1" applyFill="1" applyBorder="1" applyAlignment="1">
      <alignment horizontal="center" vertical="center" wrapText="1"/>
    </xf>
    <xf numFmtId="1" fontId="3" fillId="27" borderId="26" xfId="49" applyNumberFormat="1" applyFont="1" applyFill="1" applyBorder="1" applyAlignment="1">
      <alignment horizontal="center" vertical="center" wrapText="1"/>
    </xf>
    <xf numFmtId="0" fontId="3" fillId="29" borderId="27" xfId="59" applyFont="1" applyFill="1" applyBorder="1" applyAlignment="1">
      <alignment horizontal="left" vertical="center" wrapText="1"/>
    </xf>
    <xf numFmtId="0" fontId="7" fillId="0" borderId="26" xfId="49" applyFont="1" applyFill="1" applyBorder="1" applyAlignment="1">
      <alignment vertical="center" wrapText="1"/>
    </xf>
    <xf numFmtId="0" fontId="5" fillId="27" borderId="27" xfId="58" applyFont="1" applyFill="1" applyBorder="1" applyAlignment="1">
      <alignment horizontal="left" vertical="center" wrapText="1"/>
    </xf>
    <xf numFmtId="0" fontId="3" fillId="0" borderId="26" xfId="49" applyFont="1" applyFill="1" applyBorder="1" applyAlignment="1">
      <alignment vertical="center" wrapText="1"/>
    </xf>
    <xf numFmtId="0" fontId="3" fillId="0" borderId="27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32" borderId="0" xfId="0" applyFont="1" applyFill="1" applyBorder="1" applyAlignment="1">
      <alignment horizontal="center" vertical="center" wrapText="1"/>
    </xf>
    <xf numFmtId="0" fontId="3" fillId="32" borderId="0" xfId="52" applyFont="1" applyFill="1" applyBorder="1" applyAlignment="1">
      <alignment vertical="center" wrapText="1"/>
    </xf>
    <xf numFmtId="0" fontId="3" fillId="32" borderId="0" xfId="52" applyFont="1" applyFill="1" applyBorder="1" applyAlignment="1">
      <alignment horizontal="center" vertical="center" wrapText="1"/>
    </xf>
    <xf numFmtId="2" fontId="3" fillId="32" borderId="0" xfId="0" applyNumberFormat="1" applyFont="1" applyFill="1" applyBorder="1" applyAlignment="1">
      <alignment horizontal="center" vertical="center" wrapText="1"/>
    </xf>
    <xf numFmtId="10" fontId="3" fillId="32" borderId="0" xfId="0" applyNumberFormat="1" applyFont="1" applyFill="1" applyBorder="1" applyAlignment="1">
      <alignment horizontal="center" vertical="center" wrapText="1"/>
    </xf>
    <xf numFmtId="2" fontId="3" fillId="34" borderId="0" xfId="49" applyNumberFormat="1" applyFont="1" applyFill="1" applyBorder="1" applyAlignment="1">
      <alignment horizontal="center"/>
    </xf>
    <xf numFmtId="2" fontId="2" fillId="32" borderId="0" xfId="0" applyNumberFormat="1" applyFont="1" applyFill="1" applyBorder="1" applyAlignment="1">
      <alignment horizontal="center" wrapText="1"/>
    </xf>
    <xf numFmtId="165" fontId="3" fillId="34" borderId="0" xfId="49" applyNumberFormat="1" applyFont="1" applyFill="1" applyBorder="1" applyAlignment="1">
      <alignment horizontal="right"/>
    </xf>
    <xf numFmtId="165" fontId="3" fillId="34" borderId="0" xfId="49" applyNumberFormat="1" applyFont="1" applyFill="1" applyBorder="1" applyAlignment="1">
      <alignment horizontal="right" wrapText="1"/>
    </xf>
    <xf numFmtId="165" fontId="3" fillId="32" borderId="0" xfId="58" applyNumberFormat="1" applyFont="1" applyFill="1" applyBorder="1" applyAlignment="1">
      <alignment horizontal="right" vertical="center" wrapText="1"/>
    </xf>
    <xf numFmtId="165" fontId="3" fillId="32" borderId="0" xfId="0" applyNumberFormat="1" applyFont="1" applyFill="1" applyBorder="1" applyAlignment="1">
      <alignment horizontal="right" vertical="center" wrapText="1"/>
    </xf>
    <xf numFmtId="165" fontId="3" fillId="34" borderId="0" xfId="61" applyNumberFormat="1" applyFont="1" applyFill="1" applyBorder="1" applyAlignment="1">
      <alignment horizontal="right" vertical="center" wrapText="1"/>
    </xf>
    <xf numFmtId="165" fontId="7" fillId="32" borderId="0" xfId="58" applyNumberFormat="1" applyFont="1" applyFill="1" applyBorder="1" applyAlignment="1">
      <alignment horizontal="right" vertical="center" wrapText="1"/>
    </xf>
    <xf numFmtId="0" fontId="3" fillId="34" borderId="0" xfId="59" applyFont="1" applyFill="1" applyBorder="1" applyAlignment="1">
      <alignment horizontal="left" vertical="center" wrapText="1"/>
    </xf>
    <xf numFmtId="0" fontId="3" fillId="34" borderId="0" xfId="59" applyFont="1" applyFill="1" applyBorder="1" applyAlignment="1">
      <alignment horizontal="center" vertical="center" wrapText="1"/>
    </xf>
    <xf numFmtId="0" fontId="5" fillId="32" borderId="0" xfId="58" applyFont="1" applyFill="1" applyBorder="1" applyAlignment="1">
      <alignment horizontal="left" vertical="center" wrapText="1"/>
    </xf>
    <xf numFmtId="0" fontId="2" fillId="32" borderId="0" xfId="0" applyFont="1" applyFill="1" applyBorder="1" applyAlignment="1">
      <alignment horizontal="center" wrapText="1"/>
    </xf>
    <xf numFmtId="0" fontId="3" fillId="32" borderId="0" xfId="0" applyFont="1" applyFill="1" applyBorder="1" applyAlignment="1">
      <alignment horizontal="left" vertical="center" wrapText="1"/>
    </xf>
    <xf numFmtId="0" fontId="2" fillId="32" borderId="0" xfId="0" applyFont="1" applyFill="1" applyBorder="1" applyAlignment="1">
      <alignment horizontal="center" vertical="center" wrapText="1"/>
    </xf>
    <xf numFmtId="0" fontId="3" fillId="28" borderId="27" xfId="61" applyFont="1" applyFill="1" applyBorder="1" applyAlignment="1">
      <alignment horizontal="left" vertical="center" wrapText="1"/>
    </xf>
    <xf numFmtId="0" fontId="2" fillId="0" borderId="10" xfId="0" applyNumberFormat="1" applyFont="1" applyFill="1" applyBorder="1" applyAlignment="1">
      <alignment horizontal="center" vertical="center" wrapText="1"/>
    </xf>
    <xf numFmtId="0" fontId="11" fillId="0" borderId="10" xfId="0" applyNumberFormat="1" applyFont="1" applyFill="1" applyBorder="1" applyAlignment="1">
      <alignment horizontal="center" vertical="center" wrapText="1"/>
    </xf>
    <xf numFmtId="0" fontId="2" fillId="0" borderId="0" xfId="49" applyFont="1" applyAlignment="1">
      <alignment horizontal="right"/>
    </xf>
    <xf numFmtId="0" fontId="2" fillId="0" borderId="10" xfId="49" applyFont="1" applyFill="1" applyBorder="1" applyAlignment="1">
      <alignment wrapText="1"/>
    </xf>
    <xf numFmtId="165" fontId="0" fillId="0" borderId="0" xfId="0" applyNumberFormat="1"/>
    <xf numFmtId="165" fontId="3" fillId="0" borderId="10" xfId="0" applyNumberFormat="1" applyFont="1" applyFill="1" applyBorder="1" applyAlignment="1">
      <alignment horizontal="center" vertical="center" wrapText="1"/>
    </xf>
    <xf numFmtId="165" fontId="2" fillId="28" borderId="10" xfId="49" applyNumberFormat="1" applyFont="1" applyFill="1" applyBorder="1" applyAlignment="1">
      <alignment horizontal="center" vertical="center" wrapText="1"/>
    </xf>
    <xf numFmtId="0" fontId="3" fillId="32" borderId="10" xfId="49" applyFont="1" applyFill="1" applyBorder="1" applyAlignment="1">
      <alignment horizontal="center" vertical="center" wrapText="1"/>
    </xf>
    <xf numFmtId="0" fontId="0" fillId="32" borderId="0" xfId="0" applyFill="1"/>
    <xf numFmtId="0" fontId="3" fillId="32" borderId="27" xfId="49" applyFont="1" applyFill="1" applyBorder="1" applyAlignment="1">
      <alignment horizontal="center" vertical="center" wrapText="1"/>
    </xf>
    <xf numFmtId="165" fontId="0" fillId="32" borderId="0" xfId="0" applyNumberFormat="1" applyFill="1"/>
    <xf numFmtId="16" fontId="2" fillId="32" borderId="15" xfId="49" applyNumberFormat="1" applyFont="1" applyFill="1" applyBorder="1" applyAlignment="1">
      <alignment horizontal="center" vertical="center" wrapText="1"/>
    </xf>
    <xf numFmtId="0" fontId="2" fillId="32" borderId="10" xfId="60" applyFont="1" applyFill="1" applyBorder="1" applyAlignment="1">
      <alignment horizontal="left" vertical="center" wrapText="1"/>
    </xf>
    <xf numFmtId="0" fontId="31" fillId="0" borderId="0" xfId="62" applyFont="1"/>
    <xf numFmtId="0" fontId="31" fillId="0" borderId="0" xfId="62" applyFont="1" applyAlignment="1">
      <alignment vertical="center"/>
    </xf>
    <xf numFmtId="0" fontId="31" fillId="0" borderId="0" xfId="62" applyFont="1" applyFill="1" applyAlignment="1">
      <alignment vertical="center"/>
    </xf>
    <xf numFmtId="0" fontId="2" fillId="0" borderId="0" xfId="62" applyFont="1" applyAlignment="1">
      <alignment horizontal="right"/>
    </xf>
    <xf numFmtId="0" fontId="10" fillId="0" borderId="10" xfId="62" applyFont="1" applyBorder="1" applyAlignment="1">
      <alignment horizontal="center" vertical="center"/>
    </xf>
    <xf numFmtId="0" fontId="10" fillId="0" borderId="10" xfId="62" applyFont="1" applyBorder="1" applyAlignment="1">
      <alignment horizontal="center" vertical="center" wrapText="1"/>
    </xf>
    <xf numFmtId="2" fontId="10" fillId="0" borderId="10" xfId="62" applyNumberFormat="1" applyFont="1" applyBorder="1" applyAlignment="1">
      <alignment horizontal="center" vertical="center" wrapText="1"/>
    </xf>
    <xf numFmtId="2" fontId="10" fillId="0" borderId="10" xfId="62" applyNumberFormat="1" applyFont="1" applyFill="1" applyBorder="1" applyAlignment="1">
      <alignment horizontal="center" vertical="center" wrapText="1"/>
    </xf>
    <xf numFmtId="0" fontId="33" fillId="0" borderId="10" xfId="62" applyFont="1" applyBorder="1" applyAlignment="1">
      <alignment wrapText="1"/>
    </xf>
    <xf numFmtId="2" fontId="33" fillId="0" borderId="10" xfId="62" applyNumberFormat="1" applyFont="1" applyBorder="1" applyAlignment="1">
      <alignment horizontal="center" vertical="center" wrapText="1"/>
    </xf>
    <xf numFmtId="2" fontId="33" fillId="0" borderId="10" xfId="62" applyNumberFormat="1" applyFont="1" applyFill="1" applyBorder="1" applyAlignment="1">
      <alignment horizontal="center" vertical="center" wrapText="1"/>
    </xf>
    <xf numFmtId="0" fontId="33" fillId="0" borderId="10" xfId="62" applyFont="1" applyBorder="1" applyAlignment="1">
      <alignment horizontal="center" vertical="center" wrapText="1"/>
    </xf>
    <xf numFmtId="0" fontId="33" fillId="0" borderId="0" xfId="62" applyFont="1" applyAlignment="1">
      <alignment wrapText="1"/>
    </xf>
    <xf numFmtId="0" fontId="3" fillId="0" borderId="10" xfId="60" applyFont="1" applyFill="1" applyBorder="1" applyAlignment="1">
      <alignment horizontal="left" vertical="center" wrapText="1"/>
    </xf>
    <xf numFmtId="0" fontId="33" fillId="0" borderId="0" xfId="62" applyFont="1" applyFill="1" applyAlignment="1">
      <alignment wrapText="1"/>
    </xf>
    <xf numFmtId="0" fontId="2" fillId="0" borderId="10" xfId="0" applyFont="1" applyFill="1" applyBorder="1" applyAlignment="1">
      <alignment horizontal="center" vertical="center" wrapText="1"/>
    </xf>
    <xf numFmtId="0" fontId="2" fillId="32" borderId="29" xfId="49" applyFont="1" applyFill="1" applyBorder="1" applyAlignment="1">
      <alignment horizontal="center" vertical="center" wrapText="1"/>
    </xf>
    <xf numFmtId="0" fontId="2" fillId="0" borderId="29" xfId="49" applyFont="1" applyBorder="1"/>
    <xf numFmtId="0" fontId="2" fillId="0" borderId="15" xfId="49" applyFont="1" applyFill="1" applyBorder="1"/>
    <xf numFmtId="0" fontId="2" fillId="0" borderId="22" xfId="49" applyFont="1" applyFill="1" applyBorder="1" applyAlignment="1">
      <alignment horizontal="center" vertical="center" wrapText="1"/>
    </xf>
    <xf numFmtId="0" fontId="3" fillId="0" borderId="29" xfId="49" applyFont="1" applyFill="1" applyBorder="1" applyAlignment="1">
      <alignment vertical="center" wrapText="1"/>
    </xf>
    <xf numFmtId="0" fontId="2" fillId="0" borderId="22" xfId="0" applyFont="1" applyFill="1" applyBorder="1" applyAlignment="1">
      <alignment horizontal="center" vertical="center" wrapText="1"/>
    </xf>
    <xf numFmtId="0" fontId="2" fillId="0" borderId="30" xfId="0" applyFont="1" applyFill="1" applyBorder="1" applyAlignment="1">
      <alignment horizontal="center" vertical="center" wrapText="1"/>
    </xf>
    <xf numFmtId="0" fontId="3" fillId="32" borderId="10" xfId="49" applyFont="1" applyFill="1" applyBorder="1" applyAlignment="1">
      <alignment horizontal="left" vertical="center" wrapText="1"/>
    </xf>
    <xf numFmtId="0" fontId="3" fillId="32" borderId="10" xfId="49" applyFont="1" applyFill="1" applyBorder="1" applyAlignment="1">
      <alignment horizontal="center" wrapText="1"/>
    </xf>
    <xf numFmtId="0" fontId="2" fillId="32" borderId="20" xfId="61" applyFont="1" applyFill="1" applyBorder="1" applyAlignment="1">
      <alignment horizontal="left" vertical="center" wrapText="1"/>
    </xf>
    <xf numFmtId="0" fontId="2" fillId="31" borderId="10" xfId="49" applyFont="1" applyFill="1" applyBorder="1" applyAlignment="1">
      <alignment horizontal="left" wrapText="1"/>
    </xf>
    <xf numFmtId="0" fontId="2" fillId="0" borderId="0" xfId="0" applyFont="1" applyFill="1" applyAlignment="1"/>
    <xf numFmtId="0" fontId="2" fillId="28" borderId="10" xfId="61" applyFont="1" applyFill="1" applyBorder="1" applyAlignment="1">
      <alignment horizontal="left" vertical="center" wrapText="1"/>
    </xf>
    <xf numFmtId="0" fontId="2" fillId="29" borderId="10" xfId="59" applyFont="1" applyFill="1" applyBorder="1" applyAlignment="1">
      <alignment horizontal="left" vertical="center" wrapText="1"/>
    </xf>
    <xf numFmtId="165" fontId="3" fillId="32" borderId="10" xfId="0" applyNumberFormat="1" applyFont="1" applyFill="1" applyBorder="1" applyAlignment="1">
      <alignment horizontal="center" vertical="center" wrapText="1"/>
    </xf>
    <xf numFmtId="0" fontId="3" fillId="27" borderId="10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left" vertical="center" wrapText="1"/>
    </xf>
    <xf numFmtId="165" fontId="3" fillId="32" borderId="10" xfId="49" applyNumberFormat="1" applyFont="1" applyFill="1" applyBorder="1" applyAlignment="1">
      <alignment horizontal="center"/>
    </xf>
    <xf numFmtId="0" fontId="7" fillId="27" borderId="10" xfId="58" applyFont="1" applyFill="1" applyBorder="1" applyAlignment="1">
      <alignment horizontal="left" vertical="center" wrapText="1"/>
    </xf>
    <xf numFmtId="0" fontId="2" fillId="0" borderId="16" xfId="59" applyFont="1" applyFill="1" applyBorder="1" applyAlignment="1">
      <alignment vertical="center" wrapText="1"/>
    </xf>
    <xf numFmtId="165" fontId="3" fillId="31" borderId="10" xfId="0" applyNumberFormat="1" applyFont="1" applyFill="1" applyBorder="1" applyAlignment="1">
      <alignment horizontal="center" vertical="center" wrapText="1"/>
    </xf>
    <xf numFmtId="0" fontId="2" fillId="0" borderId="10" xfId="59" applyFont="1" applyFill="1" applyBorder="1" applyAlignment="1">
      <alignment vertical="center" wrapText="1"/>
    </xf>
    <xf numFmtId="0" fontId="3" fillId="32" borderId="10" xfId="52" applyFont="1" applyFill="1" applyBorder="1" applyAlignment="1">
      <alignment horizontal="center" vertical="center" wrapText="1"/>
    </xf>
    <xf numFmtId="0" fontId="2" fillId="0" borderId="16" xfId="49" applyFont="1" applyFill="1" applyBorder="1" applyAlignment="1">
      <alignment horizontal="center" wrapText="1"/>
    </xf>
    <xf numFmtId="0" fontId="2" fillId="0" borderId="16" xfId="49" applyFont="1" applyFill="1" applyBorder="1" applyAlignment="1">
      <alignment horizontal="left" wrapText="1"/>
    </xf>
    <xf numFmtId="165" fontId="5" fillId="27" borderId="10" xfId="58" applyNumberFormat="1" applyFont="1" applyFill="1" applyBorder="1" applyAlignment="1">
      <alignment horizontal="center" vertical="center" wrapText="1"/>
    </xf>
    <xf numFmtId="165" fontId="3" fillId="27" borderId="10" xfId="58" applyNumberFormat="1" applyFont="1" applyFill="1" applyBorder="1" applyAlignment="1">
      <alignment horizontal="center" vertical="center" wrapText="1"/>
    </xf>
    <xf numFmtId="165" fontId="2" fillId="27" borderId="10" xfId="58" applyNumberFormat="1" applyFont="1" applyFill="1" applyBorder="1" applyAlignment="1">
      <alignment horizontal="center" vertical="center" wrapText="1"/>
    </xf>
    <xf numFmtId="165" fontId="2" fillId="27" borderId="10" xfId="0" applyNumberFormat="1" applyFont="1" applyFill="1" applyBorder="1" applyAlignment="1">
      <alignment horizontal="center" vertical="center" wrapText="1"/>
    </xf>
    <xf numFmtId="165" fontId="3" fillId="28" borderId="10" xfId="61" applyNumberFormat="1" applyFont="1" applyFill="1" applyBorder="1" applyAlignment="1">
      <alignment horizontal="center" vertical="center" wrapText="1"/>
    </xf>
    <xf numFmtId="165" fontId="2" fillId="28" borderId="10" xfId="61" applyNumberFormat="1" applyFont="1" applyFill="1" applyBorder="1" applyAlignment="1">
      <alignment horizontal="center" vertical="center" wrapText="1"/>
    </xf>
    <xf numFmtId="165" fontId="7" fillId="27" borderId="10" xfId="58" applyNumberFormat="1" applyFont="1" applyFill="1" applyBorder="1" applyAlignment="1">
      <alignment horizontal="center" vertical="center" wrapText="1"/>
    </xf>
    <xf numFmtId="165" fontId="3" fillId="33" borderId="10" xfId="61" applyNumberFormat="1" applyFont="1" applyFill="1" applyBorder="1" applyAlignment="1">
      <alignment horizontal="center" vertical="center" wrapText="1"/>
    </xf>
    <xf numFmtId="165" fontId="3" fillId="34" borderId="10" xfId="61" applyNumberFormat="1" applyFont="1" applyFill="1" applyBorder="1" applyAlignment="1">
      <alignment horizontal="center" vertical="center" wrapText="1"/>
    </xf>
    <xf numFmtId="165" fontId="2" fillId="34" borderId="10" xfId="61" applyNumberFormat="1" applyFont="1" applyFill="1" applyBorder="1" applyAlignment="1">
      <alignment horizontal="center" vertical="center" wrapText="1"/>
    </xf>
    <xf numFmtId="165" fontId="2" fillId="32" borderId="10" xfId="0" applyNumberFormat="1" applyFont="1" applyFill="1" applyBorder="1" applyAlignment="1">
      <alignment horizontal="center" vertical="center" wrapText="1"/>
    </xf>
    <xf numFmtId="165" fontId="3" fillId="28" borderId="10" xfId="49" applyNumberFormat="1" applyFont="1" applyFill="1" applyBorder="1" applyAlignment="1">
      <alignment horizontal="center" vertical="center" wrapText="1"/>
    </xf>
    <xf numFmtId="165" fontId="3" fillId="34" borderId="10" xfId="49" applyNumberFormat="1" applyFont="1" applyFill="1" applyBorder="1" applyAlignment="1">
      <alignment horizontal="center" vertical="center" wrapText="1"/>
    </xf>
    <xf numFmtId="165" fontId="2" fillId="34" borderId="10" xfId="49" applyNumberFormat="1" applyFont="1" applyFill="1" applyBorder="1" applyAlignment="1">
      <alignment horizontal="center" vertical="center" wrapText="1"/>
    </xf>
    <xf numFmtId="165" fontId="2" fillId="32" borderId="10" xfId="49" applyNumberFormat="1" applyFont="1" applyFill="1" applyBorder="1" applyAlignment="1">
      <alignment horizontal="center" vertical="center"/>
    </xf>
    <xf numFmtId="165" fontId="2" fillId="0" borderId="10" xfId="0" applyNumberFormat="1" applyFont="1" applyFill="1" applyBorder="1" applyAlignment="1">
      <alignment horizontal="center" vertical="center" wrapText="1"/>
    </xf>
    <xf numFmtId="165" fontId="3" fillId="27" borderId="10" xfId="66" applyNumberFormat="1" applyFont="1" applyFill="1" applyBorder="1" applyAlignment="1">
      <alignment horizontal="center" vertical="center" wrapText="1"/>
    </xf>
    <xf numFmtId="165" fontId="2" fillId="27" borderId="10" xfId="0" applyNumberFormat="1" applyFont="1" applyFill="1" applyBorder="1" applyAlignment="1">
      <alignment horizontal="center" vertical="center"/>
    </xf>
    <xf numFmtId="165" fontId="2" fillId="0" borderId="10" xfId="0" applyNumberFormat="1" applyFont="1" applyFill="1" applyBorder="1" applyAlignment="1">
      <alignment horizontal="center" vertical="center"/>
    </xf>
    <xf numFmtId="165" fontId="3" fillId="27" borderId="27" xfId="58" applyNumberFormat="1" applyFont="1" applyFill="1" applyBorder="1" applyAlignment="1">
      <alignment horizontal="center" vertical="center" wrapText="1"/>
    </xf>
    <xf numFmtId="165" fontId="3" fillId="27" borderId="27" xfId="0" applyNumberFormat="1" applyFont="1" applyFill="1" applyBorder="1" applyAlignment="1">
      <alignment horizontal="center" vertical="center" wrapText="1"/>
    </xf>
    <xf numFmtId="165" fontId="2" fillId="27" borderId="27" xfId="0" applyNumberFormat="1" applyFont="1" applyFill="1" applyBorder="1" applyAlignment="1">
      <alignment horizontal="center" vertical="center" wrapText="1"/>
    </xf>
    <xf numFmtId="165" fontId="3" fillId="28" borderId="27" xfId="61" applyNumberFormat="1" applyFont="1" applyFill="1" applyBorder="1" applyAlignment="1">
      <alignment horizontal="center" vertical="center" wrapText="1"/>
    </xf>
    <xf numFmtId="165" fontId="7" fillId="27" borderId="27" xfId="58" applyNumberFormat="1" applyFont="1" applyFill="1" applyBorder="1" applyAlignment="1">
      <alignment horizontal="center" vertical="center" wrapText="1"/>
    </xf>
    <xf numFmtId="165" fontId="3" fillId="33" borderId="27" xfId="61" applyNumberFormat="1" applyFont="1" applyFill="1" applyBorder="1" applyAlignment="1">
      <alignment horizontal="center" vertical="center" wrapText="1"/>
    </xf>
    <xf numFmtId="165" fontId="2" fillId="34" borderId="27" xfId="61" applyNumberFormat="1" applyFont="1" applyFill="1" applyBorder="1" applyAlignment="1">
      <alignment horizontal="center" vertical="center" wrapText="1"/>
    </xf>
    <xf numFmtId="165" fontId="3" fillId="28" borderId="10" xfId="59" applyNumberFormat="1" applyFont="1" applyFill="1" applyBorder="1" applyAlignment="1">
      <alignment horizontal="center" vertical="center"/>
    </xf>
    <xf numFmtId="165" fontId="2" fillId="28" borderId="10" xfId="59" applyNumberFormat="1" applyFont="1" applyFill="1" applyBorder="1" applyAlignment="1">
      <alignment horizontal="center" vertical="center"/>
    </xf>
    <xf numFmtId="165" fontId="3" fillId="28" borderId="27" xfId="59" applyNumberFormat="1" applyFont="1" applyFill="1" applyBorder="1" applyAlignment="1">
      <alignment horizontal="center" vertical="center"/>
    </xf>
    <xf numFmtId="165" fontId="3" fillId="0" borderId="27" xfId="0" applyNumberFormat="1" applyFont="1" applyFill="1" applyBorder="1" applyAlignment="1">
      <alignment horizontal="center" vertical="center" wrapText="1"/>
    </xf>
    <xf numFmtId="165" fontId="3" fillId="28" borderId="27" xfId="49" applyNumberFormat="1" applyFont="1" applyFill="1" applyBorder="1" applyAlignment="1">
      <alignment horizontal="center" vertical="center" wrapText="1"/>
    </xf>
    <xf numFmtId="165" fontId="5" fillId="28" borderId="10" xfId="59" applyNumberFormat="1" applyFont="1" applyFill="1" applyBorder="1" applyAlignment="1">
      <alignment horizontal="center" vertical="center" wrapText="1"/>
    </xf>
    <xf numFmtId="165" fontId="7" fillId="28" borderId="10" xfId="59" applyNumberFormat="1" applyFont="1" applyFill="1" applyBorder="1" applyAlignment="1">
      <alignment horizontal="center" vertical="center" wrapText="1"/>
    </xf>
    <xf numFmtId="165" fontId="5" fillId="28" borderId="27" xfId="59" applyNumberFormat="1" applyFont="1" applyFill="1" applyBorder="1" applyAlignment="1">
      <alignment horizontal="center" vertical="center" wrapText="1"/>
    </xf>
    <xf numFmtId="165" fontId="3" fillId="24" borderId="10" xfId="49" applyNumberFormat="1" applyFont="1" applyFill="1" applyBorder="1" applyAlignment="1">
      <alignment horizontal="center" vertical="center"/>
    </xf>
    <xf numFmtId="165" fontId="3" fillId="34" borderId="27" xfId="61" applyNumberFormat="1" applyFont="1" applyFill="1" applyBorder="1" applyAlignment="1">
      <alignment horizontal="center" vertical="center" wrapText="1"/>
    </xf>
    <xf numFmtId="165" fontId="3" fillId="26" borderId="10" xfId="49" applyNumberFormat="1" applyFont="1" applyFill="1" applyBorder="1" applyAlignment="1">
      <alignment horizontal="center" vertical="center"/>
    </xf>
    <xf numFmtId="165" fontId="2" fillId="26" borderId="10" xfId="49" applyNumberFormat="1" applyFont="1" applyFill="1" applyBorder="1" applyAlignment="1">
      <alignment horizontal="center" vertical="center"/>
    </xf>
    <xf numFmtId="165" fontId="3" fillId="26" borderId="27" xfId="49" applyNumberFormat="1" applyFont="1" applyFill="1" applyBorder="1" applyAlignment="1">
      <alignment horizontal="center" vertical="center"/>
    </xf>
    <xf numFmtId="165" fontId="3" fillId="32" borderId="10" xfId="49" applyNumberFormat="1" applyFont="1" applyFill="1" applyBorder="1" applyAlignment="1">
      <alignment horizontal="center" vertical="center"/>
    </xf>
    <xf numFmtId="165" fontId="3" fillId="32" borderId="27" xfId="0" applyNumberFormat="1" applyFont="1" applyFill="1" applyBorder="1" applyAlignment="1">
      <alignment horizontal="center" vertical="center" wrapText="1"/>
    </xf>
    <xf numFmtId="166" fontId="2" fillId="27" borderId="10" xfId="0" applyNumberFormat="1" applyFont="1" applyFill="1" applyBorder="1" applyAlignment="1">
      <alignment horizontal="center" vertical="center" wrapText="1"/>
    </xf>
    <xf numFmtId="166" fontId="3" fillId="32" borderId="10" xfId="0" applyNumberFormat="1" applyFont="1" applyFill="1" applyBorder="1" applyAlignment="1">
      <alignment horizontal="center" vertical="center" wrapText="1"/>
    </xf>
    <xf numFmtId="166" fontId="3" fillId="0" borderId="10" xfId="0" applyNumberFormat="1" applyFont="1" applyFill="1" applyBorder="1" applyAlignment="1">
      <alignment horizontal="center" vertical="center" wrapText="1"/>
    </xf>
    <xf numFmtId="166" fontId="2" fillId="32" borderId="10" xfId="0" applyNumberFormat="1" applyFont="1" applyFill="1" applyBorder="1" applyAlignment="1">
      <alignment horizontal="center" vertical="center" wrapText="1"/>
    </xf>
    <xf numFmtId="166" fontId="3" fillId="28" borderId="10" xfId="49" applyNumberFormat="1" applyFont="1" applyFill="1" applyBorder="1" applyAlignment="1">
      <alignment horizontal="center" vertical="center" wrapText="1"/>
    </xf>
    <xf numFmtId="166" fontId="3" fillId="27" borderId="10" xfId="58" applyNumberFormat="1" applyFont="1" applyFill="1" applyBorder="1" applyAlignment="1">
      <alignment horizontal="center" vertical="center" wrapText="1"/>
    </xf>
    <xf numFmtId="166" fontId="3" fillId="28" borderId="10" xfId="61" applyNumberFormat="1" applyFont="1" applyFill="1" applyBorder="1" applyAlignment="1">
      <alignment horizontal="center" vertical="center" wrapText="1"/>
    </xf>
    <xf numFmtId="166" fontId="7" fillId="27" borderId="10" xfId="58" applyNumberFormat="1" applyFont="1" applyFill="1" applyBorder="1" applyAlignment="1">
      <alignment horizontal="center" vertical="center" wrapText="1"/>
    </xf>
    <xf numFmtId="166" fontId="3" fillId="34" borderId="10" xfId="61" applyNumberFormat="1" applyFont="1" applyFill="1" applyBorder="1" applyAlignment="1">
      <alignment horizontal="center" vertical="center" wrapText="1"/>
    </xf>
    <xf numFmtId="166" fontId="2" fillId="27" borderId="10" xfId="0" applyNumberFormat="1" applyFont="1" applyFill="1" applyBorder="1" applyAlignment="1">
      <alignment horizontal="center" vertical="center"/>
    </xf>
    <xf numFmtId="166" fontId="2" fillId="0" borderId="10" xfId="0" applyNumberFormat="1" applyFont="1" applyFill="1" applyBorder="1" applyAlignment="1">
      <alignment horizontal="center" vertical="center"/>
    </xf>
    <xf numFmtId="0" fontId="2" fillId="32" borderId="20" xfId="61" applyFont="1" applyFill="1" applyBorder="1" applyAlignment="1">
      <alignment horizontal="left" vertical="center" wrapText="1"/>
    </xf>
    <xf numFmtId="0" fontId="2" fillId="32" borderId="16" xfId="59" applyFont="1" applyFill="1" applyBorder="1" applyAlignment="1">
      <alignment horizontal="left" vertical="center" wrapText="1"/>
    </xf>
    <xf numFmtId="0" fontId="3" fillId="31" borderId="10" xfId="59" applyFont="1" applyFill="1" applyBorder="1" applyAlignment="1">
      <alignment horizontal="left" vertical="center" wrapText="1"/>
    </xf>
    <xf numFmtId="0" fontId="3" fillId="32" borderId="10" xfId="52" applyFont="1" applyFill="1" applyBorder="1" applyAlignment="1">
      <alignment horizontal="center" vertical="center"/>
    </xf>
    <xf numFmtId="0" fontId="3" fillId="28" borderId="10" xfId="61" applyFont="1" applyFill="1" applyBorder="1" applyAlignment="1">
      <alignment horizontal="right" vertical="center" wrapText="1"/>
    </xf>
    <xf numFmtId="9" fontId="3" fillId="27" borderId="10" xfId="66" applyNumberFormat="1" applyFont="1" applyFill="1" applyBorder="1" applyAlignment="1">
      <alignment horizontal="center" vertical="center" wrapText="1"/>
    </xf>
    <xf numFmtId="0" fontId="2" fillId="34" borderId="10" xfId="61" applyFont="1" applyFill="1" applyBorder="1" applyAlignment="1">
      <alignment horizontal="left" vertical="center" wrapText="1"/>
    </xf>
    <xf numFmtId="9" fontId="3" fillId="32" borderId="10" xfId="66" applyNumberFormat="1" applyFont="1" applyFill="1" applyBorder="1" applyAlignment="1">
      <alignment horizontal="center" vertical="center" wrapText="1"/>
    </xf>
    <xf numFmtId="0" fontId="3" fillId="31" borderId="15" xfId="49" applyFont="1" applyFill="1" applyBorder="1" applyAlignment="1">
      <alignment horizontal="center" vertical="center" wrapText="1"/>
    </xf>
    <xf numFmtId="0" fontId="3" fillId="0" borderId="0" xfId="0" applyFont="1"/>
    <xf numFmtId="0" fontId="3" fillId="32" borderId="21" xfId="49" applyFont="1" applyFill="1" applyBorder="1" applyAlignment="1">
      <alignment horizontal="center" vertical="center" wrapText="1"/>
    </xf>
    <xf numFmtId="165" fontId="7" fillId="32" borderId="10" xfId="58" applyNumberFormat="1" applyFont="1" applyFill="1" applyBorder="1" applyAlignment="1">
      <alignment horizontal="center" vertical="center" wrapText="1"/>
    </xf>
    <xf numFmtId="165" fontId="5" fillId="32" borderId="10" xfId="58" applyNumberFormat="1" applyFont="1" applyFill="1" applyBorder="1" applyAlignment="1">
      <alignment horizontal="center" vertical="center" wrapText="1"/>
    </xf>
    <xf numFmtId="165" fontId="2" fillId="32" borderId="10" xfId="0" applyNumberFormat="1" applyFont="1" applyFill="1" applyBorder="1" applyAlignment="1">
      <alignment horizontal="center" vertical="center"/>
    </xf>
    <xf numFmtId="166" fontId="2" fillId="32" borderId="10" xfId="0" applyNumberFormat="1" applyFont="1" applyFill="1" applyBorder="1" applyAlignment="1">
      <alignment horizontal="center" vertical="center"/>
    </xf>
    <xf numFmtId="165" fontId="3" fillId="26" borderId="10" xfId="49" applyNumberFormat="1" applyFont="1" applyFill="1" applyBorder="1" applyAlignment="1">
      <alignment horizontal="center"/>
    </xf>
    <xf numFmtId="165" fontId="2" fillId="27" borderId="10" xfId="0" applyNumberFormat="1" applyFont="1" applyFill="1" applyBorder="1" applyAlignment="1">
      <alignment horizontal="center" wrapText="1"/>
    </xf>
    <xf numFmtId="165" fontId="3" fillId="27" borderId="10" xfId="0" applyNumberFormat="1" applyFont="1" applyFill="1" applyBorder="1" applyAlignment="1">
      <alignment horizontal="center" wrapText="1"/>
    </xf>
    <xf numFmtId="165" fontId="3" fillId="32" borderId="10" xfId="0" applyNumberFormat="1" applyFont="1" applyFill="1" applyBorder="1" applyAlignment="1">
      <alignment horizontal="center" wrapText="1"/>
    </xf>
    <xf numFmtId="165" fontId="3" fillId="28" borderId="10" xfId="49" applyNumberFormat="1" applyFont="1" applyFill="1" applyBorder="1" applyAlignment="1">
      <alignment horizontal="center" wrapText="1"/>
    </xf>
    <xf numFmtId="165" fontId="3" fillId="27" borderId="10" xfId="0" applyNumberFormat="1" applyFont="1" applyFill="1" applyBorder="1" applyAlignment="1">
      <alignment horizontal="center" vertical="center" wrapText="1"/>
    </xf>
    <xf numFmtId="0" fontId="3" fillId="32" borderId="10" xfId="49" applyFont="1" applyFill="1" applyBorder="1" applyAlignment="1">
      <alignment horizontal="center" vertical="center" wrapText="1"/>
    </xf>
    <xf numFmtId="165" fontId="2" fillId="32" borderId="10" xfId="0" applyNumberFormat="1" applyFont="1" applyFill="1" applyBorder="1" applyAlignment="1">
      <alignment horizontal="center" wrapText="1"/>
    </xf>
    <xf numFmtId="0" fontId="39" fillId="0" borderId="0" xfId="0" applyFont="1" applyFill="1" applyAlignment="1">
      <alignment horizontal="right"/>
    </xf>
    <xf numFmtId="166" fontId="2" fillId="0" borderId="10" xfId="0" applyNumberFormat="1" applyFont="1" applyFill="1" applyBorder="1" applyAlignment="1">
      <alignment horizontal="center" vertical="center" wrapText="1"/>
    </xf>
    <xf numFmtId="0" fontId="3" fillId="35" borderId="15" xfId="49" applyFont="1" applyFill="1" applyBorder="1" applyAlignment="1">
      <alignment horizontal="center" vertical="center" wrapText="1"/>
    </xf>
    <xf numFmtId="49" fontId="3" fillId="35" borderId="15" xfId="49" applyNumberFormat="1" applyFont="1" applyFill="1" applyBorder="1" applyAlignment="1">
      <alignment horizontal="center" vertical="center" wrapText="1"/>
    </xf>
    <xf numFmtId="1" fontId="3" fillId="35" borderId="15" xfId="49" applyNumberFormat="1" applyFont="1" applyFill="1" applyBorder="1" applyAlignment="1">
      <alignment horizontal="center" vertical="center" wrapText="1"/>
    </xf>
    <xf numFmtId="9" fontId="3" fillId="32" borderId="10" xfId="66" applyFont="1" applyFill="1" applyBorder="1" applyAlignment="1">
      <alignment horizontal="center" vertical="center" wrapText="1"/>
    </xf>
    <xf numFmtId="0" fontId="3" fillId="0" borderId="17" xfId="52" applyFont="1" applyFill="1" applyBorder="1" applyAlignment="1">
      <alignment horizontal="center" vertical="center" wrapText="1"/>
    </xf>
    <xf numFmtId="0" fontId="3" fillId="32" borderId="10" xfId="49" applyFont="1" applyFill="1" applyBorder="1" applyAlignment="1">
      <alignment horizontal="center" vertical="center" wrapText="1"/>
    </xf>
    <xf numFmtId="0" fontId="3" fillId="0" borderId="10" xfId="61" applyFont="1" applyFill="1" applyBorder="1" applyAlignment="1">
      <alignment horizontal="left" vertical="center" wrapText="1"/>
    </xf>
    <xf numFmtId="165" fontId="3" fillId="0" borderId="10" xfId="61" applyNumberFormat="1" applyFont="1" applyFill="1" applyBorder="1" applyAlignment="1">
      <alignment horizontal="center" vertical="center" wrapText="1"/>
    </xf>
    <xf numFmtId="166" fontId="3" fillId="0" borderId="10" xfId="61" applyNumberFormat="1" applyFont="1" applyFill="1" applyBorder="1" applyAlignment="1">
      <alignment horizontal="center" vertical="center" wrapText="1"/>
    </xf>
    <xf numFmtId="9" fontId="3" fillId="0" borderId="10" xfId="66" applyFont="1" applyFill="1" applyBorder="1" applyAlignment="1">
      <alignment horizontal="center" vertical="center" wrapText="1"/>
    </xf>
    <xf numFmtId="165" fontId="2" fillId="0" borderId="10" xfId="61" applyNumberFormat="1" applyFont="1" applyFill="1" applyBorder="1" applyAlignment="1">
      <alignment horizontal="center" vertical="center" wrapText="1"/>
    </xf>
    <xf numFmtId="0" fontId="3" fillId="31" borderId="20" xfId="59" applyFont="1" applyFill="1" applyBorder="1" applyAlignment="1">
      <alignment horizontal="left" vertical="center" wrapText="1"/>
    </xf>
    <xf numFmtId="165" fontId="3" fillId="33" borderId="17" xfId="61" applyNumberFormat="1" applyFont="1" applyFill="1" applyBorder="1" applyAlignment="1">
      <alignment horizontal="center" vertical="center" wrapText="1"/>
    </xf>
    <xf numFmtId="0" fontId="2" fillId="0" borderId="10" xfId="0" applyFont="1" applyFill="1" applyBorder="1"/>
    <xf numFmtId="0" fontId="2" fillId="0" borderId="16" xfId="60" applyFont="1" applyFill="1" applyBorder="1" applyAlignment="1">
      <alignment horizontal="left" vertical="center" wrapText="1"/>
    </xf>
    <xf numFmtId="0" fontId="3" fillId="31" borderId="29" xfId="59" applyFont="1" applyFill="1" applyBorder="1" applyAlignment="1">
      <alignment horizontal="left" vertical="center" wrapText="1"/>
    </xf>
    <xf numFmtId="0" fontId="2" fillId="0" borderId="29" xfId="59" applyFont="1" applyFill="1" applyBorder="1" applyAlignment="1">
      <alignment horizontal="left" vertical="center" wrapText="1"/>
    </xf>
    <xf numFmtId="0" fontId="3" fillId="35" borderId="10" xfId="59" applyFont="1" applyFill="1" applyBorder="1" applyAlignment="1">
      <alignment horizontal="left" vertical="center" wrapText="1"/>
    </xf>
    <xf numFmtId="166" fontId="2" fillId="0" borderId="10" xfId="0" applyNumberFormat="1" applyFont="1" applyFill="1" applyBorder="1"/>
    <xf numFmtId="4" fontId="2" fillId="32" borderId="10" xfId="59" applyNumberFormat="1" applyFont="1" applyFill="1" applyBorder="1" applyAlignment="1">
      <alignment horizontal="left" vertical="center" wrapText="1"/>
    </xf>
    <xf numFmtId="4" fontId="3" fillId="32" borderId="10" xfId="59" applyNumberFormat="1" applyFont="1" applyFill="1" applyBorder="1" applyAlignment="1">
      <alignment horizontal="left" vertical="center" wrapText="1"/>
    </xf>
    <xf numFmtId="165" fontId="3" fillId="0" borderId="10" xfId="49" applyNumberFormat="1" applyFont="1" applyFill="1" applyBorder="1" applyAlignment="1">
      <alignment horizontal="center" vertical="center"/>
    </xf>
    <xf numFmtId="165" fontId="2" fillId="0" borderId="10" xfId="49" applyNumberFormat="1" applyFont="1" applyFill="1" applyBorder="1" applyAlignment="1">
      <alignment horizontal="center" vertical="center"/>
    </xf>
    <xf numFmtId="165" fontId="3" fillId="0" borderId="27" xfId="61" applyNumberFormat="1" applyFont="1" applyFill="1" applyBorder="1" applyAlignment="1">
      <alignment horizontal="center" vertical="center" wrapText="1"/>
    </xf>
    <xf numFmtId="165" fontId="3" fillId="0" borderId="0" xfId="0" applyNumberFormat="1" applyFont="1" applyFill="1" applyBorder="1" applyAlignment="1">
      <alignment horizontal="right" wrapText="1"/>
    </xf>
    <xf numFmtId="165" fontId="2" fillId="0" borderId="0" xfId="0" applyNumberFormat="1" applyFont="1" applyFill="1" applyBorder="1" applyAlignment="1">
      <alignment horizontal="right" wrapText="1"/>
    </xf>
    <xf numFmtId="10" fontId="3" fillId="0" borderId="0" xfId="0" applyNumberFormat="1" applyFont="1" applyFill="1" applyBorder="1" applyAlignment="1">
      <alignment horizontal="center" vertical="center" wrapText="1"/>
    </xf>
    <xf numFmtId="165" fontId="2" fillId="0" borderId="10" xfId="0" applyNumberFormat="1" applyFont="1" applyFill="1" applyBorder="1" applyAlignment="1">
      <alignment horizontal="center" wrapText="1"/>
    </xf>
    <xf numFmtId="165" fontId="2" fillId="28" borderId="10" xfId="49" applyNumberFormat="1" applyFont="1" applyFill="1" applyBorder="1" applyAlignment="1">
      <alignment horizontal="center" wrapText="1"/>
    </xf>
    <xf numFmtId="165" fontId="2" fillId="0" borderId="10" xfId="0" applyNumberFormat="1" applyFont="1" applyBorder="1" applyAlignment="1">
      <alignment horizontal="center"/>
    </xf>
    <xf numFmtId="0" fontId="3" fillId="35" borderId="10" xfId="49" applyFont="1" applyFill="1" applyBorder="1" applyAlignment="1">
      <alignment wrapText="1"/>
    </xf>
    <xf numFmtId="0" fontId="3" fillId="35" borderId="10" xfId="49" applyFont="1" applyFill="1" applyBorder="1" applyAlignment="1"/>
    <xf numFmtId="0" fontId="3" fillId="36" borderId="10" xfId="49" applyFont="1" applyFill="1" applyBorder="1" applyAlignment="1">
      <alignment horizontal="left" vertical="center" wrapText="1"/>
    </xf>
    <xf numFmtId="0" fontId="3" fillId="36" borderId="10" xfId="49" applyFont="1" applyFill="1" applyBorder="1" applyAlignment="1">
      <alignment horizontal="left" vertical="center"/>
    </xf>
    <xf numFmtId="0" fontId="2" fillId="35" borderId="10" xfId="59" applyFont="1" applyFill="1" applyBorder="1" applyAlignment="1">
      <alignment horizontal="left" vertical="center" wrapText="1"/>
    </xf>
    <xf numFmtId="0" fontId="3" fillId="35" borderId="10" xfId="59" applyFont="1" applyFill="1" applyBorder="1" applyAlignment="1">
      <alignment horizontal="left" vertical="center"/>
    </xf>
    <xf numFmtId="0" fontId="3" fillId="36" borderId="10" xfId="59" applyFont="1" applyFill="1" applyBorder="1" applyAlignment="1">
      <alignment horizontal="left" vertical="center" wrapText="1"/>
    </xf>
    <xf numFmtId="0" fontId="3" fillId="36" borderId="10" xfId="59" applyFont="1" applyFill="1" applyBorder="1" applyAlignment="1">
      <alignment horizontal="left" vertical="center"/>
    </xf>
    <xf numFmtId="1" fontId="3" fillId="35" borderId="14" xfId="49" applyNumberFormat="1" applyFont="1" applyFill="1" applyBorder="1" applyAlignment="1">
      <alignment horizontal="center" vertical="center" wrapText="1"/>
    </xf>
    <xf numFmtId="1" fontId="3" fillId="35" borderId="23" xfId="49" applyNumberFormat="1" applyFont="1" applyFill="1" applyBorder="1" applyAlignment="1">
      <alignment horizontal="center" vertical="center" wrapText="1"/>
    </xf>
    <xf numFmtId="165" fontId="3" fillId="35" borderId="10" xfId="49" applyNumberFormat="1" applyFont="1" applyFill="1" applyBorder="1" applyAlignment="1">
      <alignment horizontal="center"/>
    </xf>
    <xf numFmtId="0" fontId="0" fillId="35" borderId="0" xfId="0" applyFill="1"/>
    <xf numFmtId="0" fontId="3" fillId="35" borderId="10" xfId="49" applyFont="1" applyFill="1" applyBorder="1" applyAlignment="1">
      <alignment horizontal="left" vertical="center" wrapText="1"/>
    </xf>
    <xf numFmtId="0" fontId="3" fillId="35" borderId="10" xfId="49" applyFont="1" applyFill="1" applyBorder="1" applyAlignment="1">
      <alignment horizontal="left" vertical="center"/>
    </xf>
    <xf numFmtId="165" fontId="3" fillId="35" borderId="10" xfId="49" applyNumberFormat="1" applyFont="1" applyFill="1" applyBorder="1" applyAlignment="1">
      <alignment horizontal="center" vertical="center"/>
    </xf>
    <xf numFmtId="165" fontId="3" fillId="35" borderId="10" xfId="0" applyNumberFormat="1" applyFont="1" applyFill="1" applyBorder="1" applyAlignment="1">
      <alignment horizontal="center" wrapText="1"/>
    </xf>
    <xf numFmtId="165" fontId="3" fillId="36" borderId="10" xfId="49" applyNumberFormat="1" applyFont="1" applyFill="1" applyBorder="1" applyAlignment="1">
      <alignment horizontal="center" vertical="center"/>
    </xf>
    <xf numFmtId="165" fontId="3" fillId="35" borderId="10" xfId="59" applyNumberFormat="1" applyFont="1" applyFill="1" applyBorder="1" applyAlignment="1">
      <alignment horizontal="center" vertical="center" wrapText="1"/>
    </xf>
    <xf numFmtId="165" fontId="3" fillId="35" borderId="10" xfId="59" applyNumberFormat="1" applyFont="1" applyFill="1" applyBorder="1" applyAlignment="1">
      <alignment horizontal="center" vertical="center"/>
    </xf>
    <xf numFmtId="165" fontId="3" fillId="36" borderId="10" xfId="59" applyNumberFormat="1" applyFont="1" applyFill="1" applyBorder="1" applyAlignment="1">
      <alignment horizontal="center" vertical="center" wrapText="1"/>
    </xf>
    <xf numFmtId="165" fontId="3" fillId="36" borderId="10" xfId="59" applyNumberFormat="1" applyFont="1" applyFill="1" applyBorder="1" applyAlignment="1">
      <alignment horizontal="center" vertical="center"/>
    </xf>
    <xf numFmtId="165" fontId="0" fillId="35" borderId="0" xfId="0" applyNumberFormat="1" applyFill="1"/>
    <xf numFmtId="0" fontId="0" fillId="31" borderId="0" xfId="0" applyFill="1"/>
    <xf numFmtId="165" fontId="0" fillId="31" borderId="0" xfId="0" applyNumberFormat="1" applyFill="1"/>
    <xf numFmtId="0" fontId="9" fillId="0" borderId="0" xfId="49" applyFont="1" applyAlignment="1">
      <alignment horizontal="right" vertical="center"/>
    </xf>
    <xf numFmtId="0" fontId="2" fillId="0" borderId="0" xfId="49" applyFont="1"/>
    <xf numFmtId="0" fontId="3" fillId="0" borderId="0" xfId="49" applyFont="1" applyAlignment="1">
      <alignment horizontal="center"/>
    </xf>
    <xf numFmtId="0" fontId="3" fillId="0" borderId="0" xfId="49" applyFont="1" applyAlignment="1">
      <alignment horizontal="right"/>
    </xf>
    <xf numFmtId="0" fontId="9" fillId="0" borderId="0" xfId="49" applyFont="1" applyAlignment="1">
      <alignment vertical="center"/>
    </xf>
    <xf numFmtId="2" fontId="9" fillId="0" borderId="0" xfId="49" applyNumberFormat="1" applyFont="1" applyAlignment="1">
      <alignment wrapText="1"/>
    </xf>
    <xf numFmtId="0" fontId="2" fillId="0" borderId="0" xfId="0" applyNumberFormat="1" applyFont="1" applyFill="1" applyAlignment="1">
      <alignment horizontal="center" vertical="center" wrapText="1"/>
    </xf>
    <xf numFmtId="0" fontId="9" fillId="0" borderId="0" xfId="49" applyFont="1" applyAlignment="1"/>
    <xf numFmtId="2" fontId="2" fillId="0" borderId="0" xfId="49" applyNumberFormat="1" applyFont="1" applyAlignment="1">
      <alignment horizontal="right" vertical="top" wrapText="1"/>
    </xf>
    <xf numFmtId="2" fontId="12" fillId="0" borderId="0" xfId="49" applyNumberFormat="1" applyFont="1" applyAlignment="1">
      <alignment horizontal="right" vertical="top" wrapText="1"/>
    </xf>
    <xf numFmtId="0" fontId="3" fillId="0" borderId="0" xfId="49" applyFont="1"/>
    <xf numFmtId="0" fontId="3" fillId="0" borderId="10" xfId="49" applyFont="1" applyBorder="1" applyAlignment="1">
      <alignment horizontal="center" vertical="center" wrapText="1"/>
    </xf>
    <xf numFmtId="0" fontId="3" fillId="27" borderId="10" xfId="49" applyFont="1" applyFill="1" applyBorder="1" applyAlignment="1">
      <alignment horizontal="center" vertical="center" wrapText="1"/>
    </xf>
    <xf numFmtId="2" fontId="3" fillId="0" borderId="10" xfId="49" applyNumberFormat="1" applyFont="1" applyFill="1" applyBorder="1" applyAlignment="1">
      <alignment horizontal="center" vertical="center" wrapText="1"/>
    </xf>
    <xf numFmtId="2" fontId="3" fillId="27" borderId="10" xfId="49" applyNumberFormat="1" applyFont="1" applyFill="1" applyBorder="1" applyAlignment="1">
      <alignment horizontal="center" vertical="center" wrapText="1"/>
    </xf>
    <xf numFmtId="0" fontId="3" fillId="0" borderId="0" xfId="49" applyFont="1" applyBorder="1" applyAlignment="1">
      <alignment horizontal="center" vertical="center" wrapText="1"/>
    </xf>
    <xf numFmtId="0" fontId="2" fillId="0" borderId="10" xfId="49" applyFont="1" applyFill="1" applyBorder="1" applyAlignment="1">
      <alignment horizontal="center" vertical="center"/>
    </xf>
    <xf numFmtId="2" fontId="2" fillId="0" borderId="10" xfId="49" applyNumberFormat="1" applyFont="1" applyFill="1" applyBorder="1" applyAlignment="1">
      <alignment horizontal="center" vertical="center" wrapText="1"/>
    </xf>
    <xf numFmtId="0" fontId="2" fillId="0" borderId="10" xfId="49" applyFont="1" applyFill="1" applyBorder="1"/>
    <xf numFmtId="0" fontId="3" fillId="0" borderId="10" xfId="49" applyFont="1" applyFill="1" applyBorder="1" applyAlignment="1">
      <alignment horizontal="center" vertical="center"/>
    </xf>
    <xf numFmtId="0" fontId="3" fillId="0" borderId="10" xfId="49" applyFont="1" applyFill="1" applyBorder="1"/>
    <xf numFmtId="0" fontId="2" fillId="0" borderId="10" xfId="49" applyNumberFormat="1" applyFont="1" applyFill="1" applyBorder="1" applyAlignment="1">
      <alignment horizontal="center" vertical="center"/>
    </xf>
    <xf numFmtId="0" fontId="2" fillId="0" borderId="10" xfId="49" applyFont="1" applyBorder="1"/>
    <xf numFmtId="0" fontId="3" fillId="0" borderId="10" xfId="49" applyFont="1" applyFill="1" applyBorder="1" applyAlignment="1">
      <alignment horizontal="left" vertical="center"/>
    </xf>
    <xf numFmtId="0" fontId="3" fillId="0" borderId="10" xfId="49" applyFont="1" applyBorder="1"/>
    <xf numFmtId="0" fontId="2" fillId="0" borderId="10" xfId="49" applyFont="1" applyFill="1" applyBorder="1" applyAlignment="1">
      <alignment horizontal="left" vertical="center"/>
    </xf>
    <xf numFmtId="2" fontId="2" fillId="0" borderId="10" xfId="49" applyNumberFormat="1" applyFont="1" applyBorder="1" applyAlignment="1">
      <alignment horizontal="center" vertical="center" wrapText="1"/>
    </xf>
    <xf numFmtId="0" fontId="2" fillId="0" borderId="10" xfId="49" applyFont="1" applyFill="1" applyBorder="1" applyAlignment="1">
      <alignment horizontal="right" vertical="center" wrapText="1"/>
    </xf>
    <xf numFmtId="0" fontId="2" fillId="0" borderId="0" xfId="49" applyFont="1" applyFill="1" applyBorder="1" applyAlignment="1">
      <alignment horizontal="left" vertical="center"/>
    </xf>
    <xf numFmtId="0" fontId="2" fillId="0" borderId="0" xfId="49" applyFont="1" applyFill="1" applyBorder="1" applyAlignment="1">
      <alignment horizontal="right" vertical="center" wrapText="1"/>
    </xf>
    <xf numFmtId="0" fontId="2" fillId="0" borderId="0" xfId="49" applyFont="1" applyFill="1" applyBorder="1"/>
    <xf numFmtId="0" fontId="2" fillId="0" borderId="0" xfId="49" applyFont="1" applyBorder="1"/>
    <xf numFmtId="0" fontId="2" fillId="0" borderId="0" xfId="49" applyFont="1" applyFill="1" applyBorder="1" applyAlignment="1">
      <alignment horizontal="left" vertical="center" wrapText="1" indent="4"/>
    </xf>
    <xf numFmtId="2" fontId="3" fillId="0" borderId="0" xfId="49" applyNumberFormat="1" applyFont="1" applyBorder="1" applyAlignment="1">
      <alignment horizontal="center" vertical="center" wrapText="1"/>
    </xf>
    <xf numFmtId="0" fontId="2" fillId="0" borderId="0" xfId="49" applyFont="1" applyAlignment="1"/>
    <xf numFmtId="0" fontId="2" fillId="0" borderId="0" xfId="49" applyFont="1" applyFill="1" applyBorder="1" applyAlignment="1">
      <alignment horizontal="center" vertical="center" wrapText="1"/>
    </xf>
    <xf numFmtId="2" fontId="2" fillId="0" borderId="0" xfId="49" applyNumberFormat="1" applyFont="1" applyAlignment="1">
      <alignment vertical="top"/>
    </xf>
    <xf numFmtId="49" fontId="2" fillId="0" borderId="0" xfId="49" applyNumberFormat="1" applyFont="1" applyBorder="1" applyAlignment="1">
      <alignment horizontal="left" vertical="top"/>
    </xf>
    <xf numFmtId="2" fontId="2" fillId="0" borderId="0" xfId="49" applyNumberFormat="1" applyFont="1" applyAlignment="1">
      <alignment vertical="top" wrapText="1"/>
    </xf>
    <xf numFmtId="2" fontId="2" fillId="0" borderId="0" xfId="49" applyNumberFormat="1" applyFont="1" applyAlignment="1">
      <alignment horizontal="center" vertical="top" wrapText="1"/>
    </xf>
    <xf numFmtId="2" fontId="2" fillId="0" borderId="0" xfId="49" applyNumberFormat="1" applyFont="1" applyAlignment="1">
      <alignment horizontal="center" vertical="top"/>
    </xf>
    <xf numFmtId="0" fontId="2" fillId="0" borderId="0" xfId="49" applyFont="1" applyAlignment="1">
      <alignment vertical="center"/>
    </xf>
    <xf numFmtId="0" fontId="2" fillId="0" borderId="0" xfId="49" applyFont="1" applyAlignment="1">
      <alignment horizontal="right" vertical="center"/>
    </xf>
    <xf numFmtId="0" fontId="40" fillId="0" borderId="0" xfId="49" applyFont="1" applyAlignment="1">
      <alignment vertical="center"/>
    </xf>
    <xf numFmtId="0" fontId="3" fillId="0" borderId="0" xfId="49" applyFont="1" applyAlignment="1">
      <alignment vertical="center"/>
    </xf>
    <xf numFmtId="167" fontId="3" fillId="0" borderId="17" xfId="49" applyNumberFormat="1" applyFont="1" applyBorder="1" applyAlignment="1">
      <alignment horizontal="center" vertical="center" wrapText="1"/>
    </xf>
    <xf numFmtId="167" fontId="3" fillId="0" borderId="10" xfId="49" applyNumberFormat="1" applyFont="1" applyBorder="1" applyAlignment="1">
      <alignment horizontal="center" vertical="center" wrapText="1"/>
    </xf>
    <xf numFmtId="0" fontId="41" fillId="0" borderId="29" xfId="49" applyFont="1" applyBorder="1" applyAlignment="1">
      <alignment horizontal="center" vertical="center"/>
    </xf>
    <xf numFmtId="167" fontId="3" fillId="39" borderId="10" xfId="49" applyNumberFormat="1" applyFont="1" applyFill="1" applyBorder="1" applyAlignment="1">
      <alignment horizontal="center" vertical="center" wrapText="1"/>
    </xf>
    <xf numFmtId="0" fontId="3" fillId="39" borderId="10" xfId="49" applyNumberFormat="1" applyFont="1" applyFill="1" applyBorder="1" applyAlignment="1">
      <alignment horizontal="center" vertical="center"/>
    </xf>
    <xf numFmtId="167" fontId="2" fillId="0" borderId="10" xfId="49" applyNumberFormat="1" applyFont="1" applyBorder="1" applyAlignment="1">
      <alignment vertical="center" wrapText="1"/>
    </xf>
    <xf numFmtId="167" fontId="2" fillId="0" borderId="10" xfId="49" applyNumberFormat="1" applyFont="1" applyBorder="1" applyAlignment="1">
      <alignment horizontal="right" vertical="center" wrapText="1"/>
    </xf>
    <xf numFmtId="1" fontId="2" fillId="0" borderId="0" xfId="49" applyNumberFormat="1" applyFont="1" applyAlignment="1">
      <alignment vertical="center"/>
    </xf>
    <xf numFmtId="167" fontId="2" fillId="0" borderId="0" xfId="49" applyNumberFormat="1" applyFont="1" applyAlignment="1">
      <alignment vertical="center"/>
    </xf>
    <xf numFmtId="167" fontId="2" fillId="0" borderId="10" xfId="49" applyNumberFormat="1" applyFont="1" applyBorder="1" applyAlignment="1">
      <alignment horizontal="left" vertical="center" wrapText="1"/>
    </xf>
    <xf numFmtId="167" fontId="5" fillId="0" borderId="10" xfId="49" applyNumberFormat="1" applyFont="1" applyBorder="1" applyAlignment="1">
      <alignment horizontal="left" vertical="center" wrapText="1"/>
    </xf>
    <xf numFmtId="167" fontId="2" fillId="0" borderId="10" xfId="49" applyNumberFormat="1" applyFont="1" applyBorder="1" applyAlignment="1">
      <alignment vertical="center"/>
    </xf>
    <xf numFmtId="0" fontId="42" fillId="0" borderId="0" xfId="49" applyFont="1" applyAlignment="1">
      <alignment vertical="center"/>
    </xf>
    <xf numFmtId="4" fontId="42" fillId="0" borderId="0" xfId="49" applyNumberFormat="1" applyFont="1" applyAlignment="1">
      <alignment vertical="center"/>
    </xf>
    <xf numFmtId="167" fontId="43" fillId="0" borderId="0" xfId="49" applyNumberFormat="1" applyFont="1" applyAlignment="1">
      <alignment vertical="center" wrapText="1"/>
    </xf>
    <xf numFmtId="165" fontId="3" fillId="0" borderId="10" xfId="49" applyNumberFormat="1" applyFont="1" applyFill="1" applyBorder="1" applyAlignment="1">
      <alignment horizontal="center" vertical="center" wrapText="1"/>
    </xf>
    <xf numFmtId="0" fontId="3" fillId="0" borderId="14" xfId="49" applyFont="1" applyFill="1" applyBorder="1" applyAlignment="1">
      <alignment horizontal="center" vertical="center" wrapText="1"/>
    </xf>
    <xf numFmtId="0" fontId="0" fillId="0" borderId="0" xfId="0" applyFill="1"/>
    <xf numFmtId="0" fontId="2" fillId="0" borderId="10" xfId="49" applyFont="1" applyFill="1" applyBorder="1" applyAlignment="1">
      <alignment horizontal="center" vertical="center" wrapText="1"/>
    </xf>
    <xf numFmtId="165" fontId="2" fillId="0" borderId="10" xfId="49" applyNumberFormat="1" applyFont="1" applyFill="1" applyBorder="1" applyAlignment="1">
      <alignment horizontal="center" vertical="center" wrapText="1"/>
    </xf>
    <xf numFmtId="0" fontId="2" fillId="0" borderId="10" xfId="61" applyFont="1" applyFill="1" applyBorder="1" applyAlignment="1">
      <alignment horizontal="left" vertical="center" wrapText="1"/>
    </xf>
    <xf numFmtId="0" fontId="2" fillId="0" borderId="10" xfId="60" applyFont="1" applyFill="1" applyBorder="1" applyAlignment="1">
      <alignment horizontal="left" vertical="center" wrapText="1" shrinkToFit="1"/>
    </xf>
    <xf numFmtId="165" fontId="3" fillId="32" borderId="29" xfId="0" applyNumberFormat="1" applyFont="1" applyFill="1" applyBorder="1" applyAlignment="1">
      <alignment horizontal="center" vertical="center" wrapText="1"/>
    </xf>
    <xf numFmtId="165" fontId="3" fillId="26" borderId="29" xfId="49" applyNumberFormat="1" applyFont="1" applyFill="1" applyBorder="1" applyAlignment="1">
      <alignment horizontal="center" vertical="center"/>
    </xf>
    <xf numFmtId="165" fontId="2" fillId="27" borderId="29" xfId="0" applyNumberFormat="1" applyFont="1" applyFill="1" applyBorder="1" applyAlignment="1">
      <alignment horizontal="center" vertical="center" wrapText="1"/>
    </xf>
    <xf numFmtId="165" fontId="3" fillId="0" borderId="29" xfId="0" applyNumberFormat="1" applyFont="1" applyFill="1" applyBorder="1" applyAlignment="1">
      <alignment horizontal="center" vertical="center" wrapText="1"/>
    </xf>
    <xf numFmtId="165" fontId="2" fillId="0" borderId="29" xfId="0" applyNumberFormat="1" applyFont="1" applyFill="1" applyBorder="1" applyAlignment="1">
      <alignment horizontal="center" vertical="center" wrapText="1"/>
    </xf>
    <xf numFmtId="165" fontId="2" fillId="32" borderId="29" xfId="0" applyNumberFormat="1" applyFont="1" applyFill="1" applyBorder="1" applyAlignment="1">
      <alignment horizontal="center" vertical="center" wrapText="1"/>
    </xf>
    <xf numFmtId="165" fontId="3" fillId="28" borderId="29" xfId="49" applyNumberFormat="1" applyFont="1" applyFill="1" applyBorder="1" applyAlignment="1">
      <alignment horizontal="center" vertical="center" wrapText="1"/>
    </xf>
    <xf numFmtId="165" fontId="3" fillId="27" borderId="29" xfId="58" applyNumberFormat="1" applyFont="1" applyFill="1" applyBorder="1" applyAlignment="1">
      <alignment horizontal="center" vertical="center" wrapText="1"/>
    </xf>
    <xf numFmtId="165" fontId="3" fillId="0" borderId="29" xfId="61" applyNumberFormat="1" applyFont="1" applyFill="1" applyBorder="1" applyAlignment="1">
      <alignment horizontal="center" vertical="center" wrapText="1"/>
    </xf>
    <xf numFmtId="165" fontId="7" fillId="27" borderId="29" xfId="58" applyNumberFormat="1" applyFont="1" applyFill="1" applyBorder="1" applyAlignment="1">
      <alignment horizontal="center" vertical="center" wrapText="1"/>
    </xf>
    <xf numFmtId="165" fontId="3" fillId="28" borderId="29" xfId="61" applyNumberFormat="1" applyFont="1" applyFill="1" applyBorder="1" applyAlignment="1">
      <alignment horizontal="center" vertical="center" wrapText="1"/>
    </xf>
    <xf numFmtId="165" fontId="3" fillId="33" borderId="29" xfId="61" applyNumberFormat="1" applyFont="1" applyFill="1" applyBorder="1" applyAlignment="1">
      <alignment horizontal="center" vertical="center" wrapText="1"/>
    </xf>
    <xf numFmtId="0" fontId="2" fillId="0" borderId="29" xfId="0" applyFont="1" applyFill="1" applyBorder="1"/>
    <xf numFmtId="165" fontId="3" fillId="34" borderId="29" xfId="61" applyNumberFormat="1" applyFont="1" applyFill="1" applyBorder="1" applyAlignment="1">
      <alignment horizontal="center" vertical="center" wrapText="1"/>
    </xf>
    <xf numFmtId="165" fontId="2" fillId="27" borderId="29" xfId="0" applyNumberFormat="1" applyFont="1" applyFill="1" applyBorder="1" applyAlignment="1">
      <alignment horizontal="center" vertical="center"/>
    </xf>
    <xf numFmtId="165" fontId="2" fillId="32" borderId="29" xfId="0" applyNumberFormat="1" applyFont="1" applyFill="1" applyBorder="1" applyAlignment="1">
      <alignment horizontal="center" vertical="center"/>
    </xf>
    <xf numFmtId="165" fontId="2" fillId="0" borderId="29" xfId="0" applyNumberFormat="1" applyFont="1" applyFill="1" applyBorder="1" applyAlignment="1">
      <alignment horizontal="center" vertical="center"/>
    </xf>
    <xf numFmtId="0" fontId="2" fillId="27" borderId="10" xfId="0" applyFont="1" applyFill="1" applyBorder="1" applyAlignment="1">
      <alignment wrapText="1"/>
    </xf>
    <xf numFmtId="0" fontId="2" fillId="27" borderId="10" xfId="0" applyFont="1" applyFill="1" applyBorder="1"/>
    <xf numFmtId="0" fontId="2" fillId="32" borderId="10" xfId="0" applyFont="1" applyFill="1" applyBorder="1"/>
    <xf numFmtId="0" fontId="3" fillId="0" borderId="0" xfId="0" applyFont="1" applyFill="1" applyBorder="1" applyAlignment="1"/>
    <xf numFmtId="165" fontId="2" fillId="0" borderId="10" xfId="49" applyNumberFormat="1" applyFont="1" applyFill="1" applyBorder="1" applyAlignment="1">
      <alignment horizontal="center"/>
    </xf>
    <xf numFmtId="0" fontId="3" fillId="0" borderId="17" xfId="52" applyFont="1" applyFill="1" applyBorder="1" applyAlignment="1">
      <alignment horizontal="center" vertical="center" wrapText="1"/>
    </xf>
    <xf numFmtId="166" fontId="2" fillId="0" borderId="10" xfId="0" applyNumberFormat="1" applyFont="1" applyFill="1" applyBorder="1" applyAlignment="1">
      <alignment horizontal="center" wrapText="1"/>
    </xf>
    <xf numFmtId="165" fontId="3" fillId="0" borderId="10" xfId="0" applyNumberFormat="1" applyFont="1" applyFill="1" applyBorder="1" applyAlignment="1">
      <alignment horizontal="right" wrapText="1"/>
    </xf>
    <xf numFmtId="0" fontId="3" fillId="35" borderId="10" xfId="49" applyFont="1" applyFill="1" applyBorder="1" applyAlignment="1">
      <alignment horizontal="center" vertical="center" wrapText="1"/>
    </xf>
    <xf numFmtId="165" fontId="3" fillId="24" borderId="10" xfId="49" applyNumberFormat="1" applyFont="1" applyFill="1" applyBorder="1" applyAlignment="1">
      <alignment horizontal="right"/>
    </xf>
    <xf numFmtId="165" fontId="3" fillId="31" borderId="10" xfId="61" applyNumberFormat="1" applyFont="1" applyFill="1" applyBorder="1" applyAlignment="1">
      <alignment horizontal="center" vertical="center" wrapText="1"/>
    </xf>
    <xf numFmtId="165" fontId="3" fillId="33" borderId="10" xfId="59" applyNumberFormat="1" applyFont="1" applyFill="1" applyBorder="1" applyAlignment="1">
      <alignment horizontal="center" vertical="center"/>
    </xf>
    <xf numFmtId="165" fontId="3" fillId="33" borderId="10" xfId="59" applyNumberFormat="1" applyFont="1" applyFill="1" applyBorder="1" applyAlignment="1">
      <alignment horizontal="center" vertical="center" wrapText="1"/>
    </xf>
    <xf numFmtId="165" fontId="3" fillId="0" borderId="17" xfId="0" applyNumberFormat="1" applyFont="1" applyFill="1" applyBorder="1" applyAlignment="1">
      <alignment horizontal="center" vertical="center" wrapText="1"/>
    </xf>
    <xf numFmtId="0" fontId="2" fillId="32" borderId="20" xfId="59" applyFont="1" applyFill="1" applyBorder="1" applyAlignment="1">
      <alignment horizontal="left" vertical="center" wrapText="1"/>
    </xf>
    <xf numFmtId="165" fontId="2" fillId="27" borderId="17" xfId="0" applyNumberFormat="1" applyFont="1" applyFill="1" applyBorder="1" applyAlignment="1">
      <alignment horizontal="center" vertical="center" wrapText="1"/>
    </xf>
    <xf numFmtId="0" fontId="3" fillId="31" borderId="19" xfId="59" applyFont="1" applyFill="1" applyBorder="1" applyAlignment="1">
      <alignment horizontal="left" vertical="center" wrapText="1"/>
    </xf>
    <xf numFmtId="0" fontId="3" fillId="28" borderId="18" xfId="61" applyFont="1" applyFill="1" applyBorder="1" applyAlignment="1">
      <alignment horizontal="left" vertical="center" wrapText="1"/>
    </xf>
    <xf numFmtId="0" fontId="3" fillId="31" borderId="10" xfId="49" applyFont="1" applyFill="1" applyBorder="1" applyAlignment="1">
      <alignment horizontal="center" vertical="center" wrapText="1"/>
    </xf>
    <xf numFmtId="0" fontId="3" fillId="31" borderId="10" xfId="49" applyFont="1" applyFill="1" applyBorder="1" applyAlignment="1">
      <alignment wrapText="1"/>
    </xf>
    <xf numFmtId="0" fontId="3" fillId="31" borderId="10" xfId="49" applyFont="1" applyFill="1" applyBorder="1" applyAlignment="1"/>
    <xf numFmtId="0" fontId="3" fillId="33" borderId="10" xfId="59" applyFont="1" applyFill="1" applyBorder="1" applyAlignment="1">
      <alignment horizontal="left" vertical="center" wrapText="1"/>
    </xf>
    <xf numFmtId="0" fontId="3" fillId="33" borderId="10" xfId="59" applyFont="1" applyFill="1" applyBorder="1" applyAlignment="1">
      <alignment horizontal="left" vertical="center"/>
    </xf>
    <xf numFmtId="0" fontId="3" fillId="38" borderId="10" xfId="49" applyFont="1" applyFill="1" applyBorder="1" applyAlignment="1">
      <alignment horizontal="center" wrapText="1"/>
    </xf>
    <xf numFmtId="0" fontId="3" fillId="0" borderId="18" xfId="59" applyFont="1" applyFill="1" applyBorder="1" applyAlignment="1">
      <alignment horizontal="left" vertical="center" wrapText="1"/>
    </xf>
    <xf numFmtId="165" fontId="3" fillId="33" borderId="18" xfId="61" applyNumberFormat="1" applyFont="1" applyFill="1" applyBorder="1" applyAlignment="1">
      <alignment horizontal="center" vertical="center" wrapText="1"/>
    </xf>
    <xf numFmtId="0" fontId="3" fillId="26" borderId="10" xfId="49" applyFont="1" applyFill="1" applyBorder="1" applyAlignment="1">
      <alignment horizontal="center"/>
    </xf>
    <xf numFmtId="0" fontId="3" fillId="37" borderId="10" xfId="59" applyFont="1" applyFill="1" applyBorder="1" applyAlignment="1">
      <alignment horizontal="center" vertical="center" wrapText="1"/>
    </xf>
    <xf numFmtId="165" fontId="3" fillId="32" borderId="17" xfId="0" applyNumberFormat="1" applyFont="1" applyFill="1" applyBorder="1" applyAlignment="1">
      <alignment horizontal="center" vertical="center" wrapText="1"/>
    </xf>
    <xf numFmtId="9" fontId="3" fillId="32" borderId="17" xfId="66" applyFont="1" applyFill="1" applyBorder="1" applyAlignment="1">
      <alignment horizontal="center" vertical="center" wrapText="1"/>
    </xf>
    <xf numFmtId="165" fontId="3" fillId="32" borderId="47" xfId="0" applyNumberFormat="1" applyFont="1" applyFill="1" applyBorder="1" applyAlignment="1">
      <alignment horizontal="center" vertical="center" wrapText="1"/>
    </xf>
    <xf numFmtId="0" fontId="2" fillId="27" borderId="17" xfId="49" applyFont="1" applyFill="1" applyBorder="1" applyAlignment="1">
      <alignment horizontal="left" wrapText="1"/>
    </xf>
    <xf numFmtId="165" fontId="2" fillId="32" borderId="17" xfId="0" applyNumberFormat="1" applyFont="1" applyFill="1" applyBorder="1" applyAlignment="1">
      <alignment horizontal="center" vertical="center" wrapText="1"/>
    </xf>
    <xf numFmtId="166" fontId="2" fillId="27" borderId="17" xfId="0" applyNumberFormat="1" applyFont="1" applyFill="1" applyBorder="1" applyAlignment="1">
      <alignment horizontal="center" vertical="center" wrapText="1"/>
    </xf>
    <xf numFmtId="165" fontId="2" fillId="27" borderId="47" xfId="0" applyNumberFormat="1" applyFont="1" applyFill="1" applyBorder="1" applyAlignment="1">
      <alignment horizontal="center" vertical="center" wrapText="1"/>
    </xf>
    <xf numFmtId="166" fontId="3" fillId="32" borderId="17" xfId="0" applyNumberFormat="1" applyFont="1" applyFill="1" applyBorder="1" applyAlignment="1">
      <alignment horizontal="center" vertical="center" wrapText="1"/>
    </xf>
    <xf numFmtId="0" fontId="2" fillId="32" borderId="17" xfId="49" applyFont="1" applyFill="1" applyBorder="1" applyAlignment="1">
      <alignment horizontal="left" wrapText="1"/>
    </xf>
    <xf numFmtId="166" fontId="2" fillId="32" borderId="17" xfId="0" applyNumberFormat="1" applyFont="1" applyFill="1" applyBorder="1" applyAlignment="1">
      <alignment horizontal="center" vertical="center" wrapText="1"/>
    </xf>
    <xf numFmtId="0" fontId="2" fillId="27" borderId="17" xfId="49" applyFont="1" applyFill="1" applyBorder="1" applyAlignment="1">
      <alignment horizontal="center" vertical="center" wrapText="1"/>
    </xf>
    <xf numFmtId="49" fontId="2" fillId="27" borderId="17" xfId="49" applyNumberFormat="1" applyFont="1" applyFill="1" applyBorder="1" applyAlignment="1">
      <alignment horizontal="center" vertical="center" wrapText="1"/>
    </xf>
    <xf numFmtId="0" fontId="3" fillId="28" borderId="17" xfId="61" applyFont="1" applyFill="1" applyBorder="1" applyAlignment="1">
      <alignment horizontal="left" vertical="center" wrapText="1"/>
    </xf>
    <xf numFmtId="165" fontId="3" fillId="28" borderId="17" xfId="61" applyNumberFormat="1" applyFont="1" applyFill="1" applyBorder="1" applyAlignment="1">
      <alignment horizontal="center" vertical="center" wrapText="1"/>
    </xf>
    <xf numFmtId="0" fontId="2" fillId="0" borderId="17" xfId="60" applyFont="1" applyFill="1" applyBorder="1" applyAlignment="1">
      <alignment horizontal="left" vertical="center" wrapText="1" shrinkToFit="1"/>
    </xf>
    <xf numFmtId="165" fontId="2" fillId="0" borderId="17" xfId="0" applyNumberFormat="1" applyFont="1" applyFill="1" applyBorder="1" applyAlignment="1">
      <alignment horizontal="center" vertical="center" wrapText="1"/>
    </xf>
    <xf numFmtId="0" fontId="3" fillId="0" borderId="17" xfId="59" applyFont="1" applyFill="1" applyBorder="1" applyAlignment="1">
      <alignment horizontal="left" vertical="center" wrapText="1"/>
    </xf>
    <xf numFmtId="0" fontId="2" fillId="0" borderId="17" xfId="49" applyFont="1" applyBorder="1" applyAlignment="1">
      <alignment horizontal="left" wrapText="1"/>
    </xf>
    <xf numFmtId="0" fontId="3" fillId="0" borderId="17" xfId="49" applyFont="1" applyFill="1" applyBorder="1" applyAlignment="1">
      <alignment horizontal="left" wrapText="1"/>
    </xf>
    <xf numFmtId="0" fontId="2" fillId="28" borderId="17" xfId="61" applyFont="1" applyFill="1" applyBorder="1" applyAlignment="1">
      <alignment horizontal="left" vertical="center" wrapText="1"/>
    </xf>
    <xf numFmtId="0" fontId="3" fillId="26" borderId="18" xfId="49" applyFont="1" applyFill="1" applyBorder="1" applyAlignment="1">
      <alignment horizontal="left"/>
    </xf>
    <xf numFmtId="165" fontId="3" fillId="26" borderId="18" xfId="49" applyNumberFormat="1" applyFont="1" applyFill="1" applyBorder="1" applyAlignment="1">
      <alignment horizontal="center" vertical="center"/>
    </xf>
    <xf numFmtId="165" fontId="3" fillId="32" borderId="18" xfId="0" applyNumberFormat="1" applyFont="1" applyFill="1" applyBorder="1" applyAlignment="1">
      <alignment horizontal="center" vertical="center" wrapText="1"/>
    </xf>
    <xf numFmtId="9" fontId="3" fillId="32" borderId="18" xfId="66" applyFont="1" applyFill="1" applyBorder="1" applyAlignment="1">
      <alignment horizontal="center" vertical="center" wrapText="1"/>
    </xf>
    <xf numFmtId="0" fontId="3" fillId="26" borderId="46" xfId="49" applyFont="1" applyFill="1" applyBorder="1" applyAlignment="1">
      <alignment horizontal="left" wrapText="1"/>
    </xf>
    <xf numFmtId="0" fontId="3" fillId="28" borderId="12" xfId="59" applyFont="1" applyFill="1" applyBorder="1" applyAlignment="1">
      <alignment horizontal="left" vertical="center" wrapText="1"/>
    </xf>
    <xf numFmtId="0" fontId="3" fillId="28" borderId="12" xfId="59" applyFont="1" applyFill="1" applyBorder="1" applyAlignment="1">
      <alignment horizontal="left" vertical="center"/>
    </xf>
    <xf numFmtId="165" fontId="3" fillId="28" borderId="12" xfId="59" applyNumberFormat="1" applyFont="1" applyFill="1" applyBorder="1" applyAlignment="1">
      <alignment horizontal="center" vertical="center"/>
    </xf>
    <xf numFmtId="165" fontId="3" fillId="32" borderId="12" xfId="0" applyNumberFormat="1" applyFont="1" applyFill="1" applyBorder="1" applyAlignment="1">
      <alignment horizontal="center" vertical="center" wrapText="1"/>
    </xf>
    <xf numFmtId="165" fontId="2" fillId="27" borderId="12" xfId="0" applyNumberFormat="1" applyFont="1" applyFill="1" applyBorder="1" applyAlignment="1">
      <alignment horizontal="center" vertical="center" wrapText="1"/>
    </xf>
    <xf numFmtId="9" fontId="3" fillId="32" borderId="12" xfId="66" applyFont="1" applyFill="1" applyBorder="1" applyAlignment="1">
      <alignment horizontal="center" vertical="center" wrapText="1"/>
    </xf>
    <xf numFmtId="166" fontId="2" fillId="27" borderId="12" xfId="0" applyNumberFormat="1" applyFont="1" applyFill="1" applyBorder="1" applyAlignment="1">
      <alignment horizontal="center" vertical="center" wrapText="1"/>
    </xf>
    <xf numFmtId="165" fontId="2" fillId="27" borderId="36" xfId="0" applyNumberFormat="1" applyFont="1" applyFill="1" applyBorder="1" applyAlignment="1">
      <alignment horizontal="center" vertical="center" wrapText="1"/>
    </xf>
    <xf numFmtId="9" fontId="3" fillId="0" borderId="18" xfId="66" applyFont="1" applyFill="1" applyBorder="1" applyAlignment="1">
      <alignment horizontal="center" vertical="center" wrapText="1"/>
    </xf>
    <xf numFmtId="166" fontId="3" fillId="32" borderId="18" xfId="0" applyNumberFormat="1" applyFont="1" applyFill="1" applyBorder="1" applyAlignment="1">
      <alignment horizontal="center" vertical="center" wrapText="1"/>
    </xf>
    <xf numFmtId="165" fontId="3" fillId="32" borderId="37" xfId="0" applyNumberFormat="1" applyFont="1" applyFill="1" applyBorder="1" applyAlignment="1">
      <alignment horizontal="center" vertical="center" wrapText="1"/>
    </xf>
    <xf numFmtId="0" fontId="3" fillId="0" borderId="18" xfId="61" applyFont="1" applyFill="1" applyBorder="1" applyAlignment="1">
      <alignment horizontal="left" vertical="center" wrapText="1"/>
    </xf>
    <xf numFmtId="165" fontId="3" fillId="0" borderId="18" xfId="61" applyNumberFormat="1" applyFont="1" applyFill="1" applyBorder="1" applyAlignment="1">
      <alignment horizontal="center" vertical="center" wrapText="1"/>
    </xf>
    <xf numFmtId="165" fontId="3" fillId="0" borderId="18" xfId="0" applyNumberFormat="1" applyFont="1" applyFill="1" applyBorder="1" applyAlignment="1">
      <alignment horizontal="center" vertical="center" wrapText="1"/>
    </xf>
    <xf numFmtId="166" fontId="3" fillId="0" borderId="18" xfId="61" applyNumberFormat="1" applyFont="1" applyFill="1" applyBorder="1" applyAlignment="1">
      <alignment horizontal="center" vertical="center" wrapText="1"/>
    </xf>
    <xf numFmtId="165" fontId="3" fillId="0" borderId="37" xfId="61" applyNumberFormat="1" applyFont="1" applyFill="1" applyBorder="1" applyAlignment="1">
      <alignment horizontal="center" vertical="center" wrapText="1"/>
    </xf>
    <xf numFmtId="165" fontId="3" fillId="28" borderId="18" xfId="61" applyNumberFormat="1" applyFont="1" applyFill="1" applyBorder="1" applyAlignment="1">
      <alignment horizontal="center" vertical="center" wrapText="1"/>
    </xf>
    <xf numFmtId="166" fontId="3" fillId="28" borderId="18" xfId="61" applyNumberFormat="1" applyFont="1" applyFill="1" applyBorder="1" applyAlignment="1">
      <alignment horizontal="center" vertical="center" wrapText="1"/>
    </xf>
    <xf numFmtId="165" fontId="3" fillId="28" borderId="37" xfId="61" applyNumberFormat="1" applyFont="1" applyFill="1" applyBorder="1" applyAlignment="1">
      <alignment horizontal="center" vertical="center" wrapText="1"/>
    </xf>
    <xf numFmtId="0" fontId="3" fillId="32" borderId="18" xfId="59" applyFont="1" applyFill="1" applyBorder="1" applyAlignment="1">
      <alignment horizontal="left" vertical="center" wrapText="1"/>
    </xf>
    <xf numFmtId="0" fontId="3" fillId="34" borderId="18" xfId="61" applyFont="1" applyFill="1" applyBorder="1" applyAlignment="1">
      <alignment horizontal="left" vertical="center" wrapText="1"/>
    </xf>
    <xf numFmtId="165" fontId="3" fillId="34" borderId="37" xfId="61" applyNumberFormat="1" applyFont="1" applyFill="1" applyBorder="1" applyAlignment="1">
      <alignment horizontal="center" vertical="center" wrapText="1"/>
    </xf>
    <xf numFmtId="0" fontId="7" fillId="0" borderId="18" xfId="49" applyFont="1" applyFill="1" applyBorder="1" applyAlignment="1">
      <alignment vertical="center" wrapText="1"/>
    </xf>
    <xf numFmtId="165" fontId="7" fillId="27" borderId="18" xfId="58" applyNumberFormat="1" applyFont="1" applyFill="1" applyBorder="1" applyAlignment="1">
      <alignment horizontal="center" vertical="center" wrapText="1"/>
    </xf>
    <xf numFmtId="165" fontId="2" fillId="27" borderId="18" xfId="0" applyNumberFormat="1" applyFont="1" applyFill="1" applyBorder="1" applyAlignment="1">
      <alignment horizontal="center" vertical="center"/>
    </xf>
    <xf numFmtId="166" fontId="2" fillId="27" borderId="18" xfId="0" applyNumberFormat="1" applyFont="1" applyFill="1" applyBorder="1" applyAlignment="1">
      <alignment horizontal="center" vertical="center"/>
    </xf>
    <xf numFmtId="9" fontId="3" fillId="27" borderId="18" xfId="66" applyNumberFormat="1" applyFont="1" applyFill="1" applyBorder="1" applyAlignment="1">
      <alignment horizontal="center" vertical="center" wrapText="1"/>
    </xf>
    <xf numFmtId="165" fontId="2" fillId="27" borderId="37" xfId="0" applyNumberFormat="1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wrapText="1"/>
    </xf>
    <xf numFmtId="0" fontId="3" fillId="0" borderId="17" xfId="52" applyFont="1" applyFill="1" applyBorder="1" applyAlignment="1">
      <alignment horizontal="center" vertical="center" wrapText="1"/>
    </xf>
    <xf numFmtId="0" fontId="3" fillId="0" borderId="11" xfId="49" applyFont="1" applyFill="1" applyBorder="1" applyAlignment="1">
      <alignment horizontal="center" vertical="center" wrapText="1"/>
    </xf>
    <xf numFmtId="0" fontId="3" fillId="0" borderId="46" xfId="49" applyFont="1" applyFill="1" applyBorder="1" applyAlignment="1">
      <alignment horizontal="left" vertical="center" wrapText="1"/>
    </xf>
    <xf numFmtId="0" fontId="3" fillId="0" borderId="17" xfId="49" applyFont="1" applyFill="1" applyBorder="1" applyAlignment="1">
      <alignment horizontal="center" vertical="center" wrapText="1"/>
    </xf>
    <xf numFmtId="0" fontId="3" fillId="32" borderId="0" xfId="0" applyFont="1" applyFill="1" applyBorder="1" applyAlignment="1">
      <alignment horizontal="center" vertical="center" wrapText="1"/>
    </xf>
    <xf numFmtId="0" fontId="9" fillId="0" borderId="0" xfId="49" applyFont="1" applyAlignment="1">
      <alignment horizontal="right" vertical="center"/>
    </xf>
    <xf numFmtId="2" fontId="9" fillId="0" borderId="0" xfId="49" applyNumberFormat="1" applyFont="1" applyAlignment="1">
      <alignment horizontal="right" wrapText="1"/>
    </xf>
    <xf numFmtId="0" fontId="9" fillId="0" borderId="0" xfId="49" applyFont="1" applyAlignment="1">
      <alignment horizontal="right"/>
    </xf>
    <xf numFmtId="0" fontId="3" fillId="0" borderId="12" xfId="0" applyFont="1" applyFill="1" applyBorder="1" applyAlignment="1">
      <alignment horizontal="center" vertical="center" wrapText="1"/>
    </xf>
    <xf numFmtId="0" fontId="2" fillId="0" borderId="0" xfId="55" applyFont="1" applyAlignment="1">
      <alignment horizontal="right"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49" applyFont="1" applyAlignment="1">
      <alignment horizontal="center" vertical="center"/>
    </xf>
    <xf numFmtId="2" fontId="2" fillId="0" borderId="0" xfId="49" applyNumberFormat="1" applyFont="1" applyBorder="1" applyAlignment="1">
      <alignment vertical="center" wrapText="1"/>
    </xf>
    <xf numFmtId="2" fontId="2" fillId="0" borderId="0" xfId="49" applyNumberFormat="1" applyFont="1" applyBorder="1" applyAlignment="1">
      <alignment horizontal="right" vertical="center"/>
    </xf>
    <xf numFmtId="9" fontId="2" fillId="32" borderId="10" xfId="66" applyFont="1" applyFill="1" applyBorder="1" applyAlignment="1">
      <alignment horizontal="center" vertical="center" wrapText="1"/>
    </xf>
    <xf numFmtId="0" fontId="2" fillId="28" borderId="10" xfId="49" applyFont="1" applyFill="1" applyBorder="1" applyAlignment="1">
      <alignment horizontal="left" vertical="center" wrapText="1"/>
    </xf>
    <xf numFmtId="9" fontId="2" fillId="0" borderId="10" xfId="66" applyFont="1" applyFill="1" applyBorder="1" applyAlignment="1">
      <alignment horizontal="center" vertical="center" wrapText="1"/>
    </xf>
    <xf numFmtId="166" fontId="2" fillId="0" borderId="10" xfId="49" applyNumberFormat="1" applyFont="1" applyFill="1" applyBorder="1" applyAlignment="1">
      <alignment horizontal="center" vertical="center"/>
    </xf>
    <xf numFmtId="165" fontId="2" fillId="0" borderId="29" xfId="49" applyNumberFormat="1" applyFont="1" applyFill="1" applyBorder="1" applyAlignment="1">
      <alignment horizontal="center" vertical="center"/>
    </xf>
    <xf numFmtId="0" fontId="2" fillId="0" borderId="10" xfId="49" applyFont="1" applyFill="1" applyBorder="1" applyAlignment="1">
      <alignment vertical="center" wrapText="1"/>
    </xf>
    <xf numFmtId="0" fontId="2" fillId="0" borderId="10" xfId="0" applyFont="1" applyFill="1" applyBorder="1" applyAlignment="1">
      <alignment vertical="center" wrapText="1"/>
    </xf>
    <xf numFmtId="0" fontId="3" fillId="33" borderId="10" xfId="49" applyFont="1" applyFill="1" applyBorder="1" applyAlignment="1">
      <alignment horizontal="left" vertical="center" wrapText="1"/>
    </xf>
    <xf numFmtId="49" fontId="3" fillId="31" borderId="15" xfId="49" applyNumberFormat="1" applyFont="1" applyFill="1" applyBorder="1" applyAlignment="1">
      <alignment horizontal="center" vertical="center" wrapText="1"/>
    </xf>
    <xf numFmtId="165" fontId="3" fillId="31" borderId="10" xfId="59" applyNumberFormat="1" applyFont="1" applyFill="1" applyBorder="1" applyAlignment="1">
      <alignment horizontal="center" vertical="center" wrapText="1"/>
    </xf>
    <xf numFmtId="0" fontId="3" fillId="31" borderId="10" xfId="59" applyFont="1" applyFill="1" applyBorder="1" applyAlignment="1">
      <alignment horizontal="left" vertical="center"/>
    </xf>
    <xf numFmtId="165" fontId="3" fillId="31" borderId="10" xfId="59" applyNumberFormat="1" applyFont="1" applyFill="1" applyBorder="1" applyAlignment="1">
      <alignment horizontal="center" vertical="center"/>
    </xf>
    <xf numFmtId="1" fontId="3" fillId="31" borderId="15" xfId="49" applyNumberFormat="1" applyFont="1" applyFill="1" applyBorder="1" applyAlignment="1">
      <alignment horizontal="center" vertical="center" wrapText="1"/>
    </xf>
    <xf numFmtId="165" fontId="3" fillId="31" borderId="10" xfId="49" applyNumberFormat="1" applyFont="1" applyFill="1" applyBorder="1" applyAlignment="1">
      <alignment horizontal="center" vertical="center"/>
    </xf>
    <xf numFmtId="0" fontId="3" fillId="31" borderId="10" xfId="49" applyFont="1" applyFill="1" applyBorder="1" applyAlignment="1">
      <alignment horizontal="left" vertical="center" wrapText="1"/>
    </xf>
    <xf numFmtId="0" fontId="3" fillId="31" borderId="10" xfId="49" applyFont="1" applyFill="1" applyBorder="1" applyAlignment="1">
      <alignment horizontal="left" vertical="center"/>
    </xf>
    <xf numFmtId="165" fontId="3" fillId="32" borderId="10" xfId="66" applyNumberFormat="1" applyFont="1" applyFill="1" applyBorder="1" applyAlignment="1">
      <alignment horizontal="center" vertical="center" wrapText="1"/>
    </xf>
    <xf numFmtId="165" fontId="3" fillId="0" borderId="10" xfId="66" applyNumberFormat="1" applyFont="1" applyFill="1" applyBorder="1" applyAlignment="1">
      <alignment horizontal="center" vertical="center" wrapText="1"/>
    </xf>
    <xf numFmtId="165" fontId="2" fillId="0" borderId="10" xfId="0" applyNumberFormat="1" applyFont="1" applyFill="1" applyBorder="1"/>
    <xf numFmtId="165" fontId="2" fillId="0" borderId="10" xfId="0" applyNumberFormat="1" applyFont="1" applyFill="1" applyBorder="1" applyAlignment="1">
      <alignment horizontal="center"/>
    </xf>
    <xf numFmtId="165" fontId="2" fillId="0" borderId="0" xfId="0" applyNumberFormat="1" applyFont="1" applyFill="1" applyBorder="1" applyAlignment="1">
      <alignment horizontal="center" vertical="center" wrapText="1"/>
    </xf>
    <xf numFmtId="165" fontId="3" fillId="0" borderId="0" xfId="0" applyNumberFormat="1" applyFont="1" applyFill="1" applyBorder="1" applyAlignment="1">
      <alignment horizontal="center" vertical="center" wrapText="1"/>
    </xf>
    <xf numFmtId="165" fontId="2" fillId="0" borderId="0" xfId="0" applyNumberFormat="1" applyFont="1" applyFill="1"/>
    <xf numFmtId="0" fontId="2" fillId="0" borderId="10" xfId="0" applyFont="1" applyFill="1" applyBorder="1" applyAlignment="1">
      <alignment horizontal="center" vertical="center" wrapText="1"/>
    </xf>
    <xf numFmtId="0" fontId="3" fillId="0" borderId="10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right"/>
    </xf>
    <xf numFmtId="0" fontId="0" fillId="0" borderId="10" xfId="0" applyBorder="1"/>
    <xf numFmtId="0" fontId="3" fillId="0" borderId="10" xfId="0" applyFont="1" applyFill="1" applyBorder="1" applyAlignment="1">
      <alignment horizontal="right" vertical="center" wrapText="1"/>
    </xf>
    <xf numFmtId="0" fontId="2" fillId="0" borderId="10" xfId="0" applyNumberFormat="1" applyFont="1" applyFill="1" applyBorder="1" applyAlignment="1">
      <alignment horizontal="center" wrapText="1"/>
    </xf>
    <xf numFmtId="0" fontId="3" fillId="0" borderId="10" xfId="0" applyNumberFormat="1" applyFont="1" applyFill="1" applyBorder="1" applyAlignment="1">
      <alignment horizontal="right" vertical="center" wrapText="1"/>
    </xf>
    <xf numFmtId="0" fontId="2" fillId="0" borderId="10" xfId="61" applyNumberFormat="1" applyFont="1" applyFill="1" applyBorder="1" applyAlignment="1">
      <alignment horizontal="center" vertical="center" wrapText="1"/>
    </xf>
    <xf numFmtId="0" fontId="2" fillId="32" borderId="10" xfId="0" applyNumberFormat="1" applyFont="1" applyFill="1" applyBorder="1" applyAlignment="1">
      <alignment horizontal="center" wrapText="1"/>
    </xf>
    <xf numFmtId="0" fontId="5" fillId="32" borderId="10" xfId="59" applyNumberFormat="1" applyFont="1" applyFill="1" applyBorder="1" applyAlignment="1">
      <alignment horizontal="center" vertical="center" wrapText="1"/>
    </xf>
    <xf numFmtId="0" fontId="2" fillId="32" borderId="10" xfId="59" applyNumberFormat="1" applyFont="1" applyFill="1" applyBorder="1" applyAlignment="1">
      <alignment horizontal="center" vertical="center" wrapText="1"/>
    </xf>
    <xf numFmtId="0" fontId="2" fillId="32" borderId="10" xfId="49" applyNumberFormat="1" applyFont="1" applyFill="1" applyBorder="1" applyAlignment="1">
      <alignment horizontal="center"/>
    </xf>
    <xf numFmtId="0" fontId="2" fillId="32" borderId="10" xfId="0" applyNumberFormat="1" applyFont="1" applyFill="1" applyBorder="1" applyAlignment="1">
      <alignment horizontal="right" vertical="center" wrapText="1"/>
    </xf>
    <xf numFmtId="0" fontId="2" fillId="32" borderId="10" xfId="61" applyNumberFormat="1" applyFont="1" applyFill="1" applyBorder="1" applyAlignment="1">
      <alignment horizontal="center" vertical="center" wrapText="1"/>
    </xf>
    <xf numFmtId="0" fontId="2" fillId="32" borderId="10" xfId="61" applyNumberFormat="1" applyFont="1" applyFill="1" applyBorder="1" applyAlignment="1">
      <alignment horizontal="right" vertical="center" wrapText="1"/>
    </xf>
    <xf numFmtId="0" fontId="2" fillId="32" borderId="10" xfId="49" applyNumberFormat="1" applyFont="1" applyFill="1" applyBorder="1" applyAlignment="1">
      <alignment horizontal="center" vertical="center" wrapText="1"/>
    </xf>
    <xf numFmtId="0" fontId="2" fillId="32" borderId="10" xfId="59" applyNumberFormat="1" applyFont="1" applyFill="1" applyBorder="1" applyAlignment="1">
      <alignment horizontal="center" vertical="center"/>
    </xf>
    <xf numFmtId="0" fontId="2" fillId="32" borderId="10" xfId="61" applyNumberFormat="1" applyFont="1" applyFill="1" applyBorder="1" applyAlignment="1">
      <alignment horizontal="left" vertical="center" wrapText="1"/>
    </xf>
    <xf numFmtId="0" fontId="11" fillId="32" borderId="10" xfId="0" applyNumberFormat="1" applyFont="1" applyFill="1" applyBorder="1" applyAlignment="1">
      <alignment horizontal="center" vertical="center" wrapText="1"/>
    </xf>
    <xf numFmtId="0" fontId="2" fillId="32" borderId="10" xfId="0" applyNumberFormat="1" applyFont="1" applyFill="1" applyBorder="1" applyAlignment="1">
      <alignment horizontal="center" vertical="center" wrapText="1"/>
    </xf>
    <xf numFmtId="0" fontId="2" fillId="32" borderId="10" xfId="58" applyNumberFormat="1" applyFont="1" applyFill="1" applyBorder="1" applyAlignment="1">
      <alignment horizontal="center" vertical="center" wrapText="1"/>
    </xf>
    <xf numFmtId="0" fontId="2" fillId="32" borderId="10" xfId="49" applyNumberFormat="1" applyFont="1" applyFill="1" applyBorder="1" applyAlignment="1">
      <alignment horizontal="center" vertical="center"/>
    </xf>
    <xf numFmtId="0" fontId="2" fillId="32" borderId="10" xfId="49" applyNumberFormat="1" applyFont="1" applyFill="1" applyBorder="1" applyAlignment="1">
      <alignment horizontal="center" wrapText="1"/>
    </xf>
    <xf numFmtId="0" fontId="5" fillId="32" borderId="10" xfId="58" applyNumberFormat="1" applyFont="1" applyFill="1" applyBorder="1" applyAlignment="1">
      <alignment horizontal="center" vertical="center" wrapText="1"/>
    </xf>
    <xf numFmtId="0" fontId="2" fillId="32" borderId="10" xfId="0" applyNumberFormat="1" applyFont="1" applyFill="1" applyBorder="1" applyAlignment="1">
      <alignment horizontal="center"/>
    </xf>
    <xf numFmtId="0" fontId="5" fillId="0" borderId="10" xfId="58" applyNumberFormat="1" applyFont="1" applyFill="1" applyBorder="1" applyAlignment="1">
      <alignment horizontal="center" vertical="center" wrapText="1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9" fillId="0" borderId="0" xfId="0" applyFont="1" applyFill="1" applyAlignment="1">
      <alignment horizontal="right"/>
    </xf>
    <xf numFmtId="0" fontId="9" fillId="0" borderId="0" xfId="0" applyFont="1" applyFill="1" applyAlignment="1">
      <alignment vertical="center"/>
    </xf>
    <xf numFmtId="0" fontId="45" fillId="0" borderId="0" xfId="0" applyFont="1" applyFill="1" applyAlignment="1">
      <alignment horizontal="right"/>
    </xf>
    <xf numFmtId="0" fontId="45" fillId="0" borderId="0" xfId="49" applyFont="1" applyAlignment="1"/>
    <xf numFmtId="0" fontId="45" fillId="0" borderId="0" xfId="49" applyFont="1" applyAlignment="1">
      <alignment horizontal="right"/>
    </xf>
    <xf numFmtId="0" fontId="3" fillId="38" borderId="10" xfId="49" applyFont="1" applyFill="1" applyBorder="1" applyAlignment="1">
      <alignment horizontal="left" wrapText="1"/>
    </xf>
    <xf numFmtId="16" fontId="2" fillId="0" borderId="10" xfId="49" applyNumberFormat="1" applyFont="1" applyFill="1" applyBorder="1" applyAlignment="1">
      <alignment horizontal="center" vertical="center" wrapText="1"/>
    </xf>
    <xf numFmtId="16" fontId="3" fillId="0" borderId="10" xfId="49" applyNumberFormat="1" applyFont="1" applyFill="1" applyBorder="1" applyAlignment="1">
      <alignment horizontal="center" vertical="center" wrapText="1"/>
    </xf>
    <xf numFmtId="165" fontId="2" fillId="0" borderId="10" xfId="58" applyNumberFormat="1" applyFont="1" applyFill="1" applyBorder="1" applyAlignment="1">
      <alignment horizontal="center" vertical="center" wrapText="1"/>
    </xf>
    <xf numFmtId="165" fontId="5" fillId="0" borderId="10" xfId="58" applyNumberFormat="1" applyFont="1" applyFill="1" applyBorder="1" applyAlignment="1">
      <alignment horizontal="center" vertical="center" wrapText="1"/>
    </xf>
    <xf numFmtId="0" fontId="3" fillId="32" borderId="0" xfId="52" applyFont="1" applyFill="1" applyBorder="1" applyAlignment="1">
      <alignment horizontal="center" vertical="center" wrapText="1"/>
    </xf>
    <xf numFmtId="0" fontId="3" fillId="32" borderId="0" xfId="0" applyFont="1" applyFill="1" applyBorder="1" applyAlignment="1">
      <alignment horizontal="center" vertical="center" wrapText="1"/>
    </xf>
    <xf numFmtId="0" fontId="3" fillId="0" borderId="17" xfId="52" applyFont="1" applyFill="1" applyBorder="1" applyAlignment="1">
      <alignment horizontal="center" vertical="center" wrapText="1"/>
    </xf>
    <xf numFmtId="0" fontId="3" fillId="0" borderId="10" xfId="52" applyFont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31" borderId="14" xfId="49" applyFont="1" applyFill="1" applyBorder="1" applyAlignment="1">
      <alignment horizontal="center" vertical="center" wrapText="1"/>
    </xf>
    <xf numFmtId="0" fontId="3" fillId="31" borderId="15" xfId="49" applyFont="1" applyFill="1" applyBorder="1" applyAlignment="1">
      <alignment horizontal="center"/>
    </xf>
    <xf numFmtId="0" fontId="3" fillId="0" borderId="15" xfId="49" applyFont="1" applyBorder="1"/>
    <xf numFmtId="0" fontId="3" fillId="0" borderId="23" xfId="49" applyFont="1" applyFill="1" applyBorder="1" applyAlignment="1">
      <alignment horizontal="center" vertical="center" wrapText="1"/>
    </xf>
    <xf numFmtId="0" fontId="3" fillId="0" borderId="15" xfId="49" applyFont="1" applyFill="1" applyBorder="1"/>
    <xf numFmtId="0" fontId="3" fillId="0" borderId="22" xfId="49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 wrapText="1"/>
    </xf>
    <xf numFmtId="0" fontId="3" fillId="0" borderId="30" xfId="0" applyFont="1" applyFill="1" applyBorder="1" applyAlignment="1">
      <alignment horizontal="center" vertical="center" wrapText="1"/>
    </xf>
    <xf numFmtId="0" fontId="3" fillId="31" borderId="26" xfId="49" applyFont="1" applyFill="1" applyBorder="1" applyAlignment="1">
      <alignment horizontal="center" vertical="center" wrapText="1"/>
    </xf>
    <xf numFmtId="0" fontId="3" fillId="0" borderId="26" xfId="49" applyFont="1" applyBorder="1"/>
    <xf numFmtId="0" fontId="3" fillId="0" borderId="26" xfId="49" applyFont="1" applyBorder="1" applyAlignment="1">
      <alignment horizontal="center"/>
    </xf>
    <xf numFmtId="0" fontId="3" fillId="0" borderId="26" xfId="49" applyFont="1" applyFill="1" applyBorder="1"/>
    <xf numFmtId="0" fontId="3" fillId="0" borderId="24" xfId="0" applyFont="1" applyFill="1" applyBorder="1" applyAlignment="1">
      <alignment horizontal="center" vertical="center" wrapText="1"/>
    </xf>
    <xf numFmtId="0" fontId="3" fillId="31" borderId="10" xfId="28" applyFont="1" applyFill="1" applyBorder="1" applyAlignment="1">
      <alignment wrapText="1"/>
    </xf>
    <xf numFmtId="165" fontId="3" fillId="27" borderId="18" xfId="0" applyNumberFormat="1" applyFont="1" applyFill="1" applyBorder="1" applyAlignment="1">
      <alignment horizontal="center" vertical="center"/>
    </xf>
    <xf numFmtId="165" fontId="3" fillId="32" borderId="10" xfId="0" applyNumberFormat="1" applyFont="1" applyFill="1" applyBorder="1" applyAlignment="1">
      <alignment horizontal="center" vertical="center"/>
    </xf>
    <xf numFmtId="165" fontId="3" fillId="27" borderId="10" xfId="0" applyNumberFormat="1" applyFont="1" applyFill="1" applyBorder="1" applyAlignment="1">
      <alignment horizontal="center" vertical="center"/>
    </xf>
    <xf numFmtId="165" fontId="3" fillId="0" borderId="10" xfId="0" applyNumberFormat="1" applyFont="1" applyFill="1" applyBorder="1" applyAlignment="1">
      <alignment horizontal="center" vertical="center"/>
    </xf>
    <xf numFmtId="0" fontId="3" fillId="0" borderId="0" xfId="0" applyFont="1" applyFill="1" applyBorder="1"/>
    <xf numFmtId="0" fontId="3" fillId="32" borderId="0" xfId="0" applyFont="1" applyFill="1" applyBorder="1"/>
    <xf numFmtId="0" fontId="7" fillId="32" borderId="0" xfId="58" applyFont="1" applyFill="1" applyBorder="1" applyAlignment="1">
      <alignment horizontal="left" vertical="center" wrapText="1"/>
    </xf>
    <xf numFmtId="164" fontId="3" fillId="0" borderId="0" xfId="0" applyNumberFormat="1" applyFont="1" applyFill="1"/>
    <xf numFmtId="165" fontId="3" fillId="0" borderId="10" xfId="0" applyNumberFormat="1" applyFont="1" applyFill="1" applyBorder="1" applyAlignment="1">
      <alignment horizontal="center"/>
    </xf>
    <xf numFmtId="165" fontId="3" fillId="0" borderId="0" xfId="0" applyNumberFormat="1" applyFont="1" applyFill="1"/>
    <xf numFmtId="0" fontId="2" fillId="0" borderId="19" xfId="60" applyFont="1" applyFill="1" applyBorder="1" applyAlignment="1">
      <alignment horizontal="left" vertical="center" wrapText="1"/>
    </xf>
    <xf numFmtId="9" fontId="3" fillId="31" borderId="10" xfId="66" applyFont="1" applyFill="1" applyBorder="1" applyAlignment="1">
      <alignment horizontal="center" vertical="center" wrapText="1"/>
    </xf>
    <xf numFmtId="165" fontId="3" fillId="31" borderId="17" xfId="0" applyNumberFormat="1" applyFont="1" applyFill="1" applyBorder="1" applyAlignment="1">
      <alignment horizontal="center" vertical="center" wrapText="1"/>
    </xf>
    <xf numFmtId="166" fontId="3" fillId="31" borderId="10" xfId="0" applyNumberFormat="1" applyFont="1" applyFill="1" applyBorder="1" applyAlignment="1">
      <alignment horizontal="center" vertical="center" wrapText="1"/>
    </xf>
    <xf numFmtId="166" fontId="3" fillId="33" borderId="10" xfId="59" applyNumberFormat="1" applyFont="1" applyFill="1" applyBorder="1" applyAlignment="1">
      <alignment horizontal="center" vertical="center"/>
    </xf>
    <xf numFmtId="166" fontId="3" fillId="33" borderId="10" xfId="59" applyNumberFormat="1" applyFont="1" applyFill="1" applyBorder="1" applyAlignment="1">
      <alignment horizontal="center" vertical="center" wrapText="1"/>
    </xf>
    <xf numFmtId="0" fontId="3" fillId="31" borderId="10" xfId="49" applyFont="1" applyFill="1" applyBorder="1" applyAlignment="1">
      <alignment horizontal="left" wrapText="1"/>
    </xf>
    <xf numFmtId="165" fontId="3" fillId="24" borderId="29" xfId="49" applyNumberFormat="1" applyFont="1" applyFill="1" applyBorder="1" applyAlignment="1">
      <alignment horizontal="center" vertical="center"/>
    </xf>
    <xf numFmtId="165" fontId="2" fillId="24" borderId="29" xfId="59" applyNumberFormat="1" applyFont="1" applyFill="1" applyBorder="1" applyAlignment="1">
      <alignment horizontal="center" vertical="center" wrapText="1"/>
    </xf>
    <xf numFmtId="165" fontId="3" fillId="24" borderId="29" xfId="59" applyNumberFormat="1" applyFont="1" applyFill="1" applyBorder="1" applyAlignment="1">
      <alignment horizontal="center" vertical="center" wrapText="1"/>
    </xf>
    <xf numFmtId="165" fontId="3" fillId="29" borderId="29" xfId="59" applyNumberFormat="1" applyFont="1" applyFill="1" applyBorder="1" applyAlignment="1">
      <alignment horizontal="center" vertical="center" wrapText="1"/>
    </xf>
    <xf numFmtId="165" fontId="3" fillId="29" borderId="29" xfId="59" applyNumberFormat="1" applyFont="1" applyFill="1" applyBorder="1" applyAlignment="1">
      <alignment horizontal="center" vertical="center"/>
    </xf>
    <xf numFmtId="0" fontId="2" fillId="31" borderId="10" xfId="0" applyNumberFormat="1" applyFont="1" applyFill="1" applyBorder="1" applyAlignment="1">
      <alignment horizontal="center" vertical="center" wrapText="1"/>
    </xf>
    <xf numFmtId="0" fontId="2" fillId="31" borderId="10" xfId="0" applyNumberFormat="1" applyFont="1" applyFill="1" applyBorder="1" applyAlignment="1">
      <alignment horizontal="center" wrapText="1"/>
    </xf>
    <xf numFmtId="0" fontId="2" fillId="31" borderId="10" xfId="61" applyNumberFormat="1" applyFont="1" applyFill="1" applyBorder="1" applyAlignment="1">
      <alignment horizontal="center" vertical="center" wrapText="1"/>
    </xf>
    <xf numFmtId="0" fontId="3" fillId="35" borderId="10" xfId="49" applyFont="1" applyFill="1" applyBorder="1" applyAlignment="1">
      <alignment horizontal="left" wrapText="1"/>
    </xf>
    <xf numFmtId="165" fontId="2" fillId="35" borderId="10" xfId="0" applyNumberFormat="1" applyFont="1" applyFill="1" applyBorder="1" applyAlignment="1">
      <alignment horizontal="center" wrapText="1"/>
    </xf>
    <xf numFmtId="165" fontId="3" fillId="35" borderId="10" xfId="0" applyNumberFormat="1" applyFont="1" applyFill="1" applyBorder="1" applyAlignment="1">
      <alignment horizontal="right" wrapText="1"/>
    </xf>
    <xf numFmtId="0" fontId="3" fillId="35" borderId="10" xfId="49" applyFont="1" applyFill="1" applyBorder="1" applyAlignment="1">
      <alignment horizontal="center" wrapText="1"/>
    </xf>
    <xf numFmtId="165" fontId="3" fillId="36" borderId="10" xfId="49" applyNumberFormat="1" applyFont="1" applyFill="1" applyBorder="1" applyAlignment="1">
      <alignment horizontal="right" vertical="center"/>
    </xf>
    <xf numFmtId="165" fontId="3" fillId="36" borderId="10" xfId="49" applyNumberFormat="1" applyFont="1" applyFill="1" applyBorder="1" applyAlignment="1">
      <alignment horizontal="center" wrapText="1"/>
    </xf>
    <xf numFmtId="0" fontId="2" fillId="35" borderId="10" xfId="49" applyFont="1" applyFill="1" applyBorder="1" applyAlignment="1">
      <alignment horizontal="center" vertical="center" wrapText="1"/>
    </xf>
    <xf numFmtId="165" fontId="3" fillId="36" borderId="10" xfId="61" applyNumberFormat="1" applyFont="1" applyFill="1" applyBorder="1" applyAlignment="1">
      <alignment horizontal="center" vertical="center" wrapText="1"/>
    </xf>
    <xf numFmtId="165" fontId="3" fillId="35" borderId="10" xfId="61" applyNumberFormat="1" applyFont="1" applyFill="1" applyBorder="1" applyAlignment="1">
      <alignment horizontal="center" vertical="center" wrapText="1"/>
    </xf>
    <xf numFmtId="0" fontId="3" fillId="36" borderId="10" xfId="61" applyFont="1" applyFill="1" applyBorder="1" applyAlignment="1">
      <alignment horizontal="left" vertical="center" wrapText="1"/>
    </xf>
    <xf numFmtId="165" fontId="2" fillId="36" borderId="10" xfId="61" applyNumberFormat="1" applyFont="1" applyFill="1" applyBorder="1" applyAlignment="1">
      <alignment horizontal="center" vertical="center" wrapText="1"/>
    </xf>
    <xf numFmtId="165" fontId="3" fillId="35" borderId="10" xfId="59" applyNumberFormat="1" applyFont="1" applyFill="1" applyBorder="1" applyAlignment="1">
      <alignment horizontal="right" vertical="center" wrapText="1"/>
    </xf>
    <xf numFmtId="165" fontId="3" fillId="35" borderId="10" xfId="0" applyNumberFormat="1" applyFont="1" applyFill="1" applyBorder="1" applyAlignment="1">
      <alignment horizontal="center" vertical="center" wrapText="1"/>
    </xf>
    <xf numFmtId="0" fontId="2" fillId="35" borderId="10" xfId="61" applyNumberFormat="1" applyFont="1" applyFill="1" applyBorder="1" applyAlignment="1">
      <alignment horizontal="center" vertical="center" wrapText="1"/>
    </xf>
    <xf numFmtId="0" fontId="2" fillId="35" borderId="10" xfId="0" applyNumberFormat="1" applyFont="1" applyFill="1" applyBorder="1" applyAlignment="1">
      <alignment horizontal="center" wrapText="1"/>
    </xf>
    <xf numFmtId="165" fontId="3" fillId="0" borderId="10" xfId="49" applyNumberFormat="1" applyFont="1" applyFill="1" applyBorder="1" applyAlignment="1">
      <alignment horizontal="center"/>
    </xf>
    <xf numFmtId="0" fontId="2" fillId="35" borderId="15" xfId="49" applyFont="1" applyFill="1" applyBorder="1" applyAlignment="1">
      <alignment horizontal="center" vertical="center" wrapText="1"/>
    </xf>
    <xf numFmtId="0" fontId="2" fillId="0" borderId="0" xfId="59" applyFont="1" applyFill="1" applyBorder="1" applyAlignment="1">
      <alignment horizontal="left" vertical="center" wrapText="1"/>
    </xf>
    <xf numFmtId="165" fontId="3" fillId="37" borderId="10" xfId="49" applyNumberFormat="1" applyFont="1" applyFill="1" applyBorder="1" applyAlignment="1">
      <alignment horizontal="center"/>
    </xf>
    <xf numFmtId="0" fontId="3" fillId="35" borderId="10" xfId="61" applyFont="1" applyFill="1" applyBorder="1" applyAlignment="1">
      <alignment horizontal="left" vertical="center" wrapText="1"/>
    </xf>
    <xf numFmtId="165" fontId="0" fillId="0" borderId="0" xfId="0" applyNumberFormat="1" applyFill="1" applyBorder="1"/>
    <xf numFmtId="0" fontId="0" fillId="0" borderId="0" xfId="0" applyFill="1" applyBorder="1"/>
    <xf numFmtId="0" fontId="2" fillId="35" borderId="10" xfId="49" applyFont="1" applyFill="1" applyBorder="1" applyAlignment="1">
      <alignment horizontal="left" wrapText="1"/>
    </xf>
    <xf numFmtId="4" fontId="3" fillId="35" borderId="10" xfId="59" applyNumberFormat="1" applyFont="1" applyFill="1" applyBorder="1" applyAlignment="1">
      <alignment horizontal="left" vertical="center" wrapText="1"/>
    </xf>
    <xf numFmtId="16" fontId="3" fillId="37" borderId="14" xfId="49" applyNumberFormat="1" applyFont="1" applyFill="1" applyBorder="1" applyAlignment="1">
      <alignment horizontal="center" vertical="center" wrapText="1"/>
    </xf>
    <xf numFmtId="0" fontId="3" fillId="38" borderId="10" xfId="49" applyFont="1" applyFill="1" applyBorder="1" applyAlignment="1">
      <alignment horizontal="left"/>
    </xf>
    <xf numFmtId="165" fontId="3" fillId="38" borderId="10" xfId="49" applyNumberFormat="1" applyFont="1" applyFill="1" applyBorder="1" applyAlignment="1">
      <alignment horizontal="center"/>
    </xf>
    <xf numFmtId="16" fontId="3" fillId="37" borderId="15" xfId="49" applyNumberFormat="1" applyFont="1" applyFill="1" applyBorder="1" applyAlignment="1">
      <alignment horizontal="center" vertical="center" wrapText="1"/>
    </xf>
    <xf numFmtId="165" fontId="3" fillId="37" borderId="10" xfId="0" applyNumberFormat="1" applyFont="1" applyFill="1" applyBorder="1" applyAlignment="1">
      <alignment horizontal="center" wrapText="1"/>
    </xf>
    <xf numFmtId="49" fontId="3" fillId="37" borderId="15" xfId="49" applyNumberFormat="1" applyFont="1" applyFill="1" applyBorder="1" applyAlignment="1">
      <alignment horizontal="center" vertical="center" wrapText="1"/>
    </xf>
    <xf numFmtId="49" fontId="3" fillId="37" borderId="14" xfId="49" applyNumberFormat="1" applyFont="1" applyFill="1" applyBorder="1" applyAlignment="1">
      <alignment horizontal="center" vertical="center" wrapText="1"/>
    </xf>
    <xf numFmtId="0" fontId="3" fillId="35" borderId="10" xfId="28" applyFont="1" applyFill="1" applyBorder="1" applyAlignment="1">
      <alignment wrapText="1"/>
    </xf>
    <xf numFmtId="0" fontId="3" fillId="40" borderId="10" xfId="59" applyFont="1" applyFill="1" applyBorder="1" applyAlignment="1">
      <alignment horizontal="left" vertical="center" wrapText="1"/>
    </xf>
    <xf numFmtId="0" fontId="2" fillId="35" borderId="10" xfId="49" applyFont="1" applyFill="1" applyBorder="1" applyAlignment="1">
      <alignment horizontal="left"/>
    </xf>
    <xf numFmtId="165" fontId="3" fillId="36" borderId="10" xfId="49" applyNumberFormat="1" applyFont="1" applyFill="1" applyBorder="1" applyAlignment="1">
      <alignment horizontal="center" vertical="center" wrapText="1"/>
    </xf>
    <xf numFmtId="0" fontId="3" fillId="35" borderId="10" xfId="49" applyFont="1" applyFill="1" applyBorder="1" applyAlignment="1">
      <alignment horizontal="left"/>
    </xf>
    <xf numFmtId="165" fontId="3" fillId="35" borderId="10" xfId="58" applyNumberFormat="1" applyFont="1" applyFill="1" applyBorder="1" applyAlignment="1">
      <alignment horizontal="center" vertical="center" wrapText="1"/>
    </xf>
    <xf numFmtId="0" fontId="3" fillId="36" borderId="10" xfId="49" applyFont="1" applyFill="1" applyBorder="1" applyAlignment="1">
      <alignment horizontal="center" wrapText="1"/>
    </xf>
    <xf numFmtId="0" fontId="5" fillId="35" borderId="10" xfId="61" applyFont="1" applyFill="1" applyBorder="1" applyAlignment="1">
      <alignment horizontal="left" vertical="center" wrapText="1"/>
    </xf>
    <xf numFmtId="49" fontId="2" fillId="35" borderId="10" xfId="49" applyNumberFormat="1" applyFont="1" applyFill="1" applyBorder="1" applyAlignment="1">
      <alignment horizontal="center" vertical="center" wrapText="1"/>
    </xf>
    <xf numFmtId="0" fontId="2" fillId="35" borderId="29" xfId="49" applyFont="1" applyFill="1" applyBorder="1" applyAlignment="1">
      <alignment horizontal="center" vertical="center" wrapText="1"/>
    </xf>
    <xf numFmtId="0" fontId="2" fillId="35" borderId="29" xfId="49" applyFont="1" applyFill="1" applyBorder="1" applyAlignment="1">
      <alignment horizontal="center"/>
    </xf>
    <xf numFmtId="16" fontId="2" fillId="35" borderId="15" xfId="49" applyNumberFormat="1" applyFont="1" applyFill="1" applyBorder="1" applyAlignment="1">
      <alignment horizontal="center" vertical="center" wrapText="1"/>
    </xf>
    <xf numFmtId="165" fontId="2" fillId="31" borderId="10" xfId="0" applyNumberFormat="1" applyFont="1" applyFill="1" applyBorder="1" applyAlignment="1">
      <alignment horizontal="center" vertical="center" wrapText="1"/>
    </xf>
    <xf numFmtId="165" fontId="2" fillId="31" borderId="17" xfId="0" applyNumberFormat="1" applyFont="1" applyFill="1" applyBorder="1" applyAlignment="1">
      <alignment horizontal="center" vertical="center" wrapText="1"/>
    </xf>
    <xf numFmtId="166" fontId="2" fillId="31" borderId="10" xfId="0" applyNumberFormat="1" applyFont="1" applyFill="1" applyBorder="1" applyAlignment="1">
      <alignment horizontal="center" vertical="center" wrapText="1"/>
    </xf>
    <xf numFmtId="9" fontId="2" fillId="31" borderId="10" xfId="66" applyFont="1" applyFill="1" applyBorder="1" applyAlignment="1">
      <alignment horizontal="center" vertical="center" wrapText="1"/>
    </xf>
    <xf numFmtId="165" fontId="2" fillId="31" borderId="29" xfId="0" applyNumberFormat="1" applyFont="1" applyFill="1" applyBorder="1" applyAlignment="1">
      <alignment horizontal="center" vertical="center" wrapText="1"/>
    </xf>
    <xf numFmtId="0" fontId="2" fillId="31" borderId="0" xfId="0" applyFont="1" applyFill="1" applyBorder="1"/>
    <xf numFmtId="0" fontId="2" fillId="0" borderId="10" xfId="0" applyFont="1" applyFill="1" applyBorder="1" applyAlignment="1">
      <alignment horizontal="left" wrapText="1"/>
    </xf>
    <xf numFmtId="165" fontId="2" fillId="0" borderId="10" xfId="61" applyNumberFormat="1" applyFont="1" applyFill="1" applyBorder="1" applyAlignment="1">
      <alignment horizontal="center" wrapText="1"/>
    </xf>
    <xf numFmtId="165" fontId="2" fillId="28" borderId="10" xfId="61" applyNumberFormat="1" applyFont="1" applyFill="1" applyBorder="1" applyAlignment="1">
      <alignment horizontal="center" wrapText="1"/>
    </xf>
    <xf numFmtId="0" fontId="2" fillId="0" borderId="15" xfId="49" applyNumberFormat="1" applyFont="1" applyFill="1" applyBorder="1" applyAlignment="1">
      <alignment horizontal="center" vertical="center" wrapText="1"/>
    </xf>
    <xf numFmtId="0" fontId="2" fillId="0" borderId="29" xfId="49" applyFont="1" applyFill="1" applyBorder="1" applyAlignment="1">
      <alignment horizontal="center" vertical="center" wrapText="1"/>
    </xf>
    <xf numFmtId="1" fontId="2" fillId="27" borderId="10" xfId="49" applyNumberFormat="1" applyFont="1" applyFill="1" applyBorder="1" applyAlignment="1">
      <alignment horizontal="center" vertical="center" wrapText="1"/>
    </xf>
    <xf numFmtId="0" fontId="2" fillId="0" borderId="10" xfId="0" applyFont="1" applyBorder="1"/>
    <xf numFmtId="0" fontId="44" fillId="0" borderId="10" xfId="0" applyFont="1" applyFill="1" applyBorder="1"/>
    <xf numFmtId="0" fontId="3" fillId="0" borderId="17" xfId="52" applyFont="1" applyFill="1" applyBorder="1" applyAlignment="1">
      <alignment horizontal="center" vertical="center" wrapText="1"/>
    </xf>
    <xf numFmtId="168" fontId="3" fillId="0" borderId="10" xfId="0" applyNumberFormat="1" applyFont="1" applyFill="1" applyBorder="1" applyAlignment="1">
      <alignment horizontal="center" vertical="center" wrapText="1"/>
    </xf>
    <xf numFmtId="0" fontId="2" fillId="0" borderId="14" xfId="49" applyFont="1" applyFill="1" applyBorder="1" applyAlignment="1">
      <alignment horizontal="center" vertical="center" wrapText="1"/>
    </xf>
    <xf numFmtId="0" fontId="3" fillId="0" borderId="17" xfId="52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0" xfId="0" applyNumberFormat="1" applyFont="1" applyFill="1" applyBorder="1" applyAlignment="1">
      <alignment horizontal="center" vertical="center" wrapText="1"/>
    </xf>
    <xf numFmtId="166" fontId="2" fillId="41" borderId="10" xfId="0" applyNumberFormat="1" applyFont="1" applyFill="1" applyBorder="1" applyAlignment="1">
      <alignment horizontal="center" vertical="center" wrapText="1"/>
    </xf>
    <xf numFmtId="0" fontId="3" fillId="0" borderId="10" xfId="0" applyFont="1" applyFill="1" applyBorder="1"/>
    <xf numFmtId="165" fontId="3" fillId="0" borderId="10" xfId="59" applyNumberFormat="1" applyFont="1" applyFill="1" applyBorder="1" applyAlignment="1">
      <alignment horizontal="center" vertical="center"/>
    </xf>
    <xf numFmtId="169" fontId="2" fillId="0" borderId="0" xfId="0" applyNumberFormat="1" applyFont="1" applyFill="1"/>
    <xf numFmtId="0" fontId="3" fillId="0" borderId="47" xfId="52" applyFont="1" applyFill="1" applyBorder="1" applyAlignment="1">
      <alignment horizontal="center" vertical="center" wrapText="1"/>
    </xf>
    <xf numFmtId="0" fontId="2" fillId="32" borderId="48" xfId="59" applyFont="1" applyFill="1" applyBorder="1" applyAlignment="1">
      <alignment horizontal="left" vertical="center" wrapText="1"/>
    </xf>
    <xf numFmtId="0" fontId="46" fillId="0" borderId="10" xfId="60" applyFont="1" applyFill="1" applyBorder="1" applyAlignment="1">
      <alignment horizontal="left" vertical="center" wrapText="1"/>
    </xf>
    <xf numFmtId="0" fontId="2" fillId="42" borderId="10" xfId="0" applyFont="1" applyFill="1" applyBorder="1" applyAlignment="1">
      <alignment horizontal="center"/>
    </xf>
    <xf numFmtId="9" fontId="3" fillId="0" borderId="10" xfId="66" applyNumberFormat="1" applyFont="1" applyFill="1" applyBorder="1" applyAlignment="1">
      <alignment horizontal="center" vertical="center" wrapText="1"/>
    </xf>
    <xf numFmtId="9" fontId="3" fillId="31" borderId="10" xfId="66" applyNumberFormat="1" applyFont="1" applyFill="1" applyBorder="1" applyAlignment="1">
      <alignment horizontal="center" vertical="center" wrapText="1"/>
    </xf>
    <xf numFmtId="9" fontId="3" fillId="31" borderId="10" xfId="0" applyNumberFormat="1" applyFont="1" applyFill="1" applyBorder="1" applyAlignment="1">
      <alignment horizontal="center" vertical="center" wrapText="1"/>
    </xf>
    <xf numFmtId="9" fontId="3" fillId="31" borderId="10" xfId="49" applyNumberFormat="1" applyFont="1" applyFill="1" applyBorder="1" applyAlignment="1">
      <alignment horizontal="center" vertical="center"/>
    </xf>
    <xf numFmtId="9" fontId="3" fillId="31" borderId="10" xfId="59" applyNumberFormat="1" applyFont="1" applyFill="1" applyBorder="1" applyAlignment="1">
      <alignment horizontal="center" vertical="center" wrapText="1"/>
    </xf>
    <xf numFmtId="9" fontId="3" fillId="31" borderId="10" xfId="59" applyNumberFormat="1" applyFont="1" applyFill="1" applyBorder="1" applyAlignment="1">
      <alignment horizontal="center" vertical="center"/>
    </xf>
    <xf numFmtId="9" fontId="3" fillId="33" borderId="10" xfId="59" applyNumberFormat="1" applyFont="1" applyFill="1" applyBorder="1" applyAlignment="1">
      <alignment horizontal="center" vertical="center"/>
    </xf>
    <xf numFmtId="9" fontId="3" fillId="34" borderId="10" xfId="61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left"/>
    </xf>
    <xf numFmtId="164" fontId="2" fillId="0" borderId="0" xfId="0" applyNumberFormat="1" applyFont="1" applyFill="1" applyAlignment="1">
      <alignment horizontal="left"/>
    </xf>
    <xf numFmtId="165" fontId="2" fillId="0" borderId="10" xfId="0" applyNumberFormat="1" applyFont="1" applyFill="1" applyBorder="1" applyAlignment="1">
      <alignment horizontal="left" vertical="center" wrapText="1"/>
    </xf>
    <xf numFmtId="165" fontId="2" fillId="0" borderId="10" xfId="49" applyNumberFormat="1" applyFont="1" applyFill="1" applyBorder="1" applyAlignment="1">
      <alignment horizontal="left" vertical="center"/>
    </xf>
    <xf numFmtId="165" fontId="2" fillId="0" borderId="10" xfId="49" applyNumberFormat="1" applyFont="1" applyFill="1" applyBorder="1" applyAlignment="1">
      <alignment horizontal="left" vertical="center" wrapText="1"/>
    </xf>
    <xf numFmtId="165" fontId="2" fillId="0" borderId="10" xfId="59" applyNumberFormat="1" applyFont="1" applyFill="1" applyBorder="1" applyAlignment="1">
      <alignment horizontal="left" vertical="center" wrapText="1"/>
    </xf>
    <xf numFmtId="165" fontId="2" fillId="0" borderId="10" xfId="58" applyNumberFormat="1" applyFont="1" applyFill="1" applyBorder="1" applyAlignment="1">
      <alignment horizontal="left" vertical="center" wrapText="1"/>
    </xf>
    <xf numFmtId="165" fontId="2" fillId="0" borderId="10" xfId="61" applyNumberFormat="1" applyFont="1" applyFill="1" applyBorder="1" applyAlignment="1">
      <alignment horizontal="left" vertical="center" wrapText="1"/>
    </xf>
    <xf numFmtId="165" fontId="5" fillId="0" borderId="10" xfId="58" applyNumberFormat="1" applyFont="1" applyFill="1" applyBorder="1" applyAlignment="1">
      <alignment horizontal="left" vertical="center" wrapText="1"/>
    </xf>
    <xf numFmtId="165" fontId="2" fillId="0" borderId="10" xfId="59" applyNumberFormat="1" applyFont="1" applyFill="1" applyBorder="1" applyAlignment="1">
      <alignment horizontal="left" vertical="center"/>
    </xf>
    <xf numFmtId="165" fontId="2" fillId="0" borderId="18" xfId="61" applyNumberFormat="1" applyFont="1" applyFill="1" applyBorder="1" applyAlignment="1">
      <alignment horizontal="left" vertical="center" wrapText="1"/>
    </xf>
    <xf numFmtId="165" fontId="2" fillId="0" borderId="10" xfId="0" applyNumberFormat="1" applyFont="1" applyFill="1" applyBorder="1" applyAlignment="1">
      <alignment horizontal="left" vertical="top" wrapText="1"/>
    </xf>
    <xf numFmtId="165" fontId="2" fillId="0" borderId="10" xfId="0" applyNumberFormat="1" applyFont="1" applyFill="1" applyBorder="1" applyAlignment="1">
      <alignment horizontal="left"/>
    </xf>
    <xf numFmtId="165" fontId="2" fillId="0" borderId="0" xfId="0" applyNumberFormat="1" applyFont="1" applyFill="1" applyAlignment="1">
      <alignment horizontal="left"/>
    </xf>
    <xf numFmtId="0" fontId="2" fillId="0" borderId="0" xfId="0" applyFont="1" applyFill="1" applyBorder="1" applyAlignment="1">
      <alignment horizontal="left"/>
    </xf>
    <xf numFmtId="2" fontId="2" fillId="0" borderId="0" xfId="0" applyNumberFormat="1" applyFont="1" applyFill="1" applyBorder="1" applyAlignment="1">
      <alignment horizontal="left" vertical="center" wrapText="1"/>
    </xf>
    <xf numFmtId="2" fontId="2" fillId="0" borderId="0" xfId="49" applyNumberFormat="1" applyFont="1" applyFill="1" applyBorder="1" applyAlignment="1">
      <alignment horizontal="left"/>
    </xf>
    <xf numFmtId="2" fontId="2" fillId="0" borderId="0" xfId="0" applyNumberFormat="1" applyFont="1" applyFill="1" applyBorder="1" applyAlignment="1">
      <alignment horizontal="left" wrapText="1"/>
    </xf>
    <xf numFmtId="165" fontId="2" fillId="0" borderId="0" xfId="0" applyNumberFormat="1" applyFont="1" applyFill="1" applyBorder="1" applyAlignment="1">
      <alignment horizontal="left" wrapText="1"/>
    </xf>
    <xf numFmtId="165" fontId="2" fillId="0" borderId="0" xfId="49" applyNumberFormat="1" applyFont="1" applyFill="1" applyBorder="1" applyAlignment="1">
      <alignment horizontal="left"/>
    </xf>
    <xf numFmtId="165" fontId="2" fillId="0" borderId="0" xfId="49" applyNumberFormat="1" applyFont="1" applyFill="1" applyBorder="1" applyAlignment="1">
      <alignment horizontal="left" wrapText="1"/>
    </xf>
    <xf numFmtId="165" fontId="2" fillId="0" borderId="0" xfId="58" applyNumberFormat="1" applyFont="1" applyFill="1" applyBorder="1" applyAlignment="1">
      <alignment horizontal="left" vertical="center" wrapText="1"/>
    </xf>
    <xf numFmtId="165" fontId="2" fillId="0" borderId="0" xfId="0" applyNumberFormat="1" applyFont="1" applyFill="1" applyBorder="1" applyAlignment="1">
      <alignment horizontal="left" vertical="center" wrapText="1"/>
    </xf>
    <xf numFmtId="165" fontId="2" fillId="0" borderId="0" xfId="61" applyNumberFormat="1" applyFont="1" applyFill="1" applyBorder="1" applyAlignment="1">
      <alignment horizontal="left" vertical="center" wrapText="1"/>
    </xf>
    <xf numFmtId="165" fontId="5" fillId="0" borderId="0" xfId="58" applyNumberFormat="1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wrapText="1"/>
    </xf>
    <xf numFmtId="0" fontId="47" fillId="0" borderId="0" xfId="0" applyFont="1" applyFill="1"/>
    <xf numFmtId="0" fontId="48" fillId="0" borderId="0" xfId="0" applyFont="1" applyFill="1"/>
    <xf numFmtId="164" fontId="47" fillId="0" borderId="0" xfId="0" applyNumberFormat="1" applyFont="1" applyFill="1"/>
    <xf numFmtId="0" fontId="47" fillId="0" borderId="0" xfId="0" applyFont="1" applyFill="1" applyAlignment="1">
      <alignment horizontal="center"/>
    </xf>
    <xf numFmtId="0" fontId="48" fillId="0" borderId="0" xfId="0" applyFont="1" applyFill="1" applyAlignment="1">
      <alignment horizontal="center"/>
    </xf>
    <xf numFmtId="0" fontId="48" fillId="0" borderId="0" xfId="0" applyFont="1" applyFill="1" applyAlignment="1">
      <alignment horizontal="left"/>
    </xf>
    <xf numFmtId="0" fontId="48" fillId="0" borderId="0" xfId="55" applyFont="1" applyAlignment="1">
      <alignment horizontal="center" vertical="center"/>
    </xf>
    <xf numFmtId="0" fontId="48" fillId="0" borderId="0" xfId="0" applyFont="1" applyFill="1" applyBorder="1"/>
    <xf numFmtId="168" fontId="48" fillId="0" borderId="0" xfId="0" applyNumberFormat="1" applyFont="1" applyFill="1"/>
    <xf numFmtId="0" fontId="48" fillId="0" borderId="0" xfId="0" applyFont="1" applyFill="1" applyAlignment="1">
      <alignment horizontal="right"/>
    </xf>
    <xf numFmtId="0" fontId="2" fillId="31" borderId="10" xfId="0" applyFont="1" applyFill="1" applyBorder="1"/>
    <xf numFmtId="0" fontId="3" fillId="0" borderId="16" xfId="59" applyFont="1" applyFill="1" applyBorder="1" applyAlignment="1">
      <alignment horizontal="left" vertical="center" wrapText="1"/>
    </xf>
    <xf numFmtId="0" fontId="3" fillId="31" borderId="16" xfId="49" applyFont="1" applyFill="1" applyBorder="1" applyAlignment="1">
      <alignment horizontal="left" wrapText="1"/>
    </xf>
    <xf numFmtId="0" fontId="2" fillId="0" borderId="36" xfId="0" applyFont="1" applyFill="1" applyBorder="1"/>
    <xf numFmtId="165" fontId="2" fillId="0" borderId="18" xfId="61" applyNumberFormat="1" applyFont="1" applyFill="1" applyBorder="1" applyAlignment="1">
      <alignment horizontal="center" vertical="center" wrapText="1"/>
    </xf>
    <xf numFmtId="0" fontId="2" fillId="0" borderId="19" xfId="59" applyFont="1" applyFill="1" applyBorder="1" applyAlignment="1">
      <alignment horizontal="left" vertical="center" wrapText="1"/>
    </xf>
    <xf numFmtId="0" fontId="3" fillId="31" borderId="23" xfId="49" applyFont="1" applyFill="1" applyBorder="1" applyAlignment="1">
      <alignment horizontal="center" vertical="center" wrapText="1"/>
    </xf>
    <xf numFmtId="0" fontId="10" fillId="0" borderId="10" xfId="62" applyFont="1" applyBorder="1" applyAlignment="1">
      <alignment horizontal="center" vertical="center" wrapText="1"/>
    </xf>
    <xf numFmtId="2" fontId="49" fillId="0" borderId="10" xfId="62" applyNumberFormat="1" applyFont="1" applyBorder="1" applyAlignment="1">
      <alignment horizontal="center" vertical="center" wrapText="1"/>
    </xf>
    <xf numFmtId="2" fontId="49" fillId="0" borderId="10" xfId="62" applyNumberFormat="1" applyFont="1" applyFill="1" applyBorder="1" applyAlignment="1">
      <alignment horizontal="center" vertical="center" wrapText="1"/>
    </xf>
    <xf numFmtId="0" fontId="49" fillId="0" borderId="10" xfId="62" applyFont="1" applyBorder="1" applyAlignment="1">
      <alignment horizontal="center" vertical="center" wrapText="1"/>
    </xf>
    <xf numFmtId="0" fontId="49" fillId="0" borderId="10" xfId="62" applyFont="1" applyFill="1" applyBorder="1" applyAlignment="1">
      <alignment horizontal="center" vertical="center" wrapText="1"/>
    </xf>
    <xf numFmtId="165" fontId="49" fillId="0" borderId="10" xfId="62" applyNumberFormat="1" applyFont="1" applyFill="1" applyBorder="1" applyAlignment="1">
      <alignment horizontal="center" vertical="center" wrapText="1"/>
    </xf>
    <xf numFmtId="0" fontId="46" fillId="0" borderId="10" xfId="59" applyFont="1" applyFill="1" applyBorder="1" applyAlignment="1">
      <alignment horizontal="left" vertical="center" wrapText="1"/>
    </xf>
    <xf numFmtId="0" fontId="2" fillId="0" borderId="10" xfId="49" applyFont="1" applyFill="1" applyBorder="1" applyAlignment="1">
      <alignment horizontal="left"/>
    </xf>
    <xf numFmtId="9" fontId="3" fillId="0" borderId="10" xfId="0" applyNumberFormat="1" applyFont="1" applyFill="1" applyBorder="1" applyAlignment="1">
      <alignment horizontal="center" vertical="center" wrapText="1"/>
    </xf>
    <xf numFmtId="166" fontId="3" fillId="0" borderId="10" xfId="49" applyNumberFormat="1" applyFont="1" applyFill="1" applyBorder="1" applyAlignment="1">
      <alignment horizontal="center" vertical="center" wrapText="1"/>
    </xf>
    <xf numFmtId="165" fontId="3" fillId="0" borderId="29" xfId="49" applyNumberFormat="1" applyFont="1" applyFill="1" applyBorder="1" applyAlignment="1">
      <alignment horizontal="center" vertical="center" wrapText="1"/>
    </xf>
    <xf numFmtId="9" fontId="3" fillId="0" borderId="10" xfId="49" applyNumberFormat="1" applyFont="1" applyFill="1" applyBorder="1" applyAlignment="1">
      <alignment horizontal="center" vertical="center" wrapText="1"/>
    </xf>
    <xf numFmtId="0" fontId="3" fillId="31" borderId="10" xfId="61" applyFont="1" applyFill="1" applyBorder="1" applyAlignment="1">
      <alignment horizontal="left" vertical="center" wrapText="1"/>
    </xf>
    <xf numFmtId="165" fontId="3" fillId="0" borderId="10" xfId="0" applyNumberFormat="1" applyFont="1" applyFill="1" applyBorder="1" applyAlignment="1">
      <alignment horizontal="left" vertical="center" wrapText="1"/>
    </xf>
    <xf numFmtId="0" fontId="3" fillId="0" borderId="17" xfId="52" applyFont="1" applyFill="1" applyBorder="1" applyAlignment="1">
      <alignment horizontal="center" vertical="center" wrapText="1"/>
    </xf>
    <xf numFmtId="165" fontId="2" fillId="31" borderId="10" xfId="49" applyNumberFormat="1" applyFont="1" applyFill="1" applyBorder="1" applyAlignment="1">
      <alignment horizontal="left" vertical="center"/>
    </xf>
    <xf numFmtId="9" fontId="3" fillId="31" borderId="10" xfId="61" applyNumberFormat="1" applyFont="1" applyFill="1" applyBorder="1" applyAlignment="1">
      <alignment horizontal="center" vertical="center" wrapText="1"/>
    </xf>
    <xf numFmtId="165" fontId="2" fillId="31" borderId="10" xfId="61" applyNumberFormat="1" applyFont="1" applyFill="1" applyBorder="1" applyAlignment="1">
      <alignment horizontal="left" vertical="center" wrapText="1"/>
    </xf>
    <xf numFmtId="0" fontId="3" fillId="0" borderId="10" xfId="6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9" fillId="0" borderId="0" xfId="49" applyFont="1" applyAlignment="1">
      <alignment horizontal="right" vertical="center"/>
    </xf>
    <xf numFmtId="0" fontId="2" fillId="0" borderId="0" xfId="55" applyFont="1" applyAlignment="1">
      <alignment horizontal="right" vertical="center"/>
    </xf>
    <xf numFmtId="0" fontId="3" fillId="0" borderId="35" xfId="0" applyFont="1" applyFill="1" applyBorder="1" applyAlignment="1">
      <alignment horizontal="center" vertical="center" wrapText="1"/>
    </xf>
    <xf numFmtId="0" fontId="3" fillId="0" borderId="36" xfId="0" applyFont="1" applyFill="1" applyBorder="1" applyAlignment="1">
      <alignment horizontal="center" vertical="center" wrapText="1"/>
    </xf>
    <xf numFmtId="0" fontId="3" fillId="0" borderId="37" xfId="0" applyFont="1" applyFill="1" applyBorder="1" applyAlignment="1">
      <alignment horizontal="center" vertical="center" wrapText="1"/>
    </xf>
    <xf numFmtId="0" fontId="3" fillId="0" borderId="34" xfId="49" applyFont="1" applyFill="1" applyBorder="1" applyAlignment="1">
      <alignment horizontal="center" vertical="center" wrapText="1"/>
    </xf>
    <xf numFmtId="0" fontId="3" fillId="0" borderId="12" xfId="49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38" xfId="0" applyFont="1" applyFill="1" applyBorder="1" applyAlignment="1">
      <alignment horizontal="center" vertical="center" wrapText="1"/>
    </xf>
    <xf numFmtId="0" fontId="3" fillId="0" borderId="39" xfId="0" applyFont="1" applyFill="1" applyBorder="1" applyAlignment="1">
      <alignment horizontal="center" vertical="center" wrapText="1"/>
    </xf>
    <xf numFmtId="0" fontId="3" fillId="0" borderId="10" xfId="52" applyFont="1" applyFill="1" applyBorder="1" applyAlignment="1">
      <alignment horizontal="center" vertical="center" wrapText="1"/>
    </xf>
    <xf numFmtId="0" fontId="3" fillId="0" borderId="17" xfId="52" applyFont="1" applyFill="1" applyBorder="1" applyAlignment="1">
      <alignment horizontal="center" vertical="center" wrapText="1"/>
    </xf>
    <xf numFmtId="0" fontId="3" fillId="0" borderId="12" xfId="52" applyFont="1" applyFill="1" applyBorder="1" applyAlignment="1">
      <alignment horizontal="center" vertical="center" wrapText="1"/>
    </xf>
    <xf numFmtId="0" fontId="3" fillId="0" borderId="40" xfId="52" applyFont="1" applyFill="1" applyBorder="1" applyAlignment="1">
      <alignment horizontal="center" vertical="center" wrapText="1"/>
    </xf>
    <xf numFmtId="0" fontId="3" fillId="0" borderId="29" xfId="52" applyFont="1" applyFill="1" applyBorder="1" applyAlignment="1">
      <alignment horizontal="center" vertical="center" wrapText="1"/>
    </xf>
    <xf numFmtId="0" fontId="3" fillId="0" borderId="41" xfId="52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32" xfId="0" applyFont="1" applyFill="1" applyBorder="1" applyAlignment="1">
      <alignment horizontal="center" vertical="center" wrapText="1"/>
    </xf>
    <xf numFmtId="0" fontId="3" fillId="0" borderId="33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40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2" fillId="0" borderId="40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10" xfId="49" applyFont="1" applyFill="1" applyBorder="1" applyAlignment="1">
      <alignment horizontal="left" vertical="center" wrapText="1" indent="1"/>
    </xf>
    <xf numFmtId="0" fontId="2" fillId="0" borderId="10" xfId="0" applyFont="1" applyFill="1" applyBorder="1" applyAlignment="1">
      <alignment horizontal="left" vertical="center" wrapText="1" indent="1"/>
    </xf>
    <xf numFmtId="0" fontId="2" fillId="0" borderId="0" xfId="0" applyFont="1" applyFill="1" applyBorder="1" applyAlignment="1">
      <alignment horizontal="left" vertical="center" wrapText="1"/>
    </xf>
    <xf numFmtId="2" fontId="9" fillId="0" borderId="0" xfId="49" applyNumberFormat="1" applyFont="1" applyAlignment="1">
      <alignment horizontal="right" wrapText="1"/>
    </xf>
    <xf numFmtId="0" fontId="9" fillId="0" borderId="0" xfId="49" applyFont="1" applyAlignment="1">
      <alignment horizontal="right"/>
    </xf>
    <xf numFmtId="0" fontId="3" fillId="0" borderId="10" xfId="52" applyFont="1" applyBorder="1" applyAlignment="1">
      <alignment horizontal="center" vertical="center" wrapText="1"/>
    </xf>
    <xf numFmtId="2" fontId="3" fillId="0" borderId="27" xfId="52" applyNumberFormat="1" applyFont="1" applyBorder="1" applyAlignment="1">
      <alignment horizontal="center" vertical="center" wrapText="1"/>
    </xf>
    <xf numFmtId="0" fontId="2" fillId="0" borderId="34" xfId="52" applyFont="1" applyFill="1" applyBorder="1" applyAlignment="1">
      <alignment horizontal="center" vertical="center" wrapText="1"/>
    </xf>
    <xf numFmtId="0" fontId="2" fillId="0" borderId="12" xfId="52" applyFont="1" applyFill="1" applyBorder="1" applyAlignment="1">
      <alignment horizontal="center" vertical="center" wrapText="1"/>
    </xf>
    <xf numFmtId="0" fontId="2" fillId="0" borderId="0" xfId="52" applyFont="1" applyFill="1" applyBorder="1" applyAlignment="1">
      <alignment horizontal="left" vertical="center" wrapText="1"/>
    </xf>
    <xf numFmtId="0" fontId="2" fillId="0" borderId="25" xfId="49" applyFont="1" applyFill="1" applyBorder="1" applyAlignment="1">
      <alignment horizontal="left" vertical="center" wrapText="1" indent="1"/>
    </xf>
    <xf numFmtId="0" fontId="2" fillId="0" borderId="25" xfId="0" applyFont="1" applyFill="1" applyBorder="1" applyAlignment="1">
      <alignment horizontal="left" vertical="center" wrapText="1" indent="1"/>
    </xf>
    <xf numFmtId="0" fontId="3" fillId="0" borderId="40" xfId="52" applyFont="1" applyBorder="1" applyAlignment="1">
      <alignment horizontal="center" vertical="top" wrapText="1"/>
    </xf>
    <xf numFmtId="0" fontId="3" fillId="0" borderId="42" xfId="52" applyFont="1" applyBorder="1" applyAlignment="1">
      <alignment horizontal="center" vertical="top" wrapText="1"/>
    </xf>
    <xf numFmtId="0" fontId="3" fillId="0" borderId="10" xfId="52" applyFont="1" applyBorder="1" applyAlignment="1">
      <alignment horizontal="center" vertical="top" wrapText="1"/>
    </xf>
    <xf numFmtId="0" fontId="3" fillId="0" borderId="27" xfId="52" applyFont="1" applyBorder="1" applyAlignment="1">
      <alignment horizontal="center" vertical="top" wrapText="1"/>
    </xf>
    <xf numFmtId="0" fontId="3" fillId="32" borderId="0" xfId="0" applyFont="1" applyFill="1" applyBorder="1" applyAlignment="1">
      <alignment horizontal="center" vertical="center" wrapText="1"/>
    </xf>
    <xf numFmtId="2" fontId="3" fillId="0" borderId="10" xfId="52" applyNumberFormat="1" applyFont="1" applyBorder="1" applyAlignment="1">
      <alignment horizontal="center" vertical="center" wrapText="1"/>
    </xf>
    <xf numFmtId="0" fontId="3" fillId="0" borderId="10" xfId="49" applyFont="1" applyFill="1" applyBorder="1" applyAlignment="1">
      <alignment horizontal="center" vertical="top" wrapText="1"/>
    </xf>
    <xf numFmtId="2" fontId="45" fillId="0" borderId="0" xfId="49" applyNumberFormat="1" applyFont="1" applyAlignment="1">
      <alignment horizontal="right" wrapText="1"/>
    </xf>
    <xf numFmtId="0" fontId="9" fillId="0" borderId="0" xfId="49" applyFont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 wrapText="1"/>
    </xf>
    <xf numFmtId="0" fontId="3" fillId="0" borderId="10" xfId="0" applyNumberFormat="1" applyFont="1" applyFill="1" applyBorder="1" applyAlignment="1">
      <alignment horizontal="center" vertical="center" wrapText="1"/>
    </xf>
    <xf numFmtId="0" fontId="10" fillId="0" borderId="10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right"/>
    </xf>
    <xf numFmtId="0" fontId="3" fillId="0" borderId="10" xfId="49" applyFont="1" applyBorder="1" applyAlignment="1">
      <alignment horizontal="center" vertical="center" wrapText="1"/>
    </xf>
    <xf numFmtId="0" fontId="3" fillId="32" borderId="0" xfId="49" applyFont="1" applyFill="1" applyAlignment="1">
      <alignment horizontal="center" wrapText="1"/>
    </xf>
    <xf numFmtId="0" fontId="3" fillId="32" borderId="0" xfId="49" applyFont="1" applyFill="1" applyAlignment="1">
      <alignment horizontal="center"/>
    </xf>
    <xf numFmtId="0" fontId="3" fillId="0" borderId="0" xfId="49" applyFont="1" applyAlignment="1">
      <alignment horizontal="right"/>
    </xf>
    <xf numFmtId="0" fontId="3" fillId="32" borderId="10" xfId="49" applyFont="1" applyFill="1" applyBorder="1" applyAlignment="1">
      <alignment horizontal="center" vertical="center" wrapText="1"/>
    </xf>
    <xf numFmtId="0" fontId="3" fillId="0" borderId="0" xfId="49" applyFont="1" applyFill="1" applyAlignment="1">
      <alignment horizontal="center" wrapText="1"/>
    </xf>
    <xf numFmtId="0" fontId="2" fillId="0" borderId="0" xfId="49" applyFont="1" applyFill="1" applyAlignment="1">
      <alignment horizontal="center" wrapText="1"/>
    </xf>
    <xf numFmtId="0" fontId="9" fillId="0" borderId="0" xfId="49" applyFont="1" applyAlignment="1">
      <alignment horizontal="center"/>
    </xf>
    <xf numFmtId="0" fontId="2" fillId="0" borderId="10" xfId="0" applyFont="1" applyFill="1" applyBorder="1" applyAlignment="1">
      <alignment horizontal="center"/>
    </xf>
    <xf numFmtId="0" fontId="3" fillId="32" borderId="27" xfId="49" applyFont="1" applyFill="1" applyBorder="1" applyAlignment="1">
      <alignment horizontal="center" vertical="center" wrapText="1"/>
    </xf>
    <xf numFmtId="0" fontId="3" fillId="0" borderId="27" xfId="49" applyFont="1" applyFill="1" applyBorder="1" applyAlignment="1">
      <alignment horizontal="center" vertical="top" wrapText="1"/>
    </xf>
    <xf numFmtId="0" fontId="3" fillId="0" borderId="40" xfId="49" applyFont="1" applyFill="1" applyBorder="1" applyAlignment="1">
      <alignment horizontal="center" vertical="top" wrapText="1"/>
    </xf>
    <xf numFmtId="0" fontId="3" fillId="0" borderId="42" xfId="49" applyFont="1" applyFill="1" applyBorder="1" applyAlignment="1">
      <alignment horizontal="center" vertical="top" wrapText="1"/>
    </xf>
    <xf numFmtId="167" fontId="2" fillId="0" borderId="29" xfId="49" applyNumberFormat="1" applyFont="1" applyBorder="1" applyAlignment="1">
      <alignment horizontal="center" vertical="center" wrapText="1"/>
    </xf>
    <xf numFmtId="167" fontId="2" fillId="0" borderId="31" xfId="49" applyNumberFormat="1" applyFont="1" applyBorder="1" applyAlignment="1">
      <alignment horizontal="center" vertical="center" wrapText="1"/>
    </xf>
    <xf numFmtId="0" fontId="3" fillId="0" borderId="0" xfId="49" applyFont="1" applyAlignment="1">
      <alignment horizontal="center" vertical="center" wrapText="1"/>
    </xf>
    <xf numFmtId="0" fontId="3" fillId="0" borderId="0" xfId="49" applyFont="1" applyAlignment="1">
      <alignment horizontal="center" vertical="center"/>
    </xf>
    <xf numFmtId="0" fontId="3" fillId="0" borderId="0" xfId="49" applyFont="1" applyAlignment="1">
      <alignment horizontal="center"/>
    </xf>
    <xf numFmtId="167" fontId="7" fillId="39" borderId="10" xfId="49" applyNumberFormat="1" applyFont="1" applyFill="1" applyBorder="1" applyAlignment="1">
      <alignment horizontal="center" vertical="center" wrapText="1"/>
    </xf>
    <xf numFmtId="167" fontId="2" fillId="0" borderId="10" xfId="49" applyNumberFormat="1" applyFont="1" applyBorder="1" applyAlignment="1">
      <alignment horizontal="center" vertical="center" wrapText="1"/>
    </xf>
    <xf numFmtId="167" fontId="4" fillId="0" borderId="0" xfId="49" applyNumberFormat="1" applyFont="1" applyAlignment="1">
      <alignment horizontal="left" vertical="center" wrapText="1"/>
    </xf>
    <xf numFmtId="9" fontId="2" fillId="0" borderId="29" xfId="49" applyNumberFormat="1" applyFont="1" applyBorder="1" applyAlignment="1">
      <alignment horizontal="center" vertical="center" wrapText="1"/>
    </xf>
    <xf numFmtId="9" fontId="2" fillId="0" borderId="31" xfId="49" applyNumberFormat="1" applyFont="1" applyBorder="1" applyAlignment="1">
      <alignment horizontal="center" vertical="center" wrapText="1"/>
    </xf>
    <xf numFmtId="3" fontId="2" fillId="0" borderId="10" xfId="49" applyNumberFormat="1" applyFont="1" applyBorder="1" applyAlignment="1">
      <alignment horizontal="center" vertical="center" wrapText="1"/>
    </xf>
    <xf numFmtId="0" fontId="10" fillId="0" borderId="27" xfId="62" applyFont="1" applyBorder="1" applyAlignment="1">
      <alignment horizontal="center" vertical="center" wrapText="1"/>
    </xf>
    <xf numFmtId="0" fontId="32" fillId="0" borderId="0" xfId="62" applyFont="1" applyAlignment="1">
      <alignment horizontal="center" wrapText="1"/>
    </xf>
    <xf numFmtId="0" fontId="32" fillId="0" borderId="0" xfId="62" applyFont="1" applyAlignment="1">
      <alignment horizontal="center"/>
    </xf>
    <xf numFmtId="2" fontId="2" fillId="0" borderId="0" xfId="62" applyNumberFormat="1" applyFont="1" applyBorder="1" applyAlignment="1">
      <alignment horizontal="right" vertical="top" wrapText="1"/>
    </xf>
    <xf numFmtId="0" fontId="10" fillId="0" borderId="32" xfId="62" applyFont="1" applyBorder="1" applyAlignment="1">
      <alignment horizontal="center" vertical="center" wrapText="1"/>
    </xf>
    <xf numFmtId="0" fontId="10" fillId="0" borderId="26" xfId="62" applyFont="1" applyBorder="1" applyAlignment="1">
      <alignment horizontal="center" vertical="center"/>
    </xf>
    <xf numFmtId="0" fontId="10" fillId="0" borderId="40" xfId="62" applyFont="1" applyBorder="1" applyAlignment="1">
      <alignment horizontal="center" vertical="center" wrapText="1"/>
    </xf>
    <xf numFmtId="0" fontId="10" fillId="0" borderId="10" xfId="62" applyFont="1" applyBorder="1" applyAlignment="1">
      <alignment horizontal="center" vertical="center" wrapText="1"/>
    </xf>
    <xf numFmtId="0" fontId="10" fillId="0" borderId="43" xfId="62" applyFont="1" applyBorder="1" applyAlignment="1">
      <alignment horizontal="center" vertical="center" wrapText="1"/>
    </xf>
    <xf numFmtId="0" fontId="10" fillId="0" borderId="44" xfId="62" applyFont="1" applyBorder="1" applyAlignment="1">
      <alignment horizontal="center" vertical="center" wrapText="1"/>
    </xf>
    <xf numFmtId="0" fontId="10" fillId="0" borderId="45" xfId="62" applyFont="1" applyBorder="1" applyAlignment="1">
      <alignment horizontal="center" vertical="center" wrapText="1"/>
    </xf>
    <xf numFmtId="0" fontId="10" fillId="0" borderId="42" xfId="62" applyFont="1" applyBorder="1" applyAlignment="1">
      <alignment horizontal="center" vertical="center" wrapText="1"/>
    </xf>
    <xf numFmtId="0" fontId="10" fillId="0" borderId="10" xfId="62" applyFont="1" applyFill="1" applyBorder="1" applyAlignment="1">
      <alignment horizontal="center" vertical="center" wrapText="1"/>
    </xf>
    <xf numFmtId="2" fontId="12" fillId="0" borderId="0" xfId="62" applyNumberFormat="1" applyFont="1" applyAlignment="1">
      <alignment horizontal="right" vertical="top" wrapText="1"/>
    </xf>
    <xf numFmtId="0" fontId="50" fillId="0" borderId="0" xfId="0" applyFont="1" applyFill="1" applyAlignment="1">
      <alignment horizontal="right"/>
    </xf>
    <xf numFmtId="165" fontId="3" fillId="0" borderId="27" xfId="49" applyNumberFormat="1" applyFont="1" applyFill="1" applyBorder="1" applyAlignment="1">
      <alignment horizontal="center" vertical="center" wrapText="1"/>
    </xf>
    <xf numFmtId="165" fontId="3" fillId="0" borderId="0" xfId="49" applyNumberFormat="1" applyFont="1" applyFill="1" applyBorder="1" applyAlignment="1">
      <alignment horizontal="right" wrapText="1"/>
    </xf>
    <xf numFmtId="165" fontId="2" fillId="0" borderId="27" xfId="0" applyNumberFormat="1" applyFont="1" applyFill="1" applyBorder="1" applyAlignment="1">
      <alignment horizontal="center" vertical="center" wrapText="1"/>
    </xf>
    <xf numFmtId="165" fontId="7" fillId="0" borderId="10" xfId="58" applyNumberFormat="1" applyFont="1" applyFill="1" applyBorder="1" applyAlignment="1">
      <alignment horizontal="center" vertical="center" wrapText="1"/>
    </xf>
    <xf numFmtId="165" fontId="5" fillId="0" borderId="27" xfId="58" applyNumberFormat="1" applyFont="1" applyFill="1" applyBorder="1" applyAlignment="1">
      <alignment horizontal="center" vertical="center" wrapText="1"/>
    </xf>
    <xf numFmtId="165" fontId="3" fillId="0" borderId="0" xfId="0" applyNumberFormat="1" applyFont="1" applyFill="1" applyBorder="1" applyAlignment="1">
      <alignment horizontal="center" wrapText="1"/>
    </xf>
    <xf numFmtId="165" fontId="2" fillId="0" borderId="27" xfId="49" applyNumberFormat="1" applyFont="1" applyFill="1" applyBorder="1" applyAlignment="1">
      <alignment horizontal="center" vertical="center"/>
    </xf>
    <xf numFmtId="165" fontId="3" fillId="0" borderId="27" xfId="49" applyNumberFormat="1" applyFont="1" applyFill="1" applyBorder="1" applyAlignment="1">
      <alignment horizontal="center" vertical="center"/>
    </xf>
    <xf numFmtId="165" fontId="3" fillId="0" borderId="0" xfId="49" applyNumberFormat="1" applyFont="1" applyFill="1" applyBorder="1" applyAlignment="1">
      <alignment horizontal="center"/>
    </xf>
    <xf numFmtId="165" fontId="3" fillId="0" borderId="0" xfId="61" applyNumberFormat="1" applyFont="1" applyFill="1" applyBorder="1" applyAlignment="1">
      <alignment horizontal="right" vertical="center" wrapText="1"/>
    </xf>
    <xf numFmtId="4" fontId="2" fillId="0" borderId="0" xfId="49" applyNumberFormat="1" applyFont="1" applyFill="1" applyBorder="1" applyAlignment="1">
      <alignment horizontal="center" vertical="center" wrapText="1"/>
    </xf>
    <xf numFmtId="0" fontId="3" fillId="34" borderId="10" xfId="61" applyFont="1" applyFill="1" applyBorder="1" applyAlignment="1">
      <alignment horizontal="center" vertical="center" wrapText="1"/>
    </xf>
    <xf numFmtId="49" fontId="3" fillId="31" borderId="26" xfId="49" applyNumberFormat="1" applyFont="1" applyFill="1" applyBorder="1" applyAlignment="1">
      <alignment horizontal="center" vertical="center" wrapText="1"/>
    </xf>
    <xf numFmtId="0" fontId="2" fillId="31" borderId="10" xfId="59" applyFont="1" applyFill="1" applyBorder="1" applyAlignment="1">
      <alignment horizontal="left" vertical="center" wrapText="1"/>
    </xf>
    <xf numFmtId="165" fontId="2" fillId="31" borderId="10" xfId="59" applyNumberFormat="1" applyFont="1" applyFill="1" applyBorder="1" applyAlignment="1">
      <alignment horizontal="center" vertical="center" wrapText="1"/>
    </xf>
    <xf numFmtId="165" fontId="2" fillId="31" borderId="0" xfId="59" applyNumberFormat="1" applyFont="1" applyFill="1" applyBorder="1" applyAlignment="1">
      <alignment horizontal="right" vertical="center" wrapText="1"/>
    </xf>
    <xf numFmtId="165" fontId="3" fillId="31" borderId="0" xfId="59" applyNumberFormat="1" applyFont="1" applyFill="1" applyBorder="1" applyAlignment="1">
      <alignment horizontal="right" vertical="center" wrapText="1"/>
    </xf>
    <xf numFmtId="10" fontId="3" fillId="31" borderId="0" xfId="0" applyNumberFormat="1" applyFont="1" applyFill="1" applyBorder="1" applyAlignment="1">
      <alignment horizontal="center" vertical="center" wrapText="1"/>
    </xf>
    <xf numFmtId="165" fontId="2" fillId="31" borderId="0" xfId="59" applyNumberFormat="1" applyFont="1" applyFill="1" applyBorder="1" applyAlignment="1">
      <alignment horizontal="left" vertical="center" wrapText="1"/>
    </xf>
    <xf numFmtId="0" fontId="3" fillId="31" borderId="0" xfId="0" applyFont="1" applyFill="1" applyBorder="1"/>
    <xf numFmtId="165" fontId="3" fillId="31" borderId="27" xfId="59" applyNumberFormat="1" applyFont="1" applyFill="1" applyBorder="1" applyAlignment="1">
      <alignment horizontal="center" vertical="center"/>
    </xf>
    <xf numFmtId="165" fontId="3" fillId="31" borderId="0" xfId="59" applyNumberFormat="1" applyFont="1" applyFill="1" applyBorder="1" applyAlignment="1">
      <alignment horizontal="right" vertical="center"/>
    </xf>
    <xf numFmtId="165" fontId="2" fillId="31" borderId="0" xfId="59" applyNumberFormat="1" applyFont="1" applyFill="1" applyBorder="1" applyAlignment="1">
      <alignment horizontal="left" vertical="center"/>
    </xf>
    <xf numFmtId="165" fontId="2" fillId="31" borderId="27" xfId="59" applyNumberFormat="1" applyFont="1" applyFill="1" applyBorder="1" applyAlignment="1">
      <alignment horizontal="center" vertical="center" wrapText="1"/>
    </xf>
    <xf numFmtId="165" fontId="3" fillId="31" borderId="27" xfId="59" applyNumberFormat="1" applyFont="1" applyFill="1" applyBorder="1" applyAlignment="1">
      <alignment horizontal="center" vertical="center" wrapText="1"/>
    </xf>
    <xf numFmtId="0" fontId="3" fillId="33" borderId="10" xfId="49" applyFont="1" applyFill="1" applyBorder="1" applyAlignment="1">
      <alignment horizontal="left" vertical="center"/>
    </xf>
    <xf numFmtId="165" fontId="3" fillId="33" borderId="10" xfId="49" applyNumberFormat="1" applyFont="1" applyFill="1" applyBorder="1" applyAlignment="1">
      <alignment horizontal="center" vertical="center"/>
    </xf>
    <xf numFmtId="165" fontId="3" fillId="33" borderId="0" xfId="49" applyNumberFormat="1" applyFont="1" applyFill="1" applyBorder="1" applyAlignment="1">
      <alignment horizontal="right" vertical="center"/>
    </xf>
    <xf numFmtId="165" fontId="2" fillId="31" borderId="0" xfId="49" applyNumberFormat="1" applyFont="1" applyFill="1" applyBorder="1" applyAlignment="1">
      <alignment horizontal="left" vertical="center"/>
    </xf>
    <xf numFmtId="165" fontId="3" fillId="31" borderId="27" xfId="49" applyNumberFormat="1" applyFont="1" applyFill="1" applyBorder="1" applyAlignment="1">
      <alignment horizontal="center" vertical="center"/>
    </xf>
    <xf numFmtId="165" fontId="3" fillId="31" borderId="0" xfId="49" applyNumberFormat="1" applyFont="1" applyFill="1" applyBorder="1" applyAlignment="1">
      <alignment horizontal="right"/>
    </xf>
    <xf numFmtId="165" fontId="2" fillId="31" borderId="0" xfId="49" applyNumberFormat="1" applyFont="1" applyFill="1" applyBorder="1" applyAlignment="1">
      <alignment horizontal="left"/>
    </xf>
    <xf numFmtId="1" fontId="3" fillId="31" borderId="26" xfId="49" applyNumberFormat="1" applyFont="1" applyFill="1" applyBorder="1" applyAlignment="1">
      <alignment horizontal="center" vertical="center" wrapText="1"/>
    </xf>
    <xf numFmtId="2" fontId="3" fillId="31" borderId="0" xfId="49" applyNumberFormat="1" applyFont="1" applyFill="1" applyBorder="1" applyAlignment="1">
      <alignment horizontal="center" vertical="center"/>
    </xf>
    <xf numFmtId="2" fontId="2" fillId="31" borderId="0" xfId="49" applyNumberFormat="1" applyFont="1" applyFill="1" applyBorder="1" applyAlignment="1">
      <alignment horizontal="left" vertical="center"/>
    </xf>
    <xf numFmtId="165" fontId="2" fillId="31" borderId="10" xfId="49" applyNumberFormat="1" applyFont="1" applyFill="1" applyBorder="1" applyAlignment="1">
      <alignment horizontal="center" vertical="center"/>
    </xf>
    <xf numFmtId="2" fontId="3" fillId="31" borderId="0" xfId="49" applyNumberFormat="1" applyFont="1" applyFill="1" applyBorder="1" applyAlignment="1">
      <alignment horizontal="center"/>
    </xf>
    <xf numFmtId="2" fontId="2" fillId="31" borderId="0" xfId="49" applyNumberFormat="1" applyFont="1" applyFill="1" applyBorder="1" applyAlignment="1">
      <alignment horizontal="left"/>
    </xf>
    <xf numFmtId="165" fontId="3" fillId="33" borderId="0" xfId="59" applyNumberFormat="1" applyFont="1" applyFill="1" applyBorder="1" applyAlignment="1">
      <alignment horizontal="right" vertical="center" wrapText="1"/>
    </xf>
    <xf numFmtId="165" fontId="2" fillId="33" borderId="10" xfId="59" applyNumberFormat="1" applyFont="1" applyFill="1" applyBorder="1" applyAlignment="1">
      <alignment horizontal="center" vertical="center"/>
    </xf>
    <xf numFmtId="165" fontId="3" fillId="33" borderId="27" xfId="59" applyNumberFormat="1" applyFont="1" applyFill="1" applyBorder="1" applyAlignment="1">
      <alignment horizontal="center" vertical="center"/>
    </xf>
    <xf numFmtId="165" fontId="3" fillId="33" borderId="0" xfId="59" applyNumberFormat="1" applyFont="1" applyFill="1" applyBorder="1" applyAlignment="1">
      <alignment horizontal="right" vertical="center"/>
    </xf>
    <xf numFmtId="2" fontId="3" fillId="33" borderId="0" xfId="61" applyNumberFormat="1" applyFont="1" applyFill="1" applyBorder="1" applyAlignment="1">
      <alignment horizontal="right" vertical="center" wrapText="1"/>
    </xf>
    <xf numFmtId="2" fontId="2" fillId="31" borderId="0" xfId="61" applyNumberFormat="1" applyFont="1" applyFill="1" applyBorder="1" applyAlignment="1">
      <alignment horizontal="left" vertical="center" wrapText="1"/>
    </xf>
    <xf numFmtId="165" fontId="2" fillId="0" borderId="27" xfId="61" applyNumberFormat="1" applyFont="1" applyFill="1" applyBorder="1" applyAlignment="1">
      <alignment horizontal="center" vertical="center" wrapText="1"/>
    </xf>
    <xf numFmtId="0" fontId="3" fillId="0" borderId="13" xfId="59" applyFont="1" applyFill="1" applyBorder="1" applyAlignment="1">
      <alignment horizontal="left" vertical="center" wrapText="1"/>
    </xf>
    <xf numFmtId="9" fontId="3" fillId="0" borderId="10" xfId="61" applyNumberFormat="1" applyFont="1" applyFill="1" applyBorder="1" applyAlignment="1">
      <alignment horizontal="center" vertical="center" wrapText="1"/>
    </xf>
    <xf numFmtId="0" fontId="51" fillId="0" borderId="10" xfId="59" applyFont="1" applyFill="1" applyBorder="1" applyAlignment="1">
      <alignment horizontal="left" vertical="center" wrapText="1"/>
    </xf>
    <xf numFmtId="0" fontId="51" fillId="0" borderId="10" xfId="0" applyFont="1" applyFill="1" applyBorder="1" applyAlignment="1">
      <alignment horizontal="left" wrapText="1"/>
    </xf>
    <xf numFmtId="165" fontId="3" fillId="0" borderId="10" xfId="0" applyNumberFormat="1" applyFont="1" applyFill="1" applyBorder="1" applyAlignment="1">
      <alignment horizontal="center" wrapText="1"/>
    </xf>
    <xf numFmtId="2" fontId="3" fillId="0" borderId="10" xfId="0" applyNumberFormat="1" applyFont="1" applyFill="1" applyBorder="1" applyAlignment="1">
      <alignment horizontal="center" wrapText="1"/>
    </xf>
    <xf numFmtId="0" fontId="2" fillId="0" borderId="10" xfId="49" applyNumberFormat="1" applyFont="1" applyFill="1" applyBorder="1" applyAlignment="1">
      <alignment horizontal="center" wrapText="1"/>
    </xf>
    <xf numFmtId="0" fontId="3" fillId="0" borderId="10" xfId="49" applyNumberFormat="1" applyFont="1" applyFill="1" applyBorder="1" applyAlignment="1">
      <alignment horizontal="center" wrapText="1"/>
    </xf>
    <xf numFmtId="2" fontId="3" fillId="35" borderId="10" xfId="49" applyNumberFormat="1" applyFont="1" applyFill="1" applyBorder="1" applyAlignment="1">
      <alignment horizontal="center" vertical="center"/>
    </xf>
    <xf numFmtId="2" fontId="3" fillId="26" borderId="10" xfId="49" applyNumberFormat="1" applyFont="1" applyFill="1" applyBorder="1" applyAlignment="1">
      <alignment horizontal="center" vertical="center"/>
    </xf>
    <xf numFmtId="2" fontId="3" fillId="0" borderId="10" xfId="0" applyNumberFormat="1" applyFont="1" applyFill="1" applyBorder="1" applyAlignment="1">
      <alignment horizontal="center" vertical="center" wrapText="1"/>
    </xf>
    <xf numFmtId="165" fontId="2" fillId="35" borderId="10" xfId="0" applyNumberFormat="1" applyFont="1" applyFill="1" applyBorder="1" applyAlignment="1">
      <alignment horizontal="center" vertical="center" wrapText="1"/>
    </xf>
    <xf numFmtId="165" fontId="2" fillId="35" borderId="10" xfId="49" applyNumberFormat="1" applyFont="1" applyFill="1" applyBorder="1" applyAlignment="1">
      <alignment horizontal="center" vertical="center"/>
    </xf>
  </cellXfs>
  <cellStyles count="82">
    <cellStyle name="_ИПР 2011-2015 СТФ пр1 2" xfId="1"/>
    <cellStyle name="_Перегруппировка 2009 - 2011" xfId="2"/>
    <cellStyle name="_Прил 12 МРСК СК,  Нурэнерго" xfId="3"/>
    <cellStyle name="_СВОД_2011" xfId="4"/>
    <cellStyle name="_СВОД_2012" xfId="5"/>
    <cellStyle name="_СВОД_2013" xfId="6"/>
    <cellStyle name="_СВОД_2014" xfId="7"/>
    <cellStyle name="_СВОД_2015" xfId="8"/>
    <cellStyle name="_СТФ" xfId="9"/>
    <cellStyle name="20% - Акцент1 2" xfId="10"/>
    <cellStyle name="20% - Акцент2 2" xfId="11"/>
    <cellStyle name="20% - Акцент3 2" xfId="12"/>
    <cellStyle name="20% - Акцент4 2" xfId="13"/>
    <cellStyle name="20% - Акцент5 2" xfId="14"/>
    <cellStyle name="20% - Акцент6 2" xfId="15"/>
    <cellStyle name="40% - Акцент1 2" xfId="16"/>
    <cellStyle name="40% - Акцент2 2" xfId="17"/>
    <cellStyle name="40% - Акцент3 2" xfId="18"/>
    <cellStyle name="40% - Акцент4 2" xfId="19"/>
    <cellStyle name="40% - Акцент5 2" xfId="20"/>
    <cellStyle name="40% - Акцент6 2" xfId="21"/>
    <cellStyle name="60% - Акцент1 2" xfId="22"/>
    <cellStyle name="60% - Акцент2 2" xfId="23"/>
    <cellStyle name="60% - Акцент3 2" xfId="24"/>
    <cellStyle name="60% - Акцент4 2" xfId="25"/>
    <cellStyle name="60% - Акцент5 2" xfId="26"/>
    <cellStyle name="60% - Акцент6 2" xfId="27"/>
    <cellStyle name="Normal_прил 1.1" xfId="28"/>
    <cellStyle name="Акцент1 2" xfId="29"/>
    <cellStyle name="Акцент2 2" xfId="30"/>
    <cellStyle name="Акцент3 2" xfId="31"/>
    <cellStyle name="Акцент4 2" xfId="32"/>
    <cellStyle name="Акцент5 2" xfId="33"/>
    <cellStyle name="Акцент6 2" xfId="34"/>
    <cellStyle name="Ввод  2" xfId="35"/>
    <cellStyle name="Вывод 2" xfId="36"/>
    <cellStyle name="Вычисление 2" xfId="37"/>
    <cellStyle name="Заголовок 1 2" xfId="38"/>
    <cellStyle name="Заголовок 2 2" xfId="39"/>
    <cellStyle name="Заголовок 3 2" xfId="40"/>
    <cellStyle name="Заголовок 4 2" xfId="41"/>
    <cellStyle name="Итог 2" xfId="42"/>
    <cellStyle name="Контрольная ячейка 2" xfId="43"/>
    <cellStyle name="Название 2" xfId="44"/>
    <cellStyle name="Нейтральный 2" xfId="45"/>
    <cellStyle name="Обычный" xfId="0" builtinId="0"/>
    <cellStyle name="Обычный 10" xfId="46"/>
    <cellStyle name="Обычный 10 2" xfId="76"/>
    <cellStyle name="Обычный 2" xfId="47"/>
    <cellStyle name="Обычный 2 3" xfId="48"/>
    <cellStyle name="Обычный 3" xfId="49"/>
    <cellStyle name="Обычный 3 2" xfId="50"/>
    <cellStyle name="Обычный 3 3" xfId="51"/>
    <cellStyle name="Обычный 4" xfId="52"/>
    <cellStyle name="Обычный 4 2" xfId="53"/>
    <cellStyle name="Обычный 4 3" xfId="54"/>
    <cellStyle name="Обычный 4 4" xfId="77"/>
    <cellStyle name="Обычный 5" xfId="55"/>
    <cellStyle name="Обычный 5 2" xfId="80"/>
    <cellStyle name="Обычный 5 2 2" xfId="81"/>
    <cellStyle name="Обычный 6" xfId="56"/>
    <cellStyle name="Обычный 6 2" xfId="78"/>
    <cellStyle name="Обычный 7" xfId="57"/>
    <cellStyle name="Обычный 8" xfId="75"/>
    <cellStyle name="Обычный 9" xfId="74"/>
    <cellStyle name="Обычный_ИПР 2008 ПЭ корр" xfId="58"/>
    <cellStyle name="Обычный_ИПР 2008 ПЭ корр_прил 1.1" xfId="59"/>
    <cellStyle name="Обычный_ИПР 2008 ПЭ корр_прил 1.2" xfId="60"/>
    <cellStyle name="Обычный_ИПР 2008 ПЭ корр_прил 1.4" xfId="61"/>
    <cellStyle name="Обычный_Приложение 13 МРСК СК" xfId="62"/>
    <cellStyle name="Плохой 2" xfId="63"/>
    <cellStyle name="Пояснение 2" xfId="64"/>
    <cellStyle name="Примечание 2" xfId="65"/>
    <cellStyle name="Процентный" xfId="66" builtinId="5"/>
    <cellStyle name="Процентный 2" xfId="67"/>
    <cellStyle name="Процентный 3" xfId="79"/>
    <cellStyle name="Связанная ячейка 2" xfId="68"/>
    <cellStyle name="Стиль 1" xfId="69"/>
    <cellStyle name="Стиль 1 2" xfId="70"/>
    <cellStyle name="Текст предупреждения 2" xfId="71"/>
    <cellStyle name="Финансовый 2" xfId="72"/>
    <cellStyle name="Хороший 2" xfId="7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4;&#1090;&#1095;&#1077;&#1090;&#1099;%20&#1079;&#1072;%203%20&#1082;&#1074;.2013&#1075;\Documents%20and%20Settings\oip-1\Local%20Settings\Temporary%20Internet%20Files\Content.IE5\L8JJ3DSK\&#1054;&#1090;&#1095;&#1077;&#1090;%20&#1052;&#1069;%203%20&#1082;&#1074;.%20&#1057;&#1090;&#1069;%2014,37%20(2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oip-1/Local%20Settings/Temporary%20Internet%20Files/Content.IE5/L8JJ3DSK/&#1054;&#1090;&#1095;&#1077;&#1090;%20&#1052;&#1069;%203%20&#1082;&#1074;.%20&#1057;&#1090;&#1069;%2014,37%20(2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2013%20&#1075;&#1086;&#1076;/&#1054;&#1090;&#1095;&#1077;&#1090;%201%20&#1082;&#1074;&#1072;&#1088;&#1090;&#1072;&#1083;%202013/&#1092;&#1086;&#1088;&#1084;&#1072;&#1090;&#1099;%20&#1052;&#1069;/&#1054;&#1058;&#1063;&#1045;&#1058;%20&#1079;&#1072;%204%20&#1082;&#1074;._14.02.13_&#1060;&#1048;&#1053;&#1040;&#1051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4;&#1090;&#1095;&#1077;&#1090;&#1099;%20&#1079;&#1072;%203%20&#1082;&#1074;.2013&#1075;\&#1054;&#1058;&#1063;&#1045;&#1058;%20&#1079;&#1072;%204%20&#1082;&#1074;._14.02.13_&#1060;&#1048;&#1053;&#1040;&#1051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2013%20&#1075;&#1086;&#1076;/&#1054;&#1090;&#1095;&#1077;&#1090;%202%20&#1082;&#1074;&#1072;&#1088;&#1090;&#1072;&#1083;%202013/&#1092;&#1086;&#1088;&#1084;&#1072;&#1090;&#1099;%20&#1052;&#1069;/&#1054;&#1058;&#1063;&#1045;&#1058;%20&#1079;&#1072;%204%20&#1082;&#1074;._14.02.13_&#1060;&#1048;&#1053;&#1040;&#1051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\Microsoft%20Office\Office14\&#1060;&#1080;&#1083;&#1080;&#1072;&#1083;&#1099;\&#1054;&#1090;&#1095;&#1077;&#1090;%203%20&#1082;&#1074;.%20&#1057;&#1058;&#1060;%20&#1052;&#1069;%2025%2010%20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7.1"/>
      <sheetName val="Приложение 13"/>
      <sheetName val="приложение 7.2"/>
      <sheetName val="приложение 8"/>
      <sheetName val="приложение 9"/>
      <sheetName val="приложение 10(Радиозавод)"/>
      <sheetName val="приложение 11.1(Радиозавод)"/>
      <sheetName val="приложение 11.2(Радиозавод)"/>
      <sheetName val="приложение 10(НПС-4)"/>
      <sheetName val="приложение 11.1(НПС-4)"/>
      <sheetName val="приложение 11.2(НПС-4)"/>
      <sheetName val="Приложение 12"/>
    </sheetNames>
    <sheetDataSet>
      <sheetData sheetId="0">
        <row r="197">
          <cell r="AD197">
            <v>1</v>
          </cell>
          <cell r="AE197">
            <v>279.75137000000001</v>
          </cell>
          <cell r="AF197">
            <v>279.75137000000001</v>
          </cell>
        </row>
        <row r="198">
          <cell r="AD198">
            <v>4</v>
          </cell>
          <cell r="AE198">
            <v>295.23282999999998</v>
          </cell>
          <cell r="AF198">
            <v>290.50695999999999</v>
          </cell>
        </row>
        <row r="199">
          <cell r="AE199">
            <v>1135.2651604399996</v>
          </cell>
          <cell r="AF199">
            <v>824.74150601000008</v>
          </cell>
        </row>
        <row r="200">
          <cell r="AE200">
            <v>55.249139499999991</v>
          </cell>
          <cell r="AF200">
            <v>13.60521</v>
          </cell>
        </row>
        <row r="201">
          <cell r="AE201">
            <v>11.03504</v>
          </cell>
          <cell r="AF201">
            <v>11.03504</v>
          </cell>
        </row>
        <row r="202">
          <cell r="AD202">
            <v>24</v>
          </cell>
          <cell r="AE202">
            <v>0.94942000000000004</v>
          </cell>
          <cell r="AF202">
            <v>0.94942000000000004</v>
          </cell>
        </row>
        <row r="203">
          <cell r="AD203">
            <v>26</v>
          </cell>
          <cell r="AE203">
            <v>3.4277600000000001</v>
          </cell>
          <cell r="AF203">
            <v>3.4277600000000001</v>
          </cell>
        </row>
        <row r="204">
          <cell r="AD204">
            <v>27</v>
          </cell>
          <cell r="AE204">
            <v>6.6578600000000003</v>
          </cell>
          <cell r="AF204">
            <v>6.6578600000000003</v>
          </cell>
        </row>
        <row r="205">
          <cell r="AE205">
            <v>-9.0419688499999999</v>
          </cell>
          <cell r="AF205">
            <v>0</v>
          </cell>
        </row>
        <row r="206">
          <cell r="AD206">
            <v>31</v>
          </cell>
          <cell r="AE206">
            <v>-9.0419688499999999</v>
          </cell>
        </row>
        <row r="207">
          <cell r="AE207">
            <v>53.256068349999993</v>
          </cell>
          <cell r="AF207">
            <v>2.5701700000000001</v>
          </cell>
        </row>
        <row r="208">
          <cell r="AD208">
            <v>34</v>
          </cell>
          <cell r="AE208">
            <v>50.685898349999995</v>
          </cell>
        </row>
        <row r="209">
          <cell r="AD209">
            <v>47</v>
          </cell>
          <cell r="AE209">
            <v>2.5701700000000001</v>
          </cell>
          <cell r="AF209">
            <v>2.5701700000000001</v>
          </cell>
        </row>
        <row r="210">
          <cell r="AE210">
            <v>890.11133015999985</v>
          </cell>
          <cell r="AF210">
            <v>697.59402600999999</v>
          </cell>
        </row>
        <row r="211">
          <cell r="AE211">
            <v>866.07941083999992</v>
          </cell>
          <cell r="AF211">
            <v>686.58789601000001</v>
          </cell>
        </row>
        <row r="212">
          <cell r="AE212">
            <v>18.44784855</v>
          </cell>
          <cell r="AF212">
            <v>6.9600600000000004</v>
          </cell>
        </row>
        <row r="213">
          <cell r="AE213">
            <v>4.2834527900000001</v>
          </cell>
          <cell r="AF213">
            <v>3.1208200000000001</v>
          </cell>
        </row>
        <row r="214">
          <cell r="AE214">
            <v>1.30061798</v>
          </cell>
          <cell r="AF214">
            <v>0.92524999999999991</v>
          </cell>
        </row>
        <row r="215">
          <cell r="AE215">
            <v>890.11087335000002</v>
          </cell>
          <cell r="AF215">
            <v>697.60807600999999</v>
          </cell>
        </row>
        <row r="216">
          <cell r="AE216">
            <v>5.44799539</v>
          </cell>
          <cell r="AF216">
            <v>0.53147999999999995</v>
          </cell>
        </row>
        <row r="217">
          <cell r="AE217">
            <v>0.19800000000000001</v>
          </cell>
          <cell r="AF217">
            <v>0.19800000000000001</v>
          </cell>
        </row>
        <row r="218">
          <cell r="AE218">
            <v>0.19800000000000001</v>
          </cell>
          <cell r="AF218">
            <v>0.19800000000000001</v>
          </cell>
        </row>
        <row r="219">
          <cell r="AE219">
            <v>0.33348</v>
          </cell>
          <cell r="AF219">
            <v>0.33348</v>
          </cell>
        </row>
        <row r="220">
          <cell r="AE220">
            <v>0.33348</v>
          </cell>
          <cell r="AF220">
            <v>0.33348</v>
          </cell>
        </row>
        <row r="221">
          <cell r="AE221">
            <v>4.5556542200000001</v>
          </cell>
          <cell r="AF221">
            <v>0</v>
          </cell>
        </row>
        <row r="222">
          <cell r="AD222">
            <v>83</v>
          </cell>
          <cell r="AE222">
            <v>4.5556542200000001</v>
          </cell>
        </row>
        <row r="223">
          <cell r="AE223">
            <v>0.36086117000000001</v>
          </cell>
          <cell r="AF223">
            <v>0</v>
          </cell>
        </row>
        <row r="224">
          <cell r="AD224">
            <v>87</v>
          </cell>
          <cell r="AE224">
            <v>0.36086117000000001</v>
          </cell>
        </row>
        <row r="225">
          <cell r="AE225">
            <v>884.66287796000006</v>
          </cell>
          <cell r="AF225">
            <v>697.07659601</v>
          </cell>
        </row>
        <row r="226">
          <cell r="AE226">
            <v>355.75984999999997</v>
          </cell>
          <cell r="AF226">
            <v>355.75984999999997</v>
          </cell>
        </row>
        <row r="227">
          <cell r="AD227">
            <v>90</v>
          </cell>
          <cell r="AE227">
            <v>62.561669999999999</v>
          </cell>
          <cell r="AF227">
            <v>62.561669999999999</v>
          </cell>
        </row>
        <row r="228">
          <cell r="AD228">
            <v>91</v>
          </cell>
          <cell r="AE228">
            <v>1.9411499999999999</v>
          </cell>
          <cell r="AF228">
            <v>1.9411499999999999</v>
          </cell>
        </row>
        <row r="229">
          <cell r="AD229">
            <v>92</v>
          </cell>
          <cell r="AE229">
            <v>72.31353</v>
          </cell>
          <cell r="AF229">
            <v>72.31353</v>
          </cell>
        </row>
        <row r="230">
          <cell r="AD230">
            <v>94</v>
          </cell>
          <cell r="AE230">
            <v>83.63194</v>
          </cell>
          <cell r="AF230">
            <v>83.63194</v>
          </cell>
        </row>
        <row r="231">
          <cell r="AD231">
            <v>99</v>
          </cell>
          <cell r="AE231">
            <v>135.31155999999999</v>
          </cell>
          <cell r="AF231">
            <v>135.31155999999999</v>
          </cell>
        </row>
        <row r="232">
          <cell r="AE232">
            <v>48.245298900000002</v>
          </cell>
          <cell r="AF232">
            <v>20.95307</v>
          </cell>
        </row>
        <row r="233">
          <cell r="AE233">
            <v>1.4068385399999999</v>
          </cell>
        </row>
        <row r="234">
          <cell r="AE234">
            <v>0.35716102999999999</v>
          </cell>
        </row>
        <row r="235">
          <cell r="AE235">
            <v>2.1534299700000004</v>
          </cell>
        </row>
        <row r="236">
          <cell r="AE236">
            <v>2.93085</v>
          </cell>
        </row>
        <row r="237">
          <cell r="AE237">
            <v>3.5129369800000001</v>
          </cell>
        </row>
        <row r="238">
          <cell r="AE238">
            <v>0.92798791000000003</v>
          </cell>
        </row>
        <row r="239">
          <cell r="AE239">
            <v>0.37222051</v>
          </cell>
        </row>
        <row r="240">
          <cell r="AE240">
            <v>0.53800000000000003</v>
          </cell>
          <cell r="AF240">
            <v>0.53800000000000003</v>
          </cell>
        </row>
        <row r="241">
          <cell r="AE241">
            <v>0.41673699999999997</v>
          </cell>
        </row>
        <row r="242">
          <cell r="AE242">
            <v>0.66731695999999996</v>
          </cell>
        </row>
        <row r="243">
          <cell r="AE243">
            <v>0.24676999999999999</v>
          </cell>
          <cell r="AF243">
            <v>0.24676999999999999</v>
          </cell>
        </row>
        <row r="244">
          <cell r="AE244">
            <v>3.8801100000000002</v>
          </cell>
          <cell r="AF244">
            <v>3.8801100000000002</v>
          </cell>
        </row>
        <row r="245">
          <cell r="AE245">
            <v>1.9390000000000001</v>
          </cell>
          <cell r="AF245">
            <v>1.9390000000000001</v>
          </cell>
        </row>
        <row r="246">
          <cell r="AE246">
            <v>0.61699999999999999</v>
          </cell>
          <cell r="AF246">
            <v>0.61699999999999999</v>
          </cell>
        </row>
        <row r="247">
          <cell r="AE247">
            <v>0.43093999999999999</v>
          </cell>
          <cell r="AF247">
            <v>0.43093999999999999</v>
          </cell>
        </row>
        <row r="248">
          <cell r="AE248">
            <v>4.6420700000000004</v>
          </cell>
          <cell r="AF248">
            <v>4.6420700000000004</v>
          </cell>
        </row>
        <row r="249">
          <cell r="AE249">
            <v>0.52395000000000003</v>
          </cell>
          <cell r="AF249">
            <v>0.52395000000000003</v>
          </cell>
        </row>
        <row r="250">
          <cell r="AE250">
            <v>22.681980000000003</v>
          </cell>
          <cell r="AF250">
            <v>8.13523</v>
          </cell>
        </row>
        <row r="251">
          <cell r="AE251">
            <v>2.7603842500000004</v>
          </cell>
          <cell r="AF251">
            <v>2.3129300000000006</v>
          </cell>
        </row>
        <row r="252">
          <cell r="AE252">
            <v>0.15729162999999999</v>
          </cell>
        </row>
        <row r="253">
          <cell r="AE253">
            <v>7.9868100000000004E-3</v>
          </cell>
        </row>
        <row r="254">
          <cell r="AE254">
            <v>0.30454999999999999</v>
          </cell>
          <cell r="AF254">
            <v>0.30454999999999999</v>
          </cell>
        </row>
        <row r="255">
          <cell r="AE255">
            <v>1.6146100000000001</v>
          </cell>
          <cell r="AF255">
            <v>1.6146100000000001</v>
          </cell>
        </row>
        <row r="256">
          <cell r="AE256">
            <v>2.767E-2</v>
          </cell>
          <cell r="AF256">
            <v>2.767E-2</v>
          </cell>
        </row>
        <row r="257">
          <cell r="AE257">
            <v>8.4820000000000007E-2</v>
          </cell>
          <cell r="AF257">
            <v>8.4820000000000007E-2</v>
          </cell>
        </row>
        <row r="258">
          <cell r="AE258">
            <v>0.13300000000000001</v>
          </cell>
          <cell r="AF258">
            <v>0.13300000000000001</v>
          </cell>
        </row>
        <row r="259">
          <cell r="AE259">
            <v>0.14828</v>
          </cell>
          <cell r="AF259">
            <v>0.14828</v>
          </cell>
        </row>
        <row r="260">
          <cell r="AE260">
            <v>0.28217581000000003</v>
          </cell>
        </row>
        <row r="261">
          <cell r="AE261">
            <v>477.89734481000005</v>
          </cell>
          <cell r="AF261">
            <v>318.05074601000001</v>
          </cell>
        </row>
        <row r="262">
          <cell r="AE262">
            <v>477.89734481000005</v>
          </cell>
          <cell r="AF262">
            <v>318.05074601000001</v>
          </cell>
        </row>
        <row r="263">
          <cell r="AD263">
            <v>162</v>
          </cell>
          <cell r="AE263">
            <v>20.103508430000002</v>
          </cell>
        </row>
        <row r="264">
          <cell r="AD264">
            <v>165</v>
          </cell>
          <cell r="AE264">
            <v>134.1507</v>
          </cell>
          <cell r="AF264">
            <v>134.1507</v>
          </cell>
        </row>
        <row r="265">
          <cell r="AD265">
            <v>167</v>
          </cell>
          <cell r="AE265">
            <v>170.447</v>
          </cell>
          <cell r="AF265">
            <v>170.447</v>
          </cell>
        </row>
        <row r="266">
          <cell r="AD266">
            <v>168</v>
          </cell>
          <cell r="AE266">
            <v>114.09448999999999</v>
          </cell>
          <cell r="AF266">
            <v>13.453046009999994</v>
          </cell>
        </row>
        <row r="267">
          <cell r="AD267">
            <v>169</v>
          </cell>
          <cell r="AE267">
            <v>36.131221210000007</v>
          </cell>
        </row>
        <row r="268">
          <cell r="AD268">
            <v>179</v>
          </cell>
          <cell r="AE268">
            <v>2.5583039300000001</v>
          </cell>
        </row>
        <row r="269">
          <cell r="AD269">
            <v>180</v>
          </cell>
          <cell r="AE269">
            <v>0.41212124</v>
          </cell>
        </row>
        <row r="270">
          <cell r="AE270">
            <v>30.394674310000003</v>
          </cell>
          <cell r="AF270">
            <v>4.5337399999999999</v>
          </cell>
        </row>
        <row r="271">
          <cell r="AE271">
            <v>30.394674310000003</v>
          </cell>
          <cell r="AF271">
            <v>4.5337399999999999</v>
          </cell>
        </row>
        <row r="272">
          <cell r="AD272">
            <v>351</v>
          </cell>
          <cell r="AE272">
            <v>21.722414390000001</v>
          </cell>
          <cell r="AF272">
            <v>4.3243799999999997</v>
          </cell>
        </row>
        <row r="273">
          <cell r="AE273">
            <v>1.86340266</v>
          </cell>
        </row>
        <row r="274">
          <cell r="AE274">
            <v>0.55329331999999998</v>
          </cell>
        </row>
        <row r="275">
          <cell r="AE275">
            <v>0.78200000000000003</v>
          </cell>
          <cell r="AF275">
            <v>0.78200000000000003</v>
          </cell>
        </row>
        <row r="276">
          <cell r="AE276">
            <v>0.79479</v>
          </cell>
          <cell r="AF276">
            <v>0.79479</v>
          </cell>
        </row>
        <row r="277">
          <cell r="AE277">
            <v>0.15562999999999999</v>
          </cell>
          <cell r="AF277">
            <v>0.15562999999999999</v>
          </cell>
        </row>
        <row r="278">
          <cell r="AE278">
            <v>0.19994999999999999</v>
          </cell>
          <cell r="AF278">
            <v>0.19994999999999999</v>
          </cell>
        </row>
        <row r="279">
          <cell r="AE279">
            <v>0.79800000000000004</v>
          </cell>
          <cell r="AF279">
            <v>0.79800000000000004</v>
          </cell>
        </row>
        <row r="280">
          <cell r="AE280">
            <v>0.23658000000000001</v>
          </cell>
          <cell r="AF280">
            <v>0.23658000000000001</v>
          </cell>
        </row>
        <row r="281">
          <cell r="AE281">
            <v>0.52300000000000002</v>
          </cell>
          <cell r="AF281">
            <v>0.52300000000000002</v>
          </cell>
        </row>
        <row r="282">
          <cell r="AE282">
            <v>1.6962881299999999</v>
          </cell>
        </row>
        <row r="283">
          <cell r="AE283">
            <v>2.1210070399999998</v>
          </cell>
        </row>
        <row r="284">
          <cell r="AE284">
            <v>2.4569502400000003</v>
          </cell>
        </row>
        <row r="285">
          <cell r="AE285">
            <v>0.41513</v>
          </cell>
          <cell r="AF285">
            <v>0.41513</v>
          </cell>
        </row>
        <row r="286">
          <cell r="AE286">
            <v>0.41930000000000001</v>
          </cell>
          <cell r="AF286">
            <v>0.41930000000000001</v>
          </cell>
        </row>
        <row r="287">
          <cell r="AE287">
            <v>3.70444101</v>
          </cell>
        </row>
        <row r="288">
          <cell r="AE288">
            <v>5.0026519900000004</v>
          </cell>
        </row>
        <row r="289">
          <cell r="AE289">
            <v>8.4628999199999999</v>
          </cell>
          <cell r="AF289">
            <v>0</v>
          </cell>
        </row>
        <row r="290">
          <cell r="AE290">
            <v>0.56862405999999999</v>
          </cell>
        </row>
        <row r="291">
          <cell r="AE291">
            <v>0.72311901999999995</v>
          </cell>
        </row>
        <row r="292">
          <cell r="AE292">
            <v>7.1711568400000001</v>
          </cell>
        </row>
        <row r="293">
          <cell r="AE293">
            <v>0.20935999999999999</v>
          </cell>
          <cell r="AF293">
            <v>0.20935999999999999</v>
          </cell>
        </row>
        <row r="294">
          <cell r="AE294">
            <v>0.20935999999999999</v>
          </cell>
          <cell r="AF294">
            <v>0.20935999999999999</v>
          </cell>
        </row>
        <row r="295">
          <cell r="AE295">
            <v>38.334600000000002</v>
          </cell>
          <cell r="AF295">
            <v>38.334600000000002</v>
          </cell>
        </row>
        <row r="296">
          <cell r="AE296">
            <v>38.334600000000002</v>
          </cell>
          <cell r="AF296">
            <v>38.334600000000002</v>
          </cell>
        </row>
        <row r="297">
          <cell r="AD297">
            <v>225</v>
          </cell>
          <cell r="AE297">
            <v>38.334600000000002</v>
          </cell>
          <cell r="AF297">
            <v>38.334600000000002</v>
          </cell>
        </row>
        <row r="298">
          <cell r="AE298">
            <v>44.325969999999998</v>
          </cell>
          <cell r="AF298">
            <v>31.184929999999998</v>
          </cell>
        </row>
        <row r="299">
          <cell r="AD299">
            <v>236</v>
          </cell>
          <cell r="AE299">
            <v>43.243969999999997</v>
          </cell>
          <cell r="AF299">
            <v>30.102929999999997</v>
          </cell>
        </row>
        <row r="300">
          <cell r="AD300">
            <v>241</v>
          </cell>
          <cell r="AE300">
            <v>1.0820000000000001</v>
          </cell>
          <cell r="AF300">
            <v>1.0820000000000001</v>
          </cell>
        </row>
        <row r="301">
          <cell r="AE301">
            <v>16.34863137</v>
          </cell>
          <cell r="AF301">
            <v>10.471</v>
          </cell>
        </row>
        <row r="302">
          <cell r="AD302">
            <v>259</v>
          </cell>
          <cell r="AE302">
            <v>2.99</v>
          </cell>
          <cell r="AF302">
            <v>2.99</v>
          </cell>
        </row>
        <row r="303">
          <cell r="AD303">
            <v>260</v>
          </cell>
          <cell r="AE303">
            <v>3.028</v>
          </cell>
          <cell r="AF303">
            <v>3.028</v>
          </cell>
        </row>
        <row r="304">
          <cell r="AD304">
            <v>262</v>
          </cell>
          <cell r="AE304">
            <v>4.4530000000000003</v>
          </cell>
          <cell r="AF304">
            <v>4.4530000000000003</v>
          </cell>
        </row>
        <row r="305">
          <cell r="AD305">
            <v>261</v>
          </cell>
          <cell r="AE305">
            <v>5.8776313700000005</v>
          </cell>
        </row>
        <row r="306">
          <cell r="AE306">
            <v>60.500815099999997</v>
          </cell>
          <cell r="AF306">
            <v>29.018000000000001</v>
          </cell>
        </row>
        <row r="307">
          <cell r="AD307">
            <v>279</v>
          </cell>
          <cell r="AE307">
            <v>57.587932100000003</v>
          </cell>
          <cell r="AF307">
            <v>29.018000000000001</v>
          </cell>
        </row>
        <row r="308">
          <cell r="AD308">
            <v>360</v>
          </cell>
          <cell r="AE308">
            <v>0.51364200000000004</v>
          </cell>
        </row>
        <row r="309">
          <cell r="AD309">
            <v>361</v>
          </cell>
          <cell r="AE309">
            <v>0.664601</v>
          </cell>
        </row>
        <row r="310">
          <cell r="AD310">
            <v>362</v>
          </cell>
          <cell r="AE310">
            <v>1.7346400000000002</v>
          </cell>
        </row>
        <row r="312">
          <cell r="AD312">
            <v>101</v>
          </cell>
          <cell r="AE312">
            <v>48.443298900000002</v>
          </cell>
          <cell r="AF312">
            <v>21.151070000000001</v>
          </cell>
        </row>
        <row r="313">
          <cell r="AD313">
            <v>133</v>
          </cell>
          <cell r="AE313">
            <v>3.0938642500000002</v>
          </cell>
          <cell r="AF313">
            <v>2.6464100000000004</v>
          </cell>
        </row>
        <row r="314">
          <cell r="AD314">
            <v>204</v>
          </cell>
          <cell r="AE314">
            <v>8.6722599200000001</v>
          </cell>
          <cell r="AF314">
            <v>0.19535999999999998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7.1"/>
      <sheetName val="Приложение 13"/>
      <sheetName val="приложение 7.2"/>
      <sheetName val="приложение 8"/>
      <sheetName val="приложение 9"/>
      <sheetName val="приложение 10(Радиозавод)"/>
      <sheetName val="приложение 11.1(Радиозавод)"/>
      <sheetName val="приложение 11.2(Радиозавод)"/>
      <sheetName val="приложение 10(НПС-4)"/>
      <sheetName val="приложение 11.1(НПС-4)"/>
      <sheetName val="приложение 11.2(НПС-4)"/>
      <sheetName val="Приложение 12"/>
    </sheetNames>
    <sheetDataSet>
      <sheetData sheetId="0">
        <row r="54">
          <cell r="C54" t="str">
            <v>Реконструкция     ВЛ    6-20 кВ</v>
          </cell>
        </row>
        <row r="197">
          <cell r="AD197">
            <v>1</v>
          </cell>
          <cell r="AE197">
            <v>279.75137000000001</v>
          </cell>
          <cell r="AF197">
            <v>279.75137000000001</v>
          </cell>
        </row>
        <row r="198">
          <cell r="AD198">
            <v>4</v>
          </cell>
          <cell r="AE198">
            <v>295.23282999999998</v>
          </cell>
          <cell r="AF198">
            <v>290.50695999999999</v>
          </cell>
        </row>
        <row r="199">
          <cell r="AE199">
            <v>1135.2651604399996</v>
          </cell>
          <cell r="AF199">
            <v>824.74150601000008</v>
          </cell>
        </row>
        <row r="200">
          <cell r="AE200">
            <v>55.249139499999991</v>
          </cell>
          <cell r="AF200">
            <v>13.60521</v>
          </cell>
        </row>
        <row r="201">
          <cell r="AE201">
            <v>11.03504</v>
          </cell>
          <cell r="AF201">
            <v>11.03504</v>
          </cell>
        </row>
        <row r="202">
          <cell r="AD202">
            <v>24</v>
          </cell>
          <cell r="AE202">
            <v>0.94942000000000004</v>
          </cell>
          <cell r="AF202">
            <v>0.94942000000000004</v>
          </cell>
        </row>
        <row r="203">
          <cell r="AD203">
            <v>26</v>
          </cell>
          <cell r="AE203">
            <v>3.4277600000000001</v>
          </cell>
          <cell r="AF203">
            <v>3.4277600000000001</v>
          </cell>
        </row>
        <row r="204">
          <cell r="AD204">
            <v>27</v>
          </cell>
          <cell r="AE204">
            <v>6.6578600000000003</v>
          </cell>
          <cell r="AF204">
            <v>6.6578600000000003</v>
          </cell>
        </row>
        <row r="205">
          <cell r="AE205">
            <v>-9.0419688499999999</v>
          </cell>
          <cell r="AF205">
            <v>0</v>
          </cell>
        </row>
        <row r="206">
          <cell r="AD206">
            <v>31</v>
          </cell>
          <cell r="AE206">
            <v>-9.0419688499999999</v>
          </cell>
        </row>
        <row r="207">
          <cell r="AE207">
            <v>53.256068349999993</v>
          </cell>
          <cell r="AF207">
            <v>2.5701700000000001</v>
          </cell>
        </row>
        <row r="208">
          <cell r="AD208">
            <v>34</v>
          </cell>
          <cell r="AE208">
            <v>50.685898349999995</v>
          </cell>
        </row>
        <row r="209">
          <cell r="AD209">
            <v>47</v>
          </cell>
          <cell r="AE209">
            <v>2.5701700000000001</v>
          </cell>
          <cell r="AF209">
            <v>2.5701700000000001</v>
          </cell>
        </row>
        <row r="210">
          <cell r="AE210">
            <v>890.11133015999985</v>
          </cell>
          <cell r="AF210">
            <v>697.59402600999999</v>
          </cell>
        </row>
        <row r="211">
          <cell r="AE211">
            <v>866.07941083999992</v>
          </cell>
          <cell r="AF211">
            <v>686.58789601000001</v>
          </cell>
        </row>
        <row r="212">
          <cell r="AE212">
            <v>18.44784855</v>
          </cell>
          <cell r="AF212">
            <v>6.9600600000000004</v>
          </cell>
        </row>
        <row r="213">
          <cell r="AE213">
            <v>4.2834527900000001</v>
          </cell>
          <cell r="AF213">
            <v>3.1208200000000001</v>
          </cell>
        </row>
        <row r="214">
          <cell r="AE214">
            <v>1.30061798</v>
          </cell>
          <cell r="AF214">
            <v>0.92524999999999991</v>
          </cell>
        </row>
        <row r="215">
          <cell r="AE215">
            <v>890.11087335000002</v>
          </cell>
          <cell r="AF215">
            <v>697.60807600999999</v>
          </cell>
        </row>
        <row r="216">
          <cell r="AE216">
            <v>5.44799539</v>
          </cell>
          <cell r="AF216">
            <v>0.53147999999999995</v>
          </cell>
        </row>
        <row r="217">
          <cell r="AE217">
            <v>0.19800000000000001</v>
          </cell>
          <cell r="AF217">
            <v>0.19800000000000001</v>
          </cell>
        </row>
        <row r="218">
          <cell r="AE218">
            <v>0.19800000000000001</v>
          </cell>
          <cell r="AF218">
            <v>0.19800000000000001</v>
          </cell>
        </row>
        <row r="219">
          <cell r="AE219">
            <v>0.33348</v>
          </cell>
          <cell r="AF219">
            <v>0.33348</v>
          </cell>
        </row>
        <row r="220">
          <cell r="AE220">
            <v>0.33348</v>
          </cell>
          <cell r="AF220">
            <v>0.33348</v>
          </cell>
        </row>
        <row r="221">
          <cell r="AE221">
            <v>4.5556542200000001</v>
          </cell>
          <cell r="AF221">
            <v>0</v>
          </cell>
        </row>
        <row r="222">
          <cell r="AD222">
            <v>83</v>
          </cell>
          <cell r="AE222">
            <v>4.5556542200000001</v>
          </cell>
        </row>
        <row r="223">
          <cell r="AE223">
            <v>0.36086117000000001</v>
          </cell>
          <cell r="AF223">
            <v>0</v>
          </cell>
        </row>
        <row r="224">
          <cell r="AD224">
            <v>87</v>
          </cell>
          <cell r="AE224">
            <v>0.36086117000000001</v>
          </cell>
        </row>
        <row r="225">
          <cell r="AE225">
            <v>884.66287796000006</v>
          </cell>
          <cell r="AF225">
            <v>697.07659601</v>
          </cell>
        </row>
        <row r="226">
          <cell r="AE226">
            <v>355.75984999999997</v>
          </cell>
          <cell r="AF226">
            <v>355.75984999999997</v>
          </cell>
        </row>
        <row r="227">
          <cell r="AD227">
            <v>90</v>
          </cell>
          <cell r="AE227">
            <v>62.561669999999999</v>
          </cell>
          <cell r="AF227">
            <v>62.561669999999999</v>
          </cell>
        </row>
        <row r="228">
          <cell r="AD228">
            <v>91</v>
          </cell>
          <cell r="AE228">
            <v>1.9411499999999999</v>
          </cell>
          <cell r="AF228">
            <v>1.9411499999999999</v>
          </cell>
        </row>
        <row r="229">
          <cell r="AD229">
            <v>92</v>
          </cell>
          <cell r="AE229">
            <v>72.31353</v>
          </cell>
          <cell r="AF229">
            <v>72.31353</v>
          </cell>
        </row>
        <row r="230">
          <cell r="AD230">
            <v>94</v>
          </cell>
          <cell r="AE230">
            <v>83.63194</v>
          </cell>
          <cell r="AF230">
            <v>83.63194</v>
          </cell>
        </row>
        <row r="231">
          <cell r="AD231">
            <v>99</v>
          </cell>
          <cell r="AE231">
            <v>135.31155999999999</v>
          </cell>
          <cell r="AF231">
            <v>135.31155999999999</v>
          </cell>
        </row>
        <row r="232">
          <cell r="AE232">
            <v>48.245298900000002</v>
          </cell>
          <cell r="AF232">
            <v>20.95307</v>
          </cell>
        </row>
        <row r="233">
          <cell r="AE233">
            <v>1.4068385399999999</v>
          </cell>
        </row>
        <row r="234">
          <cell r="AE234">
            <v>0.35716102999999999</v>
          </cell>
        </row>
        <row r="235">
          <cell r="AE235">
            <v>2.1534299700000004</v>
          </cell>
        </row>
        <row r="236">
          <cell r="AE236">
            <v>2.93085</v>
          </cell>
        </row>
        <row r="237">
          <cell r="AE237">
            <v>3.5129369800000001</v>
          </cell>
        </row>
        <row r="238">
          <cell r="AE238">
            <v>0.92798791000000003</v>
          </cell>
        </row>
        <row r="239">
          <cell r="AE239">
            <v>0.37222051</v>
          </cell>
        </row>
        <row r="240">
          <cell r="AE240">
            <v>0.53800000000000003</v>
          </cell>
          <cell r="AF240">
            <v>0.53800000000000003</v>
          </cell>
        </row>
        <row r="241">
          <cell r="AE241">
            <v>0.41673699999999997</v>
          </cell>
        </row>
        <row r="242">
          <cell r="AE242">
            <v>0.66731695999999996</v>
          </cell>
        </row>
        <row r="243">
          <cell r="AE243">
            <v>0.24676999999999999</v>
          </cell>
          <cell r="AF243">
            <v>0.24676999999999999</v>
          </cell>
        </row>
        <row r="244">
          <cell r="AE244">
            <v>3.8801100000000002</v>
          </cell>
          <cell r="AF244">
            <v>3.8801100000000002</v>
          </cell>
        </row>
        <row r="245">
          <cell r="AE245">
            <v>1.9390000000000001</v>
          </cell>
          <cell r="AF245">
            <v>1.9390000000000001</v>
          </cell>
        </row>
        <row r="246">
          <cell r="AE246">
            <v>0.61699999999999999</v>
          </cell>
          <cell r="AF246">
            <v>0.61699999999999999</v>
          </cell>
        </row>
        <row r="247">
          <cell r="AE247">
            <v>0.43093999999999999</v>
          </cell>
          <cell r="AF247">
            <v>0.43093999999999999</v>
          </cell>
        </row>
        <row r="248">
          <cell r="AE248">
            <v>4.6420700000000004</v>
          </cell>
          <cell r="AF248">
            <v>4.6420700000000004</v>
          </cell>
        </row>
        <row r="249">
          <cell r="AE249">
            <v>0.52395000000000003</v>
          </cell>
          <cell r="AF249">
            <v>0.52395000000000003</v>
          </cell>
        </row>
        <row r="250">
          <cell r="AE250">
            <v>22.681980000000003</v>
          </cell>
          <cell r="AF250">
            <v>8.13523</v>
          </cell>
        </row>
        <row r="251">
          <cell r="AE251">
            <v>2.7603842500000004</v>
          </cell>
          <cell r="AF251">
            <v>2.3129300000000006</v>
          </cell>
        </row>
        <row r="252">
          <cell r="AE252">
            <v>0.15729162999999999</v>
          </cell>
        </row>
        <row r="253">
          <cell r="AE253">
            <v>7.9868100000000004E-3</v>
          </cell>
        </row>
        <row r="254">
          <cell r="AE254">
            <v>0.30454999999999999</v>
          </cell>
          <cell r="AF254">
            <v>0.30454999999999999</v>
          </cell>
        </row>
        <row r="255">
          <cell r="AE255">
            <v>1.6146100000000001</v>
          </cell>
          <cell r="AF255">
            <v>1.6146100000000001</v>
          </cell>
        </row>
        <row r="256">
          <cell r="AE256">
            <v>2.767E-2</v>
          </cell>
          <cell r="AF256">
            <v>2.767E-2</v>
          </cell>
        </row>
        <row r="257">
          <cell r="AE257">
            <v>8.4820000000000007E-2</v>
          </cell>
          <cell r="AF257">
            <v>8.4820000000000007E-2</v>
          </cell>
        </row>
        <row r="258">
          <cell r="AE258">
            <v>0.13300000000000001</v>
          </cell>
          <cell r="AF258">
            <v>0.13300000000000001</v>
          </cell>
        </row>
        <row r="259">
          <cell r="AE259">
            <v>0.14828</v>
          </cell>
          <cell r="AF259">
            <v>0.14828</v>
          </cell>
        </row>
        <row r="260">
          <cell r="AE260">
            <v>0.28217581000000003</v>
          </cell>
        </row>
        <row r="261">
          <cell r="AE261">
            <v>477.89734481000005</v>
          </cell>
          <cell r="AF261">
            <v>318.05074601000001</v>
          </cell>
        </row>
        <row r="262">
          <cell r="AE262">
            <v>477.89734481000005</v>
          </cell>
          <cell r="AF262">
            <v>318.05074601000001</v>
          </cell>
        </row>
        <row r="263">
          <cell r="AD263">
            <v>162</v>
          </cell>
          <cell r="AE263">
            <v>20.103508430000002</v>
          </cell>
        </row>
        <row r="264">
          <cell r="AD264">
            <v>165</v>
          </cell>
          <cell r="AE264">
            <v>134.1507</v>
          </cell>
          <cell r="AF264">
            <v>134.1507</v>
          </cell>
        </row>
        <row r="265">
          <cell r="AD265">
            <v>167</v>
          </cell>
          <cell r="AE265">
            <v>170.447</v>
          </cell>
          <cell r="AF265">
            <v>170.447</v>
          </cell>
        </row>
        <row r="266">
          <cell r="AD266">
            <v>168</v>
          </cell>
          <cell r="AE266">
            <v>114.09448999999999</v>
          </cell>
          <cell r="AF266">
            <v>13.453046009999994</v>
          </cell>
        </row>
        <row r="267">
          <cell r="AD267">
            <v>169</v>
          </cell>
          <cell r="AE267">
            <v>36.131221210000007</v>
          </cell>
        </row>
        <row r="268">
          <cell r="AD268">
            <v>179</v>
          </cell>
          <cell r="AE268">
            <v>2.5583039300000001</v>
          </cell>
        </row>
        <row r="269">
          <cell r="AD269">
            <v>180</v>
          </cell>
          <cell r="AE269">
            <v>0.41212124</v>
          </cell>
        </row>
        <row r="270">
          <cell r="AE270">
            <v>30.394674310000003</v>
          </cell>
          <cell r="AF270">
            <v>4.5337399999999999</v>
          </cell>
        </row>
        <row r="271">
          <cell r="AE271">
            <v>30.394674310000003</v>
          </cell>
          <cell r="AF271">
            <v>4.5337399999999999</v>
          </cell>
        </row>
        <row r="272">
          <cell r="AD272">
            <v>351</v>
          </cell>
          <cell r="AE272">
            <v>21.722414390000001</v>
          </cell>
          <cell r="AF272">
            <v>4.3243799999999997</v>
          </cell>
        </row>
        <row r="273">
          <cell r="AE273">
            <v>1.86340266</v>
          </cell>
        </row>
        <row r="274">
          <cell r="AE274">
            <v>0.55329331999999998</v>
          </cell>
        </row>
        <row r="275">
          <cell r="AE275">
            <v>0.78200000000000003</v>
          </cell>
          <cell r="AF275">
            <v>0.78200000000000003</v>
          </cell>
        </row>
        <row r="276">
          <cell r="AE276">
            <v>0.79479</v>
          </cell>
          <cell r="AF276">
            <v>0.79479</v>
          </cell>
        </row>
        <row r="277">
          <cell r="AE277">
            <v>0.15562999999999999</v>
          </cell>
          <cell r="AF277">
            <v>0.15562999999999999</v>
          </cell>
        </row>
        <row r="278">
          <cell r="AE278">
            <v>0.19994999999999999</v>
          </cell>
          <cell r="AF278">
            <v>0.19994999999999999</v>
          </cell>
        </row>
        <row r="279">
          <cell r="AE279">
            <v>0.79800000000000004</v>
          </cell>
          <cell r="AF279">
            <v>0.79800000000000004</v>
          </cell>
        </row>
        <row r="280">
          <cell r="AE280">
            <v>0.23658000000000001</v>
          </cell>
          <cell r="AF280">
            <v>0.23658000000000001</v>
          </cell>
        </row>
        <row r="281">
          <cell r="AE281">
            <v>0.52300000000000002</v>
          </cell>
          <cell r="AF281">
            <v>0.52300000000000002</v>
          </cell>
        </row>
        <row r="282">
          <cell r="AE282">
            <v>1.6962881299999999</v>
          </cell>
        </row>
        <row r="283">
          <cell r="AE283">
            <v>2.1210070399999998</v>
          </cell>
        </row>
        <row r="284">
          <cell r="AE284">
            <v>2.4569502400000003</v>
          </cell>
        </row>
        <row r="285">
          <cell r="AE285">
            <v>0.41513</v>
          </cell>
          <cell r="AF285">
            <v>0.41513</v>
          </cell>
        </row>
        <row r="286">
          <cell r="AE286">
            <v>0.41930000000000001</v>
          </cell>
          <cell r="AF286">
            <v>0.41930000000000001</v>
          </cell>
        </row>
        <row r="287">
          <cell r="AE287">
            <v>3.70444101</v>
          </cell>
        </row>
        <row r="288">
          <cell r="AE288">
            <v>5.0026519900000004</v>
          </cell>
        </row>
        <row r="289">
          <cell r="AE289">
            <v>8.4628999199999999</v>
          </cell>
          <cell r="AF289">
            <v>0</v>
          </cell>
        </row>
        <row r="290">
          <cell r="AE290">
            <v>0.56862405999999999</v>
          </cell>
        </row>
        <row r="291">
          <cell r="AE291">
            <v>0.72311901999999995</v>
          </cell>
        </row>
        <row r="292">
          <cell r="AE292">
            <v>7.1711568400000001</v>
          </cell>
        </row>
        <row r="293">
          <cell r="AE293">
            <v>0.20935999999999999</v>
          </cell>
          <cell r="AF293">
            <v>0.20935999999999999</v>
          </cell>
        </row>
        <row r="294">
          <cell r="AE294">
            <v>0.20935999999999999</v>
          </cell>
          <cell r="AF294">
            <v>0.20935999999999999</v>
          </cell>
        </row>
        <row r="295">
          <cell r="AE295">
            <v>38.334600000000002</v>
          </cell>
          <cell r="AF295">
            <v>38.334600000000002</v>
          </cell>
        </row>
        <row r="296">
          <cell r="AE296">
            <v>38.334600000000002</v>
          </cell>
          <cell r="AF296">
            <v>38.334600000000002</v>
          </cell>
        </row>
        <row r="297">
          <cell r="AD297">
            <v>225</v>
          </cell>
          <cell r="AE297">
            <v>38.334600000000002</v>
          </cell>
          <cell r="AF297">
            <v>38.334600000000002</v>
          </cell>
        </row>
        <row r="298">
          <cell r="AE298">
            <v>44.325969999999998</v>
          </cell>
          <cell r="AF298">
            <v>31.184929999999998</v>
          </cell>
        </row>
        <row r="299">
          <cell r="AD299">
            <v>236</v>
          </cell>
          <cell r="AE299">
            <v>43.243969999999997</v>
          </cell>
          <cell r="AF299">
            <v>30.102929999999997</v>
          </cell>
        </row>
        <row r="300">
          <cell r="AD300">
            <v>241</v>
          </cell>
          <cell r="AE300">
            <v>1.0820000000000001</v>
          </cell>
          <cell r="AF300">
            <v>1.0820000000000001</v>
          </cell>
        </row>
        <row r="301">
          <cell r="AE301">
            <v>16.34863137</v>
          </cell>
          <cell r="AF301">
            <v>10.471</v>
          </cell>
        </row>
        <row r="302">
          <cell r="AD302">
            <v>259</v>
          </cell>
          <cell r="AE302">
            <v>2.99</v>
          </cell>
          <cell r="AF302">
            <v>2.99</v>
          </cell>
        </row>
        <row r="303">
          <cell r="AD303">
            <v>260</v>
          </cell>
          <cell r="AE303">
            <v>3.028</v>
          </cell>
          <cell r="AF303">
            <v>3.028</v>
          </cell>
        </row>
        <row r="304">
          <cell r="AD304">
            <v>262</v>
          </cell>
          <cell r="AE304">
            <v>4.4530000000000003</v>
          </cell>
          <cell r="AF304">
            <v>4.4530000000000003</v>
          </cell>
        </row>
        <row r="305">
          <cell r="AD305">
            <v>261</v>
          </cell>
          <cell r="AE305">
            <v>5.8776313700000005</v>
          </cell>
        </row>
        <row r="306">
          <cell r="AE306">
            <v>60.500815099999997</v>
          </cell>
          <cell r="AF306">
            <v>29.018000000000001</v>
          </cell>
        </row>
        <row r="307">
          <cell r="AD307">
            <v>279</v>
          </cell>
          <cell r="AE307">
            <v>57.587932100000003</v>
          </cell>
          <cell r="AF307">
            <v>29.018000000000001</v>
          </cell>
        </row>
        <row r="308">
          <cell r="AD308">
            <v>360</v>
          </cell>
          <cell r="AE308">
            <v>0.51364200000000004</v>
          </cell>
        </row>
        <row r="309">
          <cell r="AD309">
            <v>361</v>
          </cell>
          <cell r="AE309">
            <v>0.664601</v>
          </cell>
        </row>
        <row r="310">
          <cell r="AD310">
            <v>362</v>
          </cell>
          <cell r="AE310">
            <v>1.7346400000000002</v>
          </cell>
        </row>
        <row r="312">
          <cell r="AD312">
            <v>101</v>
          </cell>
          <cell r="AE312">
            <v>48.443298900000002</v>
          </cell>
          <cell r="AF312">
            <v>21.151070000000001</v>
          </cell>
        </row>
        <row r="313">
          <cell r="AD313">
            <v>133</v>
          </cell>
          <cell r="AE313">
            <v>3.0938642500000002</v>
          </cell>
          <cell r="AF313">
            <v>2.6464100000000004</v>
          </cell>
        </row>
        <row r="314">
          <cell r="AD314">
            <v>204</v>
          </cell>
          <cell r="AE314">
            <v>8.6722599200000001</v>
          </cell>
          <cell r="AF314">
            <v>0.19535999999999998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7.1"/>
      <sheetName val="прил 7.2"/>
      <sheetName val="приложение 8"/>
      <sheetName val="прил 9"/>
      <sheetName val="приложение 10(Радиозавод)"/>
      <sheetName val="приложение 11.1(Радиозавод)"/>
      <sheetName val="приложение 11.2(Радиозавод)"/>
      <sheetName val="приложение 10(НПС-4)"/>
      <sheetName val="приложение 11.1(НПС-4)"/>
      <sheetName val="приложение 11.2(НПС-4)"/>
      <sheetName val="Приложение 12"/>
    </sheetNames>
    <sheetDataSet>
      <sheetData sheetId="0">
        <row r="540">
          <cell r="C540">
            <v>6</v>
          </cell>
          <cell r="D540">
            <v>0.32728000000000002</v>
          </cell>
          <cell r="E540">
            <v>0.39757999999999999</v>
          </cell>
        </row>
        <row r="541">
          <cell r="C541">
            <v>7</v>
          </cell>
          <cell r="D541">
            <v>0</v>
          </cell>
          <cell r="E541">
            <v>0</v>
          </cell>
        </row>
        <row r="542">
          <cell r="C542">
            <v>31</v>
          </cell>
          <cell r="D542">
            <v>0</v>
          </cell>
          <cell r="E542">
            <v>3.39392</v>
          </cell>
        </row>
        <row r="543">
          <cell r="C543">
            <v>32</v>
          </cell>
          <cell r="D543">
            <v>0</v>
          </cell>
          <cell r="E543">
            <v>4.5221599999999995</v>
          </cell>
        </row>
        <row r="544">
          <cell r="C544">
            <v>33</v>
          </cell>
          <cell r="D544">
            <v>0</v>
          </cell>
          <cell r="E544">
            <v>0</v>
          </cell>
          <cell r="AN544">
            <v>1</v>
          </cell>
          <cell r="AP544" t="str">
            <v>Строительство  ПС 110/10кВ "Радиозавод"  с заходами ВЛ 110 кВ  в г Михайловске Шпаковского района     (ОРУ-110кВ по схеме № 110-5 с элегазовыми выкл. в цепях тр-ров и в Мостике, с установкой силовых тр-ров 110/10кВ мощностью 2х25,0 тыс. кВА,  РУ-10 кВ тип</v>
          </cell>
          <cell r="AQ544" t="str">
            <v>СТФ</v>
          </cell>
          <cell r="AR544">
            <v>500.35614999999996</v>
          </cell>
          <cell r="AS544">
            <v>437.11410720000003</v>
          </cell>
          <cell r="AT544">
            <v>197.4860272</v>
          </cell>
          <cell r="AU544">
            <v>200.26300000000001</v>
          </cell>
          <cell r="AV544">
            <v>86.512</v>
          </cell>
          <cell r="AW544">
            <v>83.700040000000001</v>
          </cell>
          <cell r="AX544">
            <v>5</v>
          </cell>
          <cell r="AY544">
            <v>0.35099999999999998</v>
          </cell>
          <cell r="AZ544">
            <v>10</v>
          </cell>
          <cell r="BA544">
            <v>1.0058400000000001</v>
          </cell>
          <cell r="BB544">
            <v>45</v>
          </cell>
          <cell r="BC544">
            <v>38.584199999999996</v>
          </cell>
          <cell r="BD544">
            <v>26.512</v>
          </cell>
          <cell r="BE544">
            <v>43.759</v>
          </cell>
          <cell r="BF544">
            <v>-2.8119599999999991</v>
          </cell>
          <cell r="BG544">
            <v>0.96749630109117812</v>
          </cell>
          <cell r="BH544">
            <v>11.042999999999999</v>
          </cell>
          <cell r="BI544">
            <v>5.2392000000000001E-2</v>
          </cell>
          <cell r="BJ544">
            <v>80.785709999999995</v>
          </cell>
          <cell r="BK544">
            <v>104.58306533</v>
          </cell>
          <cell r="BL544">
            <v>30.498000000000001</v>
          </cell>
          <cell r="BM544">
            <v>11.198065329999999</v>
          </cell>
          <cell r="BN544">
            <v>4.9020000000000001</v>
          </cell>
          <cell r="BO544">
            <v>0.23100000000000001</v>
          </cell>
          <cell r="BP544">
            <v>18.860709999999997</v>
          </cell>
          <cell r="BQ544">
            <v>35</v>
          </cell>
          <cell r="BR544">
            <v>26.524999999999999</v>
          </cell>
          <cell r="BS544">
            <v>58.153999999999996</v>
          </cell>
          <cell r="BT544">
            <v>103.89391000000001</v>
          </cell>
          <cell r="BU544">
            <v>23.797355330000002</v>
          </cell>
          <cell r="BV544">
            <v>1.2945738216573204</v>
          </cell>
        </row>
        <row r="545">
          <cell r="D545">
            <v>0</v>
          </cell>
          <cell r="E545">
            <v>0</v>
          </cell>
          <cell r="AP545" t="str">
            <v>Строительство ВЛ 110 кВ Л-1, Л-2, Л-3</v>
          </cell>
          <cell r="AS545">
            <v>0</v>
          </cell>
          <cell r="AT545">
            <v>86.285139999999998</v>
          </cell>
          <cell r="AU545">
            <v>0</v>
          </cell>
          <cell r="AV545">
            <v>0</v>
          </cell>
          <cell r="AW545">
            <v>73.123000000000005</v>
          </cell>
          <cell r="BC545">
            <v>39.050000000000004</v>
          </cell>
          <cell r="BE545">
            <v>34.073</v>
          </cell>
          <cell r="BK545">
            <v>82.296000000000006</v>
          </cell>
          <cell r="BQ545">
            <v>35</v>
          </cell>
          <cell r="BS545">
            <v>47.296000000000006</v>
          </cell>
        </row>
        <row r="546">
          <cell r="D546">
            <v>0</v>
          </cell>
          <cell r="E546">
            <v>0</v>
          </cell>
          <cell r="AP546" t="str">
            <v>Строительство ПС 110/10 кВ "Радиозавод"</v>
          </cell>
          <cell r="AS546">
            <v>0</v>
          </cell>
          <cell r="AT546">
            <v>111.20084</v>
          </cell>
          <cell r="AU546">
            <v>200.26300000000001</v>
          </cell>
          <cell r="AV546">
            <v>0</v>
          </cell>
          <cell r="AW546">
            <v>10.577</v>
          </cell>
          <cell r="AY546">
            <v>0.35099999999999998</v>
          </cell>
          <cell r="BA546">
            <v>0.54</v>
          </cell>
          <cell r="BE546">
            <v>9.6859999999999999</v>
          </cell>
          <cell r="BH546">
            <v>11.042999999999999</v>
          </cell>
          <cell r="BI546">
            <v>5.1999999999999998E-2</v>
          </cell>
          <cell r="BK546">
            <v>22.287071329999996</v>
          </cell>
          <cell r="BM546">
            <v>11.198065329999999</v>
          </cell>
          <cell r="BO546">
            <v>0.23100000000000001</v>
          </cell>
          <cell r="BS546">
            <v>10.858006</v>
          </cell>
        </row>
        <row r="547">
          <cell r="C547">
            <v>12</v>
          </cell>
          <cell r="D547">
            <v>4.2106249800000004</v>
          </cell>
          <cell r="E547">
            <v>4.1839599999999999</v>
          </cell>
          <cell r="AN547">
            <v>2</v>
          </cell>
          <cell r="AP547" t="str">
            <v>Строительство ПС 110/10 кВ "НПС-4" (КТК)</v>
          </cell>
          <cell r="AQ547" t="str">
            <v>стф</v>
          </cell>
          <cell r="AR547">
            <v>366.30721000000005</v>
          </cell>
          <cell r="AS547">
            <v>362.70074</v>
          </cell>
          <cell r="AT547">
            <v>299.30464000000001</v>
          </cell>
          <cell r="AU547">
            <v>53.709000000000003</v>
          </cell>
          <cell r="AV547">
            <v>261.91809000000001</v>
          </cell>
          <cell r="AW547">
            <v>248.64800000000002</v>
          </cell>
          <cell r="AX547">
            <v>16.478000000000002</v>
          </cell>
          <cell r="AY547">
            <v>47.481000000000002</v>
          </cell>
          <cell r="AZ547">
            <v>15.138</v>
          </cell>
          <cell r="BA547">
            <v>55.64</v>
          </cell>
          <cell r="BB547">
            <v>36.637999999999998</v>
          </cell>
          <cell r="BC547">
            <v>49.06</v>
          </cell>
          <cell r="BD547">
            <v>193.66409000000002</v>
          </cell>
          <cell r="BE547">
            <v>96.466999999999999</v>
          </cell>
          <cell r="BF547">
            <v>-13.270089999999982</v>
          </cell>
          <cell r="BG547">
            <v>0.94933496193409173</v>
          </cell>
          <cell r="BI547">
            <v>101.903704</v>
          </cell>
          <cell r="BJ547">
            <v>176.38306999999998</v>
          </cell>
          <cell r="BK547">
            <v>153.98574200000002</v>
          </cell>
          <cell r="BL547">
            <v>35.539180000000002</v>
          </cell>
          <cell r="BN547">
            <v>37.738570000000003</v>
          </cell>
          <cell r="BO547">
            <v>0.70074199999999998</v>
          </cell>
          <cell r="BP547">
            <v>50.170029999999997</v>
          </cell>
          <cell r="BQ547">
            <v>45.134999999999998</v>
          </cell>
          <cell r="BR547">
            <v>52.935289999999995</v>
          </cell>
          <cell r="BS547">
            <v>108.15</v>
          </cell>
          <cell r="BT547">
            <v>43.415899999999993</v>
          </cell>
          <cell r="BU547">
            <v>-22.397327999999959</v>
          </cell>
          <cell r="BV547">
            <v>0.87301883338349895</v>
          </cell>
        </row>
        <row r="548">
          <cell r="D548">
            <v>0</v>
          </cell>
          <cell r="E548">
            <v>0</v>
          </cell>
          <cell r="AO548" t="str">
            <v>1.4.</v>
          </cell>
          <cell r="AP548" t="str">
            <v xml:space="preserve">Новое строительство ЛЭП 35-330 кВ </v>
          </cell>
          <cell r="BU548">
            <v>0</v>
          </cell>
          <cell r="BV548" t="e">
            <v>#DIV/0!</v>
          </cell>
        </row>
        <row r="549">
          <cell r="C549">
            <v>13</v>
          </cell>
          <cell r="D549">
            <v>0</v>
          </cell>
          <cell r="E549">
            <v>0</v>
          </cell>
        </row>
        <row r="550">
          <cell r="C550">
            <v>14</v>
          </cell>
          <cell r="D550">
            <v>0</v>
          </cell>
          <cell r="E550">
            <v>0</v>
          </cell>
          <cell r="AO550" t="str">
            <v>1.5</v>
          </cell>
          <cell r="AP550" t="str">
            <v>Программы особой важности (федеральные и др.)</v>
          </cell>
          <cell r="BU550">
            <v>0</v>
          </cell>
          <cell r="BV550" t="e">
            <v>#DIV/0!</v>
          </cell>
        </row>
        <row r="551">
          <cell r="D551">
            <v>6.2085913700000006</v>
          </cell>
          <cell r="E551">
            <v>11.39767</v>
          </cell>
        </row>
        <row r="552">
          <cell r="D552">
            <v>0</v>
          </cell>
          <cell r="E552">
            <v>0</v>
          </cell>
          <cell r="AO552">
            <v>2</v>
          </cell>
          <cell r="AP552" t="str">
            <v>Программы</v>
          </cell>
          <cell r="AR552">
            <v>3107.4593368549467</v>
          </cell>
          <cell r="AS552">
            <v>3141.7665670022698</v>
          </cell>
          <cell r="AT552">
            <v>2217.9054075610707</v>
          </cell>
          <cell r="AU552">
            <v>433.53443002</v>
          </cell>
          <cell r="AV552">
            <v>1277.9520712438748</v>
          </cell>
          <cell r="AW552">
            <v>1347.1703225000003</v>
          </cell>
          <cell r="AX552">
            <v>137.993709</v>
          </cell>
          <cell r="AY552">
            <v>125.96819999999997</v>
          </cell>
          <cell r="AZ552">
            <v>239.92694609687479</v>
          </cell>
          <cell r="BA552">
            <v>213.27062000000004</v>
          </cell>
          <cell r="BB552">
            <v>389.50763000000001</v>
          </cell>
          <cell r="BC552">
            <v>406.65799999999984</v>
          </cell>
          <cell r="BD552">
            <v>510.52378614699995</v>
          </cell>
          <cell r="BE552">
            <v>601.27350250000006</v>
          </cell>
          <cell r="BF552">
            <v>69.218251256125541</v>
          </cell>
          <cell r="BG552">
            <v>1.0541634172467462</v>
          </cell>
          <cell r="BH552">
            <v>326.93757918999995</v>
          </cell>
          <cell r="BI552">
            <v>290.12457725000002</v>
          </cell>
          <cell r="BJ552">
            <v>1268.8153943501836</v>
          </cell>
          <cell r="BK552">
            <v>1317.6780694533334</v>
          </cell>
          <cell r="BL552">
            <v>457.84212692</v>
          </cell>
          <cell r="BM552">
            <v>270.20027681000005</v>
          </cell>
          <cell r="BN552">
            <v>212.87409240299999</v>
          </cell>
          <cell r="BO552">
            <v>169.17390188999997</v>
          </cell>
          <cell r="BP552">
            <v>254.82164569385034</v>
          </cell>
          <cell r="BQ552">
            <v>427.12196278000005</v>
          </cell>
          <cell r="BR552">
            <v>343.27752933333329</v>
          </cell>
          <cell r="BS552">
            <v>451.18192797333325</v>
          </cell>
          <cell r="BT552">
            <v>1363.8881720310701</v>
          </cell>
          <cell r="BU552">
            <v>48.862675103149741</v>
          </cell>
          <cell r="BV552">
            <v>1.0385104683634252</v>
          </cell>
          <cell r="BW552">
            <v>0</v>
          </cell>
          <cell r="BX552">
            <v>0</v>
          </cell>
        </row>
        <row r="553">
          <cell r="C553">
            <v>97</v>
          </cell>
          <cell r="D553">
            <v>0.29963999999999996</v>
          </cell>
          <cell r="E553">
            <v>1.45871</v>
          </cell>
          <cell r="AO553" t="str">
            <v>2.2.</v>
          </cell>
          <cell r="AP553" t="str">
            <v>Новое строительство объектов 35-330 кВ</v>
          </cell>
          <cell r="AR553">
            <v>253.4863</v>
          </cell>
          <cell r="AS553">
            <v>254.73721999999998</v>
          </cell>
          <cell r="AT553">
            <v>129.45661999999999</v>
          </cell>
          <cell r="AU553">
            <v>0</v>
          </cell>
          <cell r="AV553">
            <v>0</v>
          </cell>
          <cell r="AW553">
            <v>0.85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0.85</v>
          </cell>
          <cell r="BF553">
            <v>0.85</v>
          </cell>
          <cell r="BG553" t="e">
            <v>#DIV/0!</v>
          </cell>
          <cell r="BH553">
            <v>23.909376569999999</v>
          </cell>
          <cell r="BI553">
            <v>0</v>
          </cell>
          <cell r="BJ553">
            <v>0</v>
          </cell>
          <cell r="BK553">
            <v>25.037738749999999</v>
          </cell>
          <cell r="BL553">
            <v>0</v>
          </cell>
          <cell r="BM553">
            <v>25.856738749999998</v>
          </cell>
          <cell r="BN553">
            <v>0</v>
          </cell>
          <cell r="BO553">
            <v>0</v>
          </cell>
          <cell r="BP553">
            <v>0</v>
          </cell>
          <cell r="BQ553">
            <v>-1.8220000000000001</v>
          </cell>
          <cell r="BR553">
            <v>0</v>
          </cell>
          <cell r="BS553">
            <v>1.0030000000000001</v>
          </cell>
          <cell r="BT553">
            <v>71.179619999999986</v>
          </cell>
          <cell r="BU553">
            <v>25.037738749999999</v>
          </cell>
          <cell r="BV553" t="e">
            <v>#DIV/0!</v>
          </cell>
          <cell r="BW553">
            <v>0</v>
          </cell>
          <cell r="BX553">
            <v>0</v>
          </cell>
        </row>
        <row r="554">
          <cell r="C554">
            <v>98</v>
          </cell>
          <cell r="D554">
            <v>0</v>
          </cell>
          <cell r="E554">
            <v>0.53055999999999992</v>
          </cell>
          <cell r="AO554">
            <v>1</v>
          </cell>
          <cell r="AP554" t="str">
            <v>Воздушные Линии 110-330 кВ (ВН)</v>
          </cell>
          <cell r="AR554">
            <v>11.8</v>
          </cell>
          <cell r="AS554">
            <v>5.722999999999999</v>
          </cell>
          <cell r="AT554">
            <v>5.722999999999999</v>
          </cell>
          <cell r="AU554">
            <v>0</v>
          </cell>
          <cell r="AV554">
            <v>0</v>
          </cell>
          <cell r="AW554">
            <v>0.85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0.85</v>
          </cell>
          <cell r="BF554">
            <v>0.85</v>
          </cell>
          <cell r="BG554" t="e">
            <v>#DIV/0!</v>
          </cell>
          <cell r="BH554">
            <v>0</v>
          </cell>
          <cell r="BI554">
            <v>0</v>
          </cell>
          <cell r="BJ554">
            <v>0</v>
          </cell>
          <cell r="BK554">
            <v>1.0030000000000001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1.0030000000000001</v>
          </cell>
          <cell r="BT554">
            <v>4.72</v>
          </cell>
          <cell r="BU554">
            <v>1.0030000000000001</v>
          </cell>
          <cell r="BV554" t="e">
            <v>#DIV/0!</v>
          </cell>
          <cell r="BW554">
            <v>0</v>
          </cell>
          <cell r="BX554">
            <v>0</v>
          </cell>
        </row>
        <row r="555">
          <cell r="C555">
            <v>99</v>
          </cell>
          <cell r="D555">
            <v>0</v>
          </cell>
          <cell r="E555">
            <v>3.2000000000000001E-2</v>
          </cell>
          <cell r="AN555">
            <v>3</v>
          </cell>
          <cell r="AP555" t="str">
            <v>Строительство заходов от ВЛ 110 Л-170 на ПС "Кисловодск 330"</v>
          </cell>
          <cell r="AQ555" t="str">
            <v>СТФ</v>
          </cell>
          <cell r="AR555">
            <v>11.8</v>
          </cell>
          <cell r="AS555">
            <v>5.722999999999999</v>
          </cell>
          <cell r="AT555">
            <v>5.722999999999999</v>
          </cell>
          <cell r="AU555">
            <v>0</v>
          </cell>
          <cell r="AV555">
            <v>0</v>
          </cell>
          <cell r="AW555">
            <v>0.85</v>
          </cell>
          <cell r="BE555">
            <v>0.85</v>
          </cell>
          <cell r="BF555">
            <v>0.85</v>
          </cell>
          <cell r="BG555" t="e">
            <v>#DIV/0!</v>
          </cell>
          <cell r="BJ555">
            <v>0</v>
          </cell>
          <cell r="BK555">
            <v>1.0030000000000001</v>
          </cell>
          <cell r="BS555">
            <v>1.0030000000000001</v>
          </cell>
          <cell r="BT555">
            <v>4.72</v>
          </cell>
          <cell r="BU555">
            <v>1.0030000000000001</v>
          </cell>
          <cell r="BV555" t="e">
            <v>#DIV/0!</v>
          </cell>
        </row>
        <row r="556">
          <cell r="C556">
            <v>103</v>
          </cell>
          <cell r="D556">
            <v>0</v>
          </cell>
          <cell r="E556">
            <v>1.8995</v>
          </cell>
          <cell r="AO556">
            <v>2</v>
          </cell>
          <cell r="AP556" t="str">
            <v>Воздушные Линии 35 кВ (СН1)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 t="e">
            <v>#DIV/0!</v>
          </cell>
          <cell r="BH556">
            <v>0</v>
          </cell>
          <cell r="BI556">
            <v>0</v>
          </cell>
          <cell r="BJ556">
            <v>0</v>
          </cell>
          <cell r="BK556">
            <v>0.12515013999999999</v>
          </cell>
          <cell r="BL556">
            <v>0</v>
          </cell>
          <cell r="BM556">
            <v>0.12515013999999999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0.12515013999999999</v>
          </cell>
          <cell r="BV556" t="e">
            <v>#DIV/0!</v>
          </cell>
          <cell r="BW556">
            <v>0</v>
          </cell>
          <cell r="BX556">
            <v>0</v>
          </cell>
        </row>
        <row r="557">
          <cell r="C557">
            <v>104</v>
          </cell>
          <cell r="D557">
            <v>2.1423130000000001</v>
          </cell>
          <cell r="E557">
            <v>0</v>
          </cell>
          <cell r="AN557">
            <v>4</v>
          </cell>
          <cell r="AP557" t="str">
            <v>Строительство ВЛ-35кВ "Победа - Рогатая Балка" с ячейкой 35кВ на ПС "Р.Балка"</v>
          </cell>
          <cell r="AQ557" t="str">
            <v>СТФ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BF557">
            <v>0</v>
          </cell>
          <cell r="BG557" t="e">
            <v>#DIV/0!</v>
          </cell>
          <cell r="BJ557">
            <v>0</v>
          </cell>
          <cell r="BK557">
            <v>0.12515013999999999</v>
          </cell>
          <cell r="BM557">
            <v>0.12515013999999999</v>
          </cell>
          <cell r="BT557">
            <v>0</v>
          </cell>
          <cell r="BU557">
            <v>0.12515013999999999</v>
          </cell>
          <cell r="BV557" t="e">
            <v>#DIV/0!</v>
          </cell>
        </row>
        <row r="558">
          <cell r="C558">
            <v>105</v>
          </cell>
          <cell r="D558">
            <v>0.10277</v>
          </cell>
          <cell r="E558">
            <v>2.2578899999999997</v>
          </cell>
          <cell r="AO558">
            <v>3</v>
          </cell>
          <cell r="AP558" t="str">
            <v>Кабельные Линии 110-330 кВ (ВН)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</row>
        <row r="559">
          <cell r="C559">
            <v>106</v>
          </cell>
          <cell r="D559">
            <v>3.6482283700000004</v>
          </cell>
          <cell r="E559">
            <v>0</v>
          </cell>
        </row>
        <row r="560">
          <cell r="C560">
            <v>107</v>
          </cell>
          <cell r="D560">
            <v>1.5640000000000001E-2</v>
          </cell>
          <cell r="E560">
            <v>5.2190099999999999</v>
          </cell>
          <cell r="AO560">
            <v>4</v>
          </cell>
          <cell r="AP560" t="str">
            <v>Кабельные Линии 35 кВ (СН1)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</row>
        <row r="561">
          <cell r="C561">
            <v>108</v>
          </cell>
          <cell r="D561">
            <v>0</v>
          </cell>
          <cell r="E561">
            <v>0</v>
          </cell>
        </row>
        <row r="562">
          <cell r="D562">
            <v>0.74335642000000002</v>
          </cell>
          <cell r="E562">
            <v>0.56455999999999995</v>
          </cell>
          <cell r="AO562">
            <v>5</v>
          </cell>
          <cell r="AP562" t="str">
            <v>ПС 110-330 кВ (ВН)</v>
          </cell>
          <cell r="AR562">
            <v>241.68629999999999</v>
          </cell>
          <cell r="AS562">
            <v>249.01421999999999</v>
          </cell>
          <cell r="AT562">
            <v>123.73361999999999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 t="e">
            <v>#DIV/0!</v>
          </cell>
          <cell r="BH562">
            <v>23.909376569999999</v>
          </cell>
          <cell r="BI562">
            <v>0</v>
          </cell>
          <cell r="BJ562">
            <v>0</v>
          </cell>
          <cell r="BK562">
            <v>23.90958861</v>
          </cell>
          <cell r="BL562">
            <v>0</v>
          </cell>
          <cell r="BM562">
            <v>25.731588609999999</v>
          </cell>
          <cell r="BN562">
            <v>0</v>
          </cell>
          <cell r="BO562">
            <v>0</v>
          </cell>
          <cell r="BP562">
            <v>0</v>
          </cell>
          <cell r="BQ562">
            <v>-1.8220000000000001</v>
          </cell>
          <cell r="BR562">
            <v>0</v>
          </cell>
          <cell r="BS562">
            <v>0</v>
          </cell>
          <cell r="BT562">
            <v>66.459619999999987</v>
          </cell>
          <cell r="BU562">
            <v>23.90958861</v>
          </cell>
          <cell r="BV562" t="e">
            <v>#DIV/0!</v>
          </cell>
          <cell r="BW562">
            <v>0</v>
          </cell>
          <cell r="BX562">
            <v>0</v>
          </cell>
        </row>
        <row r="563">
          <cell r="D563">
            <v>0</v>
          </cell>
          <cell r="E563">
            <v>0</v>
          </cell>
          <cell r="AN563">
            <v>5</v>
          </cell>
          <cell r="AP563" t="str">
            <v>Расширение  ПС 110/10 кВ "Южная"- ( установка 3-го тр-ра мощностью 25,0 тыс. кВА, устройство трансформаторной ячейки 110 кВ для Т-3; строительство помещения ЗРУ-10 для 3-й С.Ш. РУ-10 кВ, установка ячеек К-63 с вакуумными выкл.в проект. Помещении ЗРУ-10)</v>
          </cell>
          <cell r="AQ563" t="str">
            <v>СТФ</v>
          </cell>
          <cell r="AR563">
            <v>241.68629999999999</v>
          </cell>
          <cell r="AS563">
            <v>249.01421999999999</v>
          </cell>
          <cell r="AT563">
            <v>123.73361999999999</v>
          </cell>
          <cell r="AU563">
            <v>0</v>
          </cell>
          <cell r="AV563">
            <v>0</v>
          </cell>
          <cell r="AW563">
            <v>0</v>
          </cell>
          <cell r="BF563">
            <v>0</v>
          </cell>
          <cell r="BG563" t="e">
            <v>#DIV/0!</v>
          </cell>
          <cell r="BH563">
            <v>23.909376569999999</v>
          </cell>
          <cell r="BJ563">
            <v>0</v>
          </cell>
          <cell r="BK563">
            <v>23.90958861</v>
          </cell>
          <cell r="BM563">
            <v>25.731588609999999</v>
          </cell>
          <cell r="BQ563">
            <v>-1.8220000000000001</v>
          </cell>
          <cell r="BT563">
            <v>66.459619999999987</v>
          </cell>
          <cell r="BU563">
            <v>23.90958861</v>
          </cell>
          <cell r="BV563" t="e">
            <v>#DIV/0!</v>
          </cell>
        </row>
        <row r="564">
          <cell r="C564">
            <v>109</v>
          </cell>
          <cell r="D564">
            <v>0</v>
          </cell>
          <cell r="E564">
            <v>0.56455999999999995</v>
          </cell>
          <cell r="AO564">
            <v>6</v>
          </cell>
          <cell r="AP564" t="str">
            <v>ПС 35 кВ (СН1)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</row>
        <row r="565">
          <cell r="C565">
            <v>110</v>
          </cell>
          <cell r="D565">
            <v>0.74335642000000002</v>
          </cell>
          <cell r="E565">
            <v>0</v>
          </cell>
        </row>
        <row r="566">
          <cell r="D566">
            <v>0</v>
          </cell>
          <cell r="E566">
            <v>0</v>
          </cell>
          <cell r="AO566" t="str">
            <v>2.3.</v>
          </cell>
          <cell r="AP566" t="str">
            <v>ТПиР объектов 35-330 кВ</v>
          </cell>
          <cell r="AR566">
            <v>509.55331999999999</v>
          </cell>
          <cell r="AS566">
            <v>353.35747515079998</v>
          </cell>
          <cell r="AT566">
            <v>211.7847716</v>
          </cell>
          <cell r="AU566">
            <v>42.232733059999994</v>
          </cell>
          <cell r="AV566">
            <v>21.12</v>
          </cell>
          <cell r="AW566">
            <v>49.933620000000005</v>
          </cell>
          <cell r="AX566">
            <v>0</v>
          </cell>
          <cell r="AY566">
            <v>2.9769999999999999</v>
          </cell>
          <cell r="AZ566">
            <v>6.2270000000000003</v>
          </cell>
          <cell r="BA566">
            <v>9.4606200000000005</v>
          </cell>
          <cell r="BB566">
            <v>8.2810000000000006</v>
          </cell>
          <cell r="BC566">
            <v>6.0149999999999997</v>
          </cell>
          <cell r="BD566">
            <v>6.6120000000000001</v>
          </cell>
          <cell r="BE566">
            <v>31.480999999999998</v>
          </cell>
          <cell r="BF566">
            <v>18.727999999999994</v>
          </cell>
          <cell r="BG566" t="e">
            <v>#DIV/0!</v>
          </cell>
          <cell r="BH566">
            <v>47.813605189999983</v>
          </cell>
          <cell r="BI566">
            <v>0</v>
          </cell>
          <cell r="BJ566">
            <v>114.21054133333334</v>
          </cell>
          <cell r="BK566">
            <v>96.041779020000021</v>
          </cell>
          <cell r="BL566">
            <v>94.668285999999995</v>
          </cell>
          <cell r="BM566">
            <v>37.511143420000039</v>
          </cell>
          <cell r="BN566">
            <v>7.4201939999999986</v>
          </cell>
          <cell r="BO566">
            <v>14.313786</v>
          </cell>
          <cell r="BP566">
            <v>4.0376846666666664</v>
          </cell>
          <cell r="BQ566">
            <v>27.387489599999999</v>
          </cell>
          <cell r="BR566">
            <v>8.0843766666666674</v>
          </cell>
          <cell r="BS566">
            <v>16.829359999999998</v>
          </cell>
          <cell r="BT566">
            <v>93.090399999999988</v>
          </cell>
          <cell r="BU566">
            <v>-18.1687623133333</v>
          </cell>
          <cell r="BV566" t="e">
            <v>#DIV/0!</v>
          </cell>
          <cell r="BW566">
            <v>0</v>
          </cell>
          <cell r="BX566">
            <v>0</v>
          </cell>
        </row>
        <row r="567">
          <cell r="D567">
            <v>7.1635183199999997</v>
          </cell>
          <cell r="E567">
            <v>0.26573000000000002</v>
          </cell>
          <cell r="AO567">
            <v>1</v>
          </cell>
          <cell r="AP567" t="str">
            <v>Воздушные Линии 110-330 кВ (ВН)</v>
          </cell>
          <cell r="AR567">
            <v>152.90186</v>
          </cell>
          <cell r="AS567">
            <v>154.74807381080001</v>
          </cell>
          <cell r="AT567">
            <v>120.4905316</v>
          </cell>
          <cell r="AU567">
            <v>0.17852006000000001</v>
          </cell>
          <cell r="AV567">
            <v>13.848000000000001</v>
          </cell>
          <cell r="AW567">
            <v>48.995620000000002</v>
          </cell>
          <cell r="AX567">
            <v>0</v>
          </cell>
          <cell r="AY567">
            <v>0.38700000000000001</v>
          </cell>
          <cell r="AZ567">
            <v>3.9550000000000001</v>
          </cell>
          <cell r="BA567">
            <v>13.16262</v>
          </cell>
          <cell r="BB567">
            <v>3.2810000000000001</v>
          </cell>
          <cell r="BC567">
            <v>4.2149999999999999</v>
          </cell>
          <cell r="BD567">
            <v>6.6120000000000001</v>
          </cell>
          <cell r="BE567">
            <v>31.230999999999998</v>
          </cell>
          <cell r="BF567">
            <v>25.061999999999998</v>
          </cell>
          <cell r="BG567" t="e">
            <v>#DIV/0!</v>
          </cell>
          <cell r="BH567">
            <v>8.7652400000000004</v>
          </cell>
          <cell r="BI567">
            <v>0</v>
          </cell>
          <cell r="BJ567">
            <v>18.611767999999998</v>
          </cell>
          <cell r="BK567">
            <v>45.216815599999997</v>
          </cell>
          <cell r="BL567">
            <v>5.5950699999999998</v>
          </cell>
          <cell r="BM567">
            <v>0.57024000000000008</v>
          </cell>
          <cell r="BN567">
            <v>6.7946366666666655</v>
          </cell>
          <cell r="BO567">
            <v>7.546786</v>
          </cell>
          <cell r="BP567">
            <v>1.6776846666666667</v>
          </cell>
          <cell r="BQ567">
            <v>20.476929599999998</v>
          </cell>
          <cell r="BR567">
            <v>4.5443766666666665</v>
          </cell>
          <cell r="BS567">
            <v>16.622859999999999</v>
          </cell>
          <cell r="BT567">
            <v>63.572559999999996</v>
          </cell>
          <cell r="BU567">
            <v>26.605047599999999</v>
          </cell>
          <cell r="BV567" t="e">
            <v>#DIV/0!</v>
          </cell>
          <cell r="BW567">
            <v>0</v>
          </cell>
          <cell r="BX567">
            <v>0</v>
          </cell>
        </row>
        <row r="568">
          <cell r="D568">
            <v>7.1488883199999993</v>
          </cell>
          <cell r="E568">
            <v>0.26573000000000002</v>
          </cell>
          <cell r="AN568">
            <v>6</v>
          </cell>
          <cell r="AP568" t="str">
            <v>Реконструкция ВЛ 110 кВ Л-77 ПС "Прикумск-330" - ПС "Покойная" -  (замена сущ. проводов на АС-240, сущ. опор на новые бетонные и металл., вынос ВЛ из зоны затопления от № 58 до № 63, строительство нового 2х цепного участка прот. 6,62 км от ПС Буденовск 1П</v>
          </cell>
          <cell r="AQ568" t="str">
            <v>СТФ</v>
          </cell>
          <cell r="AR568">
            <v>91.205420000000004</v>
          </cell>
          <cell r="AS568">
            <v>92.470835976800004</v>
          </cell>
          <cell r="AT568">
            <v>58.772260000000003</v>
          </cell>
          <cell r="AU568">
            <v>2.8353759999999999E-2</v>
          </cell>
          <cell r="AV568">
            <v>9.8930000000000007</v>
          </cell>
          <cell r="AW568">
            <v>35.204999999999998</v>
          </cell>
          <cell r="AX568">
            <v>0</v>
          </cell>
          <cell r="AY568">
            <v>0.38700000000000001</v>
          </cell>
          <cell r="AZ568">
            <v>0</v>
          </cell>
          <cell r="BA568">
            <v>0.249</v>
          </cell>
          <cell r="BB568">
            <v>3.2810000000000001</v>
          </cell>
          <cell r="BC568">
            <v>3.3379999999999996</v>
          </cell>
          <cell r="BD568">
            <v>6.6120000000000001</v>
          </cell>
          <cell r="BE568">
            <v>31.230999999999998</v>
          </cell>
          <cell r="BF568">
            <v>25.311999999999998</v>
          </cell>
          <cell r="BG568">
            <v>3.5585767714545633</v>
          </cell>
          <cell r="BJ568">
            <v>11.401868</v>
          </cell>
          <cell r="BK568">
            <v>20.178898</v>
          </cell>
          <cell r="BL568">
            <v>0</v>
          </cell>
          <cell r="BM568">
            <v>0.38700000000000001</v>
          </cell>
          <cell r="BN568">
            <v>5.179806666666666</v>
          </cell>
          <cell r="BP568">
            <v>1.6776846666666667</v>
          </cell>
          <cell r="BQ568">
            <v>4.0658979999999998</v>
          </cell>
          <cell r="BR568">
            <v>4.5443766666666665</v>
          </cell>
          <cell r="BS568">
            <v>15.726000000000001</v>
          </cell>
          <cell r="BT568">
            <v>17.230360000000001</v>
          </cell>
          <cell r="BU568">
            <v>8.7770299999999999</v>
          </cell>
          <cell r="BV568">
            <v>1.7697887749621377</v>
          </cell>
        </row>
        <row r="569">
          <cell r="C569">
            <v>15</v>
          </cell>
          <cell r="D569">
            <v>0</v>
          </cell>
          <cell r="E569">
            <v>0</v>
          </cell>
          <cell r="AN569">
            <v>7</v>
          </cell>
          <cell r="AP569" t="str">
            <v>Реконструкция ВЛ 110 кВ Л-111 и Л-115 ГЭС-4 - ПС Азот (вынос опоры № 44 из зоны подмыва)</v>
          </cell>
          <cell r="AQ569" t="str">
            <v>СТФ</v>
          </cell>
          <cell r="AR569">
            <v>1.2768999999999997</v>
          </cell>
          <cell r="AS569">
            <v>1.2486762339999999</v>
          </cell>
          <cell r="AT569">
            <v>1.0348599999999999</v>
          </cell>
          <cell r="AU569">
            <v>0.1501663</v>
          </cell>
          <cell r="AV569">
            <v>0.95499999999999996</v>
          </cell>
          <cell r="AW569">
            <v>0.877</v>
          </cell>
          <cell r="AX569">
            <v>0</v>
          </cell>
          <cell r="AZ569">
            <v>0.95499999999999996</v>
          </cell>
          <cell r="BB569">
            <v>0</v>
          </cell>
          <cell r="BC569">
            <v>0.877</v>
          </cell>
          <cell r="BD569">
            <v>0</v>
          </cell>
          <cell r="BF569">
            <v>-7.7999999999999958E-2</v>
          </cell>
          <cell r="BG569">
            <v>0.918324607329843</v>
          </cell>
          <cell r="BJ569">
            <v>1.1269</v>
          </cell>
          <cell r="BK569">
            <v>1.0348599999999999</v>
          </cell>
          <cell r="BL569">
            <v>0.33806999999999998</v>
          </cell>
          <cell r="BM569">
            <v>0.13800000000000001</v>
          </cell>
          <cell r="BN569">
            <v>0.78882999999999992</v>
          </cell>
          <cell r="BP569">
            <v>0</v>
          </cell>
          <cell r="BR569">
            <v>0</v>
          </cell>
          <cell r="BS569">
            <v>0.89685999999999988</v>
          </cell>
          <cell r="BT569">
            <v>0.89685999999999999</v>
          </cell>
          <cell r="BU569">
            <v>-9.2040000000000122E-2</v>
          </cell>
          <cell r="BV569">
            <v>0.91832460732984278</v>
          </cell>
        </row>
        <row r="570">
          <cell r="C570">
            <v>16</v>
          </cell>
          <cell r="D570">
            <v>4.5088139999999992</v>
          </cell>
          <cell r="E570">
            <v>7.6100000000000004E-3</v>
          </cell>
          <cell r="AN570">
            <v>8</v>
          </cell>
          <cell r="AP570" t="str">
            <v>Реконструкция ВЛ 110 кВ Л-31 ПС "ГЭС 3" - ПС "Водораздел" -  (замена сущ. проводов на АС-240)</v>
          </cell>
          <cell r="AQ570" t="str">
            <v>СТФ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BF570">
            <v>0</v>
          </cell>
          <cell r="BG570" t="e">
            <v>#DIV/0!</v>
          </cell>
          <cell r="BH570">
            <v>4.5240000000000002E-2</v>
          </cell>
          <cell r="BJ570">
            <v>0</v>
          </cell>
          <cell r="BK570">
            <v>4.5240000000000002E-2</v>
          </cell>
          <cell r="BM570">
            <v>4.5240000000000002E-2</v>
          </cell>
          <cell r="BT570">
            <v>0</v>
          </cell>
          <cell r="BU570">
            <v>4.5240000000000002E-2</v>
          </cell>
          <cell r="BV570" t="e">
            <v>#DIV/0!</v>
          </cell>
        </row>
        <row r="571">
          <cell r="C571">
            <v>36</v>
          </cell>
          <cell r="D571">
            <v>0</v>
          </cell>
          <cell r="E571">
            <v>8.7760000000000005E-2</v>
          </cell>
          <cell r="AN571">
            <v>9</v>
          </cell>
          <cell r="AP571" t="str">
            <v>Реконструкция ВЛ 110 кВ Л-246 c заменой сущ. проводов на провода  АС-185 и частичной заменой опор, изоляторов)</v>
          </cell>
          <cell r="AQ571" t="str">
            <v>СТФ</v>
          </cell>
          <cell r="AR571">
            <v>44.489539999999998</v>
          </cell>
          <cell r="AS571">
            <v>48.897429999999993</v>
          </cell>
          <cell r="AT571">
            <v>48.782379999999996</v>
          </cell>
          <cell r="AU571">
            <v>0</v>
          </cell>
          <cell r="AV571">
            <v>3</v>
          </cell>
          <cell r="AW571">
            <v>2.8279999999999998</v>
          </cell>
          <cell r="AX571">
            <v>0</v>
          </cell>
          <cell r="AZ571">
            <v>3</v>
          </cell>
          <cell r="BA571">
            <v>2.8279999999999998</v>
          </cell>
          <cell r="BB571">
            <v>0</v>
          </cell>
          <cell r="BD571">
            <v>0</v>
          </cell>
          <cell r="BF571">
            <v>-0.17200000000000015</v>
          </cell>
          <cell r="BG571">
            <v>0.94266666666666665</v>
          </cell>
          <cell r="BJ571">
            <v>3.54</v>
          </cell>
          <cell r="BK571">
            <v>3.336786</v>
          </cell>
          <cell r="BL571">
            <v>2.714</v>
          </cell>
          <cell r="BN571">
            <v>0.82599999999999996</v>
          </cell>
          <cell r="BO571">
            <v>3.336786</v>
          </cell>
          <cell r="BP571">
            <v>0</v>
          </cell>
          <cell r="BR571">
            <v>0</v>
          </cell>
          <cell r="BT571">
            <v>45.445339999999995</v>
          </cell>
          <cell r="BU571">
            <v>-0.20321400000000001</v>
          </cell>
          <cell r="BV571">
            <v>0.94259491525423733</v>
          </cell>
        </row>
        <row r="572">
          <cell r="C572">
            <v>25</v>
          </cell>
          <cell r="D572">
            <v>0</v>
          </cell>
          <cell r="E572">
            <v>0</v>
          </cell>
          <cell r="AN572">
            <v>10</v>
          </cell>
          <cell r="AP572" t="str">
            <v>Реконструкция ВЛ 110 кВ ПС "Троицкая" - ПС "Стодеревская"</v>
          </cell>
          <cell r="AQ572" t="str">
            <v>СТФ</v>
          </cell>
          <cell r="AS572">
            <v>4.1598068000000001</v>
          </cell>
          <cell r="AT572">
            <v>4.0447568</v>
          </cell>
          <cell r="AU572">
            <v>0</v>
          </cell>
          <cell r="AV572">
            <v>0</v>
          </cell>
          <cell r="AW572">
            <v>3.4277600000000001</v>
          </cell>
          <cell r="BA572">
            <v>3.4277600000000001</v>
          </cell>
          <cell r="BK572">
            <v>4.0447568</v>
          </cell>
          <cell r="BQ572">
            <v>4.0447568</v>
          </cell>
          <cell r="BU572">
            <v>4.0447568</v>
          </cell>
        </row>
        <row r="573">
          <cell r="C573">
            <v>26</v>
          </cell>
          <cell r="D573">
            <v>0</v>
          </cell>
          <cell r="E573">
            <v>0</v>
          </cell>
          <cell r="AN573">
            <v>11</v>
          </cell>
          <cell r="AP573" t="str">
            <v>Реконструкция ВЛ 110 кВ Л-158 ПС "Моздок" -ПС "Троицкая"</v>
          </cell>
          <cell r="AQ573" t="str">
            <v>СТФ</v>
          </cell>
          <cell r="AS573">
            <v>7.9713247999999997</v>
          </cell>
          <cell r="AT573">
            <v>7.8562747999999996</v>
          </cell>
          <cell r="AU573">
            <v>0</v>
          </cell>
          <cell r="AV573">
            <v>0</v>
          </cell>
          <cell r="AW573">
            <v>6.6578600000000003</v>
          </cell>
          <cell r="BA573">
            <v>6.6578600000000003</v>
          </cell>
          <cell r="BK573">
            <v>7.8562747999999996</v>
          </cell>
          <cell r="BQ573">
            <v>7.8562747999999996</v>
          </cell>
          <cell r="BU573">
            <v>7.8562747999999996</v>
          </cell>
        </row>
        <row r="574">
          <cell r="C574">
            <v>19</v>
          </cell>
          <cell r="D574">
            <v>0</v>
          </cell>
          <cell r="E574">
            <v>0</v>
          </cell>
          <cell r="AN574">
            <v>12</v>
          </cell>
          <cell r="AP574" t="str">
            <v>Мероприятия по внедрению системы температурного мониторинга на ВЛ-110 кВ Сенгилеевская ГЭС – «III Подъем» №132, «Машук» – «Е-2» №10, «ГНС» – «Е-2» №191. (Приказ ОАО «Холдинг МРСК» от 08.10.2010 № 430)</v>
          </cell>
          <cell r="AQ574" t="str">
            <v>СТФ</v>
          </cell>
          <cell r="AR574">
            <v>15.93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BF574">
            <v>0</v>
          </cell>
          <cell r="BG574" t="e">
            <v>#DIV/0!</v>
          </cell>
          <cell r="BH574">
            <v>8.7200000000000006</v>
          </cell>
          <cell r="BJ574">
            <v>2.5430000000000001</v>
          </cell>
          <cell r="BK574">
            <v>8.7200000000000006</v>
          </cell>
          <cell r="BL574">
            <v>2.5430000000000001</v>
          </cell>
          <cell r="BO574">
            <v>4.21</v>
          </cell>
          <cell r="BQ574">
            <v>4.5100000000000007</v>
          </cell>
          <cell r="BT574">
            <v>0</v>
          </cell>
          <cell r="BU574">
            <v>6.1770000000000005</v>
          </cell>
          <cell r="BV574">
            <v>3.429020841525757</v>
          </cell>
        </row>
        <row r="575">
          <cell r="C575">
            <v>17</v>
          </cell>
          <cell r="D575">
            <v>0</v>
          </cell>
          <cell r="E575">
            <v>0</v>
          </cell>
          <cell r="AO575">
            <v>2</v>
          </cell>
          <cell r="AP575" t="str">
            <v>Воздушные Линии 35 кВ (СН1)</v>
          </cell>
          <cell r="AR575">
            <v>11.0861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-9.0419999999999998</v>
          </cell>
          <cell r="AX575">
            <v>0</v>
          </cell>
          <cell r="AY575">
            <v>0</v>
          </cell>
          <cell r="AZ575">
            <v>0</v>
          </cell>
          <cell r="BA575">
            <v>-9.0419999999999998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-9.0419999999999998</v>
          </cell>
          <cell r="BG575" t="e">
            <v>#DIV/0!</v>
          </cell>
          <cell r="BH575">
            <v>0.24576259999999964</v>
          </cell>
          <cell r="BI575">
            <v>0</v>
          </cell>
          <cell r="BJ575">
            <v>2.2599999999999998</v>
          </cell>
          <cell r="BK575">
            <v>0.2457626</v>
          </cell>
          <cell r="BL575">
            <v>2.2599999999999998</v>
          </cell>
          <cell r="BM575">
            <v>0.2457626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-2.0142373999999998</v>
          </cell>
          <cell r="BV575">
            <v>0.10874451327433629</v>
          </cell>
          <cell r="BW575">
            <v>0</v>
          </cell>
          <cell r="BX575">
            <v>0</v>
          </cell>
        </row>
        <row r="576">
          <cell r="C576">
            <v>18</v>
          </cell>
          <cell r="D576">
            <v>0</v>
          </cell>
          <cell r="E576">
            <v>0</v>
          </cell>
          <cell r="AN576">
            <v>13</v>
          </cell>
          <cell r="AP576" t="str">
            <v xml:space="preserve">Реконструкция ВЛ -35 кВ Л-323 ПС "Кисловодск" - ПС "Зеленогорская" </v>
          </cell>
          <cell r="AQ576" t="str">
            <v>СТФ</v>
          </cell>
          <cell r="AR576">
            <v>11.0861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BF576">
            <v>0</v>
          </cell>
          <cell r="BG576" t="e">
            <v>#DIV/0!</v>
          </cell>
          <cell r="BH576">
            <v>0.24576259999999964</v>
          </cell>
          <cell r="BJ576">
            <v>2.2599999999999998</v>
          </cell>
          <cell r="BK576">
            <v>0.2457626</v>
          </cell>
          <cell r="BL576">
            <v>2.2599999999999998</v>
          </cell>
          <cell r="BM576">
            <v>0.2457626</v>
          </cell>
          <cell r="BN576">
            <v>0</v>
          </cell>
          <cell r="BP576">
            <v>0</v>
          </cell>
          <cell r="BQ576">
            <v>0</v>
          </cell>
          <cell r="BR576">
            <v>0</v>
          </cell>
          <cell r="BT576">
            <v>0</v>
          </cell>
          <cell r="BU576">
            <v>-2.0142373999999998</v>
          </cell>
          <cell r="BV576">
            <v>0.10874451327433629</v>
          </cell>
        </row>
        <row r="577">
          <cell r="C577">
            <v>20</v>
          </cell>
          <cell r="D577">
            <v>0</v>
          </cell>
          <cell r="E577">
            <v>0</v>
          </cell>
          <cell r="AN577">
            <v>14</v>
          </cell>
          <cell r="AP577" t="str">
            <v>Реконструкция ВЛ 35 кВ Л-340 ПС "Александровская" - ПС "Н.Ставропольская"</v>
          </cell>
          <cell r="AQ577" t="str">
            <v>СТФ</v>
          </cell>
          <cell r="AW577">
            <v>-9.0419999999999998</v>
          </cell>
          <cell r="BA577">
            <v>-9.0419999999999998</v>
          </cell>
          <cell r="BF577">
            <v>-9.0419999999999998</v>
          </cell>
          <cell r="BU577">
            <v>0</v>
          </cell>
          <cell r="BV577" t="e">
            <v>#DIV/0!</v>
          </cell>
        </row>
        <row r="578">
          <cell r="C578">
            <v>21</v>
          </cell>
          <cell r="D578">
            <v>0</v>
          </cell>
          <cell r="E578">
            <v>0</v>
          </cell>
          <cell r="AO578">
            <v>3</v>
          </cell>
          <cell r="AP578" t="str">
            <v>Кабельные Линии 110-330 кВ (ВН)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</row>
        <row r="579">
          <cell r="C579">
            <v>22</v>
          </cell>
          <cell r="D579">
            <v>0</v>
          </cell>
          <cell r="E579">
            <v>0</v>
          </cell>
        </row>
        <row r="580">
          <cell r="C580">
            <v>23</v>
          </cell>
          <cell r="D580">
            <v>0</v>
          </cell>
          <cell r="E580">
            <v>0</v>
          </cell>
          <cell r="AO580">
            <v>4</v>
          </cell>
          <cell r="AP580" t="str">
            <v>Кабельные Линии 35 кВ (СН1)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</row>
        <row r="581">
          <cell r="C581">
            <v>24</v>
          </cell>
          <cell r="D581">
            <v>0</v>
          </cell>
          <cell r="E581">
            <v>0</v>
          </cell>
        </row>
        <row r="582">
          <cell r="C582">
            <v>370</v>
          </cell>
          <cell r="D582">
            <v>2.6400743199999996</v>
          </cell>
          <cell r="E582">
            <v>0.17036000000000001</v>
          </cell>
          <cell r="AO582">
            <v>5</v>
          </cell>
          <cell r="AP582" t="str">
            <v>ПС 110-330 кВ (ВН)</v>
          </cell>
          <cell r="AR582">
            <v>345.56536</v>
          </cell>
          <cell r="AS582">
            <v>198.60940133999998</v>
          </cell>
          <cell r="AT582">
            <v>91.294239999999988</v>
          </cell>
          <cell r="AU582">
            <v>42.054212999999997</v>
          </cell>
          <cell r="AV582">
            <v>7.2720000000000002</v>
          </cell>
          <cell r="AW582">
            <v>9.98</v>
          </cell>
          <cell r="AX582">
            <v>0</v>
          </cell>
          <cell r="AY582">
            <v>2.59</v>
          </cell>
          <cell r="AZ582">
            <v>2.2719999999999998</v>
          </cell>
          <cell r="BA582">
            <v>5.34</v>
          </cell>
          <cell r="BB582">
            <v>5</v>
          </cell>
          <cell r="BC582">
            <v>1.8</v>
          </cell>
          <cell r="BD582">
            <v>0</v>
          </cell>
          <cell r="BE582">
            <v>0.25</v>
          </cell>
          <cell r="BF582">
            <v>2.7079999999999997</v>
          </cell>
          <cell r="BG582" t="e">
            <v>#DIV/0!</v>
          </cell>
          <cell r="BH582">
            <v>38.708923929999983</v>
          </cell>
          <cell r="BI582">
            <v>0</v>
          </cell>
          <cell r="BJ582">
            <v>93.338773333333336</v>
          </cell>
          <cell r="BK582">
            <v>50.485522160000031</v>
          </cell>
          <cell r="BL582">
            <v>86.813215999999997</v>
          </cell>
          <cell r="BM582">
            <v>36.60146216000004</v>
          </cell>
          <cell r="BN582">
            <v>0.6255573333333333</v>
          </cell>
          <cell r="BO582">
            <v>6.7669999999999995</v>
          </cell>
          <cell r="BP582">
            <v>2.36</v>
          </cell>
          <cell r="BQ582">
            <v>6.9105600000000003</v>
          </cell>
          <cell r="BR582">
            <v>3.54</v>
          </cell>
          <cell r="BS582">
            <v>0.20649999999999999</v>
          </cell>
          <cell r="BT582">
            <v>29.517839999999996</v>
          </cell>
          <cell r="BU582">
            <v>-42.853251173333298</v>
          </cell>
          <cell r="BV582" t="e">
            <v>#DIV/0!</v>
          </cell>
          <cell r="BW582">
            <v>0</v>
          </cell>
          <cell r="BX582">
            <v>0</v>
          </cell>
        </row>
        <row r="583">
          <cell r="C583">
            <v>27</v>
          </cell>
          <cell r="D583">
            <v>0</v>
          </cell>
          <cell r="E583">
            <v>0</v>
          </cell>
          <cell r="AN583">
            <v>15</v>
          </cell>
          <cell r="AP583" t="str">
            <v>Реконструкция ПС 110/35/10кВ "Ачикулак" в Нефтекумском районе(замена тр-ра Т-2  на тр-р 10 тыс.кВА,сущ.выкл.110кВ на элегазовые выкл.типа ВЭБ-110, сущ.разъед. на РГ-110 с двигат. приводом, сущ.ТН-110 на ТН типа НАМИ-110, сущ.выкл.35кВ на элегазовые выкл.т</v>
          </cell>
          <cell r="AQ583" t="str">
            <v>СТФ</v>
          </cell>
          <cell r="AR583">
            <v>133.88662000000002</v>
          </cell>
          <cell r="AS583">
            <v>137.37186999999997</v>
          </cell>
          <cell r="AT583">
            <v>79.680679999999995</v>
          </cell>
          <cell r="AU583">
            <v>0</v>
          </cell>
          <cell r="AV583">
            <v>2.2719999999999998</v>
          </cell>
          <cell r="AW583">
            <v>2.1539999999999999</v>
          </cell>
          <cell r="AX583">
            <v>0</v>
          </cell>
          <cell r="AZ583">
            <v>2.2719999999999998</v>
          </cell>
          <cell r="BA583">
            <v>2.1539999999999999</v>
          </cell>
          <cell r="BB583">
            <v>0</v>
          </cell>
          <cell r="BD583">
            <v>0</v>
          </cell>
          <cell r="BF583">
            <v>-0.11799999999999988</v>
          </cell>
          <cell r="BG583">
            <v>0.94806338028169024</v>
          </cell>
          <cell r="BH583">
            <v>2.7574711400000007</v>
          </cell>
          <cell r="BJ583">
            <v>18.822037333333331</v>
          </cell>
          <cell r="BK583">
            <v>5.2994711400000103</v>
          </cell>
          <cell r="BL583">
            <v>18.196479999999998</v>
          </cell>
          <cell r="BM583">
            <v>2.75747114000001</v>
          </cell>
          <cell r="BN583">
            <v>0.6255573333333333</v>
          </cell>
          <cell r="BO583">
            <v>2.5419999999999998</v>
          </cell>
          <cell r="BP583">
            <v>0</v>
          </cell>
          <cell r="BR583">
            <v>0</v>
          </cell>
          <cell r="BT583">
            <v>27.138959999999997</v>
          </cell>
          <cell r="BU583">
            <v>-13.52256619333332</v>
          </cell>
          <cell r="BV583">
            <v>0.28155672237536089</v>
          </cell>
        </row>
        <row r="584">
          <cell r="D584">
            <v>0</v>
          </cell>
          <cell r="E584">
            <v>0</v>
          </cell>
          <cell r="AN584">
            <v>16</v>
          </cell>
          <cell r="AP584" t="str">
            <v>Реконструкция ПС 110/10кВ "Лермонтовская" (замена сущ. силового тр-ра  Т-2 110/10 кВ мощн. 6,3 т. кВА на тр-р мощн. 16 т. кВА, сущ. ОД и КЗ 110 кВ на элегазовые выключатели ВЭБ-110 -2 шт., сущ. разъед. 110 кВ с ручн. привдом на РГ-110 с электродвигательны</v>
          </cell>
          <cell r="AQ584" t="str">
            <v>СТФ</v>
          </cell>
          <cell r="AR584">
            <v>64.445699999999988</v>
          </cell>
          <cell r="AS584">
            <v>58.563651339999993</v>
          </cell>
          <cell r="AT584">
            <v>8.9396799999999992</v>
          </cell>
          <cell r="AU584">
            <v>42.054212999999997</v>
          </cell>
          <cell r="AV584">
            <v>5</v>
          </cell>
          <cell r="AW584">
            <v>7.5759999999999996</v>
          </cell>
          <cell r="AX584">
            <v>0</v>
          </cell>
          <cell r="AY584">
            <v>2.59</v>
          </cell>
          <cell r="AZ584">
            <v>0</v>
          </cell>
          <cell r="BA584">
            <v>3.1859999999999999</v>
          </cell>
          <cell r="BB584">
            <v>5</v>
          </cell>
          <cell r="BC584">
            <v>1.8</v>
          </cell>
          <cell r="BD584">
            <v>0</v>
          </cell>
          <cell r="BF584">
            <v>2.5759999999999996</v>
          </cell>
          <cell r="BG584">
            <v>1.5151999999999999</v>
          </cell>
          <cell r="BH584">
            <v>4.6307175099999904</v>
          </cell>
          <cell r="BJ584">
            <v>16.133700000000001</v>
          </cell>
          <cell r="BK584">
            <v>13.57031574</v>
          </cell>
          <cell r="BL584">
            <v>10.233700000000001</v>
          </cell>
          <cell r="BM584">
            <v>2.4347557399999999</v>
          </cell>
          <cell r="BN584">
            <v>0</v>
          </cell>
          <cell r="BO584">
            <v>4.2249999999999996</v>
          </cell>
          <cell r="BP584">
            <v>2.36</v>
          </cell>
          <cell r="BQ584">
            <v>6.9105600000000003</v>
          </cell>
          <cell r="BR584">
            <v>3.54</v>
          </cell>
          <cell r="BT584">
            <v>0</v>
          </cell>
          <cell r="BU584">
            <v>-2.5633842600000012</v>
          </cell>
          <cell r="BV584">
            <v>0.84111615686420349</v>
          </cell>
        </row>
        <row r="585">
          <cell r="C585">
            <v>38</v>
          </cell>
          <cell r="D585">
            <v>0</v>
          </cell>
          <cell r="E585">
            <v>0</v>
          </cell>
          <cell r="AN585">
            <v>17</v>
          </cell>
          <cell r="AP585" t="str">
            <v>Техническое перевооружение ПС 110/35/10кВ "Дмитриевская"  (замена МВ- 35 кВ на  вакуумные  в количестве 5 шт., сущ. разъед. 35 кВ на разъед. РГ-35, сущ. ТН-35 на ТН типа НАМИ-35 - 2 компл.)</v>
          </cell>
          <cell r="AQ585" t="str">
            <v>СТФ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BF585">
            <v>0</v>
          </cell>
          <cell r="BG585" t="e">
            <v>#DIV/0!</v>
          </cell>
          <cell r="BH585">
            <v>0.91689456999999996</v>
          </cell>
          <cell r="BJ585">
            <v>0</v>
          </cell>
          <cell r="BK585">
            <v>0.91689456999999996</v>
          </cell>
          <cell r="BM585">
            <v>0.91689456999999996</v>
          </cell>
          <cell r="BT585">
            <v>0</v>
          </cell>
          <cell r="BU585">
            <v>0.91689456999999996</v>
          </cell>
          <cell r="BV585" t="e">
            <v>#DIV/0!</v>
          </cell>
        </row>
        <row r="586">
          <cell r="C586">
            <v>30</v>
          </cell>
          <cell r="D586">
            <v>0</v>
          </cell>
          <cell r="E586">
            <v>0</v>
          </cell>
          <cell r="AN586">
            <v>18</v>
          </cell>
          <cell r="AP586" t="str">
            <v>Реконструкция ПС 110/35/6кВ "Затеречная" ( замена в ЗРУ 6 кВ сущ. МВ на вакуумные с микропроцессорными защитами- 11шт., восстановление строительной части помещения ЗРУ - устройство новой бетонной стяжки полов с покрытием из керамической плитки , покраска)</v>
          </cell>
          <cell r="AQ586" t="str">
            <v>СТФ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BF586">
            <v>0</v>
          </cell>
          <cell r="BG586" t="e">
            <v>#DIV/0!</v>
          </cell>
          <cell r="BH586">
            <v>3.5764533900000006</v>
          </cell>
          <cell r="BJ586">
            <v>0</v>
          </cell>
          <cell r="BK586">
            <v>3.5764533900000002</v>
          </cell>
          <cell r="BM586">
            <v>3.5764533900000002</v>
          </cell>
          <cell r="BT586">
            <v>0</v>
          </cell>
          <cell r="BU586">
            <v>3.5764533900000002</v>
          </cell>
          <cell r="BV586" t="e">
            <v>#DIV/0!</v>
          </cell>
        </row>
        <row r="587">
          <cell r="D587">
            <v>1.4630000000000001E-2</v>
          </cell>
          <cell r="E587">
            <v>0</v>
          </cell>
          <cell r="AN587">
            <v>19</v>
          </cell>
          <cell r="AP587" t="str">
            <v>Реконструкци ПС 110/35/10 кВ "Дивное" Апанасенковского района (переустройство линейной ячейки 110 кВ Л-ДЭ с установкой в ячейки вакуумного выключателя)</v>
          </cell>
          <cell r="AQ587" t="str">
            <v>СТФ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BF587">
            <v>0</v>
          </cell>
          <cell r="BG587" t="e">
            <v>#DIV/0!</v>
          </cell>
          <cell r="BH587">
            <v>0.13679597999999998</v>
          </cell>
          <cell r="BJ587">
            <v>0</v>
          </cell>
          <cell r="BK587">
            <v>0.13679598000000001</v>
          </cell>
          <cell r="BM587">
            <v>0.13679598000000001</v>
          </cell>
          <cell r="BT587">
            <v>0</v>
          </cell>
          <cell r="BU587">
            <v>0.13679598000000001</v>
          </cell>
          <cell r="BV587" t="e">
            <v>#DIV/0!</v>
          </cell>
        </row>
        <row r="588">
          <cell r="C588">
            <v>39</v>
          </cell>
          <cell r="D588">
            <v>1.4630000000000001E-2</v>
          </cell>
          <cell r="E588">
            <v>0</v>
          </cell>
          <cell r="AN588">
            <v>20</v>
          </cell>
          <cell r="AP588" t="str">
            <v>Техперевооружение ПС 110/35/10кВ "Промкомплекс" в г. Ставрополе</v>
          </cell>
          <cell r="AQ588" t="str">
            <v>СТФ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BF588">
            <v>0</v>
          </cell>
          <cell r="BG588" t="e">
            <v>#DIV/0!</v>
          </cell>
          <cell r="BH588">
            <v>0.46893483000000008</v>
          </cell>
          <cell r="BJ588">
            <v>0</v>
          </cell>
          <cell r="BK588">
            <v>0.46893482999999997</v>
          </cell>
          <cell r="BM588">
            <v>0.46893482999999997</v>
          </cell>
          <cell r="BT588">
            <v>0</v>
          </cell>
          <cell r="BU588">
            <v>0.46893482999999997</v>
          </cell>
          <cell r="BV588" t="e">
            <v>#DIV/0!</v>
          </cell>
        </row>
        <row r="589">
          <cell r="D589">
            <v>36.058296870000014</v>
          </cell>
          <cell r="E589">
            <v>5.491200000000001</v>
          </cell>
          <cell r="AN589">
            <v>21</v>
          </cell>
          <cell r="AP589" t="str">
            <v>Реконструкция ПС 110/35/6кВ "Минводы-2" - 1-я очередь (замена сущ. ячеек 6кВ на современные ячейки с вакуумными выкл. 28 шт., , средств ТМ и связи)</v>
          </cell>
          <cell r="AQ589" t="str">
            <v>СТФ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BF589">
            <v>0</v>
          </cell>
          <cell r="BG589" t="e">
            <v>#DIV/0!</v>
          </cell>
          <cell r="BH589">
            <v>1.2385659699999989</v>
          </cell>
          <cell r="BJ589">
            <v>0</v>
          </cell>
          <cell r="BK589">
            <v>1.23856597</v>
          </cell>
          <cell r="BM589">
            <v>1.23856597</v>
          </cell>
          <cell r="BT589">
            <v>0</v>
          </cell>
          <cell r="BU589">
            <v>1.23856597</v>
          </cell>
          <cell r="BV589" t="e">
            <v>#DIV/0!</v>
          </cell>
        </row>
        <row r="590">
          <cell r="C590">
            <v>118</v>
          </cell>
          <cell r="D590">
            <v>17.681194000000001</v>
          </cell>
          <cell r="E590">
            <v>2.7027600000000001</v>
          </cell>
          <cell r="AN590">
            <v>22</v>
          </cell>
          <cell r="AP590" t="str">
            <v>Реконструкция ПС "Промкомплекс" (замена сущ. ошиновок ОРУ 110 кВ)</v>
          </cell>
          <cell r="AQ590" t="str">
            <v>СТФ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BF590">
            <v>0</v>
          </cell>
          <cell r="BG590" t="e">
            <v>#DIV/0!</v>
          </cell>
          <cell r="BH590">
            <v>3.1821011500000003</v>
          </cell>
          <cell r="BJ590">
            <v>0</v>
          </cell>
          <cell r="BK590">
            <v>3.1821011499999998</v>
          </cell>
          <cell r="BM590">
            <v>3.1821011499999998</v>
          </cell>
          <cell r="BT590">
            <v>0</v>
          </cell>
          <cell r="BU590">
            <v>3.1821011499999998</v>
          </cell>
          <cell r="BV590" t="e">
            <v>#DIV/0!</v>
          </cell>
        </row>
        <row r="591">
          <cell r="C591">
            <v>114</v>
          </cell>
          <cell r="D591">
            <v>0</v>
          </cell>
          <cell r="E591">
            <v>0</v>
          </cell>
          <cell r="AN591">
            <v>23</v>
          </cell>
          <cell r="AP591" t="str">
            <v>Техническое перевооружение ПС 110/10кВ "Скачки 2" (Монтаж АТПГ- 9 МВА и устройств плавки гололеда)</v>
          </cell>
          <cell r="AQ591" t="str">
            <v>СТФ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BF591">
            <v>0</v>
          </cell>
          <cell r="BG591" t="e">
            <v>#DIV/0!</v>
          </cell>
          <cell r="BH591">
            <v>5.871678000000026E-2</v>
          </cell>
          <cell r="BJ591">
            <v>0</v>
          </cell>
          <cell r="BK591">
            <v>5.8716780000000003E-2</v>
          </cell>
          <cell r="BM591">
            <v>5.8716780000000003E-2</v>
          </cell>
          <cell r="BT591">
            <v>0</v>
          </cell>
          <cell r="BU591">
            <v>5.8716780000000003E-2</v>
          </cell>
          <cell r="BV591" t="e">
            <v>#DIV/0!</v>
          </cell>
        </row>
        <row r="592">
          <cell r="C592">
            <v>130</v>
          </cell>
          <cell r="D592">
            <v>2.5782878200000003</v>
          </cell>
          <cell r="E592">
            <v>0</v>
          </cell>
          <cell r="AN592">
            <v>24</v>
          </cell>
          <cell r="AP592" t="str">
            <v>Реконструкция БСК на ПС 110/35/6кВ "Георгиевская" г.Георгиевска Ставропольского края (замена сущ. БСК на БСК  мощностью 10 МВАр , замена  в ячейке сущ. МВ-10кВ  типа  ВМГ-133   на  вакуумный   выключатель типа ВБЭС-10-31,5\1600А, сущ. кабеля  от ячейки Ф-</v>
          </cell>
          <cell r="AQ592" t="str">
            <v>СТФ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BF592">
            <v>0</v>
          </cell>
          <cell r="BG592" t="e">
            <v>#DIV/0!</v>
          </cell>
          <cell r="BH592">
            <v>0.71172651999999959</v>
          </cell>
          <cell r="BJ592">
            <v>0</v>
          </cell>
          <cell r="BK592">
            <v>0.71172652000000003</v>
          </cell>
          <cell r="BM592">
            <v>0.71172652000000003</v>
          </cell>
          <cell r="BT592">
            <v>0</v>
          </cell>
          <cell r="BU592">
            <v>0.71172652000000003</v>
          </cell>
          <cell r="BV592" t="e">
            <v>#DIV/0!</v>
          </cell>
        </row>
        <row r="593">
          <cell r="C593">
            <v>131</v>
          </cell>
          <cell r="D593">
            <v>1.4219925099999997</v>
          </cell>
          <cell r="E593">
            <v>0</v>
          </cell>
          <cell r="AN593">
            <v>25</v>
          </cell>
          <cell r="AP593" t="str">
            <v>Техперевооружение ПС 110/35/10кВ "Левокумская" (замена   основного оборудования - ОД и КЗ на элегазовые выкл. Типа ВЭБ-110 - 2шт., сущ. Ячейки 10кВ на К-59 с вакуумн. Выкл. Типа BB/TEL-10 - 19шт., тр-ры тока 110кВ - 21шт., ТН-110 - 6шт., разъед.110кВ с мо</v>
          </cell>
          <cell r="AQ593" t="str">
            <v>СТФ</v>
          </cell>
          <cell r="AR593">
            <v>23.543880000000001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BF593">
            <v>0</v>
          </cell>
          <cell r="BG593" t="e">
            <v>#DIV/0!</v>
          </cell>
          <cell r="BH593">
            <v>3.4465668999999912</v>
          </cell>
          <cell r="BJ593">
            <v>23.543880000000001</v>
          </cell>
          <cell r="BK593">
            <v>3.4465669000000063</v>
          </cell>
          <cell r="BL593">
            <v>23.543880000000001</v>
          </cell>
          <cell r="BM593">
            <v>3.4465669000000063</v>
          </cell>
          <cell r="BN593">
            <v>0</v>
          </cell>
          <cell r="BP593">
            <v>0</v>
          </cell>
          <cell r="BR593">
            <v>0</v>
          </cell>
          <cell r="BT593">
            <v>0</v>
          </cell>
          <cell r="BU593">
            <v>-20.097313099999994</v>
          </cell>
          <cell r="BV593">
            <v>0.14638907860556569</v>
          </cell>
        </row>
        <row r="594">
          <cell r="C594">
            <v>132</v>
          </cell>
          <cell r="D594">
            <v>0.22034588999999966</v>
          </cell>
          <cell r="E594">
            <v>0</v>
          </cell>
          <cell r="AN594">
            <v>26</v>
          </cell>
          <cell r="AP594" t="str">
            <v>Реконстукция ПС 110/35/10кВ "Зеленогорская" (замена сущ. Т-1 25 т. кВА на тр-р мощностью 40 т. кВА,установка ДК, прокладка контрольных кабелей в сущ.и проектируемых кабельных каналах,  сущ. ячеек РУ-10 кВ на КРУН-10 типа К-59 вакуумными выключателями и  с</v>
          </cell>
          <cell r="AQ594" t="str">
            <v>СТФ</v>
          </cell>
          <cell r="AR594">
            <v>112.65567999999999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BF594">
            <v>0</v>
          </cell>
          <cell r="BG594" t="e">
            <v>#DIV/0!</v>
          </cell>
          <cell r="BH594">
            <v>13.39307925</v>
          </cell>
          <cell r="BJ594">
            <v>29.99325</v>
          </cell>
          <cell r="BK594">
            <v>13.393079250000016</v>
          </cell>
          <cell r="BL594">
            <v>29.99325</v>
          </cell>
          <cell r="BM594">
            <v>13.393079250000016</v>
          </cell>
          <cell r="BN594">
            <v>0</v>
          </cell>
          <cell r="BP594">
            <v>0</v>
          </cell>
          <cell r="BR594">
            <v>0</v>
          </cell>
          <cell r="BT594">
            <v>0</v>
          </cell>
          <cell r="BU594">
            <v>-16.600170749999982</v>
          </cell>
          <cell r="BV594">
            <v>0.44653644570028306</v>
          </cell>
        </row>
        <row r="595">
          <cell r="C595">
            <v>133</v>
          </cell>
          <cell r="D595">
            <v>-0.10972540999999969</v>
          </cell>
          <cell r="E595">
            <v>0</v>
          </cell>
          <cell r="AN595">
            <v>27</v>
          </cell>
          <cell r="AP595" t="str">
            <v>Реконструкция ПС 110/35/10кВ Горячеводская  в г. Пятигорске ( замена сущ. трансформатора Т-1 мощностью 15,0 тыс. кВА на трансформатор мощностью 25,0 тыс. кВА, з</v>
          </cell>
          <cell r="AQ595" t="str">
            <v>СТФ</v>
          </cell>
          <cell r="AR595">
            <v>8.6546000000000003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BF595">
            <v>0</v>
          </cell>
          <cell r="BG595" t="e">
            <v>#DIV/0!</v>
          </cell>
          <cell r="BH595">
            <v>3.8368999399999995</v>
          </cell>
          <cell r="BJ595">
            <v>4.8459060000000012</v>
          </cell>
          <cell r="BK595">
            <v>3.8368999399999999</v>
          </cell>
          <cell r="BL595">
            <v>4.8459060000000012</v>
          </cell>
          <cell r="BM595">
            <v>3.8368999399999999</v>
          </cell>
          <cell r="BN595">
            <v>0</v>
          </cell>
          <cell r="BP595">
            <v>0</v>
          </cell>
          <cell r="BR595">
            <v>0</v>
          </cell>
          <cell r="BT595">
            <v>0</v>
          </cell>
          <cell r="BU595">
            <v>-1.0090060600000013</v>
          </cell>
          <cell r="BV595">
            <v>0.79178175144131957</v>
          </cell>
        </row>
        <row r="596">
          <cell r="C596">
            <v>134</v>
          </cell>
          <cell r="D596">
            <v>3.8051786899999991</v>
          </cell>
          <cell r="E596">
            <v>0</v>
          </cell>
          <cell r="AN596">
            <v>28</v>
          </cell>
          <cell r="AP596" t="str">
            <v>Организация грозозащиты оборудования ПС 110 кВ от набегающих волн перенапряжений с ВЛ-110 кВ (подверженных интенсивному гололедообразованию) с помощью нелинейных ОПН с демонтажем грозотроса на подходах к ПС</v>
          </cell>
          <cell r="AQ596" t="str">
            <v>СТФ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BF596">
            <v>0</v>
          </cell>
          <cell r="BG596" t="e">
            <v>#DIV/0!</v>
          </cell>
          <cell r="BH596">
            <v>0.35399999999999998</v>
          </cell>
          <cell r="BJ596">
            <v>0</v>
          </cell>
          <cell r="BK596">
            <v>0.35399999999999998</v>
          </cell>
          <cell r="BM596">
            <v>0.35399999999999998</v>
          </cell>
          <cell r="BT596">
            <v>0</v>
          </cell>
          <cell r="BU596">
            <v>0.35399999999999998</v>
          </cell>
          <cell r="BV596" t="e">
            <v>#DIV/0!</v>
          </cell>
        </row>
        <row r="597">
          <cell r="C597">
            <v>135</v>
          </cell>
          <cell r="D597">
            <v>0.58190135000000009</v>
          </cell>
          <cell r="E597">
            <v>0</v>
          </cell>
          <cell r="AN597">
            <v>29</v>
          </cell>
          <cell r="AP597" t="str">
            <v>Реконструкция ПС 110/35/10 кВ "Восход" (с заменой проводов шин 110 кВ и ошиновки ВЛ и оборудования 110 кВ на провод АС-185)</v>
          </cell>
          <cell r="AQ597" t="str">
            <v>СТФ</v>
          </cell>
          <cell r="AR597">
            <v>2.3788799999999997</v>
          </cell>
          <cell r="AS597">
            <v>2.67388</v>
          </cell>
          <cell r="AT597">
            <v>2.67388</v>
          </cell>
          <cell r="AU597">
            <v>0</v>
          </cell>
          <cell r="AV597">
            <v>0</v>
          </cell>
          <cell r="AW597">
            <v>0.25</v>
          </cell>
          <cell r="BE597">
            <v>0.25</v>
          </cell>
          <cell r="BF597">
            <v>0.25</v>
          </cell>
          <cell r="BG597" t="e">
            <v>#DIV/0!</v>
          </cell>
          <cell r="BJ597">
            <v>0</v>
          </cell>
          <cell r="BK597">
            <v>0.29499999999999998</v>
          </cell>
          <cell r="BM597">
            <v>8.8499999999999995E-2</v>
          </cell>
          <cell r="BS597">
            <v>0.20649999999999999</v>
          </cell>
          <cell r="BT597">
            <v>2.3788800000000001</v>
          </cell>
          <cell r="BU597">
            <v>0.29499999999999998</v>
          </cell>
          <cell r="BV597" t="e">
            <v>#DIV/0!</v>
          </cell>
        </row>
        <row r="598">
          <cell r="C598">
            <v>136</v>
          </cell>
          <cell r="D598">
            <v>0.53503424000000022</v>
          </cell>
          <cell r="E598">
            <v>0</v>
          </cell>
          <cell r="AO598">
            <v>6</v>
          </cell>
          <cell r="AP598" t="str">
            <v>ПС 35 кВ (СН1)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 t="e">
            <v>#DIV/0!</v>
          </cell>
          <cell r="BH598">
            <v>9.367866000000015E-2</v>
          </cell>
          <cell r="BI598">
            <v>0</v>
          </cell>
          <cell r="BJ598">
            <v>0</v>
          </cell>
          <cell r="BK598">
            <v>9.3678660000000011E-2</v>
          </cell>
          <cell r="BL598">
            <v>0</v>
          </cell>
          <cell r="BM598">
            <v>9.3678660000000011E-2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9.3678660000000011E-2</v>
          </cell>
          <cell r="BV598" t="e">
            <v>#DIV/0!</v>
          </cell>
          <cell r="BW598">
            <v>0</v>
          </cell>
          <cell r="BX598">
            <v>0</v>
          </cell>
        </row>
        <row r="599">
          <cell r="C599">
            <v>137</v>
          </cell>
          <cell r="D599">
            <v>4.7166278999999998</v>
          </cell>
          <cell r="E599">
            <v>0</v>
          </cell>
          <cell r="AN599">
            <v>30</v>
          </cell>
          <cell r="AP599" t="str">
            <v xml:space="preserve">Реконструкция ПС 35/10кВ "Комсомолец" - 2-й ПК( замена ячеек КРУН-10 на ячейки типа К-59 с вакумн.выкл.и РЗ типа Сириус- 12 шт,замена сетчатого огражд. ПС на ж/б-160 п.м.) </v>
          </cell>
          <cell r="AQ599" t="str">
            <v>СТФ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BF599">
            <v>0</v>
          </cell>
          <cell r="BG599" t="e">
            <v>#DIV/0!</v>
          </cell>
          <cell r="BH599">
            <v>9.367866000000015E-2</v>
          </cell>
          <cell r="BJ599">
            <v>0</v>
          </cell>
          <cell r="BK599">
            <v>9.3678660000000011E-2</v>
          </cell>
          <cell r="BM599">
            <v>9.3678660000000011E-2</v>
          </cell>
          <cell r="BT599">
            <v>0</v>
          </cell>
          <cell r="BU599">
            <v>9.3678660000000011E-2</v>
          </cell>
          <cell r="BV599" t="e">
            <v>#DIV/0!</v>
          </cell>
        </row>
        <row r="600">
          <cell r="C600">
            <v>138</v>
          </cell>
          <cell r="D600">
            <v>0.78223864999999992</v>
          </cell>
          <cell r="E600">
            <v>0</v>
          </cell>
        </row>
        <row r="601">
          <cell r="D601">
            <v>3.2938793199999998</v>
          </cell>
          <cell r="E601">
            <v>0</v>
          </cell>
          <cell r="AO601" t="str">
            <v>2.4.</v>
          </cell>
          <cell r="AP601" t="str">
            <v>Технологическое присоединение</v>
          </cell>
          <cell r="AR601">
            <v>1808.0316106252767</v>
          </cell>
          <cell r="AS601">
            <v>1977.3763916215999</v>
          </cell>
          <cell r="AT601">
            <v>1405.9538812000001</v>
          </cell>
          <cell r="AU601">
            <v>369.34024612000002</v>
          </cell>
          <cell r="AV601">
            <v>1070.2620712438747</v>
          </cell>
          <cell r="AW601">
            <v>1093.8363400000005</v>
          </cell>
          <cell r="AX601">
            <v>136.743709</v>
          </cell>
          <cell r="AY601">
            <v>89.557999999999964</v>
          </cell>
          <cell r="AZ601">
            <v>195.40694609687478</v>
          </cell>
          <cell r="BA601">
            <v>174.42100000000002</v>
          </cell>
          <cell r="BB601">
            <v>301.75063</v>
          </cell>
          <cell r="BC601">
            <v>340.83999999999992</v>
          </cell>
          <cell r="BD601">
            <v>436.36078614699994</v>
          </cell>
          <cell r="BE601">
            <v>489.01734000000005</v>
          </cell>
          <cell r="BF601">
            <v>18.181268756125263</v>
          </cell>
          <cell r="BG601" t="e">
            <v>#DIV/0!</v>
          </cell>
          <cell r="BH601">
            <v>90.009730519999991</v>
          </cell>
          <cell r="BI601">
            <v>289.33593316000002</v>
          </cell>
          <cell r="BJ601">
            <v>924.5764170168502</v>
          </cell>
          <cell r="BK601">
            <v>823.20020129333341</v>
          </cell>
          <cell r="BL601">
            <v>325.10561092</v>
          </cell>
          <cell r="BM601">
            <v>48.069513230000005</v>
          </cell>
          <cell r="BN601">
            <v>153.815438403</v>
          </cell>
          <cell r="BO601">
            <v>100.76335005999998</v>
          </cell>
          <cell r="BP601">
            <v>183.32314102718365</v>
          </cell>
          <cell r="BQ601">
            <v>309.59940887333335</v>
          </cell>
          <cell r="BR601">
            <v>262.3322266666666</v>
          </cell>
          <cell r="BS601">
            <v>364.76792912999997</v>
          </cell>
          <cell r="BT601">
            <v>371.98498502000001</v>
          </cell>
          <cell r="BU601">
            <v>-101.37621572351703</v>
          </cell>
          <cell r="BV601" t="e">
            <v>#DIV/0!</v>
          </cell>
          <cell r="BW601">
            <v>0</v>
          </cell>
          <cell r="BX601">
            <v>0</v>
          </cell>
        </row>
        <row r="602">
          <cell r="C602">
            <v>139</v>
          </cell>
          <cell r="D602">
            <v>-0.51789499999999999</v>
          </cell>
          <cell r="E602">
            <v>0</v>
          </cell>
          <cell r="AO602">
            <v>1</v>
          </cell>
          <cell r="AP602" t="str">
            <v xml:space="preserve">Объекты технологического присоединения мощностью свыше 750 кВт. </v>
          </cell>
          <cell r="AR602">
            <v>1806.2343906252768</v>
          </cell>
          <cell r="AS602">
            <v>1952.8887646937997</v>
          </cell>
          <cell r="AT602">
            <v>1379.4853012000001</v>
          </cell>
          <cell r="AU602">
            <v>368.11501991</v>
          </cell>
          <cell r="AV602">
            <v>1068.8830712438748</v>
          </cell>
          <cell r="AW602">
            <v>1070.5633400000004</v>
          </cell>
          <cell r="AX602">
            <v>136.743709</v>
          </cell>
          <cell r="AY602">
            <v>83.634999999999977</v>
          </cell>
          <cell r="AZ602">
            <v>194.02794609687479</v>
          </cell>
          <cell r="BA602">
            <v>170.51600000000002</v>
          </cell>
          <cell r="BB602">
            <v>301.75063</v>
          </cell>
          <cell r="BC602">
            <v>329.10699999999997</v>
          </cell>
          <cell r="BD602">
            <v>436.36078614699994</v>
          </cell>
          <cell r="BE602">
            <v>487.30534</v>
          </cell>
          <cell r="BF602">
            <v>1.6802687561252632</v>
          </cell>
          <cell r="BG602" t="e">
            <v>#DIV/0!</v>
          </cell>
          <cell r="BH602">
            <v>88.390540509999994</v>
          </cell>
          <cell r="BI602">
            <v>288.03839316</v>
          </cell>
          <cell r="BJ602">
            <v>922.94919701685023</v>
          </cell>
          <cell r="BK602">
            <v>795.4209807200001</v>
          </cell>
          <cell r="BL602">
            <v>325.10561092</v>
          </cell>
          <cell r="BM602">
            <v>39.833384550000005</v>
          </cell>
          <cell r="BN602">
            <v>152.56790306966667</v>
          </cell>
          <cell r="BO602">
            <v>98.606873039999982</v>
          </cell>
          <cell r="BP602">
            <v>182.94345636051699</v>
          </cell>
          <cell r="BQ602">
            <v>297.184009</v>
          </cell>
          <cell r="BR602">
            <v>262.3322266666666</v>
          </cell>
          <cell r="BS602">
            <v>359.79671413</v>
          </cell>
          <cell r="BT602">
            <v>371.98498502000001</v>
          </cell>
          <cell r="BU602">
            <v>-127.52821629685037</v>
          </cell>
          <cell r="BV602" t="e">
            <v>#DIV/0!</v>
          </cell>
          <cell r="BW602">
            <v>0</v>
          </cell>
          <cell r="BX602">
            <v>0</v>
          </cell>
        </row>
        <row r="603">
          <cell r="C603">
            <v>140</v>
          </cell>
          <cell r="D603">
            <v>0.57181458999999979</v>
          </cell>
          <cell r="E603">
            <v>0</v>
          </cell>
        </row>
        <row r="604">
          <cell r="C604">
            <v>141</v>
          </cell>
          <cell r="D604">
            <v>0.64732600000000007</v>
          </cell>
          <cell r="E604">
            <v>0</v>
          </cell>
          <cell r="AO604">
            <v>2</v>
          </cell>
          <cell r="AP604" t="str">
            <v>Объекты технологического присоединения мощностью от 100 до 750 кВт.</v>
          </cell>
          <cell r="AR604">
            <v>1.79722</v>
          </cell>
          <cell r="AS604">
            <v>18.845780000000001</v>
          </cell>
          <cell r="AT604">
            <v>21.24</v>
          </cell>
          <cell r="AU604">
            <v>0.875</v>
          </cell>
          <cell r="AV604">
            <v>1.379</v>
          </cell>
          <cell r="AW604">
            <v>18</v>
          </cell>
          <cell r="AX604">
            <v>0</v>
          </cell>
          <cell r="AY604">
            <v>5.9179999999999993</v>
          </cell>
          <cell r="AZ604">
            <v>1.379</v>
          </cell>
          <cell r="BA604">
            <v>3.01</v>
          </cell>
          <cell r="BB604">
            <v>0</v>
          </cell>
          <cell r="BC604">
            <v>8.1419999999999995</v>
          </cell>
          <cell r="BD604">
            <v>0</v>
          </cell>
          <cell r="BE604">
            <v>0.93</v>
          </cell>
          <cell r="BF604">
            <v>12.069999999999999</v>
          </cell>
          <cell r="BG604" t="e">
            <v>#DIV/0!</v>
          </cell>
          <cell r="BH604">
            <v>0.29692582000000028</v>
          </cell>
          <cell r="BI604">
            <v>1.2975399999999999</v>
          </cell>
          <cell r="BJ604">
            <v>1.6272199999999999</v>
          </cell>
          <cell r="BK604">
            <v>20.239064646666669</v>
          </cell>
          <cell r="BL604">
            <v>0</v>
          </cell>
          <cell r="BM604">
            <v>6.9121314200000006</v>
          </cell>
          <cell r="BN604">
            <v>1.2475353333333332</v>
          </cell>
          <cell r="BO604">
            <v>1.2301000199999998</v>
          </cell>
          <cell r="BP604">
            <v>0.37968466666666661</v>
          </cell>
          <cell r="BQ604">
            <v>9.9826132066666666</v>
          </cell>
          <cell r="BR604">
            <v>0</v>
          </cell>
          <cell r="BS604">
            <v>2.1142199999999995</v>
          </cell>
          <cell r="BT604">
            <v>0</v>
          </cell>
          <cell r="BU604">
            <v>18.611844646666668</v>
          </cell>
          <cell r="BV604" t="e">
            <v>#DIV/0!</v>
          </cell>
          <cell r="BW604">
            <v>0</v>
          </cell>
          <cell r="BX604">
            <v>0</v>
          </cell>
        </row>
        <row r="605">
          <cell r="C605">
            <v>142</v>
          </cell>
          <cell r="D605">
            <v>-0.16102367999999992</v>
          </cell>
          <cell r="E605">
            <v>0</v>
          </cell>
        </row>
        <row r="606">
          <cell r="C606">
            <v>126</v>
          </cell>
          <cell r="D606">
            <v>1E-3</v>
          </cell>
          <cell r="E606">
            <v>8.7600000000000004E-3</v>
          </cell>
          <cell r="AO606">
            <v>3</v>
          </cell>
          <cell r="AP606" t="str">
            <v>Объекты технологического присоединения мощностью от 15 до 100 кВт.</v>
          </cell>
          <cell r="AR606">
            <v>0</v>
          </cell>
          <cell r="AS606">
            <v>4.3542000000000005</v>
          </cell>
          <cell r="AT606">
            <v>4.3542000000000005</v>
          </cell>
          <cell r="AU606">
            <v>0</v>
          </cell>
          <cell r="AV606">
            <v>0</v>
          </cell>
          <cell r="AW606">
            <v>4.3419999999999996</v>
          </cell>
          <cell r="AX606">
            <v>0</v>
          </cell>
          <cell r="AY606">
            <v>0</v>
          </cell>
          <cell r="AZ606">
            <v>0</v>
          </cell>
          <cell r="BA606">
            <v>0.8660000000000001</v>
          </cell>
          <cell r="BB606">
            <v>0</v>
          </cell>
          <cell r="BC606">
            <v>2.8639999999999999</v>
          </cell>
          <cell r="BD606">
            <v>0</v>
          </cell>
          <cell r="BE606">
            <v>0.61199999999999999</v>
          </cell>
          <cell r="BF606">
            <v>3.69</v>
          </cell>
          <cell r="BG606" t="e">
            <v>#DIV/0!</v>
          </cell>
          <cell r="BH606">
            <v>0.81837811999999999</v>
          </cell>
          <cell r="BI606">
            <v>0</v>
          </cell>
          <cell r="BJ606">
            <v>0</v>
          </cell>
          <cell r="BK606">
            <v>5.9417634533333334</v>
          </cell>
          <cell r="BL606">
            <v>0</v>
          </cell>
          <cell r="BM606">
            <v>0.8183781200000001</v>
          </cell>
          <cell r="BN606">
            <v>0</v>
          </cell>
          <cell r="BO606">
            <v>0.91737700000000011</v>
          </cell>
          <cell r="BP606">
            <v>0</v>
          </cell>
          <cell r="BQ606">
            <v>1.7038133333333327</v>
          </cell>
          <cell r="BR606">
            <v>0</v>
          </cell>
          <cell r="BS606">
            <v>2.5021949999999999</v>
          </cell>
          <cell r="BT606">
            <v>0</v>
          </cell>
          <cell r="BU606">
            <v>5.9417634533333334</v>
          </cell>
          <cell r="BV606" t="e">
            <v>#DIV/0!</v>
          </cell>
          <cell r="BW606">
            <v>0</v>
          </cell>
          <cell r="BX606">
            <v>0</v>
          </cell>
        </row>
        <row r="607">
          <cell r="C607">
            <v>127</v>
          </cell>
          <cell r="D607">
            <v>6.1200000000000004E-3</v>
          </cell>
          <cell r="E607">
            <v>7.79E-3</v>
          </cell>
        </row>
        <row r="608">
          <cell r="C608">
            <v>129</v>
          </cell>
          <cell r="D608">
            <v>0</v>
          </cell>
          <cell r="E608">
            <v>0.13797999999999999</v>
          </cell>
          <cell r="AO608">
            <v>4</v>
          </cell>
          <cell r="AP608" t="str">
            <v>Объекты технологического присоединения мощностью до 15 кВт.</v>
          </cell>
          <cell r="AR608">
            <v>0</v>
          </cell>
          <cell r="AS608">
            <v>1.2876469277999996</v>
          </cell>
          <cell r="AT608">
            <v>0.87438000000000005</v>
          </cell>
          <cell r="AU608">
            <v>0.35022620999999998</v>
          </cell>
          <cell r="AV608">
            <v>0</v>
          </cell>
          <cell r="AW608">
            <v>0.93100000000000005</v>
          </cell>
          <cell r="AX608">
            <v>0</v>
          </cell>
          <cell r="AY608">
            <v>5.0000000000000001E-3</v>
          </cell>
          <cell r="AZ608">
            <v>0</v>
          </cell>
          <cell r="BA608">
            <v>2.9000000000000001E-2</v>
          </cell>
          <cell r="BB608">
            <v>0</v>
          </cell>
          <cell r="BC608">
            <v>0.72699999999999998</v>
          </cell>
          <cell r="BD608">
            <v>0</v>
          </cell>
          <cell r="BE608">
            <v>0.17</v>
          </cell>
          <cell r="BF608">
            <v>0.7410000000000001</v>
          </cell>
          <cell r="BG608" t="e">
            <v>#DIV/0!</v>
          </cell>
          <cell r="BH608">
            <v>0.50388606999999996</v>
          </cell>
          <cell r="BI608">
            <v>0</v>
          </cell>
          <cell r="BJ608">
            <v>0</v>
          </cell>
          <cell r="BK608">
            <v>1.5983924733333332</v>
          </cell>
          <cell r="BL608">
            <v>0</v>
          </cell>
          <cell r="BM608">
            <v>0.50561914000000008</v>
          </cell>
          <cell r="BN608">
            <v>0</v>
          </cell>
          <cell r="BO608">
            <v>8.9999999999999993E-3</v>
          </cell>
          <cell r="BP608">
            <v>0</v>
          </cell>
          <cell r="BQ608">
            <v>0.72897333333333314</v>
          </cell>
          <cell r="BR608">
            <v>0</v>
          </cell>
          <cell r="BS608">
            <v>0.3548</v>
          </cell>
          <cell r="BT608">
            <v>0</v>
          </cell>
          <cell r="BU608">
            <v>1.5983924733333332</v>
          </cell>
          <cell r="BV608" t="e">
            <v>#DIV/0!</v>
          </cell>
          <cell r="BW608">
            <v>0</v>
          </cell>
          <cell r="BX608">
            <v>0</v>
          </cell>
        </row>
        <row r="609">
          <cell r="C609">
            <v>128</v>
          </cell>
          <cell r="D609">
            <v>4.0000000000000001E-3</v>
          </cell>
          <cell r="E609">
            <v>2.6339099999999998</v>
          </cell>
        </row>
        <row r="610">
          <cell r="D610">
            <v>0</v>
          </cell>
          <cell r="E610">
            <v>0</v>
          </cell>
          <cell r="AO610">
            <v>5</v>
          </cell>
          <cell r="AP610" t="str">
            <v>Генерация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</row>
        <row r="611">
          <cell r="D611">
            <v>0</v>
          </cell>
          <cell r="E611">
            <v>0</v>
          </cell>
        </row>
        <row r="612">
          <cell r="D612">
            <v>0</v>
          </cell>
          <cell r="E612">
            <v>0</v>
          </cell>
          <cell r="AP612" t="str">
            <v>в т.ч.</v>
          </cell>
          <cell r="AR612">
            <v>1808.0316106252769</v>
          </cell>
          <cell r="AS612">
            <v>1977.3763916216001</v>
          </cell>
          <cell r="AT612">
            <v>1405.9538811999998</v>
          </cell>
          <cell r="AU612">
            <v>369.34024612000007</v>
          </cell>
          <cell r="AV612">
            <v>1070.2620712438747</v>
          </cell>
          <cell r="AW612">
            <v>1093.8363400000001</v>
          </cell>
          <cell r="AX612">
            <v>136.743709</v>
          </cell>
          <cell r="AY612">
            <v>89.558000000000007</v>
          </cell>
          <cell r="AZ612">
            <v>195.40694609687478</v>
          </cell>
          <cell r="BA612">
            <v>174.42100000000002</v>
          </cell>
          <cell r="BB612">
            <v>301.75063</v>
          </cell>
          <cell r="BC612">
            <v>340.84</v>
          </cell>
          <cell r="BD612">
            <v>436.360786147</v>
          </cell>
          <cell r="BE612">
            <v>489.01733999999993</v>
          </cell>
          <cell r="BF612">
            <v>18.181268756125256</v>
          </cell>
          <cell r="BG612" t="e">
            <v>#DIV/0!</v>
          </cell>
          <cell r="BH612">
            <v>90.009730519999991</v>
          </cell>
          <cell r="BI612">
            <v>289.33593315999997</v>
          </cell>
          <cell r="BJ612">
            <v>924.57641701685043</v>
          </cell>
          <cell r="BK612">
            <v>823.20020129333329</v>
          </cell>
          <cell r="BL612">
            <v>325.10561092</v>
          </cell>
          <cell r="BM612">
            <v>48.069513229999998</v>
          </cell>
          <cell r="BN612">
            <v>153.81543840300003</v>
          </cell>
          <cell r="BO612">
            <v>100.76335005999999</v>
          </cell>
          <cell r="BP612">
            <v>183.32314102718371</v>
          </cell>
          <cell r="BQ612">
            <v>309.59940887333335</v>
          </cell>
          <cell r="BR612">
            <v>262.3322266666666</v>
          </cell>
          <cell r="BS612">
            <v>364.76792912999997</v>
          </cell>
          <cell r="BT612">
            <v>371.98498502000001</v>
          </cell>
          <cell r="BU612">
            <v>-101.37621572351702</v>
          </cell>
          <cell r="BV612" t="e">
            <v>#DIV/0!</v>
          </cell>
          <cell r="BW612">
            <v>0</v>
          </cell>
          <cell r="BX612">
            <v>0</v>
          </cell>
        </row>
        <row r="613">
          <cell r="C613">
            <v>120</v>
          </cell>
          <cell r="D613">
            <v>0</v>
          </cell>
          <cell r="E613">
            <v>0</v>
          </cell>
          <cell r="AP613" t="str">
            <v xml:space="preserve">Техническое перевооружение и реконструкция, в.т.ч.: </v>
          </cell>
          <cell r="AR613">
            <v>24.98414</v>
          </cell>
          <cell r="AS613">
            <v>24.578646928799998</v>
          </cell>
          <cell r="AT613">
            <v>22.9864</v>
          </cell>
          <cell r="AU613">
            <v>0.66124315999999994</v>
          </cell>
          <cell r="AV613">
            <v>21.173000000000002</v>
          </cell>
          <cell r="AW613">
            <v>19.741999999999997</v>
          </cell>
          <cell r="AX613">
            <v>0</v>
          </cell>
          <cell r="AY613">
            <v>0.53100000000000003</v>
          </cell>
          <cell r="AZ613">
            <v>1.173</v>
          </cell>
          <cell r="BA613">
            <v>3.05</v>
          </cell>
          <cell r="BB613">
            <v>10</v>
          </cell>
          <cell r="BC613">
            <v>3.5870000000000002</v>
          </cell>
          <cell r="BD613">
            <v>10</v>
          </cell>
          <cell r="BE613">
            <v>12.574</v>
          </cell>
          <cell r="BF613">
            <v>-1.6930000000000032</v>
          </cell>
          <cell r="BG613" t="e">
            <v>#DIV/0!</v>
          </cell>
          <cell r="BH613">
            <v>20.446143329999995</v>
          </cell>
          <cell r="BI613">
            <v>1.9478</v>
          </cell>
          <cell r="BJ613">
            <v>24.984139999999996</v>
          </cell>
          <cell r="BK613">
            <v>35.054350879999994</v>
          </cell>
          <cell r="BL613">
            <v>10.190769999999999</v>
          </cell>
          <cell r="BM613">
            <v>12.531775880000001</v>
          </cell>
          <cell r="BN613">
            <v>0.493894</v>
          </cell>
          <cell r="BO613">
            <v>2.64</v>
          </cell>
          <cell r="BP613">
            <v>6.1265599999999996</v>
          </cell>
          <cell r="BQ613">
            <v>13.191663</v>
          </cell>
          <cell r="BR613">
            <v>8.1729160000000007</v>
          </cell>
          <cell r="BS613">
            <v>6.6909119999999973</v>
          </cell>
          <cell r="BT613">
            <v>6.7353855200000003</v>
          </cell>
          <cell r="BU613">
            <v>10.070210880000001</v>
          </cell>
          <cell r="BV613" t="e">
            <v>#DIV/0!</v>
          </cell>
          <cell r="BW613">
            <v>0</v>
          </cell>
          <cell r="BX613">
            <v>0</v>
          </cell>
        </row>
        <row r="614">
          <cell r="D614">
            <v>0</v>
          </cell>
          <cell r="E614">
            <v>0</v>
          </cell>
          <cell r="AP614" t="str">
            <v>Воздушные Линии 110-330 кВ (ВН)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 t="e">
            <v>#DIV/0!</v>
          </cell>
          <cell r="BH614">
            <v>19.947389479999998</v>
          </cell>
          <cell r="BI614">
            <v>0</v>
          </cell>
          <cell r="BJ614">
            <v>0</v>
          </cell>
          <cell r="BK614">
            <v>19.396288960000003</v>
          </cell>
          <cell r="BL614">
            <v>0</v>
          </cell>
          <cell r="BM614">
            <v>12.031288960000001</v>
          </cell>
          <cell r="BN614">
            <v>0</v>
          </cell>
          <cell r="BO614">
            <v>0</v>
          </cell>
          <cell r="BP614">
            <v>0</v>
          </cell>
          <cell r="BQ614">
            <v>7.3650000000000002</v>
          </cell>
          <cell r="BR614">
            <v>0</v>
          </cell>
          <cell r="BS614">
            <v>0</v>
          </cell>
          <cell r="BT614">
            <v>0.55110051999999998</v>
          </cell>
          <cell r="BU614">
            <v>19.396288960000003</v>
          </cell>
          <cell r="BV614" t="e">
            <v>#DIV/0!</v>
          </cell>
          <cell r="BW614">
            <v>0</v>
          </cell>
          <cell r="BX614">
            <v>0</v>
          </cell>
        </row>
        <row r="615">
          <cell r="D615">
            <v>0</v>
          </cell>
          <cell r="E615">
            <v>0</v>
          </cell>
          <cell r="AN615">
            <v>31</v>
          </cell>
          <cell r="AP615" t="str">
            <v>Реконструкция ВЛ-110кВ Л-63 Восход  - Благодарная 110 (замена опор, сущ. проводов на провода большего сечения, грозозащитного троса и изоляторов в полном объеме) (свыше 750)</v>
          </cell>
          <cell r="AQ615" t="str">
            <v>СТФ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BF615">
            <v>0</v>
          </cell>
          <cell r="BG615" t="e">
            <v>#DIV/0!</v>
          </cell>
          <cell r="BH615">
            <v>13.327</v>
          </cell>
          <cell r="BJ615">
            <v>0</v>
          </cell>
          <cell r="BK615">
            <v>12.995767550000002</v>
          </cell>
          <cell r="BM615">
            <v>9.9327675500000012</v>
          </cell>
          <cell r="BQ615">
            <v>3.0630000000000002</v>
          </cell>
          <cell r="BT615">
            <v>0.33123245000000001</v>
          </cell>
          <cell r="BU615">
            <v>12.995767550000002</v>
          </cell>
          <cell r="BV615" t="e">
            <v>#DIV/0!</v>
          </cell>
        </row>
        <row r="616">
          <cell r="D616">
            <v>0</v>
          </cell>
          <cell r="E616">
            <v>0</v>
          </cell>
          <cell r="AN616">
            <v>32</v>
          </cell>
          <cell r="AP616" t="str">
            <v>Реконструкция ВЛ-110кВ Л-53 Ипатово   - Н. Балка (замена опор, сущ. проводов на провода большего сечения, грозозащитного троса и изоляторов в полном объеме) (свыше 750)</v>
          </cell>
          <cell r="AQ616" t="str">
            <v>СТФ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BF616">
            <v>0</v>
          </cell>
          <cell r="BG616" t="e">
            <v>#DIV/0!</v>
          </cell>
          <cell r="BH616">
            <v>4.7460000000000004</v>
          </cell>
          <cell r="BJ616">
            <v>0</v>
          </cell>
          <cell r="BK616">
            <v>4.5261319300000009</v>
          </cell>
          <cell r="BM616">
            <v>0.22413193000000001</v>
          </cell>
          <cell r="BQ616">
            <v>4.3020000000000005</v>
          </cell>
          <cell r="BT616">
            <v>0.21986807</v>
          </cell>
          <cell r="BU616">
            <v>4.5261319300000009</v>
          </cell>
          <cell r="BV616" t="e">
            <v>#DIV/0!</v>
          </cell>
        </row>
        <row r="617">
          <cell r="D617">
            <v>0</v>
          </cell>
          <cell r="E617">
            <v>0</v>
          </cell>
          <cell r="AN617">
            <v>33</v>
          </cell>
          <cell r="AP617" t="str">
            <v>Реконструкция ВЛ-110кВ Л-14 Изобильная - Междуреченская (замена  проводов на провод АС-185, изоляторов и грозозащ. троса в полном объеме, частичная  (свыше 750)</v>
          </cell>
          <cell r="AQ617" t="str">
            <v>СТФ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BF617">
            <v>0</v>
          </cell>
          <cell r="BG617" t="e">
            <v>#DIV/0!</v>
          </cell>
          <cell r="BH617">
            <v>1.8743894799999967</v>
          </cell>
          <cell r="BJ617">
            <v>0</v>
          </cell>
          <cell r="BK617">
            <v>1.8743894800000001</v>
          </cell>
          <cell r="BM617">
            <v>1.8743894800000001</v>
          </cell>
          <cell r="BT617">
            <v>0</v>
          </cell>
          <cell r="BU617">
            <v>1.8743894800000001</v>
          </cell>
          <cell r="BV617" t="e">
            <v>#DIV/0!</v>
          </cell>
        </row>
        <row r="618">
          <cell r="D618">
            <v>5.8819271999999998</v>
          </cell>
          <cell r="E618">
            <v>5.0400000000000002E-3</v>
          </cell>
          <cell r="AP618" t="str">
            <v>Воздушные Линии 35 кВ (СН1)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</row>
        <row r="619">
          <cell r="D619">
            <v>0</v>
          </cell>
          <cell r="E619">
            <v>0</v>
          </cell>
        </row>
        <row r="620">
          <cell r="D620">
            <v>0</v>
          </cell>
          <cell r="E620">
            <v>0</v>
          </cell>
          <cell r="AP620" t="str">
            <v>Воздушные Линии 1-20 кВ (СН2)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8.2819299999999929E-3</v>
          </cell>
          <cell r="BI620">
            <v>0</v>
          </cell>
          <cell r="BJ620">
            <v>0</v>
          </cell>
          <cell r="BK620">
            <v>8.2819299999999998E-3</v>
          </cell>
          <cell r="BL620">
            <v>0</v>
          </cell>
          <cell r="BM620">
            <v>8.2819299999999998E-3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8.2819299999999998E-3</v>
          </cell>
          <cell r="BV620" t="e">
            <v>#DIV/0!</v>
          </cell>
          <cell r="BW620">
            <v>0</v>
          </cell>
          <cell r="BX620">
            <v>0</v>
          </cell>
        </row>
        <row r="621">
          <cell r="C621">
            <v>159</v>
          </cell>
          <cell r="D621">
            <v>0</v>
          </cell>
          <cell r="E621">
            <v>0</v>
          </cell>
          <cell r="AN621">
            <v>34</v>
          </cell>
          <cell r="AP621" t="str">
            <v>Реконструкция ВЛ 10 кВ ф-117 от ПС 110/35/10 кВ "Зеленогорская" для тех.присоед. производственных и складских помещений в п.Нежинский  (15-100)</v>
          </cell>
          <cell r="AQ621" t="str">
            <v>СТФ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BH621">
            <v>8.2819299999999929E-3</v>
          </cell>
          <cell r="BJ621">
            <v>0</v>
          </cell>
          <cell r="BK621">
            <v>8.2819299999999998E-3</v>
          </cell>
          <cell r="BM621">
            <v>8.2819299999999998E-3</v>
          </cell>
          <cell r="BT621">
            <v>0</v>
          </cell>
          <cell r="BU621">
            <v>8.2819299999999998E-3</v>
          </cell>
          <cell r="BV621" t="e">
            <v>#DIV/0!</v>
          </cell>
        </row>
        <row r="622">
          <cell r="C622">
            <v>161</v>
          </cell>
          <cell r="D622">
            <v>0</v>
          </cell>
          <cell r="E622">
            <v>0</v>
          </cell>
        </row>
        <row r="623">
          <cell r="C623">
            <v>162</v>
          </cell>
          <cell r="D623">
            <v>0</v>
          </cell>
          <cell r="E623">
            <v>0</v>
          </cell>
          <cell r="AP623" t="str">
            <v>Воздушные Линии 0,4 кВ (СН2)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0.26200000000000001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0.26200000000000001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0.30915999999999999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0.30915999999999999</v>
          </cell>
          <cell r="BT623">
            <v>0</v>
          </cell>
          <cell r="BU623">
            <v>0.30915999999999999</v>
          </cell>
          <cell r="BV623">
            <v>0</v>
          </cell>
          <cell r="BW623">
            <v>0</v>
          </cell>
          <cell r="BX623">
            <v>0</v>
          </cell>
        </row>
        <row r="624">
          <cell r="C624">
            <v>163</v>
          </cell>
          <cell r="D624">
            <v>0</v>
          </cell>
          <cell r="E624">
            <v>0</v>
          </cell>
          <cell r="AN624">
            <v>35</v>
          </cell>
          <cell r="AP624" t="str">
            <v>Реконструкция ВЛ 0,4 кВ Ф-2 от ТП-2276/124 для обеспечения технологического присоединения магазина пос. Комсомолец, ул. Октябрьская, 37 Кировского района Ставропольского края (Маньшина Д.В.) (15-100)</v>
          </cell>
          <cell r="AQ624" t="str">
            <v>СТФ</v>
          </cell>
          <cell r="AW624">
            <v>0.26200000000000001</v>
          </cell>
          <cell r="BE624">
            <v>0.26200000000000001</v>
          </cell>
          <cell r="BK624">
            <v>0.30915999999999999</v>
          </cell>
          <cell r="BS624">
            <v>0.30915999999999999</v>
          </cell>
          <cell r="BU624">
            <v>0.30915999999999999</v>
          </cell>
        </row>
        <row r="625">
          <cell r="C625">
            <v>165</v>
          </cell>
          <cell r="D625">
            <v>0</v>
          </cell>
          <cell r="E625">
            <v>0</v>
          </cell>
          <cell r="AP625" t="str">
            <v>ПС 110-330 кВ (ВН)</v>
          </cell>
          <cell r="AR625">
            <v>24.98414</v>
          </cell>
          <cell r="AS625">
            <v>24.159480000999999</v>
          </cell>
          <cell r="AT625">
            <v>22.980499999999999</v>
          </cell>
          <cell r="AU625">
            <v>0.31101695000000001</v>
          </cell>
          <cell r="AV625">
            <v>21.173000000000002</v>
          </cell>
          <cell r="AW625">
            <v>19.474999999999998</v>
          </cell>
          <cell r="AX625">
            <v>0</v>
          </cell>
          <cell r="AY625">
            <v>0.52600000000000002</v>
          </cell>
          <cell r="AZ625">
            <v>1.173</v>
          </cell>
          <cell r="BA625">
            <v>3.05</v>
          </cell>
          <cell r="BB625">
            <v>10</v>
          </cell>
          <cell r="BC625">
            <v>3.5870000000000002</v>
          </cell>
          <cell r="BD625">
            <v>10</v>
          </cell>
          <cell r="BE625">
            <v>12.311999999999999</v>
          </cell>
          <cell r="BF625">
            <v>-1.6980000000000031</v>
          </cell>
          <cell r="BG625" t="e">
            <v>#DIV/0!</v>
          </cell>
          <cell r="BH625">
            <v>0</v>
          </cell>
          <cell r="BI625">
            <v>1.9478</v>
          </cell>
          <cell r="BJ625">
            <v>24.984139999999996</v>
          </cell>
          <cell r="BK625">
            <v>14.848414999999997</v>
          </cell>
          <cell r="BL625">
            <v>10.190769999999999</v>
          </cell>
          <cell r="BM625">
            <v>0</v>
          </cell>
          <cell r="BN625">
            <v>0.493894</v>
          </cell>
          <cell r="BO625">
            <v>2.64</v>
          </cell>
          <cell r="BP625">
            <v>6.1265599999999996</v>
          </cell>
          <cell r="BQ625">
            <v>5.8266629999999999</v>
          </cell>
          <cell r="BR625">
            <v>8.1729160000000007</v>
          </cell>
          <cell r="BS625">
            <v>6.381751999999997</v>
          </cell>
          <cell r="BT625">
            <v>6.184285</v>
          </cell>
          <cell r="BU625">
            <v>-10.135724999999999</v>
          </cell>
          <cell r="BV625" t="e">
            <v>#DIV/0!</v>
          </cell>
          <cell r="BW625">
            <v>0</v>
          </cell>
          <cell r="BX625">
            <v>0</v>
          </cell>
        </row>
        <row r="626">
          <cell r="C626">
            <v>169</v>
          </cell>
          <cell r="D626">
            <v>0</v>
          </cell>
          <cell r="E626">
            <v>0</v>
          </cell>
          <cell r="AN626">
            <v>36</v>
          </cell>
          <cell r="AP626" t="str">
            <v>Реконструкция ПС 110/10 кВ Колодезная (ячейка 110 кВ Л-76) для НПС-2 (свыше 750)</v>
          </cell>
          <cell r="AQ626" t="str">
            <v>СТФ</v>
          </cell>
          <cell r="AR626">
            <v>24.98414</v>
          </cell>
          <cell r="AS626">
            <v>19.572799999999997</v>
          </cell>
          <cell r="AT626">
            <v>18.760819999999999</v>
          </cell>
          <cell r="AU626">
            <v>0</v>
          </cell>
          <cell r="AV626">
            <v>21.173000000000002</v>
          </cell>
          <cell r="AW626">
            <v>15.898999999999999</v>
          </cell>
          <cell r="AX626">
            <v>0</v>
          </cell>
          <cell r="AZ626">
            <v>1.173</v>
          </cell>
          <cell r="BB626">
            <v>10</v>
          </cell>
          <cell r="BC626">
            <v>3.5870000000000002</v>
          </cell>
          <cell r="BD626">
            <v>10</v>
          </cell>
          <cell r="BE626">
            <v>12.311999999999999</v>
          </cell>
          <cell r="BF626">
            <v>-5.2740000000000027</v>
          </cell>
          <cell r="BG626">
            <v>0.75090917678175029</v>
          </cell>
          <cell r="BJ626">
            <v>24.984139999999996</v>
          </cell>
          <cell r="BK626">
            <v>12.208414999999997</v>
          </cell>
          <cell r="BL626">
            <v>10.190769999999999</v>
          </cell>
          <cell r="BN626">
            <v>0.493894</v>
          </cell>
          <cell r="BP626">
            <v>6.1265599999999996</v>
          </cell>
          <cell r="BQ626">
            <v>5.8266629999999999</v>
          </cell>
          <cell r="BR626">
            <v>8.1729160000000007</v>
          </cell>
          <cell r="BS626">
            <v>6.381751999999997</v>
          </cell>
          <cell r="BT626">
            <v>6.5524050000000003</v>
          </cell>
          <cell r="BU626">
            <v>-12.775725</v>
          </cell>
          <cell r="BV626">
            <v>0.48864659740139138</v>
          </cell>
        </row>
        <row r="627">
          <cell r="C627">
            <v>176</v>
          </cell>
          <cell r="D627">
            <v>0</v>
          </cell>
          <cell r="E627">
            <v>0</v>
          </cell>
          <cell r="AN627">
            <v>37</v>
          </cell>
          <cell r="AP627" t="str">
            <v>Техническое перевооружение ПС 110/6 кВ "Лесная" (свыше 750)</v>
          </cell>
          <cell r="AQ627" t="str">
            <v>СТФ</v>
          </cell>
          <cell r="AS627">
            <v>4.5866800009999995</v>
          </cell>
          <cell r="AT627">
            <v>4.2196799999999994</v>
          </cell>
          <cell r="AU627">
            <v>0.31101695000000001</v>
          </cell>
          <cell r="AV627">
            <v>0</v>
          </cell>
          <cell r="AW627">
            <v>3.5759999999999996</v>
          </cell>
          <cell r="AY627">
            <v>0.52600000000000002</v>
          </cell>
          <cell r="BA627">
            <v>3.05</v>
          </cell>
          <cell r="BF627">
            <v>3.5759999999999996</v>
          </cell>
          <cell r="BG627" t="e">
            <v>#DIV/0!</v>
          </cell>
          <cell r="BI627">
            <v>1.9478</v>
          </cell>
          <cell r="BJ627">
            <v>0</v>
          </cell>
          <cell r="BK627">
            <v>2.64</v>
          </cell>
          <cell r="BO627">
            <v>2.64</v>
          </cell>
          <cell r="BT627">
            <v>-0.36812</v>
          </cell>
          <cell r="BU627">
            <v>2.64</v>
          </cell>
          <cell r="BV627" t="e">
            <v>#DIV/0!</v>
          </cell>
        </row>
        <row r="628">
          <cell r="C628">
            <v>177</v>
          </cell>
          <cell r="D628">
            <v>0</v>
          </cell>
          <cell r="E628">
            <v>0</v>
          </cell>
          <cell r="AP628" t="str">
            <v>ПС 35 кВ (СН1)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 t="e">
            <v>#DIV/0!</v>
          </cell>
          <cell r="BH628">
            <v>7.7204989999999987E-2</v>
          </cell>
          <cell r="BI628">
            <v>0</v>
          </cell>
          <cell r="BJ628">
            <v>0</v>
          </cell>
          <cell r="BK628">
            <v>7.7204990000000015E-2</v>
          </cell>
          <cell r="BL628">
            <v>0</v>
          </cell>
          <cell r="BM628">
            <v>7.7204990000000015E-2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7.7204990000000015E-2</v>
          </cell>
          <cell r="BV628" t="e">
            <v>#DIV/0!</v>
          </cell>
          <cell r="BW628">
            <v>0</v>
          </cell>
          <cell r="BX628">
            <v>0</v>
          </cell>
        </row>
        <row r="629">
          <cell r="C629">
            <v>181</v>
          </cell>
          <cell r="D629">
            <v>0</v>
          </cell>
          <cell r="E629">
            <v>0</v>
          </cell>
          <cell r="AN629">
            <v>38</v>
          </cell>
          <cell r="AP629" t="str">
            <v>Расширение ПС 35/10 Кв "Чкаловская"(замена МВ 10 кВ на ВВ,тех.прис.учебно-тренажерного комплекса аэродрома"Чкаловский" в г.Буденовске) (15-100)</v>
          </cell>
          <cell r="AQ629" t="str">
            <v>СТФ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BF629">
            <v>0</v>
          </cell>
          <cell r="BG629" t="e">
            <v>#DIV/0!</v>
          </cell>
          <cell r="BH629">
            <v>7.7204989999999987E-2</v>
          </cell>
          <cell r="BJ629">
            <v>0</v>
          </cell>
          <cell r="BK629">
            <v>7.7204990000000015E-2</v>
          </cell>
          <cell r="BM629">
            <v>7.7204990000000015E-2</v>
          </cell>
          <cell r="BT629">
            <v>0</v>
          </cell>
          <cell r="BU629">
            <v>7.7204990000000015E-2</v>
          </cell>
          <cell r="BV629" t="e">
            <v>#DIV/0!</v>
          </cell>
        </row>
        <row r="630">
          <cell r="C630">
            <v>182</v>
          </cell>
          <cell r="D630">
            <v>0</v>
          </cell>
          <cell r="E630">
            <v>0</v>
          </cell>
          <cell r="AP630" t="str">
            <v>ТП (СН2)</v>
          </cell>
          <cell r="AR630">
            <v>0</v>
          </cell>
          <cell r="AS630">
            <v>0.41916692779999998</v>
          </cell>
          <cell r="AT630">
            <v>5.8999999999999999E-3</v>
          </cell>
          <cell r="AU630">
            <v>0.35022620999999998</v>
          </cell>
          <cell r="AV630">
            <v>0</v>
          </cell>
          <cell r="AW630">
            <v>5.0000000000000001E-3</v>
          </cell>
          <cell r="AX630">
            <v>0</v>
          </cell>
          <cell r="AY630">
            <v>5.0000000000000001E-3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5.0000000000000001E-3</v>
          </cell>
          <cell r="BG630" t="e">
            <v>#DIV/0!</v>
          </cell>
          <cell r="BH630">
            <v>0.41326692999999998</v>
          </cell>
          <cell r="BI630">
            <v>0</v>
          </cell>
          <cell r="BJ630">
            <v>0</v>
          </cell>
          <cell r="BK630">
            <v>0.41500000000000004</v>
          </cell>
          <cell r="BL630">
            <v>0</v>
          </cell>
          <cell r="BM630">
            <v>0.41500000000000004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0.41500000000000004</v>
          </cell>
          <cell r="BV630" t="e">
            <v>#DIV/0!</v>
          </cell>
          <cell r="BW630">
            <v>0</v>
          </cell>
          <cell r="BX630">
            <v>0</v>
          </cell>
        </row>
        <row r="631">
          <cell r="C631">
            <v>183</v>
          </cell>
          <cell r="D631">
            <v>0</v>
          </cell>
          <cell r="E631">
            <v>0</v>
          </cell>
          <cell r="AN631">
            <v>39</v>
          </cell>
          <cell r="AP631" t="str">
            <v>Реконструкция  МТП 828 Ф-153 ( тех.прис.строит.площадки жил.дома в г. Ессентуки дог. № 553 от 09.11.2011 г. Антонович В.Н.) (до 15)</v>
          </cell>
          <cell r="AQ631" t="str">
            <v>СТФ</v>
          </cell>
          <cell r="AS631">
            <v>0.41916692779999998</v>
          </cell>
          <cell r="AT631">
            <v>5.8999999999999999E-3</v>
          </cell>
          <cell r="AU631">
            <v>0.35022620999999998</v>
          </cell>
          <cell r="AV631">
            <v>0</v>
          </cell>
          <cell r="AW631">
            <v>5.0000000000000001E-3</v>
          </cell>
          <cell r="AY631">
            <v>5.0000000000000001E-3</v>
          </cell>
          <cell r="BF631">
            <v>5.0000000000000001E-3</v>
          </cell>
          <cell r="BG631" t="e">
            <v>#DIV/0!</v>
          </cell>
          <cell r="BH631">
            <v>0.41326692999999998</v>
          </cell>
          <cell r="BJ631">
            <v>0</v>
          </cell>
          <cell r="BK631">
            <v>0.41500000000000004</v>
          </cell>
          <cell r="BM631">
            <v>0.41500000000000004</v>
          </cell>
          <cell r="BT631">
            <v>0</v>
          </cell>
          <cell r="BU631">
            <v>0.41500000000000004</v>
          </cell>
          <cell r="BV631" t="e">
            <v>#DIV/0!</v>
          </cell>
        </row>
        <row r="632">
          <cell r="C632">
            <v>184</v>
          </cell>
          <cell r="D632">
            <v>0</v>
          </cell>
          <cell r="E632">
            <v>0</v>
          </cell>
          <cell r="AP632" t="str">
            <v>Новое строительство и расширение, в.т.ч.:</v>
          </cell>
          <cell r="AR632">
            <v>1783.0474706252769</v>
          </cell>
          <cell r="AS632">
            <v>1952.7977446928001</v>
          </cell>
          <cell r="AT632">
            <v>1382.9674811999998</v>
          </cell>
          <cell r="AU632">
            <v>368.67900296000005</v>
          </cell>
          <cell r="AV632">
            <v>1049.0890712438747</v>
          </cell>
          <cell r="AW632">
            <v>1074.0943400000001</v>
          </cell>
          <cell r="AX632">
            <v>136.743709</v>
          </cell>
          <cell r="AY632">
            <v>89.027000000000001</v>
          </cell>
          <cell r="AZ632">
            <v>194.23394609687477</v>
          </cell>
          <cell r="BA632">
            <v>171.37100000000001</v>
          </cell>
          <cell r="BB632">
            <v>291.75063</v>
          </cell>
          <cell r="BC632">
            <v>337.25299999999999</v>
          </cell>
          <cell r="BD632">
            <v>426.360786147</v>
          </cell>
          <cell r="BE632">
            <v>476.44333999999992</v>
          </cell>
          <cell r="BF632">
            <v>19.874268756125257</v>
          </cell>
          <cell r="BG632" t="e">
            <v>#DIV/0!</v>
          </cell>
          <cell r="BH632">
            <v>69.563587189999993</v>
          </cell>
          <cell r="BI632">
            <v>287.38813316</v>
          </cell>
          <cell r="BJ632">
            <v>899.5922770168504</v>
          </cell>
          <cell r="BK632">
            <v>788.14585041333328</v>
          </cell>
          <cell r="BL632">
            <v>314.91484092000002</v>
          </cell>
          <cell r="BM632">
            <v>35.53773735</v>
          </cell>
          <cell r="BN632">
            <v>153.32154440300002</v>
          </cell>
          <cell r="BO632">
            <v>98.123350059999993</v>
          </cell>
          <cell r="BP632">
            <v>177.1965810271837</v>
          </cell>
          <cell r="BQ632">
            <v>296.40774587333334</v>
          </cell>
          <cell r="BR632">
            <v>254.15931066666661</v>
          </cell>
          <cell r="BS632">
            <v>358.07701713</v>
          </cell>
          <cell r="BT632">
            <v>365.24959949999999</v>
          </cell>
          <cell r="BU632">
            <v>-111.44642660351703</v>
          </cell>
          <cell r="BV632" t="e">
            <v>#DIV/0!</v>
          </cell>
          <cell r="BW632">
            <v>0</v>
          </cell>
          <cell r="BX632">
            <v>0</v>
          </cell>
        </row>
        <row r="633">
          <cell r="C633">
            <v>186</v>
          </cell>
          <cell r="D633">
            <v>0</v>
          </cell>
          <cell r="E633">
            <v>0</v>
          </cell>
          <cell r="AP633" t="str">
            <v>Воздушные Линии 110-330 кВ (ВН)</v>
          </cell>
          <cell r="AR633">
            <v>784.21637222527693</v>
          </cell>
          <cell r="AS633">
            <v>813.77915918600002</v>
          </cell>
          <cell r="AT633">
            <v>531.1983580000001</v>
          </cell>
          <cell r="AU633">
            <v>176.05910269999998</v>
          </cell>
          <cell r="AV633">
            <v>441.29229124387479</v>
          </cell>
          <cell r="AW633">
            <v>389.40510000000006</v>
          </cell>
          <cell r="AX633">
            <v>94.432008999999994</v>
          </cell>
          <cell r="AY633">
            <v>73.697000000000003</v>
          </cell>
          <cell r="AZ633">
            <v>93.706426096874779</v>
          </cell>
          <cell r="BA633">
            <v>62.40100000000001</v>
          </cell>
          <cell r="BB633">
            <v>139.40725</v>
          </cell>
          <cell r="BC633">
            <v>77.550000000000011</v>
          </cell>
          <cell r="BD633">
            <v>113.74660614700001</v>
          </cell>
          <cell r="BE633">
            <v>175.75710000000001</v>
          </cell>
          <cell r="BF633">
            <v>-51.887191243874774</v>
          </cell>
          <cell r="BG633">
            <v>5.6380522644834121</v>
          </cell>
          <cell r="BH633">
            <v>27.878</v>
          </cell>
          <cell r="BI633">
            <v>43.866327999999996</v>
          </cell>
          <cell r="BJ633">
            <v>424.90108555861036</v>
          </cell>
          <cell r="BK633">
            <v>344.66181071</v>
          </cell>
          <cell r="BL633">
            <v>159.38646652</v>
          </cell>
          <cell r="BM633">
            <v>9.0626834299999999</v>
          </cell>
          <cell r="BN633">
            <v>71.489954402999999</v>
          </cell>
          <cell r="BO633">
            <v>82.565809000000002</v>
          </cell>
          <cell r="BP633">
            <v>90.462101302277006</v>
          </cell>
          <cell r="BQ633">
            <v>115.14020099999999</v>
          </cell>
          <cell r="BR633">
            <v>103.56256333333332</v>
          </cell>
          <cell r="BS633">
            <v>137.89311727999998</v>
          </cell>
          <cell r="BT633">
            <v>170.55058635</v>
          </cell>
          <cell r="BU633">
            <v>-80.239274848610336</v>
          </cell>
          <cell r="BV633">
            <v>5.6231548307553672</v>
          </cell>
          <cell r="BW633">
            <v>0</v>
          </cell>
          <cell r="BX633">
            <v>0</v>
          </cell>
        </row>
        <row r="634">
          <cell r="C634">
            <v>187</v>
          </cell>
          <cell r="D634">
            <v>0</v>
          </cell>
          <cell r="E634">
            <v>0</v>
          </cell>
          <cell r="AN634">
            <v>40</v>
          </cell>
          <cell r="AP634" t="str">
            <v>Строительство ВЛ-110кВ ПС "Ипатово" - ПС "НПС-4" (КТК) (свыше 750)</v>
          </cell>
          <cell r="AQ634" t="str">
            <v>СТФ</v>
          </cell>
          <cell r="AR634">
            <v>57.269619000000006</v>
          </cell>
          <cell r="AS634">
            <v>65.038810006600002</v>
          </cell>
          <cell r="AT634">
            <v>49.772399999999998</v>
          </cell>
          <cell r="AU634">
            <v>12.89571187</v>
          </cell>
          <cell r="AV634">
            <v>16.859036698000004</v>
          </cell>
          <cell r="AW634">
            <v>42.18</v>
          </cell>
          <cell r="AX634">
            <v>9.6394699999999993</v>
          </cell>
          <cell r="AY634">
            <v>13.198</v>
          </cell>
          <cell r="AZ634">
            <v>3.0590999999999999</v>
          </cell>
          <cell r="BA634">
            <v>14.446999999999999</v>
          </cell>
          <cell r="BB634">
            <v>3.1486700000000001</v>
          </cell>
          <cell r="BC634">
            <v>12.138999999999999</v>
          </cell>
          <cell r="BD634">
            <v>1.011796698000003</v>
          </cell>
          <cell r="BE634">
            <v>2.3959999999999999</v>
          </cell>
          <cell r="BF634">
            <v>25.320963301999996</v>
          </cell>
          <cell r="BG634">
            <v>2.5019223076371757</v>
          </cell>
          <cell r="BH634">
            <v>0.23599999999999999</v>
          </cell>
          <cell r="BI634">
            <v>12.776</v>
          </cell>
          <cell r="BJ634">
            <v>15.660539999999999</v>
          </cell>
          <cell r="BK634">
            <v>37.232158779999999</v>
          </cell>
          <cell r="BL634">
            <v>6.4009999999999998</v>
          </cell>
          <cell r="BM634">
            <v>0.23623978000000034</v>
          </cell>
          <cell r="BN634">
            <v>2.7212099999999997</v>
          </cell>
          <cell r="BO634">
            <v>19.528138999999999</v>
          </cell>
          <cell r="BP634">
            <v>2.3858000000000001</v>
          </cell>
          <cell r="BQ634">
            <v>12.5548</v>
          </cell>
          <cell r="BR634">
            <v>4.1525300000000005</v>
          </cell>
          <cell r="BS634">
            <v>4.9129799999999992</v>
          </cell>
          <cell r="BT634">
            <v>0</v>
          </cell>
          <cell r="BU634">
            <v>21.571618780000001</v>
          </cell>
          <cell r="BV634">
            <v>2.3774505080923136</v>
          </cell>
        </row>
        <row r="635">
          <cell r="C635">
            <v>197</v>
          </cell>
          <cell r="D635">
            <v>0</v>
          </cell>
          <cell r="E635">
            <v>0</v>
          </cell>
          <cell r="AN635">
            <v>41</v>
          </cell>
          <cell r="AP635" t="str">
            <v>Строительство ВЛ-110кВ ПС "Безопасная" - ПС "НПС-5" (КТК) (свыше 750)</v>
          </cell>
          <cell r="AQ635" t="str">
            <v>СТФ</v>
          </cell>
          <cell r="AR635">
            <v>60.047953225276999</v>
          </cell>
          <cell r="AS635">
            <v>72.156400000000005</v>
          </cell>
          <cell r="AT635">
            <v>3.7582999999999998</v>
          </cell>
          <cell r="AU635">
            <v>0</v>
          </cell>
          <cell r="AV635">
            <v>16.943559000000008</v>
          </cell>
          <cell r="AW635">
            <v>3.1850000000000001</v>
          </cell>
          <cell r="AX635">
            <v>10.988429</v>
          </cell>
          <cell r="AY635">
            <v>2.306</v>
          </cell>
          <cell r="AZ635">
            <v>5.1345299999999998</v>
          </cell>
          <cell r="BA635">
            <v>3.0000000000000001E-3</v>
          </cell>
          <cell r="BB635">
            <v>0.82060000000000533</v>
          </cell>
          <cell r="BC635">
            <v>0.876</v>
          </cell>
          <cell r="BD635">
            <v>0</v>
          </cell>
          <cell r="BF635">
            <v>-13.758559000000007</v>
          </cell>
          <cell r="BG635">
            <v>0.18797703599344143</v>
          </cell>
          <cell r="BH635">
            <v>11.737</v>
          </cell>
          <cell r="BJ635">
            <v>12.329942225277</v>
          </cell>
          <cell r="BK635">
            <v>4.12168665</v>
          </cell>
          <cell r="BL635">
            <v>5.5357565200000005</v>
          </cell>
          <cell r="BM635">
            <v>0.41623165000000001</v>
          </cell>
          <cell r="BN635">
            <v>3.7840244030000001</v>
          </cell>
          <cell r="BO635">
            <v>3.4719449999999998</v>
          </cell>
          <cell r="BP635">
            <v>3.010161302277</v>
          </cell>
          <cell r="BQ635">
            <v>0.23351</v>
          </cell>
          <cell r="BR635">
            <v>0</v>
          </cell>
          <cell r="BT635">
            <v>11.373613349999999</v>
          </cell>
          <cell r="BU635">
            <v>-8.2082555752770006</v>
          </cell>
          <cell r="BV635">
            <v>0.33428272206745102</v>
          </cell>
        </row>
        <row r="636">
          <cell r="C636">
            <v>301</v>
          </cell>
          <cell r="D636">
            <v>2.5421212</v>
          </cell>
          <cell r="E636">
            <v>0</v>
          </cell>
          <cell r="AN636">
            <v>42</v>
          </cell>
          <cell r="AP636" t="str">
            <v>Строительство ВЛ-110кВ ПС "Баклановская" - ПС "НПС-5" (КТК) (свыше 750)</v>
          </cell>
          <cell r="AQ636" t="str">
            <v>СТФ</v>
          </cell>
          <cell r="AR636">
            <v>101.02600000000001</v>
          </cell>
          <cell r="AS636">
            <v>85.344740000000002</v>
          </cell>
          <cell r="AT636">
            <v>9.3691999999999993</v>
          </cell>
          <cell r="AU636">
            <v>64.28</v>
          </cell>
          <cell r="AV636">
            <v>48.419000000000004</v>
          </cell>
          <cell r="AW636">
            <v>7.94</v>
          </cell>
          <cell r="AX636">
            <v>34.180109999999999</v>
          </cell>
          <cell r="AY636">
            <v>6.4</v>
          </cell>
          <cell r="AZ636">
            <v>11.08891</v>
          </cell>
          <cell r="BA636">
            <v>0.94199999999999995</v>
          </cell>
          <cell r="BB636">
            <v>3.1499800000000069</v>
          </cell>
          <cell r="BC636">
            <v>0.59799999999999998</v>
          </cell>
          <cell r="BD636">
            <v>0</v>
          </cell>
          <cell r="BF636">
            <v>-40.479000000000006</v>
          </cell>
          <cell r="BG636">
            <v>0.16398521241661332</v>
          </cell>
          <cell r="BI636">
            <v>5.4880000000000004</v>
          </cell>
          <cell r="BJ636">
            <v>44.637889999999999</v>
          </cell>
          <cell r="BK636">
            <v>4.3416649999999999</v>
          </cell>
          <cell r="BL636">
            <v>35.781190000000002</v>
          </cell>
          <cell r="BM636">
            <v>0.64394000000000007</v>
          </cell>
          <cell r="BN636">
            <v>5.13706</v>
          </cell>
          <cell r="BO636">
            <v>3.6977249999999997</v>
          </cell>
          <cell r="BP636">
            <v>3.7196400000000005</v>
          </cell>
          <cell r="BR636">
            <v>0</v>
          </cell>
          <cell r="BT636">
            <v>-0.46046500000000001</v>
          </cell>
          <cell r="BU636">
            <v>-40.296225</v>
          </cell>
          <cell r="BV636">
            <v>9.7264117994824581E-2</v>
          </cell>
        </row>
        <row r="637">
          <cell r="C637">
            <v>302</v>
          </cell>
          <cell r="D637">
            <v>3.336786</v>
          </cell>
          <cell r="E637">
            <v>2E-3</v>
          </cell>
          <cell r="AN637">
            <v>43</v>
          </cell>
          <cell r="AP637" t="str">
            <v>Строительство ВЛ-110кВ ПС "Южная" - ПС "ГЭС-4" по ТУ для НПС-5 (КТК)  (свыше 750)</v>
          </cell>
          <cell r="AQ637" t="str">
            <v>СТФ</v>
          </cell>
          <cell r="AR637">
            <v>251.35787999999999</v>
          </cell>
          <cell r="AS637">
            <v>279.93499800000001</v>
          </cell>
          <cell r="AT637">
            <v>233.18109800000002</v>
          </cell>
          <cell r="AU637">
            <v>39.049999999999997</v>
          </cell>
          <cell r="AV637">
            <v>142.26500000000001</v>
          </cell>
          <cell r="AW637">
            <v>136.84810000000002</v>
          </cell>
          <cell r="AX637">
            <v>16.14</v>
          </cell>
          <cell r="AY637">
            <v>18.646999999999998</v>
          </cell>
          <cell r="AZ637">
            <v>26.067</v>
          </cell>
          <cell r="BA637">
            <v>32.776000000000003</v>
          </cell>
          <cell r="BB637">
            <v>39.787999999999997</v>
          </cell>
          <cell r="BC637">
            <v>10.121</v>
          </cell>
          <cell r="BD637">
            <v>60.27</v>
          </cell>
          <cell r="BE637">
            <v>75.304100000000005</v>
          </cell>
          <cell r="BF637">
            <v>-5.4168999999999983</v>
          </cell>
          <cell r="BG637">
            <v>0.96192387445963523</v>
          </cell>
          <cell r="BI637">
            <v>25.602328</v>
          </cell>
          <cell r="BJ637">
            <v>118.93401333333333</v>
          </cell>
          <cell r="BK637">
            <v>94.791020000000003</v>
          </cell>
          <cell r="BL637">
            <v>15.548</v>
          </cell>
          <cell r="BM637">
            <v>0.44800000000000001</v>
          </cell>
          <cell r="BN637">
            <v>26.442</v>
          </cell>
          <cell r="BO637">
            <v>7.726</v>
          </cell>
          <cell r="BP637">
            <v>32.741999999999997</v>
          </cell>
          <cell r="BQ637">
            <v>25.133929999999999</v>
          </cell>
          <cell r="BR637">
            <v>44.202013333333326</v>
          </cell>
          <cell r="BS637">
            <v>61.483089999999997</v>
          </cell>
          <cell r="BT637">
            <v>112.79007799999999</v>
          </cell>
          <cell r="BU637">
            <v>-24.142993333333322</v>
          </cell>
          <cell r="BV637">
            <v>0.79700514044146165</v>
          </cell>
        </row>
        <row r="638">
          <cell r="C638">
            <v>199</v>
          </cell>
          <cell r="D638">
            <v>3.0200000000000001E-3</v>
          </cell>
          <cell r="E638">
            <v>3.0400000000000002E-3</v>
          </cell>
          <cell r="AN638">
            <v>44</v>
          </cell>
          <cell r="AP638" t="str">
            <v>Строительство ВЛ-110кВ ПС "Рагули" - ПС "НПС-3" (до границы Республики Калмыкия) для НПС-3 (свыше 750)</v>
          </cell>
          <cell r="AQ638" t="str">
            <v>СТФ</v>
          </cell>
          <cell r="AR638">
            <v>162.04098000000002</v>
          </cell>
          <cell r="AS638">
            <v>159.98128</v>
          </cell>
          <cell r="AT638">
            <v>154.62719999999999</v>
          </cell>
          <cell r="AU638">
            <v>0</v>
          </cell>
          <cell r="AV638">
            <v>139.61099999999999</v>
          </cell>
          <cell r="AW638">
            <v>131.04</v>
          </cell>
          <cell r="AX638">
            <v>0</v>
          </cell>
          <cell r="AZ638">
            <v>29.611000000000001</v>
          </cell>
          <cell r="BA638">
            <v>0</v>
          </cell>
          <cell r="BB638">
            <v>60</v>
          </cell>
          <cell r="BC638">
            <v>35.615000000000002</v>
          </cell>
          <cell r="BD638">
            <v>50</v>
          </cell>
          <cell r="BE638">
            <v>95.424999999999997</v>
          </cell>
          <cell r="BF638">
            <v>-8.570999999999998</v>
          </cell>
          <cell r="BG638">
            <v>0.938607989341814</v>
          </cell>
          <cell r="BJ638">
            <v>162.04097999999999</v>
          </cell>
          <cell r="BK638">
            <v>107.77983999999998</v>
          </cell>
          <cell r="BL638">
            <v>59.113</v>
          </cell>
          <cell r="BM638">
            <v>0.10199999999999999</v>
          </cell>
          <cell r="BN638">
            <v>15.141</v>
          </cell>
          <cell r="BP638">
            <v>38.25</v>
          </cell>
          <cell r="BQ638">
            <v>56.814639999999997</v>
          </cell>
          <cell r="BR638">
            <v>49.536979999999978</v>
          </cell>
          <cell r="BS638">
            <v>50.863199999999992</v>
          </cell>
          <cell r="BT638">
            <v>46.847360000000002</v>
          </cell>
          <cell r="BU638">
            <v>-54.261140000000012</v>
          </cell>
          <cell r="BV638">
            <v>0.66513939868791205</v>
          </cell>
        </row>
        <row r="639">
          <cell r="C639">
            <v>198</v>
          </cell>
          <cell r="D639">
            <v>0</v>
          </cell>
          <cell r="E639">
            <v>0</v>
          </cell>
          <cell r="AN639">
            <v>45</v>
          </cell>
          <cell r="AP639" t="str">
            <v>Строительство ВЛ-110кВ ПС "Рагули" - ПС "НПС-4" (КТК) (свыше 750)</v>
          </cell>
          <cell r="AQ639" t="str">
            <v>СТФ</v>
          </cell>
          <cell r="AR639">
            <v>152.47394</v>
          </cell>
          <cell r="AS639">
            <v>151.32293117940003</v>
          </cell>
          <cell r="AT639">
            <v>80.490160000000017</v>
          </cell>
          <cell r="AU639">
            <v>59.833390829999999</v>
          </cell>
          <cell r="AV639">
            <v>77.194695545874779</v>
          </cell>
          <cell r="AW639">
            <v>68.212000000000018</v>
          </cell>
          <cell r="AX639">
            <v>23.484000000000002</v>
          </cell>
          <cell r="AY639">
            <v>33.146000000000001</v>
          </cell>
          <cell r="AZ639">
            <v>18.745886096874781</v>
          </cell>
          <cell r="BA639">
            <v>14.233000000000001</v>
          </cell>
          <cell r="BB639">
            <v>32.5</v>
          </cell>
          <cell r="BC639">
            <v>18.201000000000001</v>
          </cell>
          <cell r="BD639">
            <v>2.4648094489999965</v>
          </cell>
          <cell r="BE639">
            <v>2.6320000000000001</v>
          </cell>
          <cell r="BF639">
            <v>-8.9826955458747619</v>
          </cell>
          <cell r="BG639">
            <v>0.88363584463473166</v>
          </cell>
          <cell r="BH639">
            <v>15.904999999999999</v>
          </cell>
          <cell r="BJ639">
            <v>71.297719999999998</v>
          </cell>
          <cell r="BK639">
            <v>96.395440280000003</v>
          </cell>
          <cell r="BL639">
            <v>37.00752</v>
          </cell>
          <cell r="BM639">
            <v>7.216272</v>
          </cell>
          <cell r="BN639">
            <v>18.264659999999999</v>
          </cell>
          <cell r="BO639">
            <v>48.141999999999996</v>
          </cell>
          <cell r="BP639">
            <v>10.3545</v>
          </cell>
          <cell r="BQ639">
            <v>20.403320999999998</v>
          </cell>
          <cell r="BR639">
            <v>5.6710399999999996</v>
          </cell>
          <cell r="BS639">
            <v>20.633847280000001</v>
          </cell>
          <cell r="BT639">
            <v>0</v>
          </cell>
          <cell r="BU639">
            <v>25.097720280000004</v>
          </cell>
          <cell r="BV639">
            <v>1.3520129434714041</v>
          </cell>
        </row>
        <row r="640">
          <cell r="C640">
            <v>200</v>
          </cell>
          <cell r="D640">
            <v>0</v>
          </cell>
          <cell r="E640">
            <v>0</v>
          </cell>
          <cell r="AP640" t="str">
            <v>Воздушные Линии 35 кВ (СН1)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</row>
        <row r="641">
          <cell r="C641">
            <v>303</v>
          </cell>
          <cell r="D641">
            <v>0</v>
          </cell>
          <cell r="E641">
            <v>0</v>
          </cell>
        </row>
        <row r="642">
          <cell r="C642">
            <v>304</v>
          </cell>
          <cell r="D642">
            <v>0</v>
          </cell>
          <cell r="E642">
            <v>0</v>
          </cell>
          <cell r="AP642" t="str">
            <v>Воздушные Линии 1-20 кВ (СН2)</v>
          </cell>
          <cell r="AR642">
            <v>12.274439999999998</v>
          </cell>
          <cell r="AS642">
            <v>54.466958122199983</v>
          </cell>
          <cell r="AT642">
            <v>36.301519999999996</v>
          </cell>
          <cell r="AU642">
            <v>15.10587129</v>
          </cell>
          <cell r="AV642">
            <v>10.257999999999999</v>
          </cell>
          <cell r="AW642">
            <v>31.154</v>
          </cell>
          <cell r="AX642">
            <v>0</v>
          </cell>
          <cell r="AY642">
            <v>5.9320000000000004</v>
          </cell>
          <cell r="AZ642">
            <v>5.3789999999999996</v>
          </cell>
          <cell r="BA642">
            <v>7.8209999999999997</v>
          </cell>
          <cell r="BB642">
            <v>4.8789999999999996</v>
          </cell>
          <cell r="BC642">
            <v>16.121000000000002</v>
          </cell>
          <cell r="BD642">
            <v>0</v>
          </cell>
          <cell r="BE642">
            <v>1.2800000000000002</v>
          </cell>
          <cell r="BF642">
            <v>18.557000000000002</v>
          </cell>
          <cell r="BG642" t="e">
            <v>#DIV/0!</v>
          </cell>
          <cell r="BH642">
            <v>1.3746498900000002</v>
          </cell>
          <cell r="BI642">
            <v>0</v>
          </cell>
          <cell r="BJ642">
            <v>12.104439999999997</v>
          </cell>
          <cell r="BK642">
            <v>38.135893379999999</v>
          </cell>
          <cell r="BL642">
            <v>0</v>
          </cell>
          <cell r="BM642">
            <v>7.2525238200000004</v>
          </cell>
          <cell r="BN642">
            <v>6.5933679999999999</v>
          </cell>
          <cell r="BO642">
            <v>2.5144770199999997</v>
          </cell>
          <cell r="BP642">
            <v>4.167720666666666</v>
          </cell>
          <cell r="BQ642">
            <v>17.564866540000001</v>
          </cell>
          <cell r="BR642">
            <v>1.3433513333333331</v>
          </cell>
          <cell r="BS642">
            <v>10.804026</v>
          </cell>
          <cell r="BT642">
            <v>0</v>
          </cell>
          <cell r="BU642">
            <v>26.031453380000006</v>
          </cell>
          <cell r="BV642" t="e">
            <v>#DIV/0!</v>
          </cell>
          <cell r="BW642">
            <v>0</v>
          </cell>
          <cell r="BX642">
            <v>0</v>
          </cell>
        </row>
        <row r="643">
          <cell r="C643">
            <v>305</v>
          </cell>
          <cell r="D643">
            <v>0</v>
          </cell>
          <cell r="E643">
            <v>0</v>
          </cell>
          <cell r="AN643">
            <v>46</v>
          </cell>
          <cell r="AP643" t="str">
            <v>Усиление ВЛ-10 кВ Ф-124 от ПС "Комсомолец" для обеспечения технологического присоединения электроустановок приемно-отгрузочной зерновой площадки ООО "Агрос" в пос. Комсомолец Кировского района (100-750)</v>
          </cell>
          <cell r="AQ643" t="str">
            <v>СТФ</v>
          </cell>
          <cell r="AR643">
            <v>1.79722</v>
          </cell>
          <cell r="AS643">
            <v>1.6602599999999998</v>
          </cell>
          <cell r="AT643">
            <v>1.5422599999999997</v>
          </cell>
          <cell r="AU643">
            <v>0.1</v>
          </cell>
          <cell r="AV643">
            <v>1.379</v>
          </cell>
          <cell r="AW643">
            <v>1.3069999999999999</v>
          </cell>
          <cell r="AX643">
            <v>0</v>
          </cell>
          <cell r="AY643">
            <v>1.3069999999999999</v>
          </cell>
          <cell r="AZ643">
            <v>1.379</v>
          </cell>
          <cell r="BB643">
            <v>0</v>
          </cell>
          <cell r="BD643">
            <v>0</v>
          </cell>
          <cell r="BF643">
            <v>-7.2000000000000064E-2</v>
          </cell>
          <cell r="BG643">
            <v>0.94778825235678021</v>
          </cell>
          <cell r="BJ643">
            <v>1.6272199999999999</v>
          </cell>
          <cell r="BK643">
            <v>1.5422599999999997</v>
          </cell>
          <cell r="BL643">
            <v>0</v>
          </cell>
          <cell r="BM643">
            <v>1.44554044</v>
          </cell>
          <cell r="BN643">
            <v>1.2475353333333332</v>
          </cell>
          <cell r="BO643">
            <v>6.7660020000000015E-2</v>
          </cell>
          <cell r="BP643">
            <v>0.37968466666666661</v>
          </cell>
          <cell r="BQ643">
            <v>2.9059539999999773E-2</v>
          </cell>
          <cell r="BR643">
            <v>0</v>
          </cell>
          <cell r="BT643">
            <v>0</v>
          </cell>
          <cell r="BU643">
            <v>-8.4960000000000147E-2</v>
          </cell>
          <cell r="BV643">
            <v>0.94778825235678021</v>
          </cell>
        </row>
        <row r="644">
          <cell r="C644">
            <v>158</v>
          </cell>
          <cell r="D644">
            <v>0</v>
          </cell>
          <cell r="E644">
            <v>0</v>
          </cell>
          <cell r="AN644">
            <v>47</v>
          </cell>
          <cell r="AP644" t="str">
            <v>Строительство ВЛ 10 кВ от РУ-10 кВ ПС 110/10 "Провал" с установкой дополнительной линейной ячейки (техприсоединение энергопринимающих устройств рынка "Лира")  (свыше 750)</v>
          </cell>
          <cell r="AQ644" t="str">
            <v>СТФ</v>
          </cell>
          <cell r="AR644">
            <v>10.477219999999999</v>
          </cell>
          <cell r="AS644">
            <v>27.501598122199994</v>
          </cell>
          <cell r="AT644">
            <v>10.012299999999998</v>
          </cell>
          <cell r="AU644">
            <v>14.532871289999999</v>
          </cell>
          <cell r="AV644">
            <v>8.8789999999999996</v>
          </cell>
          <cell r="AW644">
            <v>8.4849999999999994</v>
          </cell>
          <cell r="AX644">
            <v>0</v>
          </cell>
          <cell r="AY644">
            <v>1.4E-2</v>
          </cell>
          <cell r="AZ644">
            <v>4</v>
          </cell>
          <cell r="BA644">
            <v>2</v>
          </cell>
          <cell r="BB644">
            <v>4.8789999999999996</v>
          </cell>
          <cell r="BC644">
            <v>6.4710000000000001</v>
          </cell>
          <cell r="BD644">
            <v>0</v>
          </cell>
          <cell r="BF644">
            <v>-0.39400000000000013</v>
          </cell>
          <cell r="BG644">
            <v>0.95562563351728802</v>
          </cell>
          <cell r="BH644">
            <v>0.75495166999999996</v>
          </cell>
          <cell r="BJ644">
            <v>10.477219999999997</v>
          </cell>
          <cell r="BK644">
            <v>10.767610999999999</v>
          </cell>
          <cell r="BL644">
            <v>0</v>
          </cell>
          <cell r="BM644">
            <v>1.762E-2</v>
          </cell>
          <cell r="BN644">
            <v>5.3458326666666665</v>
          </cell>
          <cell r="BP644">
            <v>3.7880359999999991</v>
          </cell>
          <cell r="BQ644">
            <v>2.242</v>
          </cell>
          <cell r="BR644">
            <v>1.3433513333333331</v>
          </cell>
          <cell r="BS644">
            <v>8.5079909999999987</v>
          </cell>
          <cell r="BT644">
            <v>0</v>
          </cell>
          <cell r="BU644">
            <v>0.2903910000000014</v>
          </cell>
          <cell r="BV644">
            <v>1.0277164171411883</v>
          </cell>
        </row>
        <row r="645">
          <cell r="D645">
            <v>0</v>
          </cell>
          <cell r="E645">
            <v>0</v>
          </cell>
          <cell r="AN645">
            <v>48</v>
          </cell>
          <cell r="AP645" t="str">
            <v>Строительство ВЛ 10 кВ Ф-471 ПС 110/10 кВ "Кировская" от в/в оп. №94 для технологического присоединения производственной базы в ст. Зольская ул. Первомайская 2 "б" Кировского района Ставропольского края (Якименко А.А.) (15-100)</v>
          </cell>
          <cell r="AQ645" t="str">
            <v>СТФ</v>
          </cell>
          <cell r="AW645">
            <v>0.38999999999999996</v>
          </cell>
          <cell r="BC645">
            <v>0.04</v>
          </cell>
          <cell r="BE645">
            <v>0.35</v>
          </cell>
          <cell r="BK645">
            <v>0.4602</v>
          </cell>
          <cell r="BQ645">
            <v>4.7199999999999999E-2</v>
          </cell>
          <cell r="BS645">
            <v>0.41299999999999998</v>
          </cell>
          <cell r="BU645">
            <v>0.4602</v>
          </cell>
        </row>
        <row r="646">
          <cell r="D646">
            <v>0</v>
          </cell>
          <cell r="E646">
            <v>0</v>
          </cell>
          <cell r="AN646">
            <v>49</v>
          </cell>
          <cell r="AP646" t="str">
            <v>Усиление ВЛ-10 кВ Ф-240 и Ф-121 от ПС 35/10 кВ "Марьинская" (тех.прис. ООО "Эко-Культура" тепличный комплекс в ст.Марьинская Кировского р-н  (100-750)</v>
          </cell>
          <cell r="AQ646" t="str">
            <v>СТФ</v>
          </cell>
          <cell r="AS646">
            <v>2.54054</v>
          </cell>
          <cell r="AT646">
            <v>2.2915599999999996</v>
          </cell>
          <cell r="AU646">
            <v>0.21099999999999999</v>
          </cell>
          <cell r="AV646">
            <v>0</v>
          </cell>
          <cell r="AW646">
            <v>1.9419999999999999</v>
          </cell>
          <cell r="AY646">
            <v>1.9419999999999999</v>
          </cell>
          <cell r="BF646">
            <v>1.9419999999999999</v>
          </cell>
          <cell r="BG646" t="e">
            <v>#DIV/0!</v>
          </cell>
          <cell r="BJ646">
            <v>0</v>
          </cell>
          <cell r="BK646">
            <v>2.29146399</v>
          </cell>
          <cell r="BM646">
            <v>2.1774639900000001</v>
          </cell>
          <cell r="BO646">
            <v>0.114</v>
          </cell>
          <cell r="BT646">
            <v>0</v>
          </cell>
          <cell r="BU646">
            <v>2.29146399</v>
          </cell>
          <cell r="BV646" t="e">
            <v>#DIV/0!</v>
          </cell>
        </row>
        <row r="647">
          <cell r="C647">
            <v>145</v>
          </cell>
          <cell r="D647">
            <v>0</v>
          </cell>
          <cell r="E647">
            <v>0</v>
          </cell>
          <cell r="AN647">
            <v>50</v>
          </cell>
          <cell r="AP647" t="str">
            <v xml:space="preserve">Отпайка от ВЛ 10 кВ Ф-188 ТП-10/0,4, для технологического присоединения энергопринимающего устройства ВРУ-0,4 кВ магазина "Магнит", Буденовского района, с.Покойное. (15-100)
</v>
          </cell>
          <cell r="AQ647" t="str">
            <v>СТФ</v>
          </cell>
          <cell r="AS647">
            <v>0.43069999999999997</v>
          </cell>
          <cell r="AT647">
            <v>0.43069999999999997</v>
          </cell>
          <cell r="AU647">
            <v>0</v>
          </cell>
          <cell r="AV647">
            <v>0</v>
          </cell>
          <cell r="AW647">
            <v>0.36499999999999999</v>
          </cell>
          <cell r="BA647">
            <v>0.36499999999999999</v>
          </cell>
          <cell r="BF647">
            <v>0.36499999999999999</v>
          </cell>
          <cell r="BG647" t="e">
            <v>#DIV/0!</v>
          </cell>
          <cell r="BJ647">
            <v>0</v>
          </cell>
          <cell r="BK647">
            <v>0.43091199999999996</v>
          </cell>
          <cell r="BO647">
            <v>0.40037699999999998</v>
          </cell>
          <cell r="BS647">
            <v>3.0535E-2</v>
          </cell>
          <cell r="BT647">
            <v>0</v>
          </cell>
          <cell r="BU647">
            <v>0.43091199999999996</v>
          </cell>
          <cell r="BV647" t="e">
            <v>#DIV/0!</v>
          </cell>
        </row>
        <row r="648">
          <cell r="C648">
            <v>144</v>
          </cell>
          <cell r="D648">
            <v>0</v>
          </cell>
          <cell r="E648">
            <v>0</v>
          </cell>
          <cell r="AN648">
            <v>51</v>
          </cell>
          <cell r="AP648" t="str">
            <v>Строительство ВЛ 6 кВ от  ПС  "Т-303"  (техприсоединение энергопринимающих устройств цеха по производству преформ ООО "Стимул-А" в г. Минеральные Воды) (100-750)</v>
          </cell>
          <cell r="AQ648" t="str">
            <v>СТФ</v>
          </cell>
          <cell r="AS648">
            <v>3.45858</v>
          </cell>
          <cell r="AT648">
            <v>3.1494199999999997</v>
          </cell>
          <cell r="AU648">
            <v>0.26200000000000001</v>
          </cell>
          <cell r="AV648">
            <v>0</v>
          </cell>
          <cell r="AW648">
            <v>2.669</v>
          </cell>
          <cell r="AY648">
            <v>2.669</v>
          </cell>
          <cell r="BF648">
            <v>2.669</v>
          </cell>
          <cell r="BG648" t="e">
            <v>#DIV/0!</v>
          </cell>
          <cell r="BJ648">
            <v>0</v>
          </cell>
          <cell r="BK648">
            <v>3.1496721700000005</v>
          </cell>
          <cell r="BM648">
            <v>2.9922011700000004</v>
          </cell>
          <cell r="BQ648">
            <v>0.157471</v>
          </cell>
          <cell r="BT648">
            <v>0</v>
          </cell>
          <cell r="BU648">
            <v>3.1496721700000005</v>
          </cell>
          <cell r="BV648" t="e">
            <v>#DIV/0!</v>
          </cell>
        </row>
        <row r="649">
          <cell r="D649">
            <v>0</v>
          </cell>
          <cell r="E649">
            <v>0</v>
          </cell>
          <cell r="AN649">
            <v>52</v>
          </cell>
          <cell r="AP649" t="str">
            <v>Строительство ЛЭП 10 кВ до границы участка жилого дома, г. Ессентуки, мкр. Опытник, 3 очередь, 28 (тех.прис. Гавриленко Раиса Ивановна) (до 15)</v>
          </cell>
          <cell r="AQ649" t="str">
            <v>СТФ</v>
          </cell>
          <cell r="AS649">
            <v>0.38704</v>
          </cell>
          <cell r="AT649">
            <v>0.38704</v>
          </cell>
          <cell r="AU649">
            <v>0</v>
          </cell>
          <cell r="AV649">
            <v>0</v>
          </cell>
          <cell r="AW649">
            <v>0.32800000000000001</v>
          </cell>
          <cell r="BC649">
            <v>0.32800000000000001</v>
          </cell>
          <cell r="BF649">
            <v>0.32800000000000001</v>
          </cell>
          <cell r="BG649" t="e">
            <v>#DIV/0!</v>
          </cell>
          <cell r="BJ649">
            <v>0</v>
          </cell>
          <cell r="BK649">
            <v>0.38704</v>
          </cell>
          <cell r="BQ649">
            <v>0.38704</v>
          </cell>
          <cell r="BT649">
            <v>0</v>
          </cell>
          <cell r="BU649">
            <v>0.38704</v>
          </cell>
          <cell r="BV649" t="e">
            <v>#DIV/0!</v>
          </cell>
        </row>
        <row r="650">
          <cell r="D650">
            <v>0</v>
          </cell>
          <cell r="E650">
            <v>0</v>
          </cell>
          <cell r="AN650">
            <v>53</v>
          </cell>
          <cell r="AP650" t="str">
            <v>Строительство ЛЭП 10 кВ до границы строительной площадки под кафе-магазин Минераловодский район, пос. Змейка, ул. Пролетарская, 12 (тех.прис. Ярсанаев Б.А.) (15-100)</v>
          </cell>
          <cell r="AQ650" t="str">
            <v>СТФ</v>
          </cell>
          <cell r="AS650">
            <v>0.49914000000000003</v>
          </cell>
          <cell r="AT650">
            <v>0.49914000000000003</v>
          </cell>
          <cell r="AU650">
            <v>0</v>
          </cell>
          <cell r="AV650">
            <v>0</v>
          </cell>
          <cell r="AW650">
            <v>0.42300000000000004</v>
          </cell>
          <cell r="BA650">
            <v>2.3E-2</v>
          </cell>
          <cell r="BC650">
            <v>0.4</v>
          </cell>
          <cell r="BF650">
            <v>0.42300000000000004</v>
          </cell>
          <cell r="BG650" t="e">
            <v>#DIV/0!</v>
          </cell>
          <cell r="BJ650">
            <v>0</v>
          </cell>
          <cell r="BK650">
            <v>0.49880000000000002</v>
          </cell>
          <cell r="BO650">
            <v>2.7E-2</v>
          </cell>
          <cell r="BQ650">
            <v>0.36</v>
          </cell>
          <cell r="BS650">
            <v>0.1118</v>
          </cell>
          <cell r="BT650">
            <v>0</v>
          </cell>
          <cell r="BU650">
            <v>0.49880000000000002</v>
          </cell>
          <cell r="BV650" t="e">
            <v>#DIV/0!</v>
          </cell>
        </row>
        <row r="651">
          <cell r="D651">
            <v>0</v>
          </cell>
          <cell r="E651">
            <v>0</v>
          </cell>
          <cell r="AN651">
            <v>54</v>
          </cell>
          <cell r="AP651" t="str">
            <v>Строительство ВЛ-6 кВ до границы участка Минераловодский район, п. Загорский, ул. Пионерская, № 7 (тех.прис. ООО «Монтажно-строительная компания  Русь») (100-750)</v>
          </cell>
          <cell r="AQ651" t="str">
            <v>СТФ</v>
          </cell>
          <cell r="AS651">
            <v>1.0855999999999999</v>
          </cell>
          <cell r="AT651">
            <v>1.0855999999999999</v>
          </cell>
          <cell r="AU651">
            <v>0</v>
          </cell>
          <cell r="AV651">
            <v>0</v>
          </cell>
          <cell r="AW651">
            <v>0.91999999999999993</v>
          </cell>
          <cell r="BA651">
            <v>0.40799999999999997</v>
          </cell>
          <cell r="BC651">
            <v>0.51200000000000001</v>
          </cell>
          <cell r="BF651">
            <v>0.91999999999999993</v>
          </cell>
          <cell r="BG651" t="e">
            <v>#DIV/0!</v>
          </cell>
          <cell r="BJ651">
            <v>0</v>
          </cell>
          <cell r="BK651">
            <v>1.0855999999999999</v>
          </cell>
          <cell r="BO651">
            <v>0.48143999999999992</v>
          </cell>
          <cell r="BQ651">
            <v>0.60416000000000003</v>
          </cell>
          <cell r="BT651">
            <v>0</v>
          </cell>
          <cell r="BU651">
            <v>1.0855999999999999</v>
          </cell>
          <cell r="BV651" t="e">
            <v>#DIV/0!</v>
          </cell>
        </row>
        <row r="652">
          <cell r="D652">
            <v>0</v>
          </cell>
          <cell r="E652">
            <v>0</v>
          </cell>
          <cell r="AN652">
            <v>55</v>
          </cell>
          <cell r="AP652" t="str">
            <v>Строительство ЛЭП 6 кВ до границы участка расположенного в 15 м. на северо-запад от ориентира магазин адрес ориентира: Минераловодский район, с. Канглы, ул. Шоссейная, 11 «Б» (тех.прис. Алиев М.М.)  (15-100)</v>
          </cell>
          <cell r="AQ652" t="str">
            <v>СТФ</v>
          </cell>
          <cell r="AS652">
            <v>0.33747999999999995</v>
          </cell>
          <cell r="AT652">
            <v>0.33747999999999995</v>
          </cell>
          <cell r="AU652">
            <v>0</v>
          </cell>
          <cell r="AV652">
            <v>0</v>
          </cell>
          <cell r="AW652">
            <v>0.28599999999999998</v>
          </cell>
          <cell r="BC652">
            <v>0.28599999999999998</v>
          </cell>
          <cell r="BF652">
            <v>0.28599999999999998</v>
          </cell>
          <cell r="BG652" t="e">
            <v>#DIV/0!</v>
          </cell>
          <cell r="BJ652">
            <v>0</v>
          </cell>
          <cell r="BK652">
            <v>0.33747999999999995</v>
          </cell>
          <cell r="BQ652">
            <v>0.33747999999999995</v>
          </cell>
          <cell r="BT652">
            <v>0</v>
          </cell>
          <cell r="BU652">
            <v>0.33747999999999995</v>
          </cell>
          <cell r="BV652" t="e">
            <v>#DIV/0!</v>
          </cell>
        </row>
        <row r="653">
          <cell r="D653">
            <v>0</v>
          </cell>
          <cell r="E653">
            <v>0</v>
          </cell>
          <cell r="AN653">
            <v>56</v>
          </cell>
          <cell r="AP653" t="str">
            <v>Строительство ЛЭП 10 кВ до границы участка СПК "Делибалтовых" Домик рыбака, туриста, располженный в Предгорный р-н, ст. т Суворовская, пойма реки Кума, 300 м. выше по течению от границы ст. Суворовской на 1-ой Левобережной пойменной терассе (15-100)</v>
          </cell>
          <cell r="AQ653" t="str">
            <v>СТФ</v>
          </cell>
          <cell r="AS653">
            <v>0.43659999999999999</v>
          </cell>
          <cell r="AT653">
            <v>0.43659999999999999</v>
          </cell>
          <cell r="AU653">
            <v>0</v>
          </cell>
          <cell r="AV653">
            <v>0</v>
          </cell>
          <cell r="AW653">
            <v>0.37</v>
          </cell>
          <cell r="BC653">
            <v>0.37</v>
          </cell>
          <cell r="BF653">
            <v>0.37</v>
          </cell>
          <cell r="BG653" t="e">
            <v>#DIV/0!</v>
          </cell>
          <cell r="BJ653">
            <v>0</v>
          </cell>
          <cell r="BK653">
            <v>0.43663333333333298</v>
          </cell>
          <cell r="BQ653">
            <v>0.27533333333333299</v>
          </cell>
          <cell r="BS653">
            <v>0.16129999999999997</v>
          </cell>
          <cell r="BT653">
            <v>0</v>
          </cell>
          <cell r="BU653">
            <v>0.43663333333333298</v>
          </cell>
          <cell r="BV653" t="e">
            <v>#DIV/0!</v>
          </cell>
        </row>
        <row r="654">
          <cell r="D654">
            <v>0</v>
          </cell>
          <cell r="E654">
            <v>0</v>
          </cell>
          <cell r="AN654">
            <v>57</v>
          </cell>
          <cell r="AP654" t="str">
            <v>Строительство ВЛ-6 кВ для обеспечения технологического присоединения энергопринимающих устройств завода по производству спирта ООО «Первый винокуренный завод» в г. Минеральные Воды (100-750)</v>
          </cell>
          <cell r="AQ654" t="str">
            <v>СТФ</v>
          </cell>
          <cell r="AS654">
            <v>1.3865000000000001</v>
          </cell>
          <cell r="AT654">
            <v>1.3865000000000001</v>
          </cell>
          <cell r="AU654">
            <v>0</v>
          </cell>
          <cell r="AV654">
            <v>0</v>
          </cell>
          <cell r="AW654">
            <v>1.175</v>
          </cell>
          <cell r="BC654">
            <v>1.175</v>
          </cell>
          <cell r="BF654">
            <v>1.175</v>
          </cell>
          <cell r="BG654" t="e">
            <v>#DIV/0!</v>
          </cell>
          <cell r="BJ654">
            <v>0</v>
          </cell>
          <cell r="BK654">
            <v>1.3861226666666671</v>
          </cell>
          <cell r="BQ654">
            <v>0.70392266666666703</v>
          </cell>
          <cell r="BS654">
            <v>0.68220000000000003</v>
          </cell>
          <cell r="BT654">
            <v>0</v>
          </cell>
          <cell r="BU654">
            <v>1.3861226666666671</v>
          </cell>
          <cell r="BV654" t="e">
            <v>#DIV/0!</v>
          </cell>
        </row>
        <row r="655">
          <cell r="D655">
            <v>0</v>
          </cell>
          <cell r="E655">
            <v>0</v>
          </cell>
          <cell r="AN655">
            <v>58</v>
          </cell>
          <cell r="AP655" t="str">
            <v>Строительство ВЛ 10 кВ Ф-153 опора № 33 от ПС "Подгорненская" (Тех.прис.стоянка грузовых автомобилей ст.Подгорненская Вартанов)  (15-100)</v>
          </cell>
          <cell r="AQ655" t="str">
            <v>СТФ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BF655">
            <v>0</v>
          </cell>
          <cell r="BG655" t="e">
            <v>#DIV/0!</v>
          </cell>
          <cell r="BH655">
            <v>0.32277240000000001</v>
          </cell>
          <cell r="BJ655">
            <v>0</v>
          </cell>
          <cell r="BK655">
            <v>0.32277240000000001</v>
          </cell>
          <cell r="BM655">
            <v>0.32277240000000001</v>
          </cell>
          <cell r="BT655">
            <v>0</v>
          </cell>
          <cell r="BU655">
            <v>0.32277240000000001</v>
          </cell>
          <cell r="BV655" t="e">
            <v>#DIV/0!</v>
          </cell>
        </row>
        <row r="656">
          <cell r="C656">
            <v>201</v>
          </cell>
          <cell r="D656">
            <v>0</v>
          </cell>
          <cell r="E656">
            <v>0</v>
          </cell>
          <cell r="AN656">
            <v>59</v>
          </cell>
          <cell r="AP656" t="str">
            <v>Строительство ВЛ-10 кВ для обеспечения технологического присоединения энергопринимающих устройств производственной базы ООО «Европа» в с. Кочубеевском (100-750)</v>
          </cell>
          <cell r="AQ656" t="str">
            <v>СТФ</v>
          </cell>
          <cell r="AS656">
            <v>1.72044</v>
          </cell>
          <cell r="AT656">
            <v>1.72044</v>
          </cell>
          <cell r="AU656">
            <v>0</v>
          </cell>
          <cell r="AV656">
            <v>0</v>
          </cell>
          <cell r="AW656">
            <v>1.458</v>
          </cell>
          <cell r="BA656">
            <v>0.13600000000000001</v>
          </cell>
          <cell r="BC656">
            <v>1.1220000000000001</v>
          </cell>
          <cell r="BE656">
            <v>0.2</v>
          </cell>
          <cell r="BF656">
            <v>1.458</v>
          </cell>
          <cell r="BG656" t="e">
            <v>#DIV/0!</v>
          </cell>
          <cell r="BJ656">
            <v>0</v>
          </cell>
          <cell r="BK656">
            <v>1.7203999999999999</v>
          </cell>
          <cell r="BO656">
            <v>0.16</v>
          </cell>
          <cell r="BQ656">
            <v>1.25</v>
          </cell>
          <cell r="BS656">
            <v>0.31040000000000001</v>
          </cell>
          <cell r="BT656">
            <v>0</v>
          </cell>
          <cell r="BU656">
            <v>1.7203999999999999</v>
          </cell>
          <cell r="BV656" t="e">
            <v>#DIV/0!</v>
          </cell>
        </row>
        <row r="657">
          <cell r="D657">
            <v>13.692</v>
          </cell>
          <cell r="E657">
            <v>7.5672669699999995</v>
          </cell>
          <cell r="AN657">
            <v>60</v>
          </cell>
          <cell r="AP657" t="str">
            <v>Строительство ВЛ-10 кВ  для осуществления технологического присоединения «Дожимной компрессорной станции «Алексеевская» ЗАО «Газпром инвест Юг» в Петровском районе (100-750)</v>
          </cell>
          <cell r="AQ657" t="str">
            <v>СТФ</v>
          </cell>
          <cell r="AS657">
            <v>4.6940399999999993</v>
          </cell>
          <cell r="AT657">
            <v>4.6940399999999993</v>
          </cell>
          <cell r="AU657">
            <v>0</v>
          </cell>
          <cell r="AV657">
            <v>0</v>
          </cell>
          <cell r="AW657">
            <v>3.9779999999999998</v>
          </cell>
          <cell r="BA657">
            <v>0.34499999999999997</v>
          </cell>
          <cell r="BC657">
            <v>3.3029999999999999</v>
          </cell>
          <cell r="BE657">
            <v>0.33</v>
          </cell>
          <cell r="BF657">
            <v>3.9779999999999998</v>
          </cell>
          <cell r="BG657" t="e">
            <v>#DIV/0!</v>
          </cell>
          <cell r="BJ657">
            <v>0</v>
          </cell>
          <cell r="BK657">
            <v>4.694</v>
          </cell>
          <cell r="BO657">
            <v>0.40699999999999997</v>
          </cell>
          <cell r="BQ657">
            <v>4</v>
          </cell>
          <cell r="BS657">
            <v>0.28699999999999998</v>
          </cell>
          <cell r="BT657">
            <v>0</v>
          </cell>
          <cell r="BU657">
            <v>4.694</v>
          </cell>
          <cell r="BV657" t="e">
            <v>#DIV/0!</v>
          </cell>
        </row>
        <row r="658">
          <cell r="C658" t="str">
            <v>147</v>
          </cell>
          <cell r="D658">
            <v>13.692</v>
          </cell>
          <cell r="E658">
            <v>7.5672669699999995</v>
          </cell>
          <cell r="AN658">
            <v>61</v>
          </cell>
          <cell r="AP658" t="str">
            <v>Электроснабжение строительной площадки жилого района Русский лес" в с. Верхнерусском Шпаковского района СК" (100-750)</v>
          </cell>
          <cell r="AQ658" t="str">
            <v>СТФ</v>
          </cell>
          <cell r="AS658">
            <v>2.2998199999999995</v>
          </cell>
          <cell r="AT658">
            <v>2.2998199999999995</v>
          </cell>
          <cell r="AU658">
            <v>0</v>
          </cell>
          <cell r="AV658">
            <v>0</v>
          </cell>
          <cell r="AW658">
            <v>1.9489999999999998</v>
          </cell>
          <cell r="BC658">
            <v>1.5489999999999999</v>
          </cell>
          <cell r="BE658">
            <v>0.4</v>
          </cell>
          <cell r="BK658">
            <v>2.2997999999999998</v>
          </cell>
          <cell r="BQ658">
            <v>2</v>
          </cell>
          <cell r="BS658">
            <v>0.29980000000000001</v>
          </cell>
          <cell r="BU658">
            <v>2.2997999999999998</v>
          </cell>
        </row>
        <row r="659">
          <cell r="D659">
            <v>0</v>
          </cell>
          <cell r="E659">
            <v>0</v>
          </cell>
          <cell r="AN659">
            <v>62</v>
          </cell>
          <cell r="AP659" t="str">
            <v>Строительство ВЛ-10 кВ для осуществления технологического присоединения строительной площадки ЗАО «Ставропольский завод строительных материалов» в с. Спасское Благодарненского района (свыше 750)</v>
          </cell>
          <cell r="AQ659" t="str">
            <v>СТФ</v>
          </cell>
          <cell r="AS659">
            <v>0.37641999999999998</v>
          </cell>
          <cell r="AT659">
            <v>0.37641999999999998</v>
          </cell>
          <cell r="AU659">
            <v>0</v>
          </cell>
          <cell r="AV659">
            <v>0</v>
          </cell>
          <cell r="AW659">
            <v>0.31900000000000001</v>
          </cell>
          <cell r="BA659">
            <v>0.31900000000000001</v>
          </cell>
          <cell r="BF659">
            <v>0.31900000000000001</v>
          </cell>
          <cell r="BG659" t="e">
            <v>#DIV/0!</v>
          </cell>
          <cell r="BJ659">
            <v>0</v>
          </cell>
          <cell r="BK659">
            <v>0.376</v>
          </cell>
          <cell r="BO659">
            <v>0.376</v>
          </cell>
          <cell r="BT659">
            <v>0</v>
          </cell>
          <cell r="BU659">
            <v>0.376</v>
          </cell>
          <cell r="BV659" t="e">
            <v>#DIV/0!</v>
          </cell>
        </row>
        <row r="660">
          <cell r="D660">
            <v>0</v>
          </cell>
          <cell r="E660">
            <v>0</v>
          </cell>
          <cell r="AN660">
            <v>63</v>
          </cell>
          <cell r="AP660" t="str">
            <v>Строительство ВЛ 10 кВ от опоры № 7 Ф-390 ПС "Кинжал" (техприсоединение энергопринимающих устройств стройплощадки логистического центра АПП "Ставрополье" в с. Ульяновка Минераловодского р-на) (свыше 750)</v>
          </cell>
          <cell r="AQ660" t="str">
            <v>СТФ</v>
          </cell>
          <cell r="AS660">
            <v>5.6521999999999997</v>
          </cell>
          <cell r="AT660">
            <v>5.6521999999999997</v>
          </cell>
          <cell r="AU660">
            <v>0</v>
          </cell>
          <cell r="AV660">
            <v>0</v>
          </cell>
          <cell r="AW660">
            <v>4.79</v>
          </cell>
          <cell r="BA660">
            <v>4.2249999999999996</v>
          </cell>
          <cell r="BC660">
            <v>0.56500000000000039</v>
          </cell>
          <cell r="BF660">
            <v>4.79</v>
          </cell>
          <cell r="BG660" t="e">
            <v>#DIV/0!</v>
          </cell>
          <cell r="BJ660">
            <v>0</v>
          </cell>
          <cell r="BK660">
            <v>5.6521999999999997</v>
          </cell>
          <cell r="BO660">
            <v>0.48099999999999998</v>
          </cell>
          <cell r="BQ660">
            <v>5.1711999999999998</v>
          </cell>
          <cell r="BT660">
            <v>0</v>
          </cell>
          <cell r="BU660">
            <v>5.6521999999999997</v>
          </cell>
          <cell r="BV660" t="e">
            <v>#DIV/0!</v>
          </cell>
        </row>
        <row r="661">
          <cell r="D661">
            <v>0</v>
          </cell>
          <cell r="E661">
            <v>0</v>
          </cell>
          <cell r="AN661">
            <v>64</v>
          </cell>
          <cell r="AP661" t="str">
            <v>Строит.ПКУ-10 и ВЛЗ-10 кВ от Ф-296 ПС Курская-2"  (100-750)</v>
          </cell>
          <cell r="AQ661" t="str">
            <v>СТФ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BF661">
            <v>0</v>
          </cell>
          <cell r="BG661" t="e">
            <v>#DIV/0!</v>
          </cell>
          <cell r="BH661">
            <v>0.21694376000000001</v>
          </cell>
          <cell r="BJ661">
            <v>0</v>
          </cell>
          <cell r="BK661">
            <v>0.21694375999999999</v>
          </cell>
          <cell r="BM661">
            <v>0.21694375999999999</v>
          </cell>
          <cell r="BT661">
            <v>0</v>
          </cell>
          <cell r="BU661">
            <v>0.21694375999999999</v>
          </cell>
          <cell r="BV661" t="e">
            <v>#DIV/0!</v>
          </cell>
        </row>
        <row r="662">
          <cell r="D662">
            <v>0</v>
          </cell>
          <cell r="E662">
            <v>0</v>
          </cell>
          <cell r="AN662">
            <v>65</v>
          </cell>
          <cell r="AP662" t="str">
            <v>"Строительство ВЛ 10 кВ от Ф-161,ПС Железноводская до РУ-10 кВ ПС "ДРСУ" (100-750)</v>
          </cell>
          <cell r="AQ662" t="str">
            <v>СТФ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BF662">
            <v>0</v>
          </cell>
          <cell r="BG662" t="e">
            <v>#DIV/0!</v>
          </cell>
          <cell r="BH662">
            <v>3.2000010000000245E-2</v>
          </cell>
          <cell r="BJ662">
            <v>0</v>
          </cell>
          <cell r="BK662">
            <v>3.2000010000000002E-2</v>
          </cell>
          <cell r="BM662">
            <v>3.2000010000000002E-2</v>
          </cell>
          <cell r="BT662">
            <v>0</v>
          </cell>
          <cell r="BU662">
            <v>3.2000010000000002E-2</v>
          </cell>
          <cell r="BV662" t="e">
            <v>#DIV/0!</v>
          </cell>
        </row>
        <row r="663">
          <cell r="D663">
            <v>100.28820168</v>
          </cell>
          <cell r="E663">
            <v>190.400038</v>
          </cell>
          <cell r="AN663">
            <v>66</v>
          </cell>
          <cell r="AP663" t="str">
            <v>Строительство ВЛ-10 кВ Ф-152 от ПС"Е-2" до границы земельного участка в п. Санамер (тех.прис.скважины) (100-750)</v>
          </cell>
          <cell r="AQ663" t="str">
            <v>СТФ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BF663">
            <v>0</v>
          </cell>
          <cell r="BG663" t="e">
            <v>#DIV/0!</v>
          </cell>
          <cell r="BH663">
            <v>4.7982050000000047E-2</v>
          </cell>
          <cell r="BJ663">
            <v>0</v>
          </cell>
          <cell r="BK663">
            <v>4.7982049999999998E-2</v>
          </cell>
          <cell r="BM663">
            <v>4.7982049999999998E-2</v>
          </cell>
          <cell r="BT663">
            <v>0</v>
          </cell>
          <cell r="BU663">
            <v>4.7982049999999998E-2</v>
          </cell>
          <cell r="BV663" t="e">
            <v>#DIV/0!</v>
          </cell>
        </row>
        <row r="664">
          <cell r="D664">
            <v>100.28820168</v>
          </cell>
          <cell r="E664">
            <v>190.400038</v>
          </cell>
          <cell r="AP664" t="str">
            <v>Воздушные Линии 0,4 кВ (СН2)</v>
          </cell>
          <cell r="AR664">
            <v>0</v>
          </cell>
          <cell r="AS664">
            <v>3.1317199999999996</v>
          </cell>
          <cell r="AT664">
            <v>3.1317199999999996</v>
          </cell>
          <cell r="AU664">
            <v>0</v>
          </cell>
          <cell r="AV664">
            <v>0</v>
          </cell>
          <cell r="AW664">
            <v>2.8440000000000003</v>
          </cell>
          <cell r="AX664">
            <v>0</v>
          </cell>
          <cell r="AY664">
            <v>0</v>
          </cell>
          <cell r="AZ664">
            <v>0</v>
          </cell>
          <cell r="BA664">
            <v>0.50700000000000001</v>
          </cell>
          <cell r="BB664">
            <v>0</v>
          </cell>
          <cell r="BC664">
            <v>2.1670000000000003</v>
          </cell>
          <cell r="BD664">
            <v>0</v>
          </cell>
          <cell r="BE664">
            <v>0.17</v>
          </cell>
          <cell r="BF664">
            <v>2.6540000000000004</v>
          </cell>
          <cell r="BG664" t="e">
            <v>#DIV/0!</v>
          </cell>
          <cell r="BH664">
            <v>0.50073794000000005</v>
          </cell>
          <cell r="BI664">
            <v>0</v>
          </cell>
          <cell r="BJ664">
            <v>0</v>
          </cell>
          <cell r="BK664">
            <v>3.8566712733333337</v>
          </cell>
          <cell r="BL664">
            <v>0</v>
          </cell>
          <cell r="BM664">
            <v>0.50073794000000005</v>
          </cell>
          <cell r="BN664">
            <v>0</v>
          </cell>
          <cell r="BO664">
            <v>0.499</v>
          </cell>
          <cell r="BP664">
            <v>0</v>
          </cell>
          <cell r="BQ664">
            <v>1.0257333333333334</v>
          </cell>
          <cell r="BR664">
            <v>0</v>
          </cell>
          <cell r="BS664">
            <v>1.8312000000000002</v>
          </cell>
          <cell r="BT664">
            <v>0</v>
          </cell>
          <cell r="BU664">
            <v>3.8566712733333337</v>
          </cell>
          <cell r="BV664" t="e">
            <v>#DIV/0!</v>
          </cell>
          <cell r="BW664">
            <v>0</v>
          </cell>
          <cell r="BX664">
            <v>0</v>
          </cell>
        </row>
        <row r="665">
          <cell r="D665">
            <v>99.675639120000014</v>
          </cell>
          <cell r="E665">
            <v>189.89025799999999</v>
          </cell>
          <cell r="AN665">
            <v>67</v>
          </cell>
          <cell r="AP665" t="str">
            <v>Строительство ЛЭП 0,4 кВ до границы участка жилого дома, г. Ессентуки ст. Казанская, уч №6 (тех.прис. Щербаков  В.В.) (до 15)</v>
          </cell>
          <cell r="AQ665" t="str">
            <v>СТФ</v>
          </cell>
          <cell r="AS665">
            <v>0.28909999999999997</v>
          </cell>
          <cell r="AT665">
            <v>0.28909999999999997</v>
          </cell>
          <cell r="AU665">
            <v>0</v>
          </cell>
          <cell r="AV665">
            <v>0</v>
          </cell>
          <cell r="AW665">
            <v>0.245</v>
          </cell>
          <cell r="BC665">
            <v>0.245</v>
          </cell>
          <cell r="BF665">
            <v>0.245</v>
          </cell>
          <cell r="BG665" t="e">
            <v>#DIV/0!</v>
          </cell>
          <cell r="BJ665">
            <v>0</v>
          </cell>
          <cell r="BK665">
            <v>0.28911333333333333</v>
          </cell>
          <cell r="BQ665">
            <v>0.13491333333333333</v>
          </cell>
          <cell r="BS665">
            <v>0.15419999999999998</v>
          </cell>
          <cell r="BT665">
            <v>0</v>
          </cell>
          <cell r="BU665">
            <v>0.28911333333333333</v>
          </cell>
          <cell r="BV665" t="e">
            <v>#DIV/0!</v>
          </cell>
        </row>
        <row r="666">
          <cell r="D666">
            <v>84.969188120000013</v>
          </cell>
          <cell r="E666">
            <v>69.719930000000005</v>
          </cell>
          <cell r="AN666">
            <v>68</v>
          </cell>
          <cell r="AP666" t="str">
            <v>Строительство ЛЭП 0,4 кВ до границы участка жилого дома, г. Ессентуки, ул. им. Н. Панасенко, дом  №9 (тех.прис. Пророкин Г.Г. ) (до 15)</v>
          </cell>
          <cell r="AQ666" t="str">
            <v>СТФ</v>
          </cell>
          <cell r="AS666">
            <v>8.26E-3</v>
          </cell>
          <cell r="AT666">
            <v>8.26E-3</v>
          </cell>
          <cell r="AU666">
            <v>0</v>
          </cell>
          <cell r="AV666">
            <v>0</v>
          </cell>
          <cell r="AW666">
            <v>7.0000000000000001E-3</v>
          </cell>
          <cell r="BC666">
            <v>7.0000000000000001E-3</v>
          </cell>
          <cell r="BF666">
            <v>7.0000000000000001E-3</v>
          </cell>
          <cell r="BG666" t="e">
            <v>#DIV/0!</v>
          </cell>
          <cell r="BJ666">
            <v>0</v>
          </cell>
          <cell r="BK666">
            <v>8.3000000000000001E-3</v>
          </cell>
          <cell r="BQ666">
            <v>8.3000000000000001E-3</v>
          </cell>
          <cell r="BT666">
            <v>0</v>
          </cell>
          <cell r="BU666">
            <v>8.3000000000000001E-3</v>
          </cell>
          <cell r="BV666" t="e">
            <v>#DIV/0!</v>
          </cell>
        </row>
        <row r="667">
          <cell r="D667">
            <v>84.969188120000013</v>
          </cell>
          <cell r="E667">
            <v>69.719930000000005</v>
          </cell>
          <cell r="AN667">
            <v>69</v>
          </cell>
          <cell r="AP667" t="str">
            <v>Строительство ВЛ 0,4 кВ для осуществления тех.прис. Жилого дома ул. Новая, 44 в а. Эдельбай Благодарненского района (Тойкиев З.С.) (до 15)</v>
          </cell>
          <cell r="AQ667" t="str">
            <v>СТФ</v>
          </cell>
          <cell r="AW667">
            <v>0.19</v>
          </cell>
          <cell r="BC667">
            <v>0.02</v>
          </cell>
          <cell r="BE667">
            <v>0.17</v>
          </cell>
          <cell r="BK667">
            <v>0.22420000000000001</v>
          </cell>
          <cell r="BQ667">
            <v>2.3599999999999999E-2</v>
          </cell>
          <cell r="BS667">
            <v>0.2006</v>
          </cell>
          <cell r="BU667">
            <v>0.22420000000000001</v>
          </cell>
        </row>
        <row r="668">
          <cell r="D668">
            <v>83.000917999999999</v>
          </cell>
          <cell r="E668">
            <v>54.432910000000007</v>
          </cell>
          <cell r="AN668">
            <v>70</v>
          </cell>
          <cell r="AP668" t="str">
            <v>Строительство ЛЭП 0,4 кВ до границы участка жилого дома, г. Ессентуки ст. Казанская, уч №7 (тех.прис. Камышов В.И.) (до 15)</v>
          </cell>
          <cell r="AQ668" t="str">
            <v>СТФ</v>
          </cell>
          <cell r="AS668">
            <v>8.26E-3</v>
          </cell>
          <cell r="AT668">
            <v>8.26E-3</v>
          </cell>
          <cell r="AU668">
            <v>0</v>
          </cell>
          <cell r="AV668">
            <v>0</v>
          </cell>
          <cell r="AW668">
            <v>7.0000000000000001E-3</v>
          </cell>
          <cell r="BC668">
            <v>7.0000000000000001E-3</v>
          </cell>
          <cell r="BF668">
            <v>7.0000000000000001E-3</v>
          </cell>
          <cell r="BG668" t="e">
            <v>#DIV/0!</v>
          </cell>
          <cell r="BJ668">
            <v>0</v>
          </cell>
          <cell r="BK668">
            <v>8.3000000000000001E-3</v>
          </cell>
          <cell r="BQ668">
            <v>8.3000000000000001E-3</v>
          </cell>
          <cell r="BT668">
            <v>0</v>
          </cell>
          <cell r="BU668">
            <v>8.3000000000000001E-3</v>
          </cell>
          <cell r="BV668" t="e">
            <v>#DIV/0!</v>
          </cell>
        </row>
        <row r="669">
          <cell r="C669">
            <v>40</v>
          </cell>
          <cell r="D669">
            <v>30.155285000000003</v>
          </cell>
          <cell r="E669">
            <v>0.10348</v>
          </cell>
          <cell r="AN669">
            <v>71</v>
          </cell>
          <cell r="AP669" t="str">
            <v>Строительство ЛЭП 0,4 кВ до границы 66 участков по ул. 60 лет Победы и ул. Лесная в Пос. Пятигорском Предгорного района (тех.прис. К.С. Алисултанов, И. Г. - Б. Ли) (15-100)</v>
          </cell>
          <cell r="AQ669" t="str">
            <v>СТФ</v>
          </cell>
          <cell r="AS669">
            <v>2.0862400000000001</v>
          </cell>
          <cell r="AT669">
            <v>2.0862400000000001</v>
          </cell>
          <cell r="AU669">
            <v>0</v>
          </cell>
          <cell r="AV669">
            <v>0</v>
          </cell>
          <cell r="AW669">
            <v>1.768</v>
          </cell>
          <cell r="BC669">
            <v>1.768</v>
          </cell>
          <cell r="BF669">
            <v>1.768</v>
          </cell>
          <cell r="BG669" t="e">
            <v>#DIV/0!</v>
          </cell>
          <cell r="BJ669">
            <v>0</v>
          </cell>
          <cell r="BK669">
            <v>2.0862000000000003</v>
          </cell>
          <cell r="BQ669">
            <v>0.60980000000000001</v>
          </cell>
          <cell r="BS669">
            <v>1.4764000000000002</v>
          </cell>
          <cell r="BT669">
            <v>0</v>
          </cell>
          <cell r="BU669">
            <v>2.0862000000000003</v>
          </cell>
          <cell r="BV669" t="e">
            <v>#DIV/0!</v>
          </cell>
        </row>
        <row r="670">
          <cell r="C670">
            <v>41</v>
          </cell>
          <cell r="D670">
            <v>1.8442550000000002</v>
          </cell>
          <cell r="E670">
            <v>0.49378</v>
          </cell>
          <cell r="AN670">
            <v>72</v>
          </cell>
          <cell r="AP670" t="str">
            <v>Строительство ЛЭП 0,4 кВ до границы участка ул. Тупиковая, 4,  с. Прикумское, Минераловодский район (тех.прис. Ефименко Р.П.) (15-100)</v>
          </cell>
          <cell r="AQ670" t="str">
            <v>СТФ</v>
          </cell>
          <cell r="AS670">
            <v>0.22183999999999998</v>
          </cell>
          <cell r="AT670">
            <v>0.22183999999999998</v>
          </cell>
          <cell r="AU670">
            <v>0</v>
          </cell>
          <cell r="AV670">
            <v>0</v>
          </cell>
          <cell r="AW670">
            <v>0.188</v>
          </cell>
          <cell r="BA670">
            <v>0.188</v>
          </cell>
          <cell r="BF670">
            <v>0.188</v>
          </cell>
          <cell r="BG670" t="e">
            <v>#DIV/0!</v>
          </cell>
          <cell r="BJ670">
            <v>0</v>
          </cell>
          <cell r="BK670">
            <v>0.22199999999999998</v>
          </cell>
          <cell r="BO670">
            <v>0.17599999999999999</v>
          </cell>
          <cell r="BQ670">
            <v>4.5999999999999999E-2</v>
          </cell>
          <cell r="BT670">
            <v>0</v>
          </cell>
          <cell r="BU670">
            <v>0.22199999999999998</v>
          </cell>
          <cell r="BV670" t="e">
            <v>#DIV/0!</v>
          </cell>
        </row>
        <row r="671">
          <cell r="C671">
            <v>42</v>
          </cell>
          <cell r="D671">
            <v>5.4912350000000005</v>
          </cell>
          <cell r="E671">
            <v>2.1950000000000001E-2</v>
          </cell>
          <cell r="AN671">
            <v>73</v>
          </cell>
          <cell r="AP671" t="str">
            <v>Строительство ЛЭП 0,4 кВ до границы участка жилого дома, с. Ульяновка, ул. Ленина, 46е, Минераловодский район (тех.прис. Арабов С.Г.) (до 15)</v>
          </cell>
          <cell r="AQ671" t="str">
            <v>СТФ</v>
          </cell>
          <cell r="AS671">
            <v>0.14159999999999998</v>
          </cell>
          <cell r="AT671">
            <v>0.14159999999999998</v>
          </cell>
          <cell r="AU671">
            <v>0</v>
          </cell>
          <cell r="AV671">
            <v>0</v>
          </cell>
          <cell r="AW671">
            <v>0.12</v>
          </cell>
          <cell r="BC671">
            <v>0.12</v>
          </cell>
          <cell r="BF671">
            <v>0.12</v>
          </cell>
          <cell r="BG671" t="e">
            <v>#DIV/0!</v>
          </cell>
          <cell r="BJ671">
            <v>0</v>
          </cell>
          <cell r="BK671">
            <v>0.14159999999999998</v>
          </cell>
          <cell r="BQ671">
            <v>0.14159999999999998</v>
          </cell>
          <cell r="BT671">
            <v>0</v>
          </cell>
          <cell r="BU671">
            <v>0.14159999999999998</v>
          </cell>
          <cell r="BV671" t="e">
            <v>#DIV/0!</v>
          </cell>
        </row>
        <row r="672">
          <cell r="C672">
            <v>43</v>
          </cell>
          <cell r="D672">
            <v>7.9666490000000003</v>
          </cell>
          <cell r="E672">
            <v>29.47682</v>
          </cell>
          <cell r="AN672">
            <v>74</v>
          </cell>
          <cell r="AP672" t="str">
            <v>Строительство ЛЭП 0,4 кВ до границы строительной площадки жилого дома, Предгорный район, МО Ессентукский с/с, пос. Горный, ул. Садовая, 33 (тех.прис. Корикова Юлия Викторовна) (до 15)</v>
          </cell>
          <cell r="AQ672" t="str">
            <v>СТФ</v>
          </cell>
          <cell r="AS672">
            <v>3.422E-2</v>
          </cell>
          <cell r="AT672">
            <v>3.422E-2</v>
          </cell>
          <cell r="AU672">
            <v>0</v>
          </cell>
          <cell r="AV672">
            <v>0</v>
          </cell>
          <cell r="AW672">
            <v>2.9000000000000001E-2</v>
          </cell>
          <cell r="BA672">
            <v>2.9000000000000001E-2</v>
          </cell>
          <cell r="BF672">
            <v>2.9000000000000001E-2</v>
          </cell>
          <cell r="BG672" t="e">
            <v>#DIV/0!</v>
          </cell>
          <cell r="BJ672">
            <v>0</v>
          </cell>
          <cell r="BK672">
            <v>3.422E-2</v>
          </cell>
          <cell r="BO672">
            <v>8.9999999999999993E-3</v>
          </cell>
          <cell r="BQ672">
            <v>2.5219999999999999E-2</v>
          </cell>
          <cell r="BT672">
            <v>0</v>
          </cell>
          <cell r="BU672">
            <v>3.422E-2</v>
          </cell>
          <cell r="BV672" t="e">
            <v>#DIV/0!</v>
          </cell>
        </row>
        <row r="673">
          <cell r="C673">
            <v>44</v>
          </cell>
          <cell r="D673">
            <v>0</v>
          </cell>
          <cell r="E673">
            <v>0.25845000000000001</v>
          </cell>
          <cell r="AN673">
            <v>75</v>
          </cell>
          <cell r="AP673" t="str">
            <v>Строительство ЛЭП 0,4 кВ до границы участка подсобного хозяйства и базы отдыха, в ст.Боргустанская Предгорного района (тех.прис. Санаторий внутренних войск МВД России «Дон») (15-100)</v>
          </cell>
          <cell r="AQ673" t="str">
            <v>СТФ</v>
          </cell>
          <cell r="AS673">
            <v>0.34219999999999995</v>
          </cell>
          <cell r="AT673">
            <v>0.34219999999999995</v>
          </cell>
          <cell r="AU673">
            <v>0</v>
          </cell>
          <cell r="AV673">
            <v>0</v>
          </cell>
          <cell r="AW673">
            <v>0.28999999999999998</v>
          </cell>
          <cell r="BA673">
            <v>0.28999999999999998</v>
          </cell>
          <cell r="BF673">
            <v>0.28999999999999998</v>
          </cell>
          <cell r="BG673" t="e">
            <v>#DIV/0!</v>
          </cell>
          <cell r="BJ673">
            <v>0</v>
          </cell>
          <cell r="BK673">
            <v>0.34200000000000003</v>
          </cell>
          <cell r="BO673">
            <v>0.314</v>
          </cell>
          <cell r="BQ673">
            <v>2.8000000000000001E-2</v>
          </cell>
          <cell r="BT673">
            <v>0</v>
          </cell>
          <cell r="BU673">
            <v>0.34200000000000003</v>
          </cell>
          <cell r="BV673" t="e">
            <v>#DIV/0!</v>
          </cell>
        </row>
        <row r="674">
          <cell r="C674">
            <v>315</v>
          </cell>
          <cell r="D674">
            <v>0</v>
          </cell>
          <cell r="E674">
            <v>0</v>
          </cell>
          <cell r="AN674">
            <v>76</v>
          </cell>
          <cell r="AP674" t="str">
            <v>Строительство ВЛ 0,4 кВ от опоры № 16 Ф-1,от ТП-449 Ф-114  (тех.прис. жилого дома сад.товарищество "Родничек" Джараштиев С.М. дог. № 222 от 23.05.2011 г.) (до 15)</v>
          </cell>
          <cell r="AQ674" t="str">
            <v>СТФ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BF674">
            <v>0</v>
          </cell>
          <cell r="BG674" t="e">
            <v>#DIV/0!</v>
          </cell>
          <cell r="BH674">
            <v>3.330118E-2</v>
          </cell>
          <cell r="BJ674">
            <v>0</v>
          </cell>
          <cell r="BK674">
            <v>3.330118E-2</v>
          </cell>
          <cell r="BM674">
            <v>3.330118E-2</v>
          </cell>
          <cell r="BT674">
            <v>0</v>
          </cell>
          <cell r="BU674">
            <v>3.330118E-2</v>
          </cell>
          <cell r="BV674" t="e">
            <v>#DIV/0!</v>
          </cell>
        </row>
        <row r="675">
          <cell r="C675">
            <v>45</v>
          </cell>
          <cell r="D675">
            <v>37.543493999999995</v>
          </cell>
          <cell r="E675">
            <v>24.078430000000001</v>
          </cell>
          <cell r="AN675">
            <v>77</v>
          </cell>
          <cell r="AP675" t="str">
            <v>Строительство ЛЭП 0,4 кВ от опоры присоединения ВЛ 0,4 кВ Ф-4 от ТП-106 Ф-135  (тех.прис. жилого дома с.Этока договор № 539 от 25.10.2010 г. Алексанян С.Б.)  (до 15)</v>
          </cell>
          <cell r="AQ675" t="str">
            <v>СТФ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BF675">
            <v>0</v>
          </cell>
          <cell r="BG675" t="e">
            <v>#DIV/0!</v>
          </cell>
          <cell r="BH675">
            <v>5.7317960000000001E-2</v>
          </cell>
          <cell r="BJ675">
            <v>0</v>
          </cell>
          <cell r="BK675">
            <v>5.7317960000000001E-2</v>
          </cell>
          <cell r="BM675">
            <v>5.7317960000000001E-2</v>
          </cell>
          <cell r="BT675">
            <v>0</v>
          </cell>
          <cell r="BU675">
            <v>5.7317960000000001E-2</v>
          </cell>
          <cell r="BV675" t="e">
            <v>#DIV/0!</v>
          </cell>
        </row>
        <row r="676">
          <cell r="D676">
            <v>0</v>
          </cell>
          <cell r="E676">
            <v>0</v>
          </cell>
          <cell r="AN676">
            <v>78</v>
          </cell>
          <cell r="AP676" t="str">
            <v>Строительство ЛЭП 0,4 кВ от РУ 0,4 кВ ЗТП 88 Ф-170  (тех.прис. административного здания склад. и подсобных помещениий в ОАО Агрофирма "Пятигорье" ИП Магдалянов Г.Л. Дог. № 44-05/9 от 25.04.2011 г.)  (15-100)</v>
          </cell>
          <cell r="AQ676" t="str">
            <v>СТФ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BF676">
            <v>0</v>
          </cell>
          <cell r="BG676" t="e">
            <v>#DIV/0!</v>
          </cell>
          <cell r="BH676">
            <v>0.11367666</v>
          </cell>
          <cell r="BJ676">
            <v>0</v>
          </cell>
          <cell r="BK676">
            <v>0.11367666</v>
          </cell>
          <cell r="BM676">
            <v>0.11367666</v>
          </cell>
          <cell r="BT676">
            <v>0</v>
          </cell>
          <cell r="BU676">
            <v>0.11367666</v>
          </cell>
          <cell r="BV676" t="e">
            <v>#DIV/0!</v>
          </cell>
        </row>
        <row r="677">
          <cell r="C677">
            <v>4</v>
          </cell>
          <cell r="D677">
            <v>0</v>
          </cell>
          <cell r="E677">
            <v>0</v>
          </cell>
          <cell r="AN677">
            <v>79</v>
          </cell>
          <cell r="AP677" t="str">
            <v>Строительство ВЛ 0,4 кВ от опоры № 16 Ф-3,от ТП-11 Ф-609  (тех.прис. жилого дома в с. Левокумка Шевченко В.В.дог. № 292 от 09.06.2011 г.)    (15-100)</v>
          </cell>
          <cell r="AQ677" t="str">
            <v>СТФ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BF677">
            <v>0</v>
          </cell>
          <cell r="BG677" t="e">
            <v>#DIV/0!</v>
          </cell>
          <cell r="BH677">
            <v>0.11380554</v>
          </cell>
          <cell r="BJ677">
            <v>0</v>
          </cell>
          <cell r="BK677">
            <v>0.11380554</v>
          </cell>
          <cell r="BM677">
            <v>0.11380554</v>
          </cell>
          <cell r="BT677">
            <v>0</v>
          </cell>
          <cell r="BU677">
            <v>0.11380554</v>
          </cell>
          <cell r="BV677" t="e">
            <v>#DIV/0!</v>
          </cell>
        </row>
        <row r="678">
          <cell r="D678">
            <v>1.4675759899999998</v>
          </cell>
          <cell r="E678">
            <v>15.286020000000001</v>
          </cell>
          <cell r="AN678">
            <v>80</v>
          </cell>
          <cell r="AP678" t="str">
            <v>Строительство ЛЭП 0,4 кВ от РУ 0,4 кВ ТП -61388 Ф-187  (тех.прис. жил.дома в ст.Суворовской Каниди А.Г.дог. №652 от 11.10.2011 г.)    (15-100)</v>
          </cell>
          <cell r="AQ678" t="str">
            <v>СТФ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BF678">
            <v>0</v>
          </cell>
          <cell r="BG678" t="e">
            <v>#DIV/0!</v>
          </cell>
          <cell r="BH678">
            <v>4.9634209999999998E-2</v>
          </cell>
          <cell r="BJ678">
            <v>0</v>
          </cell>
          <cell r="BK678">
            <v>4.9634209999999998E-2</v>
          </cell>
          <cell r="BM678">
            <v>4.9634209999999998E-2</v>
          </cell>
          <cell r="BT678">
            <v>0</v>
          </cell>
          <cell r="BU678">
            <v>4.9634209999999998E-2</v>
          </cell>
          <cell r="BV678" t="e">
            <v>#DIV/0!</v>
          </cell>
        </row>
        <row r="679">
          <cell r="C679">
            <v>111</v>
          </cell>
          <cell r="D679">
            <v>5.2199999999999998E-3</v>
          </cell>
          <cell r="E679">
            <v>5.2563900000000006</v>
          </cell>
          <cell r="AN679">
            <v>81</v>
          </cell>
          <cell r="AP679" t="str">
            <v>Строительство ЛЭП 0,4 кВ от РУ 0,4 кВ ТП -837 Ф-144  (тех.прис. жил.дома в п.Пятигорский Романов С.П дог. № 385 от 15.07.2011 г.)    (15-100)</v>
          </cell>
          <cell r="AQ679" t="str">
            <v>СТФ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BF679">
            <v>0</v>
          </cell>
          <cell r="BG679" t="e">
            <v>#DIV/0!</v>
          </cell>
          <cell r="BH679">
            <v>0.13300239000000003</v>
          </cell>
          <cell r="BJ679">
            <v>0</v>
          </cell>
          <cell r="BK679">
            <v>0.13300239000000003</v>
          </cell>
          <cell r="BM679">
            <v>0.13300239000000003</v>
          </cell>
          <cell r="BT679">
            <v>0</v>
          </cell>
          <cell r="BU679">
            <v>0.13300239000000003</v>
          </cell>
          <cell r="BV679" t="e">
            <v>#DIV/0!</v>
          </cell>
        </row>
        <row r="680">
          <cell r="C680">
            <v>46</v>
          </cell>
          <cell r="D680">
            <v>6.7659999999999998E-2</v>
          </cell>
          <cell r="E680">
            <v>0</v>
          </cell>
          <cell r="AP680" t="str">
            <v>Кабельные Линии 10-20 кВ (СН2)</v>
          </cell>
        </row>
        <row r="681">
          <cell r="C681">
            <v>112</v>
          </cell>
          <cell r="D681">
            <v>0</v>
          </cell>
          <cell r="E681">
            <v>0</v>
          </cell>
        </row>
        <row r="682">
          <cell r="C682">
            <v>66</v>
          </cell>
          <cell r="D682">
            <v>0</v>
          </cell>
          <cell r="E682">
            <v>0</v>
          </cell>
          <cell r="AP682" t="str">
            <v>Кабельные Линии 0,4 кВ (НН)</v>
          </cell>
        </row>
        <row r="683">
          <cell r="C683">
            <v>58</v>
          </cell>
          <cell r="D683">
            <v>0</v>
          </cell>
          <cell r="E683">
            <v>0</v>
          </cell>
        </row>
        <row r="684">
          <cell r="C684">
            <v>34</v>
          </cell>
          <cell r="D684">
            <v>0</v>
          </cell>
          <cell r="E684">
            <v>0</v>
          </cell>
          <cell r="AP684" t="str">
            <v>ПС 110-330 кВ (ВН)</v>
          </cell>
          <cell r="AR684">
            <v>986.55665839999995</v>
          </cell>
          <cell r="AS684">
            <v>1081.4199073846</v>
          </cell>
          <cell r="AT684">
            <v>809.26552319999985</v>
          </cell>
          <cell r="AU684">
            <v>177.21202897000001</v>
          </cell>
          <cell r="AV684">
            <v>597.53877999999997</v>
          </cell>
          <cell r="AW684">
            <v>648.0892399999999</v>
          </cell>
          <cell r="AX684">
            <v>42.311700000000002</v>
          </cell>
          <cell r="AY684">
            <v>9.3979999999999997</v>
          </cell>
          <cell r="AZ684">
            <v>95.148520000000005</v>
          </cell>
          <cell r="BA684">
            <v>98.521000000000001</v>
          </cell>
          <cell r="BB684">
            <v>147.46438000000001</v>
          </cell>
          <cell r="BC684">
            <v>240.93399999999997</v>
          </cell>
          <cell r="BD684">
            <v>312.61417999999998</v>
          </cell>
          <cell r="BE684">
            <v>299.23623999999995</v>
          </cell>
          <cell r="BF684">
            <v>50.550460000000029</v>
          </cell>
          <cell r="BG684" t="e">
            <v>#DIV/0!</v>
          </cell>
          <cell r="BH684">
            <v>39.810199359999999</v>
          </cell>
          <cell r="BI684">
            <v>242.22426515999999</v>
          </cell>
          <cell r="BJ684">
            <v>462.58675145823997</v>
          </cell>
          <cell r="BK684">
            <v>399.71865504999988</v>
          </cell>
          <cell r="BL684">
            <v>155.52837440000002</v>
          </cell>
          <cell r="BM684">
            <v>18.72179216</v>
          </cell>
          <cell r="BN684">
            <v>75.238222000000007</v>
          </cell>
          <cell r="BO684">
            <v>12.54406404</v>
          </cell>
          <cell r="BP684">
            <v>82.566759058240009</v>
          </cell>
          <cell r="BQ684">
            <v>161.43894499999999</v>
          </cell>
          <cell r="BR684">
            <v>149.25339599999998</v>
          </cell>
          <cell r="BS684">
            <v>207.01385385</v>
          </cell>
          <cell r="BT684">
            <v>194.69901314999998</v>
          </cell>
          <cell r="BU684">
            <v>-62.868096408240021</v>
          </cell>
          <cell r="BV684" t="e">
            <v>#DIV/0!</v>
          </cell>
          <cell r="BW684">
            <v>0</v>
          </cell>
          <cell r="BX684">
            <v>0</v>
          </cell>
        </row>
        <row r="685">
          <cell r="C685">
            <v>64</v>
          </cell>
          <cell r="D685">
            <v>0</v>
          </cell>
          <cell r="E685">
            <v>0</v>
          </cell>
          <cell r="AN685">
            <v>82</v>
          </cell>
          <cell r="AP685" t="str">
            <v>Расширение ПС /35/10 кВ УПТК в г. Светлограде (замена сущ. тр-ровмощностью по 2,5 МВА на трансф. Мощн. По 6,3 МВА, укомплектование ячеек Ф--173 и Ф-177 вакуумными выкл.,средствами РЗА, телемеханикой , дуговой защитой, ИМФ-1Р, замена в ячейках вводов и  се</v>
          </cell>
          <cell r="AQ685" t="str">
            <v>СТФ</v>
          </cell>
          <cell r="AR685">
            <v>36.167370000000005</v>
          </cell>
          <cell r="AS685">
            <v>36.24606</v>
          </cell>
          <cell r="AT685">
            <v>25.42428</v>
          </cell>
          <cell r="AU685">
            <v>0</v>
          </cell>
          <cell r="AV685">
            <v>21.545999999999999</v>
          </cell>
          <cell r="AW685">
            <v>21.545999999999999</v>
          </cell>
          <cell r="AX685">
            <v>6.0129999999999999</v>
          </cell>
          <cell r="AY685">
            <v>5.0000000000000001E-3</v>
          </cell>
          <cell r="AZ685">
            <v>14.122</v>
          </cell>
          <cell r="BA685">
            <v>10.7</v>
          </cell>
          <cell r="BB685">
            <v>1.329</v>
          </cell>
          <cell r="BC685">
            <v>10.840999999999999</v>
          </cell>
          <cell r="BD685">
            <v>8.2000000000000003E-2</v>
          </cell>
          <cell r="BF685">
            <v>0</v>
          </cell>
          <cell r="BG685">
            <v>1</v>
          </cell>
          <cell r="BH685">
            <v>0.39511483000000008</v>
          </cell>
          <cell r="BJ685">
            <v>15.693369999999998</v>
          </cell>
          <cell r="BK685">
            <v>25.81939483</v>
          </cell>
          <cell r="BL685">
            <v>4.2569999999999997</v>
          </cell>
          <cell r="BM685">
            <v>0.40002682999999994</v>
          </cell>
          <cell r="BN685">
            <v>9.9979999999999993</v>
          </cell>
          <cell r="BO685">
            <v>7.8827641499999999</v>
          </cell>
          <cell r="BP685">
            <v>0.94037000000000004</v>
          </cell>
          <cell r="BQ685">
            <v>10.15</v>
          </cell>
          <cell r="BR685">
            <v>0.498</v>
          </cell>
          <cell r="BS685">
            <v>7.3866038500000002</v>
          </cell>
          <cell r="BT685">
            <v>0</v>
          </cell>
          <cell r="BU685">
            <v>10.126024830000002</v>
          </cell>
          <cell r="BV685">
            <v>1.6452422156617734</v>
          </cell>
        </row>
        <row r="686">
          <cell r="C686">
            <v>50</v>
          </cell>
          <cell r="D686">
            <v>0.40037751999999999</v>
          </cell>
          <cell r="E686">
            <v>0</v>
          </cell>
          <cell r="AN686">
            <v>83</v>
          </cell>
          <cell r="AP686" t="str">
            <v>Строительство ПС 110/10 кВ "НПС-5" (КТК) (свыше 750)</v>
          </cell>
          <cell r="AQ686" t="str">
            <v>СТФ</v>
          </cell>
          <cell r="AR686">
            <v>340.65844000000004</v>
          </cell>
          <cell r="AS686">
            <v>341.62651999999997</v>
          </cell>
          <cell r="AT686">
            <v>271.23361999999997</v>
          </cell>
          <cell r="AU686">
            <v>59.655000000000001</v>
          </cell>
          <cell r="AV686">
            <v>206.91794999999996</v>
          </cell>
          <cell r="AW686">
            <v>192.13</v>
          </cell>
          <cell r="AX686">
            <v>11.073700000000001</v>
          </cell>
          <cell r="AY686">
            <v>2.3530000000000002</v>
          </cell>
          <cell r="AZ686">
            <v>15.571999999999999</v>
          </cell>
          <cell r="BA686">
            <v>33.920999999999999</v>
          </cell>
          <cell r="BB686">
            <v>28.37501</v>
          </cell>
          <cell r="BC686">
            <v>12.946</v>
          </cell>
          <cell r="BD686">
            <v>151.89723999999998</v>
          </cell>
          <cell r="BE686">
            <v>142.91</v>
          </cell>
          <cell r="BF686">
            <v>-14.787949999999967</v>
          </cell>
          <cell r="BG686">
            <v>0.92853229988021835</v>
          </cell>
          <cell r="BI686">
            <v>93.608474999999999</v>
          </cell>
          <cell r="BJ686">
            <v>147.17099999999999</v>
          </cell>
          <cell r="BK686">
            <v>82.100699999999989</v>
          </cell>
          <cell r="BL686">
            <v>11.936</v>
          </cell>
          <cell r="BM686">
            <v>2.4600399999999998</v>
          </cell>
          <cell r="BN686">
            <v>12.35</v>
          </cell>
          <cell r="BO686">
            <v>0.58399999999999996</v>
          </cell>
          <cell r="BP686">
            <v>28.446999999999999</v>
          </cell>
          <cell r="BQ686">
            <v>21.13</v>
          </cell>
          <cell r="BR686">
            <v>94.438000000000002</v>
          </cell>
          <cell r="BS686">
            <v>57.926659999999998</v>
          </cell>
          <cell r="BT686">
            <v>83.089444999999998</v>
          </cell>
          <cell r="BU686">
            <v>-65.070300000000003</v>
          </cell>
          <cell r="BV686">
            <v>0.55785922498318274</v>
          </cell>
        </row>
        <row r="687">
          <cell r="C687">
            <v>65</v>
          </cell>
          <cell r="D687">
            <v>0</v>
          </cell>
          <cell r="E687">
            <v>0</v>
          </cell>
          <cell r="AN687">
            <v>84</v>
          </cell>
          <cell r="AP687" t="str">
            <v xml:space="preserve">Расширение ПС 110/35/10 кВ Рагули( устройство нового ОРУ-110 кВ по схеме "Одна рабочая, секционированная выключателем, и обходная системы шин" с устройством двух линейных  ячеек 110 кВ с элегазовыми выкл., разъед. с эл. двиг. Приводами, телем.ОРУ-110 кВ, </v>
          </cell>
          <cell r="AQ687" t="str">
            <v>СТФ</v>
          </cell>
          <cell r="AR687">
            <v>174.31063999999998</v>
          </cell>
          <cell r="AS687">
            <v>178.85420937839999</v>
          </cell>
          <cell r="AT687">
            <v>118.92629999999998</v>
          </cell>
          <cell r="AU687">
            <v>50.786363880000003</v>
          </cell>
          <cell r="AV687">
            <v>108.78771999999999</v>
          </cell>
          <cell r="AW687">
            <v>100.785</v>
          </cell>
          <cell r="AX687">
            <v>5.3319999999999999</v>
          </cell>
          <cell r="AY687">
            <v>0</v>
          </cell>
          <cell r="AZ687">
            <v>16.143080000000001</v>
          </cell>
          <cell r="BA687">
            <v>6.3019999999999996</v>
          </cell>
          <cell r="BB687">
            <v>20.133939999999999</v>
          </cell>
          <cell r="BC687">
            <v>54.278999999999996</v>
          </cell>
          <cell r="BD687">
            <v>67.178699999999992</v>
          </cell>
          <cell r="BE687">
            <v>40.204000000000001</v>
          </cell>
          <cell r="BF687">
            <v>-8.0027199999999965</v>
          </cell>
          <cell r="BG687">
            <v>0.92643728538478431</v>
          </cell>
          <cell r="BI687">
            <v>24.27221419</v>
          </cell>
          <cell r="BJ687">
            <v>81.237049999999996</v>
          </cell>
          <cell r="BK687">
            <v>56.849435999999997</v>
          </cell>
          <cell r="BL687">
            <v>15.704790000000001</v>
          </cell>
          <cell r="BN687">
            <v>21.534569999999999</v>
          </cell>
          <cell r="BO687">
            <v>3.9160659999999998</v>
          </cell>
          <cell r="BP687">
            <v>20.568309999999997</v>
          </cell>
          <cell r="BQ687">
            <v>20.568309999999997</v>
          </cell>
          <cell r="BR687">
            <v>23.429379999999998</v>
          </cell>
          <cell r="BS687">
            <v>32.36506</v>
          </cell>
          <cell r="BT687">
            <v>37.804649809999987</v>
          </cell>
          <cell r="BU687">
            <v>-24.387613999999999</v>
          </cell>
          <cell r="BV687">
            <v>0.69979690301408037</v>
          </cell>
        </row>
        <row r="688">
          <cell r="C688">
            <v>63</v>
          </cell>
          <cell r="D688">
            <v>0.48177629999999999</v>
          </cell>
          <cell r="E688">
            <v>4.7081400000000002</v>
          </cell>
          <cell r="AN688">
            <v>85</v>
          </cell>
          <cell r="AP688" t="str">
            <v>Расширение ПС 110/35/10 кВ Рагули для НПС-3 (свыше 750)</v>
          </cell>
          <cell r="AQ688" t="str">
            <v>СТФ</v>
          </cell>
          <cell r="AR688">
            <v>32.130220000000001</v>
          </cell>
          <cell r="AS688">
            <v>38.166810000000005</v>
          </cell>
          <cell r="AT688">
            <v>38.032580000000003</v>
          </cell>
          <cell r="AU688">
            <v>0</v>
          </cell>
          <cell r="AV688">
            <v>27.225000000000001</v>
          </cell>
          <cell r="AW688">
            <v>32.231000000000002</v>
          </cell>
          <cell r="AX688">
            <v>3.5</v>
          </cell>
          <cell r="AY688">
            <v>3.319</v>
          </cell>
          <cell r="AZ688">
            <v>3.7250000000000001</v>
          </cell>
          <cell r="BA688">
            <v>0</v>
          </cell>
          <cell r="BB688">
            <v>10</v>
          </cell>
          <cell r="BC688">
            <v>4</v>
          </cell>
          <cell r="BD688">
            <v>10</v>
          </cell>
          <cell r="BE688">
            <v>24.911999999999999</v>
          </cell>
          <cell r="BF688">
            <v>5.0060000000000002</v>
          </cell>
          <cell r="BG688">
            <v>1.1838751147842057</v>
          </cell>
          <cell r="BJ688">
            <v>32.130220000000001</v>
          </cell>
          <cell r="BK688">
            <v>23.701535</v>
          </cell>
          <cell r="BL688">
            <v>14.988526</v>
          </cell>
          <cell r="BN688">
            <v>2.866762</v>
          </cell>
          <cell r="BP688">
            <v>8.6449159999999985</v>
          </cell>
          <cell r="BQ688">
            <v>7.691535</v>
          </cell>
          <cell r="BR688">
            <v>5.6300159999999995</v>
          </cell>
          <cell r="BS688">
            <v>16.009999999999998</v>
          </cell>
          <cell r="BT688">
            <v>14.331045000000003</v>
          </cell>
          <cell r="BU688">
            <v>-8.4286850000000015</v>
          </cell>
          <cell r="BV688">
            <v>0.73767110838332262</v>
          </cell>
        </row>
        <row r="689">
          <cell r="C689">
            <v>49</v>
          </cell>
          <cell r="D689">
            <v>0.11460336999999965</v>
          </cell>
          <cell r="E689">
            <v>0</v>
          </cell>
          <cell r="AN689">
            <v>86</v>
          </cell>
          <cell r="AP689" t="str">
            <v xml:space="preserve">Расширение ПС 110/35/10 кВ Безопасная( устройство нового ОРУ-110 кВ по схеме "Одна рабочая, секционированная выключателем, и обходная системы шин" с устройством трех линейных  ячеек 110 кВ с элегазовыми выкл., разъед. с эл. двиг. приводами, телем.ОРУ-110 </v>
          </cell>
          <cell r="AQ689" t="str">
            <v>СТФ</v>
          </cell>
          <cell r="AR689">
            <v>203.76333999999997</v>
          </cell>
          <cell r="AS689">
            <v>213.16492319999998</v>
          </cell>
          <cell r="AT689">
            <v>176.52238319999998</v>
          </cell>
          <cell r="AU689">
            <v>27.492999999999999</v>
          </cell>
          <cell r="AV689">
            <v>122.03429</v>
          </cell>
          <cell r="AW689">
            <v>149.59523999999999</v>
          </cell>
          <cell r="AX689">
            <v>9.1259999999999994</v>
          </cell>
          <cell r="AY689">
            <v>0.81499999999999995</v>
          </cell>
          <cell r="AZ689">
            <v>21.531140000000001</v>
          </cell>
          <cell r="BA689">
            <v>9.2639999999999993</v>
          </cell>
          <cell r="BB689">
            <v>22.576910000000002</v>
          </cell>
          <cell r="BC689">
            <v>70.715999999999994</v>
          </cell>
          <cell r="BD689">
            <v>68.800240000000002</v>
          </cell>
          <cell r="BE689">
            <v>68.800240000000002</v>
          </cell>
          <cell r="BF689">
            <v>27.560949999999991</v>
          </cell>
          <cell r="BG689">
            <v>1.2258459487083506</v>
          </cell>
          <cell r="BI689">
            <v>66.733058439999994</v>
          </cell>
          <cell r="BJ689">
            <v>95.34384</v>
          </cell>
          <cell r="BK689">
            <v>69.641549999999995</v>
          </cell>
          <cell r="BL689">
            <v>61.291040000000002</v>
          </cell>
          <cell r="BN689">
            <v>6.4891399999999999</v>
          </cell>
          <cell r="BO689">
            <v>9.5579999999999998E-2</v>
          </cell>
          <cell r="BP689">
            <v>9.8986599999999996</v>
          </cell>
          <cell r="BQ689">
            <v>35.443519999999999</v>
          </cell>
          <cell r="BR689">
            <v>17.664999999999999</v>
          </cell>
          <cell r="BS689">
            <v>34.102450000000005</v>
          </cell>
          <cell r="BT689">
            <v>40.147774760000019</v>
          </cell>
          <cell r="BU689">
            <v>-25.702290000000005</v>
          </cell>
          <cell r="BV689">
            <v>0.7304252692150851</v>
          </cell>
        </row>
        <row r="690">
          <cell r="C690">
            <v>51</v>
          </cell>
          <cell r="D690">
            <v>8.0399999999999985E-3</v>
          </cell>
          <cell r="E690">
            <v>0</v>
          </cell>
          <cell r="AN690">
            <v>87</v>
          </cell>
          <cell r="AP690" t="str">
            <v>Расширение ПС 110/35/10 кВ Баклановская( устройство нового ОРУ-110 кВ по схеме "Одна рабочая, секционированная выключателем, и обходная системы шин" с устройством трех линейных  ячеек 110 кВ с элегазовыми выкл., разъед. с эл. двиг. приводами, телем.ОРУ-11</v>
          </cell>
          <cell r="AQ690" t="str">
            <v>СТФ</v>
          </cell>
          <cell r="AR690">
            <v>133.36206999999999</v>
          </cell>
          <cell r="AS690">
            <v>138.00453999999999</v>
          </cell>
          <cell r="AT690">
            <v>102.76147999999999</v>
          </cell>
          <cell r="AU690">
            <v>29.867000000000001</v>
          </cell>
          <cell r="AV690">
            <v>73.275260000000003</v>
          </cell>
          <cell r="AW690">
            <v>87.085999999999999</v>
          </cell>
          <cell r="AX690">
            <v>7.2670000000000003</v>
          </cell>
          <cell r="AY690">
            <v>0.48499999999999999</v>
          </cell>
          <cell r="AZ690">
            <v>15.645</v>
          </cell>
          <cell r="BA690">
            <v>29.997</v>
          </cell>
          <cell r="BB690">
            <v>40.000260000000004</v>
          </cell>
          <cell r="BC690">
            <v>46.241</v>
          </cell>
          <cell r="BD690">
            <v>10.363</v>
          </cell>
          <cell r="BE690">
            <v>10.363</v>
          </cell>
          <cell r="BF690">
            <v>13.810739999999996</v>
          </cell>
          <cell r="BG690">
            <v>1.1884775297965506</v>
          </cell>
          <cell r="BI690">
            <v>35.309501419999997</v>
          </cell>
          <cell r="BJ690">
            <v>57.471330000000009</v>
          </cell>
          <cell r="BK690">
            <v>50.603529999999999</v>
          </cell>
          <cell r="BL690">
            <v>30.723050000000001</v>
          </cell>
          <cell r="BN690">
            <v>10.746090000000001</v>
          </cell>
          <cell r="BP690">
            <v>11.335190000000001</v>
          </cell>
          <cell r="BQ690">
            <v>24.318529999999999</v>
          </cell>
          <cell r="BR690">
            <v>4.6669999999999998</v>
          </cell>
          <cell r="BS690">
            <v>26.285</v>
          </cell>
          <cell r="BT690">
            <v>16.848448580000003</v>
          </cell>
          <cell r="BU690">
            <v>-6.8678000000000097</v>
          </cell>
          <cell r="BV690">
            <v>0.88050041646852428</v>
          </cell>
        </row>
        <row r="691">
          <cell r="C691">
            <v>320</v>
          </cell>
          <cell r="D691">
            <v>0</v>
          </cell>
          <cell r="E691">
            <v>0</v>
          </cell>
          <cell r="AN691">
            <v>88</v>
          </cell>
          <cell r="AP691" t="str">
            <v>Расширение ПС 110/10 кВ Южная(устройство линейной  ячейки 110 кВ с элегазовыми выкл., разъед. с эл. двиг. Приводами, телем. Ячейки, установка АУРА, ИМФ-3Р, УРОВ, устройство РЗА) для НПС-5 (свыше 750)</v>
          </cell>
          <cell r="AQ691" t="str">
            <v>СТФ</v>
          </cell>
          <cell r="AR691">
            <v>55.299140000000001</v>
          </cell>
          <cell r="AS691">
            <v>55.998080000000009</v>
          </cell>
          <cell r="AT691">
            <v>50.534680000000009</v>
          </cell>
          <cell r="AU691">
            <v>4.63</v>
          </cell>
          <cell r="AV691">
            <v>29.459559999999996</v>
          </cell>
          <cell r="AW691">
            <v>42.826000000000008</v>
          </cell>
          <cell r="AX691">
            <v>0</v>
          </cell>
          <cell r="AY691">
            <v>0.17799999999999999</v>
          </cell>
          <cell r="AZ691">
            <v>4.4103000000000003</v>
          </cell>
          <cell r="BA691">
            <v>8.3369999999999997</v>
          </cell>
          <cell r="BB691">
            <v>25.049259999999997</v>
          </cell>
          <cell r="BC691">
            <v>34.311000000000007</v>
          </cell>
          <cell r="BD691">
            <v>0</v>
          </cell>
          <cell r="BF691">
            <v>13.366440000000011</v>
          </cell>
          <cell r="BG691">
            <v>1.4537216441793432</v>
          </cell>
          <cell r="BI691">
            <v>22.184950000000001</v>
          </cell>
          <cell r="BJ691">
            <v>20.80462</v>
          </cell>
          <cell r="BK691">
            <v>25.87208</v>
          </cell>
          <cell r="BL691">
            <v>11.635959999999999</v>
          </cell>
          <cell r="BN691">
            <v>8.8116599999999998</v>
          </cell>
          <cell r="BP691">
            <v>0.35699999999999998</v>
          </cell>
          <cell r="BQ691">
            <v>21.053080000000001</v>
          </cell>
          <cell r="BR691">
            <v>0</v>
          </cell>
          <cell r="BS691">
            <v>4.819</v>
          </cell>
          <cell r="BT691">
            <v>2.4776500000000077</v>
          </cell>
          <cell r="BU691">
            <v>5.0674600000000005</v>
          </cell>
          <cell r="BV691">
            <v>1.2435737831308622</v>
          </cell>
        </row>
        <row r="692">
          <cell r="C692">
            <v>321</v>
          </cell>
          <cell r="D692">
            <v>0</v>
          </cell>
          <cell r="E692">
            <v>0</v>
          </cell>
          <cell r="AN692">
            <v>89</v>
          </cell>
          <cell r="AP692" t="str">
            <v xml:space="preserve"> Расширение ПС 110/10-6 кВ "Северная" для обеспечения технологического присоединения энергопринимающих устройств ЗАО "Монокристалл" в г.Ставрополе (устройство 2-х линейных ячеек 10 кВ) (свыше 750)</v>
          </cell>
          <cell r="AQ692" t="str">
            <v>СТФ</v>
          </cell>
          <cell r="AR692">
            <v>5.6449999999999996</v>
          </cell>
          <cell r="AS692">
            <v>5.4817929948000002</v>
          </cell>
          <cell r="AT692">
            <v>4.73888</v>
          </cell>
          <cell r="AU692">
            <v>0.49006186000000002</v>
          </cell>
          <cell r="AV692">
            <v>4.2930000000000001</v>
          </cell>
          <cell r="AW692">
            <v>4.016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4.2930000000000001</v>
          </cell>
          <cell r="BE692">
            <v>4.016</v>
          </cell>
          <cell r="BF692">
            <v>-0.27700000000000014</v>
          </cell>
          <cell r="BG692">
            <v>0.93547635686000463</v>
          </cell>
          <cell r="BJ692">
            <v>5.0653130582400001</v>
          </cell>
          <cell r="BK692">
            <v>4.7389999999999999</v>
          </cell>
          <cell r="BL692">
            <v>0</v>
          </cell>
          <cell r="BN692">
            <v>0</v>
          </cell>
          <cell r="BP692">
            <v>2.13931305824</v>
          </cell>
          <cell r="BR692">
            <v>2.9260000000000002</v>
          </cell>
          <cell r="BS692">
            <v>4.7389999999999999</v>
          </cell>
          <cell r="BT692">
            <v>0</v>
          </cell>
          <cell r="BU692">
            <v>-0.32631305824000023</v>
          </cell>
          <cell r="BV692">
            <v>0.93557889621270884</v>
          </cell>
        </row>
        <row r="693">
          <cell r="C693">
            <v>322</v>
          </cell>
          <cell r="D693">
            <v>0</v>
          </cell>
          <cell r="E693">
            <v>0</v>
          </cell>
          <cell r="AN693">
            <v>90</v>
          </cell>
          <cell r="AP693" t="str">
            <v xml:space="preserve"> Расширение ПС 110/6 кВ "КПФ" для обеспечения технологического присоединения энергопринимающих устройств ООО "Птицекомбинат" в г.Невинномысске (свыше 750)</v>
          </cell>
          <cell r="AQ693" t="str">
            <v>СТФ</v>
          </cell>
          <cell r="AR693">
            <v>5.2204383999999999</v>
          </cell>
          <cell r="AS693">
            <v>11.984080000000001</v>
          </cell>
          <cell r="AT693">
            <v>11.433019999999999</v>
          </cell>
          <cell r="AU693">
            <v>0.46700000000000003</v>
          </cell>
          <cell r="AV693">
            <v>4</v>
          </cell>
          <cell r="AW693">
            <v>9.6890000000000001</v>
          </cell>
          <cell r="AX693">
            <v>0</v>
          </cell>
          <cell r="AY693">
            <v>2.089</v>
          </cell>
          <cell r="AZ693">
            <v>4</v>
          </cell>
          <cell r="BA693">
            <v>0</v>
          </cell>
          <cell r="BB693">
            <v>0</v>
          </cell>
          <cell r="BC693">
            <v>7.6</v>
          </cell>
          <cell r="BD693">
            <v>0</v>
          </cell>
          <cell r="BF693">
            <v>5.6890000000000001</v>
          </cell>
          <cell r="BG693">
            <v>2.42225</v>
          </cell>
          <cell r="BI693">
            <v>0.11606611</v>
          </cell>
          <cell r="BJ693">
            <v>4.7204383999999999</v>
          </cell>
          <cell r="BK693">
            <v>11.316843819999999</v>
          </cell>
          <cell r="BL693">
            <v>2.0424384</v>
          </cell>
          <cell r="BM693">
            <v>2.3419099300000004</v>
          </cell>
          <cell r="BN693">
            <v>2.4420000000000002</v>
          </cell>
          <cell r="BO693">
            <v>-0.11606611000000033</v>
          </cell>
          <cell r="BP693">
            <v>0.23599999999999999</v>
          </cell>
          <cell r="BQ693">
            <v>2.6779999999999999</v>
          </cell>
          <cell r="BR693">
            <v>0</v>
          </cell>
          <cell r="BS693">
            <v>6.4129999999999994</v>
          </cell>
          <cell r="BT693">
            <v>0</v>
          </cell>
          <cell r="BU693">
            <v>6.5964054199999991</v>
          </cell>
          <cell r="BV693">
            <v>2.3974137275046314</v>
          </cell>
        </row>
        <row r="694">
          <cell r="C694">
            <v>60</v>
          </cell>
          <cell r="D694">
            <v>0</v>
          </cell>
          <cell r="E694">
            <v>0</v>
          </cell>
          <cell r="AN694">
            <v>91</v>
          </cell>
          <cell r="AP694" t="str">
            <v>Усиление  ПС 110/35/10 кВ Красногвардейская для тех.прис.спиртзавода (свыше 750)</v>
          </cell>
          <cell r="AQ694" t="str">
            <v>СТФ</v>
          </cell>
          <cell r="AS694">
            <v>6.8144999999999998</v>
          </cell>
          <cell r="AT694">
            <v>6.8144999999999998</v>
          </cell>
          <cell r="AU694">
            <v>0</v>
          </cell>
          <cell r="AV694">
            <v>0</v>
          </cell>
          <cell r="AW694">
            <v>5.7750000000000004</v>
          </cell>
          <cell r="BE694">
            <v>5.7750000000000004</v>
          </cell>
          <cell r="BF694">
            <v>5.7750000000000004</v>
          </cell>
          <cell r="BG694" t="e">
            <v>#DIV/0!</v>
          </cell>
          <cell r="BJ694">
            <v>0</v>
          </cell>
          <cell r="BK694">
            <v>6.8149699999999998</v>
          </cell>
          <cell r="BQ694">
            <v>3.5479699999999998</v>
          </cell>
          <cell r="BS694">
            <v>3.2669999999999999</v>
          </cell>
          <cell r="BT694">
            <v>0</v>
          </cell>
          <cell r="BU694">
            <v>6.8149699999999998</v>
          </cell>
          <cell r="BV694" t="e">
            <v>#DIV/0!</v>
          </cell>
        </row>
        <row r="695">
          <cell r="C695">
            <v>62</v>
          </cell>
          <cell r="D695">
            <v>0.37601879999999999</v>
          </cell>
          <cell r="E695">
            <v>3.5629299999999997</v>
          </cell>
          <cell r="AN695">
            <v>92</v>
          </cell>
          <cell r="AP695" t="str">
            <v>Расширение ПС 110/35/10 кВ Ипатово(устройство линейной  и секционной ячеек 110 кВ с элегазовыми выкл., разъед. с эл. двиг. Приводами, телем. Ячейки, установка АУРА, ИМФ-3Р) для НПС-4  (свыше 750)</v>
          </cell>
          <cell r="AQ695" t="str">
            <v>СТФ</v>
          </cell>
          <cell r="AS695">
            <v>52.234591811400001</v>
          </cell>
          <cell r="AT695">
            <v>0</v>
          </cell>
          <cell r="AU695">
            <v>3.8236032299999998</v>
          </cell>
          <cell r="AV695">
            <v>0</v>
          </cell>
          <cell r="AW695">
            <v>0</v>
          </cell>
          <cell r="BF695">
            <v>0</v>
          </cell>
          <cell r="BG695" t="e">
            <v>#DIV/0!</v>
          </cell>
          <cell r="BH695">
            <v>22.387569129999999</v>
          </cell>
          <cell r="BJ695">
            <v>2.94957</v>
          </cell>
          <cell r="BK695">
            <v>22.387999999999998</v>
          </cell>
          <cell r="BL695">
            <v>2.94957</v>
          </cell>
          <cell r="BN695">
            <v>0</v>
          </cell>
          <cell r="BP695">
            <v>0</v>
          </cell>
          <cell r="BQ695">
            <v>11.35</v>
          </cell>
          <cell r="BR695">
            <v>0</v>
          </cell>
          <cell r="BS695">
            <v>11.038</v>
          </cell>
          <cell r="BT695">
            <v>0</v>
          </cell>
          <cell r="BU695">
            <v>19.438429999999997</v>
          </cell>
          <cell r="BV695">
            <v>7.5902589190966809</v>
          </cell>
        </row>
        <row r="696">
          <cell r="C696">
            <v>325</v>
          </cell>
          <cell r="D696">
            <v>0</v>
          </cell>
          <cell r="E696">
            <v>0.05</v>
          </cell>
          <cell r="AN696">
            <v>93</v>
          </cell>
          <cell r="AP696" t="str">
            <v>Расширение ПС 110/35/10 кВ Благодарная (замена сущ. тр-ра Т-2 на трансф. Большей мощн., установка доп. Ячеек 10 кВ на 1-й и 2-й секц. шин РУ-10 кВ, телемех. устанав. ячеек) (свыше 750)</v>
          </cell>
          <cell r="AQ696" t="str">
            <v>СТФ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BF696">
            <v>0</v>
          </cell>
          <cell r="BG696" t="e">
            <v>#DIV/0!</v>
          </cell>
          <cell r="BH696">
            <v>2.679870460000001</v>
          </cell>
          <cell r="BJ696">
            <v>0</v>
          </cell>
          <cell r="BK696">
            <v>2.6798704600000001</v>
          </cell>
          <cell r="BM696">
            <v>2.6798704600000001</v>
          </cell>
          <cell r="BT696">
            <v>0</v>
          </cell>
          <cell r="BU696">
            <v>2.6798704600000001</v>
          </cell>
          <cell r="BV696" t="e">
            <v>#DIV/0!</v>
          </cell>
        </row>
        <row r="697">
          <cell r="C697">
            <v>57</v>
          </cell>
          <cell r="D697">
            <v>0</v>
          </cell>
          <cell r="E697">
            <v>0</v>
          </cell>
          <cell r="AN697">
            <v>94</v>
          </cell>
          <cell r="AP697" t="str">
            <v>Расширение ПС 110/10 "Дружба" (свыше 750)</v>
          </cell>
          <cell r="AQ697" t="str">
            <v>СТФ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BF697">
            <v>0</v>
          </cell>
          <cell r="BG697" t="e">
            <v>#DIV/0!</v>
          </cell>
          <cell r="BH697">
            <v>14.347644939999997</v>
          </cell>
          <cell r="BJ697">
            <v>0</v>
          </cell>
          <cell r="BK697">
            <v>14.347944939999998</v>
          </cell>
          <cell r="BM697">
            <v>10.839944939999999</v>
          </cell>
          <cell r="BQ697">
            <v>3.508</v>
          </cell>
          <cell r="BT697">
            <v>0</v>
          </cell>
          <cell r="BU697">
            <v>14.347944939999998</v>
          </cell>
          <cell r="BV697" t="e">
            <v>#DIV/0!</v>
          </cell>
        </row>
        <row r="698">
          <cell r="C698">
            <v>56</v>
          </cell>
          <cell r="D698">
            <v>0</v>
          </cell>
          <cell r="E698">
            <v>0.41702999999999996</v>
          </cell>
          <cell r="AN698">
            <v>95</v>
          </cell>
          <cell r="AP698" t="str">
            <v xml:space="preserve"> Расширение ПС 110/6 кВ "КПФ" для обеспечения технологического присоединения энергопринимающих устройств ОАО "Горэлектросеть" в г.Невинномысске (свыше 750)</v>
          </cell>
          <cell r="AQ698" t="str">
            <v>СТФ</v>
          </cell>
          <cell r="AS698">
            <v>2.8437999999999994</v>
          </cell>
          <cell r="AT698">
            <v>2.8437999999999994</v>
          </cell>
          <cell r="AU698">
            <v>0</v>
          </cell>
          <cell r="AV698">
            <v>0</v>
          </cell>
          <cell r="AW698">
            <v>2.4099999999999997</v>
          </cell>
          <cell r="AY698">
            <v>0.154</v>
          </cell>
          <cell r="BE698">
            <v>2.2559999999999998</v>
          </cell>
          <cell r="BF698">
            <v>2.4099999999999997</v>
          </cell>
          <cell r="BG698" t="e">
            <v>#DIV/0!</v>
          </cell>
          <cell r="BJ698">
            <v>0</v>
          </cell>
          <cell r="BK698">
            <v>2.8437999999999994</v>
          </cell>
          <cell r="BO698">
            <v>0.18171999999999999</v>
          </cell>
          <cell r="BS698">
            <v>2.6620799999999996</v>
          </cell>
          <cell r="BT698">
            <v>0</v>
          </cell>
          <cell r="BU698">
            <v>2.8437999999999994</v>
          </cell>
          <cell r="BV698" t="e">
            <v>#DIV/0!</v>
          </cell>
        </row>
        <row r="699">
          <cell r="C699">
            <v>53</v>
          </cell>
          <cell r="D699">
            <v>0</v>
          </cell>
          <cell r="E699">
            <v>0</v>
          </cell>
          <cell r="AP699" t="str">
            <v>ПС 35 кВ (СН1)</v>
          </cell>
          <cell r="AR699">
            <v>0</v>
          </cell>
          <cell r="AS699">
            <v>0</v>
          </cell>
          <cell r="AT699">
            <v>3.0703600000000004</v>
          </cell>
          <cell r="AU699">
            <v>0.30199999999999999</v>
          </cell>
          <cell r="AV699">
            <v>0</v>
          </cell>
          <cell r="AW699">
            <v>2.6020000000000003</v>
          </cell>
          <cell r="AX699">
            <v>0</v>
          </cell>
          <cell r="AY699">
            <v>0</v>
          </cell>
          <cell r="AZ699">
            <v>0</v>
          </cell>
          <cell r="BA699">
            <v>2.121</v>
          </cell>
          <cell r="BB699">
            <v>0</v>
          </cell>
          <cell r="BC699">
            <v>0.48100000000000009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1.2975399999999999</v>
          </cell>
          <cell r="BJ699">
            <v>0</v>
          </cell>
          <cell r="BK699">
            <v>1.7728199999999996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1.238</v>
          </cell>
          <cell r="BR699">
            <v>0</v>
          </cell>
          <cell r="BS699">
            <v>0.53481999999999963</v>
          </cell>
          <cell r="BT699">
            <v>0</v>
          </cell>
          <cell r="BU699">
            <v>1.7728199999999996</v>
          </cell>
          <cell r="BV699" t="e">
            <v>#DIV/0!</v>
          </cell>
          <cell r="BW699">
            <v>0</v>
          </cell>
          <cell r="BX699">
            <v>0</v>
          </cell>
        </row>
        <row r="700">
          <cell r="C700">
            <v>54</v>
          </cell>
          <cell r="D700">
            <v>0</v>
          </cell>
          <cell r="E700">
            <v>0.74805999999999995</v>
          </cell>
          <cell r="AN700">
            <v>96</v>
          </cell>
          <cell r="AP700" t="str">
            <v>Усиление и расширение ПС 35/10 кВ "ДКС-1"(тех.прис.ГКС"Рождественская"в с.Рождественское Изобильненского р-на) (100-750)</v>
          </cell>
          <cell r="AQ700" t="str">
            <v>СТФ</v>
          </cell>
          <cell r="AS700">
            <v>0</v>
          </cell>
          <cell r="AT700">
            <v>3.0703600000000004</v>
          </cell>
          <cell r="AU700">
            <v>0.30199999999999999</v>
          </cell>
          <cell r="AV700">
            <v>0</v>
          </cell>
          <cell r="AW700">
            <v>2.6020000000000003</v>
          </cell>
          <cell r="BA700">
            <v>2.121</v>
          </cell>
          <cell r="BC700">
            <v>0.48100000000000009</v>
          </cell>
          <cell r="BI700">
            <v>1.2975399999999999</v>
          </cell>
          <cell r="BJ700">
            <v>0</v>
          </cell>
          <cell r="BK700">
            <v>1.7728199999999996</v>
          </cell>
          <cell r="BQ700">
            <v>1.238</v>
          </cell>
          <cell r="BS700">
            <v>0.53481999999999963</v>
          </cell>
          <cell r="BT700">
            <v>0</v>
          </cell>
          <cell r="BU700">
            <v>1.7728199999999996</v>
          </cell>
          <cell r="BV700" t="e">
            <v>#DIV/0!</v>
          </cell>
        </row>
        <row r="701">
          <cell r="C701">
            <v>330</v>
          </cell>
          <cell r="D701">
            <v>0</v>
          </cell>
          <cell r="E701">
            <v>0.48447000000000001</v>
          </cell>
          <cell r="AP701" t="str">
            <v>ТП (СН2)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</row>
        <row r="702">
          <cell r="C702">
            <v>52</v>
          </cell>
          <cell r="D702">
            <v>0</v>
          </cell>
          <cell r="E702">
            <v>0</v>
          </cell>
        </row>
        <row r="703">
          <cell r="C703">
            <v>335</v>
          </cell>
          <cell r="D703">
            <v>0</v>
          </cell>
          <cell r="E703">
            <v>5.8999999999999997E-2</v>
          </cell>
          <cell r="AO703" t="str">
            <v>2.5.</v>
          </cell>
          <cell r="AP703" t="str">
            <v>Распределительные сети</v>
          </cell>
          <cell r="AR703">
            <v>39.828579218599998</v>
          </cell>
          <cell r="AS703">
            <v>33.844887062599994</v>
          </cell>
          <cell r="AT703">
            <v>29.73383175</v>
          </cell>
          <cell r="AU703">
            <v>2.5956485699999998</v>
          </cell>
          <cell r="AV703">
            <v>31.622</v>
          </cell>
          <cell r="AW703">
            <v>25.198162499999999</v>
          </cell>
          <cell r="AX703">
            <v>0</v>
          </cell>
          <cell r="AY703">
            <v>0.14200000000000002</v>
          </cell>
          <cell r="AZ703">
            <v>10.952999999999999</v>
          </cell>
          <cell r="BA703">
            <v>13.589999999999998</v>
          </cell>
          <cell r="BB703">
            <v>12.835000000000001</v>
          </cell>
          <cell r="BC703">
            <v>6.2319999999999993</v>
          </cell>
          <cell r="BD703">
            <v>7.8339999999999996</v>
          </cell>
          <cell r="BE703">
            <v>5.2341625000000001</v>
          </cell>
          <cell r="BF703">
            <v>-6.4238375000000012</v>
          </cell>
          <cell r="BG703" t="e">
            <v>#DIV/0!</v>
          </cell>
          <cell r="BH703">
            <v>0.97643117999999995</v>
          </cell>
          <cell r="BI703">
            <v>0</v>
          </cell>
          <cell r="BJ703">
            <v>45.189306000000002</v>
          </cell>
          <cell r="BK703">
            <v>29.873153930000001</v>
          </cell>
          <cell r="BL703">
            <v>8.5642300000000002</v>
          </cell>
          <cell r="BM703">
            <v>1.1540891799999999</v>
          </cell>
          <cell r="BN703">
            <v>11.6289</v>
          </cell>
          <cell r="BO703">
            <v>6.5313560000000006</v>
          </cell>
          <cell r="BP703">
            <v>14.323036666666665</v>
          </cell>
          <cell r="BQ703">
            <v>11.684181333333331</v>
          </cell>
          <cell r="BR703">
            <v>10.673139333333333</v>
          </cell>
          <cell r="BS703">
            <v>10.503527416666666</v>
          </cell>
          <cell r="BT703">
            <v>0.53245999999999993</v>
          </cell>
          <cell r="BU703">
            <v>-15.316152070000003</v>
          </cell>
          <cell r="BV703" t="e">
            <v>#DIV/0!</v>
          </cell>
          <cell r="BW703">
            <v>0</v>
          </cell>
          <cell r="BX703">
            <v>0</v>
          </cell>
        </row>
        <row r="704">
          <cell r="C704">
            <v>47</v>
          </cell>
          <cell r="D704">
            <v>1.388E-2</v>
          </cell>
          <cell r="E704">
            <v>0</v>
          </cell>
          <cell r="AO704">
            <v>1</v>
          </cell>
          <cell r="AP704" t="str">
            <v>Строительство, ТПиР ТП и ВЛЭП, КЛЭП не связанное с тех.присоединением</v>
          </cell>
          <cell r="AR704">
            <v>39.828579218599998</v>
          </cell>
          <cell r="AS704">
            <v>33.844887062599994</v>
          </cell>
          <cell r="AT704">
            <v>29.73383175</v>
          </cell>
          <cell r="AU704">
            <v>2.5956485699999998</v>
          </cell>
          <cell r="AV704">
            <v>31.622</v>
          </cell>
          <cell r="AW704">
            <v>25.198162499999999</v>
          </cell>
          <cell r="AX704">
            <v>0</v>
          </cell>
          <cell r="AY704">
            <v>0.14200000000000002</v>
          </cell>
          <cell r="AZ704">
            <v>10.952999999999999</v>
          </cell>
          <cell r="BA704">
            <v>13.589999999999998</v>
          </cell>
          <cell r="BB704">
            <v>12.835000000000001</v>
          </cell>
          <cell r="BC704">
            <v>6.2319999999999993</v>
          </cell>
          <cell r="BD704">
            <v>7.8339999999999996</v>
          </cell>
          <cell r="BE704">
            <v>5.2341625000000001</v>
          </cell>
          <cell r="BF704">
            <v>-6.4238375000000012</v>
          </cell>
          <cell r="BG704" t="e">
            <v>#DIV/0!</v>
          </cell>
          <cell r="BH704">
            <v>0.97643117999999995</v>
          </cell>
          <cell r="BI704">
            <v>0</v>
          </cell>
          <cell r="BJ704">
            <v>45.189306000000002</v>
          </cell>
          <cell r="BK704">
            <v>29.873153930000001</v>
          </cell>
          <cell r="BL704">
            <v>8.5642300000000002</v>
          </cell>
          <cell r="BM704">
            <v>1.1540891799999999</v>
          </cell>
          <cell r="BN704">
            <v>11.6289</v>
          </cell>
          <cell r="BO704">
            <v>6.5313560000000006</v>
          </cell>
          <cell r="BP704">
            <v>14.323036666666665</v>
          </cell>
          <cell r="BQ704">
            <v>11.684181333333331</v>
          </cell>
          <cell r="BR704">
            <v>10.673139333333333</v>
          </cell>
          <cell r="BS704">
            <v>10.503527416666666</v>
          </cell>
          <cell r="BT704">
            <v>0.53245999999999993</v>
          </cell>
          <cell r="BU704">
            <v>-15.316152070000003</v>
          </cell>
          <cell r="BV704" t="e">
            <v>#DIV/0!</v>
          </cell>
          <cell r="BW704">
            <v>0</v>
          </cell>
          <cell r="BX704">
            <v>0</v>
          </cell>
        </row>
        <row r="705">
          <cell r="D705">
            <v>0.50069412999999996</v>
          </cell>
          <cell r="E705">
            <v>1E-3</v>
          </cell>
          <cell r="AP705" t="str">
            <v xml:space="preserve">Техническое перевооружение и реконструкция, в.т.ч.: </v>
          </cell>
          <cell r="AR705">
            <v>27.6159592186</v>
          </cell>
          <cell r="AS705">
            <v>26.963541749999997</v>
          </cell>
          <cell r="AT705">
            <v>23.64975175</v>
          </cell>
          <cell r="AU705">
            <v>2.101</v>
          </cell>
          <cell r="AV705">
            <v>21.762999999999998</v>
          </cell>
          <cell r="AW705">
            <v>20.0421625</v>
          </cell>
          <cell r="AX705">
            <v>0</v>
          </cell>
          <cell r="AY705">
            <v>0.13600000000000001</v>
          </cell>
          <cell r="AZ705">
            <v>5.9530000000000003</v>
          </cell>
          <cell r="BA705">
            <v>10.406999999999998</v>
          </cell>
          <cell r="BB705">
            <v>7.976</v>
          </cell>
          <cell r="BC705">
            <v>4.2649999999999997</v>
          </cell>
          <cell r="BD705">
            <v>7.8339999999999996</v>
          </cell>
          <cell r="BE705">
            <v>5.2341625000000001</v>
          </cell>
          <cell r="BF705">
            <v>-1.7208375000000009</v>
          </cell>
          <cell r="BG705" t="e">
            <v>#DIV/0!</v>
          </cell>
          <cell r="BH705">
            <v>0</v>
          </cell>
          <cell r="BI705">
            <v>0</v>
          </cell>
          <cell r="BJ705">
            <v>33.555686000000001</v>
          </cell>
          <cell r="BK705">
            <v>23.11722275</v>
          </cell>
          <cell r="BL705">
            <v>8.5642300000000002</v>
          </cell>
          <cell r="BM705">
            <v>0.17130799999999999</v>
          </cell>
          <cell r="BN705">
            <v>5.3854806666666661</v>
          </cell>
          <cell r="BO705">
            <v>6.5313560000000006</v>
          </cell>
          <cell r="BP705">
            <v>10.270680666666665</v>
          </cell>
          <cell r="BQ705">
            <v>8.1160383333333321</v>
          </cell>
          <cell r="BR705">
            <v>9.3352946666666661</v>
          </cell>
          <cell r="BS705">
            <v>8.2985204166666655</v>
          </cell>
          <cell r="BT705">
            <v>0.53245999999999993</v>
          </cell>
          <cell r="BU705">
            <v>-10.438463250000002</v>
          </cell>
          <cell r="BV705" t="e">
            <v>#DIV/0!</v>
          </cell>
          <cell r="BW705">
            <v>0</v>
          </cell>
          <cell r="BX705">
            <v>0</v>
          </cell>
        </row>
        <row r="706">
          <cell r="C706">
            <v>77</v>
          </cell>
          <cell r="D706">
            <v>0</v>
          </cell>
          <cell r="E706">
            <v>0</v>
          </cell>
          <cell r="AP706" t="str">
            <v>ВЛ 1-20 кВ</v>
          </cell>
          <cell r="AR706">
            <v>25.802564020040002</v>
          </cell>
          <cell r="AS706">
            <v>25.342351749999999</v>
          </cell>
          <cell r="AT706">
            <v>22.230211749999999</v>
          </cell>
          <cell r="AU706">
            <v>1.976</v>
          </cell>
          <cell r="AV706">
            <v>20.350999999999999</v>
          </cell>
          <cell r="AW706">
            <v>18.8391625</v>
          </cell>
          <cell r="AX706">
            <v>0</v>
          </cell>
          <cell r="AY706">
            <v>0.13600000000000001</v>
          </cell>
          <cell r="AZ706">
            <v>4.5410000000000004</v>
          </cell>
          <cell r="BA706">
            <v>9.2039999999999988</v>
          </cell>
          <cell r="BB706">
            <v>7.976</v>
          </cell>
          <cell r="BC706">
            <v>4.2649999999999997</v>
          </cell>
          <cell r="BD706">
            <v>7.8339999999999996</v>
          </cell>
          <cell r="BE706">
            <v>5.2341625000000001</v>
          </cell>
          <cell r="BF706">
            <v>-1.5118375000000008</v>
          </cell>
          <cell r="BG706" t="e">
            <v>#DIV/0!</v>
          </cell>
          <cell r="BH706">
            <v>0</v>
          </cell>
          <cell r="BI706">
            <v>0</v>
          </cell>
          <cell r="BJ706">
            <v>31.889526000000004</v>
          </cell>
          <cell r="BK706">
            <v>22.230142749999999</v>
          </cell>
          <cell r="BL706">
            <v>8.5642300000000002</v>
          </cell>
          <cell r="BM706">
            <v>0.17130799999999999</v>
          </cell>
          <cell r="BN706">
            <v>4.1080913333333324</v>
          </cell>
          <cell r="BO706">
            <v>5.7880000000000003</v>
          </cell>
          <cell r="BP706">
            <v>9.8819099999999995</v>
          </cell>
          <cell r="BQ706">
            <v>7.9723143333333324</v>
          </cell>
          <cell r="BR706">
            <v>9.3352946666666661</v>
          </cell>
          <cell r="BS706">
            <v>8.2985204166666655</v>
          </cell>
          <cell r="BT706">
            <v>0</v>
          </cell>
          <cell r="BU706">
            <v>-9.6593832500000012</v>
          </cell>
          <cell r="BV706" t="e">
            <v>#DIV/0!</v>
          </cell>
          <cell r="BW706">
            <v>0</v>
          </cell>
          <cell r="BX706">
            <v>0</v>
          </cell>
        </row>
        <row r="707">
          <cell r="C707">
            <v>72</v>
          </cell>
          <cell r="D707">
            <v>0.17632391</v>
          </cell>
          <cell r="E707">
            <v>0</v>
          </cell>
          <cell r="AN707">
            <v>97</v>
          </cell>
          <cell r="AP707" t="str">
            <v xml:space="preserve">Реконструкция ВЛ-10 кВ Ф-122 от ПС 35/10 кВ «Марьинская» ( установка доп. МТП-160 кВА для разгрузки ТП-2004/122 в с. Марьинское Кировского района) </v>
          </cell>
          <cell r="AQ707" t="str">
            <v>СТФ</v>
          </cell>
          <cell r="AR707">
            <v>2.1393638006</v>
          </cell>
          <cell r="AS707">
            <v>1.8508199999999997</v>
          </cell>
          <cell r="AT707">
            <v>1.6024399999999999</v>
          </cell>
          <cell r="AU707">
            <v>0.156</v>
          </cell>
          <cell r="AV707">
            <v>1.677</v>
          </cell>
          <cell r="AW707">
            <v>1.3579999999999999</v>
          </cell>
          <cell r="AX707">
            <v>0</v>
          </cell>
          <cell r="AY707">
            <v>0.107</v>
          </cell>
          <cell r="AZ707">
            <v>1.677</v>
          </cell>
          <cell r="BA707">
            <v>1.2509999999999999</v>
          </cell>
          <cell r="BB707">
            <v>0</v>
          </cell>
          <cell r="BD707">
            <v>0</v>
          </cell>
          <cell r="BF707">
            <v>-0.31900000000000017</v>
          </cell>
          <cell r="BG707">
            <v>0.8097793679189027</v>
          </cell>
          <cell r="BJ707">
            <v>1.9788599999999996</v>
          </cell>
          <cell r="BK707">
            <v>1.6023709999999998</v>
          </cell>
          <cell r="BL707">
            <v>0</v>
          </cell>
          <cell r="BM707">
            <v>0.107</v>
          </cell>
          <cell r="BN707">
            <v>1.5171259999999998</v>
          </cell>
          <cell r="BP707">
            <v>0.46173399999999992</v>
          </cell>
          <cell r="BQ707">
            <v>1.4023709999999998</v>
          </cell>
          <cell r="BR707">
            <v>0</v>
          </cell>
          <cell r="BS707">
            <v>9.2999999999999999E-2</v>
          </cell>
          <cell r="BT707">
            <v>0</v>
          </cell>
          <cell r="BU707">
            <v>-0.37648899999999985</v>
          </cell>
          <cell r="BV707">
            <v>0.80974449935821635</v>
          </cell>
        </row>
        <row r="708">
          <cell r="C708">
            <v>74</v>
          </cell>
          <cell r="D708">
            <v>8.9532199999999996E-3</v>
          </cell>
          <cell r="E708">
            <v>0</v>
          </cell>
          <cell r="AN708">
            <v>98</v>
          </cell>
          <cell r="AP708" t="str">
            <v>Реконструкция ВЛ -10 кВ Ф-358 от ПС 35/10 кВ "Русская" (с установкой дополнительной МТП-100 кВА для разгрузки ТП-3367/358 и ТП-3368/358 в с.Уваровское Курского района)</v>
          </cell>
          <cell r="AQ708" t="str">
            <v>СТФ</v>
          </cell>
          <cell r="AR708">
            <v>0.76762046051999988</v>
          </cell>
          <cell r="AS708">
            <v>0.68505999999999989</v>
          </cell>
          <cell r="AT708">
            <v>0.56875999999999993</v>
          </cell>
          <cell r="AU708">
            <v>0.08</v>
          </cell>
          <cell r="AV708">
            <v>0.57099999999999995</v>
          </cell>
          <cell r="AW708">
            <v>0.48199999999999998</v>
          </cell>
          <cell r="AX708">
            <v>0</v>
          </cell>
          <cell r="AZ708">
            <v>0.57099999999999995</v>
          </cell>
          <cell r="BA708">
            <v>0.48199999999999998</v>
          </cell>
          <cell r="BB708">
            <v>0</v>
          </cell>
          <cell r="BD708">
            <v>0</v>
          </cell>
          <cell r="BF708">
            <v>-8.8999999999999968E-2</v>
          </cell>
          <cell r="BG708">
            <v>0.84413309982486873</v>
          </cell>
          <cell r="BJ708">
            <v>0.67378000000000005</v>
          </cell>
          <cell r="BK708">
            <v>0.56875999999999993</v>
          </cell>
          <cell r="BL708">
            <v>0</v>
          </cell>
          <cell r="BN708">
            <v>0.51656466666666667</v>
          </cell>
          <cell r="BP708">
            <v>0.15721533333333332</v>
          </cell>
          <cell r="BQ708">
            <v>0.56875999999999993</v>
          </cell>
          <cell r="BR708">
            <v>0</v>
          </cell>
          <cell r="BT708">
            <v>0</v>
          </cell>
          <cell r="BU708">
            <v>-0.10502000000000011</v>
          </cell>
          <cell r="BV708">
            <v>0.8441330998248685</v>
          </cell>
        </row>
        <row r="709">
          <cell r="C709">
            <v>78</v>
          </cell>
          <cell r="D709">
            <v>0</v>
          </cell>
          <cell r="E709">
            <v>0</v>
          </cell>
          <cell r="AN709">
            <v>99</v>
          </cell>
          <cell r="AP709" t="str">
            <v>Реконструкция ВЛ10 КВ Ф-196 от ПС "Лысогорская" (установка дополнительной МТП - 160 кВА для разгрузки ТП-1073/196 в ст. Лысогорской Георгиевского района)</v>
          </cell>
          <cell r="AQ709" t="str">
            <v>СТФ</v>
          </cell>
          <cell r="AS709">
            <v>0.72227847199999995</v>
          </cell>
          <cell r="AT709">
            <v>0.62787847200000002</v>
          </cell>
          <cell r="AU709">
            <v>0.08</v>
          </cell>
          <cell r="AV709">
            <v>0</v>
          </cell>
          <cell r="AW709">
            <v>0.53210040000000003</v>
          </cell>
          <cell r="BE709">
            <v>0.53210040000000003</v>
          </cell>
          <cell r="BF709">
            <v>0.53210040000000003</v>
          </cell>
          <cell r="BG709" t="e">
            <v>#DIV/0!</v>
          </cell>
          <cell r="BJ709">
            <v>0</v>
          </cell>
          <cell r="BK709">
            <v>0.62787847200000002</v>
          </cell>
          <cell r="BS709">
            <v>0.62787847200000002</v>
          </cell>
          <cell r="BT709">
            <v>0</v>
          </cell>
          <cell r="BU709">
            <v>0.62787847200000002</v>
          </cell>
          <cell r="BV709" t="e">
            <v>#DIV/0!</v>
          </cell>
        </row>
        <row r="710">
          <cell r="C710">
            <v>75</v>
          </cell>
          <cell r="D710">
            <v>0.31541699999999995</v>
          </cell>
          <cell r="E710">
            <v>1E-3</v>
          </cell>
          <cell r="AN710">
            <v>100</v>
          </cell>
          <cell r="AP710" t="str">
            <v xml:space="preserve">Реконструкция ВЛ 10 кВ Ф-296 ПС 35/10 кВ «Курская-II» (установка дополнительной МТП-160 кВА в с. Эдиссия Курского района) </v>
          </cell>
          <cell r="AQ710" t="str">
            <v>СТФ</v>
          </cell>
          <cell r="AS710">
            <v>1.0366779079999999</v>
          </cell>
          <cell r="AT710">
            <v>0.87147790799999991</v>
          </cell>
          <cell r="AU710">
            <v>0.14000000000000001</v>
          </cell>
          <cell r="AV710">
            <v>0</v>
          </cell>
          <cell r="AW710">
            <v>0.73854059999999999</v>
          </cell>
          <cell r="BE710">
            <v>0.73854059999999999</v>
          </cell>
          <cell r="BF710">
            <v>0.73854059999999999</v>
          </cell>
          <cell r="BG710" t="e">
            <v>#DIV/0!</v>
          </cell>
          <cell r="BJ710">
            <v>0</v>
          </cell>
          <cell r="BK710">
            <v>0.87147790799999991</v>
          </cell>
          <cell r="BS710">
            <v>0.87147790799999991</v>
          </cell>
          <cell r="BT710">
            <v>0</v>
          </cell>
          <cell r="BU710">
            <v>0.87147790799999991</v>
          </cell>
          <cell r="BV710" t="e">
            <v>#DIV/0!</v>
          </cell>
        </row>
        <row r="711">
          <cell r="C711">
            <v>340</v>
          </cell>
          <cell r="D711">
            <v>0</v>
          </cell>
          <cell r="E711">
            <v>0</v>
          </cell>
          <cell r="AN711">
            <v>101</v>
          </cell>
          <cell r="AP711" t="str">
            <v xml:space="preserve">Реконструкция ВЛ-10 Ф-131от ПС 35/10 кВ «Подгорненская»   (установка дополнительной МТП -160 кВА для разгрузки  ТП-1263/131  в ст. Александрийской  Георгиевского района) </v>
          </cell>
          <cell r="AQ711" t="str">
            <v>СТФ</v>
          </cell>
          <cell r="AS711">
            <v>0.66223098599999997</v>
          </cell>
          <cell r="AT711">
            <v>0.53243098600000005</v>
          </cell>
          <cell r="AU711">
            <v>0.11</v>
          </cell>
          <cell r="AV711">
            <v>0</v>
          </cell>
          <cell r="AW711">
            <v>0.45121270000000002</v>
          </cell>
          <cell r="BE711">
            <v>0.45121270000000002</v>
          </cell>
          <cell r="BF711">
            <v>0.45121270000000002</v>
          </cell>
          <cell r="BG711" t="e">
            <v>#DIV/0!</v>
          </cell>
          <cell r="BJ711">
            <v>0</v>
          </cell>
          <cell r="BK711">
            <v>0.53243098600000005</v>
          </cell>
          <cell r="BS711">
            <v>0.53243098600000005</v>
          </cell>
          <cell r="BT711">
            <v>0</v>
          </cell>
          <cell r="BU711">
            <v>0.53243098600000005</v>
          </cell>
          <cell r="BV711" t="e">
            <v>#DIV/0!</v>
          </cell>
        </row>
        <row r="712">
          <cell r="C712">
            <v>81</v>
          </cell>
          <cell r="D712">
            <v>0</v>
          </cell>
          <cell r="E712">
            <v>0</v>
          </cell>
          <cell r="AN712">
            <v>102</v>
          </cell>
          <cell r="AP712" t="str">
            <v>Реконструкция ВЛ-10кВ.  Ф-474 от ПС 110/10 кВ «Кировская»  (установка дополнительной   МТП -160 кВА  для разгрузки ТП-2131/474 и  ф-1 от ТП-2159/473 в ст. Зольская Кировского района)</v>
          </cell>
          <cell r="AQ712" t="str">
            <v>СТФ</v>
          </cell>
          <cell r="AS712">
            <v>1.2086843839999999</v>
          </cell>
          <cell r="AT712">
            <v>1.078884384</v>
          </cell>
          <cell r="AU712">
            <v>0.11</v>
          </cell>
          <cell r="AV712">
            <v>0</v>
          </cell>
          <cell r="AW712">
            <v>0.91430880000000003</v>
          </cell>
          <cell r="BE712">
            <v>0.91430880000000003</v>
          </cell>
          <cell r="BF712">
            <v>0.91430880000000003</v>
          </cell>
          <cell r="BG712" t="e">
            <v>#DIV/0!</v>
          </cell>
          <cell r="BJ712">
            <v>0</v>
          </cell>
          <cell r="BK712">
            <v>1.078884384</v>
          </cell>
          <cell r="BS712">
            <v>1.078884384</v>
          </cell>
          <cell r="BT712">
            <v>0</v>
          </cell>
          <cell r="BU712">
            <v>1.078884384</v>
          </cell>
          <cell r="BV712" t="e">
            <v>#DIV/0!</v>
          </cell>
        </row>
        <row r="713">
          <cell r="C713">
            <v>80</v>
          </cell>
          <cell r="D713">
            <v>0</v>
          </cell>
          <cell r="E713">
            <v>0</v>
          </cell>
          <cell r="AN713">
            <v>103</v>
          </cell>
          <cell r="AP713" t="str">
            <v>Реконструкция ВЛ-10 кВ и КТП взамен двухцепного участка Л-603 / Л-132</v>
          </cell>
          <cell r="AQ713" t="str">
            <v>СТФ</v>
          </cell>
          <cell r="AR713">
            <v>2.242</v>
          </cell>
          <cell r="AS713">
            <v>2.15557</v>
          </cell>
          <cell r="AT713">
            <v>2.0827</v>
          </cell>
          <cell r="AU713">
            <v>0</v>
          </cell>
          <cell r="AV713">
            <v>1.9</v>
          </cell>
          <cell r="AW713">
            <v>1.7649999999999999</v>
          </cell>
          <cell r="AX713">
            <v>0</v>
          </cell>
          <cell r="AZ713">
            <v>0</v>
          </cell>
          <cell r="BB713">
            <v>1.9</v>
          </cell>
          <cell r="BC713">
            <v>1.7649999999999999</v>
          </cell>
          <cell r="BD713">
            <v>0</v>
          </cell>
          <cell r="BF713">
            <v>-0.13500000000000001</v>
          </cell>
          <cell r="BG713">
            <v>0.92894736842105263</v>
          </cell>
          <cell r="BJ713">
            <v>2.242</v>
          </cell>
          <cell r="BK713">
            <v>2.0827</v>
          </cell>
          <cell r="BL713">
            <v>0</v>
          </cell>
          <cell r="BN713">
            <v>0</v>
          </cell>
          <cell r="BP713">
            <v>1.7188666666666668</v>
          </cell>
          <cell r="BQ713">
            <v>1.5967366666666667</v>
          </cell>
          <cell r="BR713">
            <v>0.52313333333333334</v>
          </cell>
          <cell r="BS713">
            <v>0.4859633333333333</v>
          </cell>
          <cell r="BT713">
            <v>0</v>
          </cell>
          <cell r="BU713">
            <v>-0.1593</v>
          </cell>
          <cell r="BV713">
            <v>0.92894736842105263</v>
          </cell>
        </row>
        <row r="714">
          <cell r="C714">
            <v>76</v>
          </cell>
          <cell r="D714">
            <v>0</v>
          </cell>
          <cell r="E714">
            <v>0</v>
          </cell>
          <cell r="AN714">
            <v>104</v>
          </cell>
          <cell r="AP714" t="str">
            <v>Реконструкция ВЛ-10 кВ Ф-282 от ПС "Московская" Изобильненского района (установка доп. ТП  для разгрузки ТП-3/282 , строительство ВЛ-10 кВ (0,1 км), для подключения новой ТП, строительство ВЛ-0,4 кВ (0,4 км), для разделения н/в Ф на более короткие участки</v>
          </cell>
          <cell r="AQ714" t="str">
            <v>СТФ</v>
          </cell>
          <cell r="AR714">
            <v>3.0515851497999997</v>
          </cell>
          <cell r="AS714">
            <v>2.8051199999999996</v>
          </cell>
          <cell r="AT714">
            <v>2.4661999999999997</v>
          </cell>
          <cell r="AU714">
            <v>0.21</v>
          </cell>
          <cell r="AV714">
            <v>2.3759999999999999</v>
          </cell>
          <cell r="AW714">
            <v>2.09</v>
          </cell>
          <cell r="AX714">
            <v>0</v>
          </cell>
          <cell r="AZ714">
            <v>0</v>
          </cell>
          <cell r="BA714">
            <v>2.09</v>
          </cell>
          <cell r="BB714">
            <v>2.3759999999999999</v>
          </cell>
          <cell r="BD714">
            <v>0</v>
          </cell>
          <cell r="BF714">
            <v>-0.28600000000000003</v>
          </cell>
          <cell r="BG714">
            <v>0.87962962962962965</v>
          </cell>
          <cell r="BJ714">
            <v>2.8036799999999999</v>
          </cell>
          <cell r="BK714">
            <v>2.4661999999999997</v>
          </cell>
          <cell r="BL714">
            <v>0</v>
          </cell>
          <cell r="BN714">
            <v>0</v>
          </cell>
          <cell r="BO714">
            <v>2.14</v>
          </cell>
          <cell r="BP714">
            <v>2.1494879999999998</v>
          </cell>
          <cell r="BQ714">
            <v>0.3261999999999996</v>
          </cell>
          <cell r="BR714">
            <v>0.65419199999999988</v>
          </cell>
          <cell r="BT714">
            <v>0</v>
          </cell>
          <cell r="BU714">
            <v>-0.33748000000000022</v>
          </cell>
          <cell r="BV714">
            <v>0.87962962962962954</v>
          </cell>
        </row>
        <row r="715">
          <cell r="C715">
            <v>79</v>
          </cell>
          <cell r="D715">
            <v>0</v>
          </cell>
          <cell r="E715">
            <v>0</v>
          </cell>
          <cell r="AN715">
            <v>105</v>
          </cell>
          <cell r="AP715" t="str">
            <v>Реконструкция  ВЛ-10 кВ Ф-242 ПС "Орловская"  Буденновского района (установка дополнительной МТП в с. Орловка для разгрузки существующей ВЛ-0,4 кВ от ТП-15/242)</v>
          </cell>
          <cell r="AQ715" t="str">
            <v>СТФ</v>
          </cell>
          <cell r="AR715">
            <v>3.1067042902799997</v>
          </cell>
          <cell r="AS715">
            <v>2.8892599999999997</v>
          </cell>
          <cell r="AT715">
            <v>2.4001199999999998</v>
          </cell>
          <cell r="AU715">
            <v>0.34</v>
          </cell>
          <cell r="AV715">
            <v>2.2930000000000001</v>
          </cell>
          <cell r="AW715">
            <v>2.0339999999999998</v>
          </cell>
          <cell r="AX715">
            <v>0</v>
          </cell>
          <cell r="AZ715">
            <v>2.2930000000000001</v>
          </cell>
          <cell r="BA715">
            <v>2.0339999999999998</v>
          </cell>
          <cell r="BB715">
            <v>0</v>
          </cell>
          <cell r="BD715">
            <v>0</v>
          </cell>
          <cell r="BF715">
            <v>-0.25900000000000034</v>
          </cell>
          <cell r="BG715">
            <v>0.8870475359790666</v>
          </cell>
          <cell r="BJ715">
            <v>2.7057399999999996</v>
          </cell>
          <cell r="BK715">
            <v>2.4001199999999998</v>
          </cell>
          <cell r="BL715">
            <v>0</v>
          </cell>
          <cell r="BN715">
            <v>2.0744006666666666</v>
          </cell>
          <cell r="BP715">
            <v>0.63133933333333325</v>
          </cell>
          <cell r="BQ715">
            <v>2.4001199999999998</v>
          </cell>
          <cell r="BR715">
            <v>0</v>
          </cell>
          <cell r="BT715">
            <v>0</v>
          </cell>
          <cell r="BU715">
            <v>-0.30561999999999978</v>
          </cell>
          <cell r="BV715">
            <v>0.88704753597906683</v>
          </cell>
        </row>
        <row r="716">
          <cell r="D716">
            <v>0</v>
          </cell>
          <cell r="E716">
            <v>0</v>
          </cell>
          <cell r="AN716">
            <v>106</v>
          </cell>
          <cell r="AP716" t="str">
            <v xml:space="preserve">Реконструкция ВЛ-10кВ Ф-782 от ПС 110/10 кВ "Овощи" Туркменского района (установка дополнительного МТП для разгрузки ТП-8/782 с реконструкцией ВЛ-0.4 кВ переключаемых на новое ТП в с.Овощи Туркменского района) </v>
          </cell>
          <cell r="AQ716" t="str">
            <v>СТФ</v>
          </cell>
          <cell r="AR716">
            <v>5.05529031884</v>
          </cell>
          <cell r="AS716">
            <v>4.6274899999999999</v>
          </cell>
          <cell r="AT716">
            <v>3.9494599999999997</v>
          </cell>
          <cell r="AU716">
            <v>0.45</v>
          </cell>
          <cell r="AV716">
            <v>3.8340000000000001</v>
          </cell>
          <cell r="AW716">
            <v>3.347</v>
          </cell>
          <cell r="AX716">
            <v>0</v>
          </cell>
          <cell r="AZ716">
            <v>0</v>
          </cell>
          <cell r="BA716">
            <v>3.347</v>
          </cell>
          <cell r="BB716">
            <v>0</v>
          </cell>
          <cell r="BD716">
            <v>3.8340000000000001</v>
          </cell>
          <cell r="BF716">
            <v>-0.4870000000000001</v>
          </cell>
          <cell r="BG716">
            <v>0.87297861241523211</v>
          </cell>
          <cell r="BJ716">
            <v>3.8352360000000001</v>
          </cell>
          <cell r="BK716">
            <v>3.9494599999999997</v>
          </cell>
          <cell r="BL716">
            <v>0</v>
          </cell>
          <cell r="BN716">
            <v>0</v>
          </cell>
          <cell r="BO716">
            <v>3.6480000000000001</v>
          </cell>
          <cell r="BP716">
            <v>0</v>
          </cell>
          <cell r="BQ716">
            <v>0.30145999999999962</v>
          </cell>
          <cell r="BR716">
            <v>3.8352360000000001</v>
          </cell>
          <cell r="BT716">
            <v>0</v>
          </cell>
          <cell r="BU716">
            <v>0.11422399999999966</v>
          </cell>
          <cell r="BV716">
            <v>1.0297827825979939</v>
          </cell>
        </row>
        <row r="717">
          <cell r="D717">
            <v>0</v>
          </cell>
          <cell r="E717">
            <v>0</v>
          </cell>
          <cell r="AN717">
            <v>107</v>
          </cell>
          <cell r="AP717" t="str">
            <v>Реконструкция электросетей 6 кВ (Ф-601) от ПС Овощевод   в г. Минеральные Воды 3-ая очередь</v>
          </cell>
          <cell r="AQ717" t="str">
            <v>СТФ</v>
          </cell>
          <cell r="AR717">
            <v>9.44</v>
          </cell>
          <cell r="AS717">
            <v>6.6991599999999991</v>
          </cell>
          <cell r="AT717">
            <v>6.0498599999999998</v>
          </cell>
          <cell r="AU717">
            <v>0.3</v>
          </cell>
          <cell r="AV717">
            <v>7.7</v>
          </cell>
          <cell r="AW717">
            <v>5.1269999999999998</v>
          </cell>
          <cell r="AX717">
            <v>0</v>
          </cell>
          <cell r="AY717">
            <v>2.9000000000000001E-2</v>
          </cell>
          <cell r="AZ717">
            <v>0</v>
          </cell>
          <cell r="BB717">
            <v>3.7</v>
          </cell>
          <cell r="BC717">
            <v>2.5</v>
          </cell>
          <cell r="BD717">
            <v>4</v>
          </cell>
          <cell r="BE717">
            <v>2.5979999999999999</v>
          </cell>
          <cell r="BF717">
            <v>-2.5730000000000004</v>
          </cell>
          <cell r="BG717">
            <v>0.66584415584415579</v>
          </cell>
          <cell r="BJ717">
            <v>9.0860000000000003</v>
          </cell>
          <cell r="BK717">
            <v>6.0498599999999998</v>
          </cell>
          <cell r="BL717">
            <v>0</v>
          </cell>
          <cell r="BM717">
            <v>6.430799999999999E-2</v>
          </cell>
          <cell r="BN717">
            <v>0</v>
          </cell>
          <cell r="BP717">
            <v>4.7632666666666665</v>
          </cell>
          <cell r="BQ717">
            <v>1.3766666666666667</v>
          </cell>
          <cell r="BR717">
            <v>4.3227333333333338</v>
          </cell>
          <cell r="BS717">
            <v>4.6088853333333333</v>
          </cell>
          <cell r="BT717">
            <v>0</v>
          </cell>
          <cell r="BU717">
            <v>-3.0361400000000005</v>
          </cell>
          <cell r="BV717">
            <v>0.66584415584415579</v>
          </cell>
        </row>
        <row r="718">
          <cell r="D718">
            <v>0</v>
          </cell>
          <cell r="E718">
            <v>0</v>
          </cell>
          <cell r="AN718">
            <v>108</v>
          </cell>
          <cell r="AP718" t="str">
            <v>Реконструкция  (разукрупнение) электросетей 6 кВ (Ф-601) от ПС Овощевод   в г. Минеральные Воды (установка линейной ячейки в РУ-6 кВ ПС Овощевод, строительство новой ВЛ 10 кВ от ПС Овощевод- 3,8 км, реконструкция ВЛ 6 кВ Ф-601-2,6 км)</v>
          </cell>
          <cell r="AQ718" t="str">
            <v>СТФ</v>
          </cell>
          <cell r="AV718">
            <v>0</v>
          </cell>
          <cell r="AW718">
            <v>0</v>
          </cell>
          <cell r="BF718">
            <v>0</v>
          </cell>
          <cell r="BG718" t="e">
            <v>#DIV/0!</v>
          </cell>
          <cell r="BJ718">
            <v>8.5642300000000002</v>
          </cell>
          <cell r="BK718">
            <v>0</v>
          </cell>
          <cell r="BL718">
            <v>8.5642300000000002</v>
          </cell>
          <cell r="BN718">
            <v>0</v>
          </cell>
          <cell r="BP718">
            <v>0</v>
          </cell>
          <cell r="BR718">
            <v>0</v>
          </cell>
          <cell r="BU718">
            <v>-8.5642300000000002</v>
          </cell>
          <cell r="BV718">
            <v>0</v>
          </cell>
        </row>
        <row r="719">
          <cell r="D719">
            <v>0</v>
          </cell>
          <cell r="E719">
            <v>0</v>
          </cell>
        </row>
        <row r="720">
          <cell r="D720">
            <v>0</v>
          </cell>
          <cell r="E720">
            <v>0</v>
          </cell>
          <cell r="AP720" t="str">
            <v>ВЛ 0.4 кВ</v>
          </cell>
          <cell r="AR720">
            <v>1.8133951985599999</v>
          </cell>
          <cell r="AS720">
            <v>1.6211899999999999</v>
          </cell>
          <cell r="AT720">
            <v>1.41954</v>
          </cell>
          <cell r="AU720">
            <v>0.125</v>
          </cell>
          <cell r="AV720">
            <v>1.4119999999999999</v>
          </cell>
          <cell r="AW720">
            <v>1.2030000000000001</v>
          </cell>
          <cell r="AX720">
            <v>0</v>
          </cell>
          <cell r="AY720">
            <v>0</v>
          </cell>
          <cell r="AZ720">
            <v>1.4119999999999999</v>
          </cell>
          <cell r="BA720">
            <v>1.2030000000000001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-0.20899999999999996</v>
          </cell>
          <cell r="BG720">
            <v>1.6971771626087748</v>
          </cell>
          <cell r="BH720">
            <v>0</v>
          </cell>
          <cell r="BI720">
            <v>0</v>
          </cell>
          <cell r="BJ720">
            <v>1.6661599999999996</v>
          </cell>
          <cell r="BK720">
            <v>0.88707999999999998</v>
          </cell>
          <cell r="BL720">
            <v>0</v>
          </cell>
          <cell r="BM720">
            <v>0</v>
          </cell>
          <cell r="BN720">
            <v>1.2773893333333333</v>
          </cell>
          <cell r="BO720">
            <v>0.74335600000000002</v>
          </cell>
          <cell r="BP720">
            <v>0.3887706666666666</v>
          </cell>
          <cell r="BQ720">
            <v>0.14372399999999996</v>
          </cell>
          <cell r="BR720">
            <v>0</v>
          </cell>
          <cell r="BS720">
            <v>0</v>
          </cell>
          <cell r="BT720">
            <v>0.53245999999999993</v>
          </cell>
          <cell r="BU720">
            <v>-0.77907999999999977</v>
          </cell>
          <cell r="BV720">
            <v>1.010170601563612</v>
          </cell>
          <cell r="BW720">
            <v>0</v>
          </cell>
          <cell r="BX720">
            <v>0</v>
          </cell>
        </row>
        <row r="721">
          <cell r="D721">
            <v>14.706450999999998</v>
          </cell>
          <cell r="E721">
            <v>120.170328</v>
          </cell>
          <cell r="AN721">
            <v>109</v>
          </cell>
          <cell r="AP721" t="str">
            <v>Реконструкция ВЛ-0,4 кВ. Ф-2 от ТП-2047/121 в ст. Марьинская Кировского района</v>
          </cell>
          <cell r="AQ721" t="str">
            <v>СТФ</v>
          </cell>
          <cell r="AR721">
            <v>0.83779999999999988</v>
          </cell>
          <cell r="AS721">
            <v>0.71739999999999993</v>
          </cell>
          <cell r="AT721">
            <v>0.61595999999999995</v>
          </cell>
          <cell r="AU721">
            <v>6.5000000000000002E-2</v>
          </cell>
          <cell r="AV721">
            <v>0.64500000000000002</v>
          </cell>
          <cell r="AW721">
            <v>0.52200000000000002</v>
          </cell>
          <cell r="AX721">
            <v>0</v>
          </cell>
          <cell r="AZ721">
            <v>0.64500000000000002</v>
          </cell>
          <cell r="BA721">
            <v>0.52200000000000002</v>
          </cell>
          <cell r="BB721">
            <v>0</v>
          </cell>
          <cell r="BD721">
            <v>0</v>
          </cell>
          <cell r="BF721">
            <v>-0.123</v>
          </cell>
          <cell r="BG721">
            <v>0.80930232558139537</v>
          </cell>
          <cell r="BJ721">
            <v>0.76109999999999978</v>
          </cell>
          <cell r="BK721">
            <v>0.14372399999999996</v>
          </cell>
          <cell r="BL721">
            <v>0</v>
          </cell>
          <cell r="BN721">
            <v>0.58350999999999986</v>
          </cell>
          <cell r="BP721">
            <v>0.17758999999999994</v>
          </cell>
          <cell r="BQ721">
            <v>0.14372399999999996</v>
          </cell>
          <cell r="BR721">
            <v>0</v>
          </cell>
          <cell r="BT721">
            <v>0.47223599999999999</v>
          </cell>
          <cell r="BU721">
            <v>-0.61737599999999981</v>
          </cell>
          <cell r="BV721">
            <v>0.18883720930232559</v>
          </cell>
        </row>
        <row r="722">
          <cell r="D722">
            <v>14.706450999999998</v>
          </cell>
          <cell r="E722">
            <v>118.93891799999999</v>
          </cell>
          <cell r="AN722">
            <v>110</v>
          </cell>
          <cell r="AP722" t="str">
            <v>Реконструкция  ВЛ-0.4 кВ Ф-2 от КТП-12/782  в с. Овощи Туркменского района (замена опор, провода на СИП, ответвлений к зданиям)</v>
          </cell>
          <cell r="AQ722" t="str">
            <v>СТФ</v>
          </cell>
          <cell r="AR722">
            <v>0.97559519855999988</v>
          </cell>
          <cell r="AS722">
            <v>0.90379000000000009</v>
          </cell>
          <cell r="AT722">
            <v>0.80357999999999996</v>
          </cell>
          <cell r="AU722">
            <v>0.06</v>
          </cell>
          <cell r="AV722">
            <v>0.76700000000000002</v>
          </cell>
          <cell r="AW722">
            <v>0.68100000000000005</v>
          </cell>
          <cell r="AX722">
            <v>0</v>
          </cell>
          <cell r="AZ722">
            <v>0.76700000000000002</v>
          </cell>
          <cell r="BA722">
            <v>0.68100000000000005</v>
          </cell>
          <cell r="BB722">
            <v>0</v>
          </cell>
          <cell r="BD722">
            <v>0</v>
          </cell>
          <cell r="BF722">
            <v>-8.5999999999999965E-2</v>
          </cell>
          <cell r="BG722">
            <v>0.88787483702737946</v>
          </cell>
          <cell r="BJ722">
            <v>0.90505999999999998</v>
          </cell>
          <cell r="BK722">
            <v>0.74335600000000002</v>
          </cell>
          <cell r="BL722">
            <v>0</v>
          </cell>
          <cell r="BN722">
            <v>0.69387933333333329</v>
          </cell>
          <cell r="BO722">
            <v>0.74335600000000002</v>
          </cell>
          <cell r="BP722">
            <v>0.21118066666666663</v>
          </cell>
          <cell r="BR722">
            <v>0</v>
          </cell>
          <cell r="BT722">
            <v>6.0223999999999944E-2</v>
          </cell>
          <cell r="BU722">
            <v>-0.16170399999999996</v>
          </cell>
          <cell r="BV722">
            <v>0.82133339226128654</v>
          </cell>
        </row>
        <row r="723">
          <cell r="C723">
            <v>1</v>
          </cell>
          <cell r="D723">
            <v>0.46880699999999997</v>
          </cell>
          <cell r="E723">
            <v>8.5498600000000007</v>
          </cell>
          <cell r="AP723" t="str">
            <v>ТП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</row>
        <row r="724">
          <cell r="C724">
            <v>5</v>
          </cell>
          <cell r="D724">
            <v>0</v>
          </cell>
          <cell r="E724">
            <v>-1.8222119999999999</v>
          </cell>
        </row>
        <row r="725">
          <cell r="C725">
            <v>82</v>
          </cell>
          <cell r="D725">
            <v>7.9733140000000002</v>
          </cell>
          <cell r="E725">
            <v>13.558999999999999</v>
          </cell>
          <cell r="AP725" t="str">
            <v>Новое строительство и расширение, в.т.ч.:</v>
          </cell>
          <cell r="AR725">
            <v>12.212620000000001</v>
          </cell>
          <cell r="AS725">
            <v>6.8813453125999997</v>
          </cell>
          <cell r="AT725">
            <v>6.0840799999999993</v>
          </cell>
          <cell r="AU725">
            <v>0.49464857000000001</v>
          </cell>
          <cell r="AV725">
            <v>9.859</v>
          </cell>
          <cell r="AW725">
            <v>5.1559999999999997</v>
          </cell>
          <cell r="AX725">
            <v>0</v>
          </cell>
          <cell r="AY725">
            <v>6.0000000000000001E-3</v>
          </cell>
          <cell r="AZ725">
            <v>5</v>
          </cell>
          <cell r="BA725">
            <v>3.1829999999999998</v>
          </cell>
          <cell r="BB725">
            <v>4.859</v>
          </cell>
          <cell r="BC725">
            <v>1.9669999999999999</v>
          </cell>
          <cell r="BD725">
            <v>0</v>
          </cell>
          <cell r="BE725">
            <v>0</v>
          </cell>
          <cell r="BF725">
            <v>-4.7030000000000003</v>
          </cell>
          <cell r="BG725" t="e">
            <v>#DIV/0!</v>
          </cell>
          <cell r="BH725">
            <v>0.97643117999999995</v>
          </cell>
          <cell r="BI725">
            <v>0</v>
          </cell>
          <cell r="BJ725">
            <v>11.633620000000001</v>
          </cell>
          <cell r="BK725">
            <v>6.7559311799999993</v>
          </cell>
          <cell r="BL725">
            <v>0</v>
          </cell>
          <cell r="BM725">
            <v>0.98278118000000003</v>
          </cell>
          <cell r="BN725">
            <v>6.2434193333333337</v>
          </cell>
          <cell r="BO725">
            <v>0</v>
          </cell>
          <cell r="BP725">
            <v>4.0523559999999996</v>
          </cell>
          <cell r="BQ725">
            <v>3.5681429999999992</v>
          </cell>
          <cell r="BR725">
            <v>1.3378446666666666</v>
          </cell>
          <cell r="BS725">
            <v>2.2050069999999997</v>
          </cell>
          <cell r="BT725">
            <v>0</v>
          </cell>
          <cell r="BU725">
            <v>-4.8776888200000013</v>
          </cell>
          <cell r="BV725" t="e">
            <v>#DIV/0!</v>
          </cell>
          <cell r="BW725">
            <v>0</v>
          </cell>
          <cell r="BX725">
            <v>0</v>
          </cell>
        </row>
        <row r="726">
          <cell r="C726">
            <v>2</v>
          </cell>
          <cell r="D726">
            <v>0.82516</v>
          </cell>
          <cell r="E726">
            <v>44.216819999999998</v>
          </cell>
          <cell r="AP726" t="str">
            <v>ВЛ 1-20 кВ</v>
          </cell>
          <cell r="AR726">
            <v>12.212620000000001</v>
          </cell>
          <cell r="AS726">
            <v>6.8813453125999997</v>
          </cell>
          <cell r="AT726">
            <v>6.0840799999999993</v>
          </cell>
          <cell r="AU726">
            <v>0.49464857000000001</v>
          </cell>
          <cell r="AV726">
            <v>9.859</v>
          </cell>
          <cell r="AW726">
            <v>5.1559999999999997</v>
          </cell>
          <cell r="AX726">
            <v>0</v>
          </cell>
          <cell r="AY726">
            <v>6.0000000000000001E-3</v>
          </cell>
          <cell r="AZ726">
            <v>5</v>
          </cell>
          <cell r="BA726">
            <v>3.1829999999999998</v>
          </cell>
          <cell r="BB726">
            <v>4.859</v>
          </cell>
          <cell r="BC726">
            <v>1.9669999999999999</v>
          </cell>
          <cell r="BD726">
            <v>0</v>
          </cell>
          <cell r="BE726">
            <v>0</v>
          </cell>
          <cell r="BF726">
            <v>-4.7030000000000003</v>
          </cell>
          <cell r="BG726" t="e">
            <v>#DIV/0!</v>
          </cell>
          <cell r="BH726">
            <v>0.97643117999999995</v>
          </cell>
          <cell r="BI726">
            <v>0</v>
          </cell>
          <cell r="BJ726">
            <v>11.633620000000001</v>
          </cell>
          <cell r="BK726">
            <v>6.7559311799999993</v>
          </cell>
          <cell r="BL726">
            <v>0</v>
          </cell>
          <cell r="BM726">
            <v>0.98278118000000003</v>
          </cell>
          <cell r="BN726">
            <v>6.2434193333333337</v>
          </cell>
          <cell r="BO726">
            <v>0</v>
          </cell>
          <cell r="BP726">
            <v>4.0523559999999996</v>
          </cell>
          <cell r="BQ726">
            <v>3.5681429999999992</v>
          </cell>
          <cell r="BR726">
            <v>1.3378446666666666</v>
          </cell>
          <cell r="BS726">
            <v>2.2050069999999997</v>
          </cell>
          <cell r="BT726">
            <v>0</v>
          </cell>
          <cell r="BU726">
            <v>-4.8776888200000013</v>
          </cell>
          <cell r="BV726" t="e">
            <v>#DIV/0!</v>
          </cell>
          <cell r="BW726">
            <v>0</v>
          </cell>
          <cell r="BX726">
            <v>0</v>
          </cell>
        </row>
        <row r="727">
          <cell r="C727">
            <v>83</v>
          </cell>
          <cell r="D727">
            <v>0.86848999999999998</v>
          </cell>
          <cell r="E727">
            <v>0.32094</v>
          </cell>
          <cell r="AN727">
            <v>111</v>
          </cell>
          <cell r="AP727" t="str">
            <v>Строительство электрических сетей 10 кВ в п. Энергетик г.Пятигорска для резервирования электроснабжения административного здания ОАО "МРСК СК"</v>
          </cell>
          <cell r="AQ727" t="str">
            <v>СТФ</v>
          </cell>
          <cell r="AR727">
            <v>12.212620000000001</v>
          </cell>
          <cell r="AS727">
            <v>6.8813453125999997</v>
          </cell>
          <cell r="AT727">
            <v>6.0840799999999993</v>
          </cell>
          <cell r="AU727">
            <v>0.49464857000000001</v>
          </cell>
          <cell r="AV727">
            <v>9.859</v>
          </cell>
          <cell r="AW727">
            <v>5.1559999999999997</v>
          </cell>
          <cell r="AX727">
            <v>0</v>
          </cell>
          <cell r="AY727">
            <v>6.0000000000000001E-3</v>
          </cell>
          <cell r="AZ727">
            <v>5</v>
          </cell>
          <cell r="BA727">
            <v>3.1829999999999998</v>
          </cell>
          <cell r="BB727">
            <v>4.859</v>
          </cell>
          <cell r="BC727">
            <v>1.9669999999999999</v>
          </cell>
          <cell r="BD727">
            <v>0</v>
          </cell>
          <cell r="BF727">
            <v>-4.7030000000000003</v>
          </cell>
          <cell r="BG727">
            <v>0.52297393244750989</v>
          </cell>
          <cell r="BJ727">
            <v>11.633620000000001</v>
          </cell>
          <cell r="BK727">
            <v>5.7794999999999987</v>
          </cell>
          <cell r="BL727">
            <v>0</v>
          </cell>
          <cell r="BM727">
            <v>6.3499999999999997E-3</v>
          </cell>
          <cell r="BN727">
            <v>6.2434193333333337</v>
          </cell>
          <cell r="BP727">
            <v>4.0523559999999996</v>
          </cell>
          <cell r="BQ727">
            <v>3.5681429999999992</v>
          </cell>
          <cell r="BR727">
            <v>1.3378446666666666</v>
          </cell>
          <cell r="BS727">
            <v>2.2050069999999997</v>
          </cell>
          <cell r="BT727">
            <v>0</v>
          </cell>
          <cell r="BU727">
            <v>-5.8541200000000018</v>
          </cell>
          <cell r="BV727">
            <v>0.49679291570465584</v>
          </cell>
        </row>
        <row r="728">
          <cell r="C728">
            <v>84</v>
          </cell>
          <cell r="D728">
            <v>3.9906209999999995</v>
          </cell>
          <cell r="E728">
            <v>18.052409999999998</v>
          </cell>
          <cell r="AN728">
            <v>112</v>
          </cell>
          <cell r="AP728" t="str">
            <v>Строительство ВЛ-10 кВ от ПС ГНС в Н.Благодарном (для укор. Ф-162, Ф-163)</v>
          </cell>
          <cell r="AQ728" t="str">
            <v>СТФ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BF728">
            <v>0</v>
          </cell>
          <cell r="BG728" t="e">
            <v>#DIV/0!</v>
          </cell>
          <cell r="BH728">
            <v>0.97643117999999995</v>
          </cell>
          <cell r="BJ728">
            <v>0</v>
          </cell>
          <cell r="BK728">
            <v>0.97643118000000007</v>
          </cell>
          <cell r="BM728">
            <v>0.97643118000000007</v>
          </cell>
          <cell r="BT728">
            <v>0</v>
          </cell>
          <cell r="BU728">
            <v>0.97643118000000007</v>
          </cell>
          <cell r="BV728" t="e">
            <v>#DIV/0!</v>
          </cell>
        </row>
        <row r="729">
          <cell r="C729">
            <v>85</v>
          </cell>
          <cell r="D729">
            <v>0</v>
          </cell>
          <cell r="E729">
            <v>0</v>
          </cell>
        </row>
        <row r="730">
          <cell r="C730">
            <v>86</v>
          </cell>
          <cell r="D730">
            <v>1.421E-2</v>
          </cell>
          <cell r="E730">
            <v>5.3869999999999994E-2</v>
          </cell>
          <cell r="AP730" t="str">
            <v>ВЛ 0,4 кВ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 t="e">
            <v>#DIV/0!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 t="e">
            <v>#DIV/0!</v>
          </cell>
          <cell r="BW730">
            <v>0</v>
          </cell>
          <cell r="BX730">
            <v>0</v>
          </cell>
        </row>
        <row r="731">
          <cell r="C731">
            <v>87</v>
          </cell>
          <cell r="D731">
            <v>7.2658999999999987E-2</v>
          </cell>
          <cell r="E731">
            <v>23.086680000000001</v>
          </cell>
          <cell r="AN731">
            <v>113</v>
          </cell>
          <cell r="AP731" t="str">
            <v>Строительство ВЛИ-0,4 кВ от ЗТП-3/055 в с.Николина Балка Петровского района (замена кабельных сетей  0,4 кВ на ВЛИ, замену ответвлений к зданиям)</v>
          </cell>
          <cell r="AQ731" t="str">
            <v>СТФ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BF731">
            <v>0</v>
          </cell>
          <cell r="BG731" t="e">
            <v>#DIV/0!</v>
          </cell>
          <cell r="BJ731">
            <v>0</v>
          </cell>
          <cell r="BK731">
            <v>0</v>
          </cell>
          <cell r="BT731">
            <v>0</v>
          </cell>
          <cell r="BU731">
            <v>0</v>
          </cell>
          <cell r="BV731" t="e">
            <v>#DIV/0!</v>
          </cell>
        </row>
        <row r="732">
          <cell r="C732">
            <v>88</v>
          </cell>
          <cell r="D732">
            <v>0.31147000000000002</v>
          </cell>
          <cell r="E732">
            <v>10.4361</v>
          </cell>
        </row>
        <row r="733">
          <cell r="C733">
            <v>89</v>
          </cell>
          <cell r="D733">
            <v>0</v>
          </cell>
          <cell r="E733">
            <v>0</v>
          </cell>
          <cell r="AO733" t="str">
            <v>2.6.</v>
          </cell>
          <cell r="AP733" t="str">
            <v>Автоматизация технологического управления (кроме АСКУЭ)</v>
          </cell>
          <cell r="AR733">
            <v>296.65600000000001</v>
          </cell>
          <cell r="AS733">
            <v>298.322</v>
          </cell>
          <cell r="AT733">
            <v>266.89594</v>
          </cell>
          <cell r="AU733">
            <v>0</v>
          </cell>
          <cell r="AV733">
            <v>45.213999999999999</v>
          </cell>
          <cell r="AW733">
            <v>44.982999999999997</v>
          </cell>
          <cell r="AX733">
            <v>0</v>
          </cell>
          <cell r="AY733">
            <v>24.228000000000002</v>
          </cell>
          <cell r="AZ733">
            <v>16.655999999999999</v>
          </cell>
          <cell r="BA733">
            <v>11.744999999999999</v>
          </cell>
          <cell r="BB733">
            <v>19.754000000000001</v>
          </cell>
          <cell r="BC733">
            <v>7.1039999999999992</v>
          </cell>
          <cell r="BD733">
            <v>8.8040000000000003</v>
          </cell>
          <cell r="BE733">
            <v>1.9060000000000001</v>
          </cell>
          <cell r="BF733">
            <v>-0.23100000000000032</v>
          </cell>
          <cell r="BG733" t="e">
            <v>#DIV/0!</v>
          </cell>
          <cell r="BH733">
            <v>10.544542560000002</v>
          </cell>
          <cell r="BI733">
            <v>0</v>
          </cell>
          <cell r="BJ733">
            <v>56.174999999999997</v>
          </cell>
          <cell r="BK733">
            <v>63.624642560000005</v>
          </cell>
          <cell r="BL733">
            <v>28.029</v>
          </cell>
          <cell r="BM733">
            <v>28.607162160000001</v>
          </cell>
          <cell r="BN733">
            <v>7.5339999999999998</v>
          </cell>
          <cell r="BO733">
            <v>17.66815442</v>
          </cell>
          <cell r="BP733">
            <v>6.4950000000000001</v>
          </cell>
          <cell r="BQ733">
            <v>8.0902459800000095</v>
          </cell>
          <cell r="BR733">
            <v>14.117000000000001</v>
          </cell>
          <cell r="BS733">
            <v>9.2590799999999991</v>
          </cell>
          <cell r="BT733">
            <v>213.816</v>
          </cell>
          <cell r="BU733">
            <v>7.4496425600000098</v>
          </cell>
          <cell r="BV733" t="e">
            <v>#DIV/0!</v>
          </cell>
          <cell r="BW733">
            <v>0</v>
          </cell>
          <cell r="BX733">
            <v>0</v>
          </cell>
        </row>
        <row r="734">
          <cell r="C734">
            <v>90</v>
          </cell>
          <cell r="D734">
            <v>0.18171999999999999</v>
          </cell>
          <cell r="E734">
            <v>0</v>
          </cell>
          <cell r="AO734">
            <v>1</v>
          </cell>
          <cell r="AP734" t="str">
            <v>РЗА (включая ПА)</v>
          </cell>
          <cell r="AR734">
            <v>25.015999999999998</v>
          </cell>
          <cell r="AS734">
            <v>27.265079999999998</v>
          </cell>
          <cell r="AT734">
            <v>27.265079999999998</v>
          </cell>
          <cell r="AU734">
            <v>0</v>
          </cell>
          <cell r="AV734">
            <v>0</v>
          </cell>
          <cell r="AW734">
            <v>1.9060000000000001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1.9060000000000001</v>
          </cell>
          <cell r="BF734">
            <v>1.9060000000000001</v>
          </cell>
          <cell r="BG734" t="e">
            <v>#DIV/0!</v>
          </cell>
          <cell r="BH734">
            <v>2.9267467599999999</v>
          </cell>
          <cell r="BI734">
            <v>0</v>
          </cell>
          <cell r="BJ734">
            <v>0</v>
          </cell>
          <cell r="BK734">
            <v>5.1758267599999996</v>
          </cell>
          <cell r="BL734">
            <v>0</v>
          </cell>
          <cell r="BM734">
            <v>2.9267467599999999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2.2490799999999997</v>
          </cell>
          <cell r="BT734">
            <v>25.015999999999998</v>
          </cell>
          <cell r="BU734">
            <v>5.1758267599999996</v>
          </cell>
          <cell r="BV734" t="e">
            <v>#DIV/0!</v>
          </cell>
          <cell r="BW734">
            <v>0</v>
          </cell>
          <cell r="BX734">
            <v>0</v>
          </cell>
        </row>
        <row r="735">
          <cell r="C735">
            <v>93</v>
          </cell>
          <cell r="D735">
            <v>0</v>
          </cell>
          <cell r="E735">
            <v>0</v>
          </cell>
          <cell r="AN735">
            <v>114</v>
          </cell>
          <cell r="AP735" t="str">
            <v>Техперевооружение ПС 110/35/10кВ "Новоалександровская" (средства релейной защиты Л-260 и Л-275, замена панели ЭПЗ-1636 на шкаф защиты ЩЭ 2607-011021)</v>
          </cell>
          <cell r="AQ735" t="str">
            <v>СТФ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BF735">
            <v>0</v>
          </cell>
          <cell r="BG735" t="e">
            <v>#DIV/0!</v>
          </cell>
          <cell r="BH735">
            <v>2.9267467599999999</v>
          </cell>
          <cell r="BJ735">
            <v>0</v>
          </cell>
          <cell r="BK735">
            <v>2.9267467599999999</v>
          </cell>
          <cell r="BM735">
            <v>2.9267467599999999</v>
          </cell>
          <cell r="BT735">
            <v>0</v>
          </cell>
          <cell r="BU735">
            <v>2.9267467599999999</v>
          </cell>
          <cell r="BV735" t="e">
            <v>#DIV/0!</v>
          </cell>
        </row>
        <row r="736">
          <cell r="C736">
            <v>94</v>
          </cell>
          <cell r="D736">
            <v>0</v>
          </cell>
          <cell r="E736">
            <v>0</v>
          </cell>
          <cell r="AN736">
            <v>115</v>
          </cell>
          <cell r="AP736" t="str">
            <v>«Техническое перевооружение средств РЗА на ПС 110/35/10  кВ "Зеленогорская" в линейных ячейках  ВЛ 110 кВ в сторону  ПС 330 "Кисловодск"» (оснащение 2-хлинейных ячеек защитой ДФЗ)</v>
          </cell>
          <cell r="AQ736" t="str">
            <v>СТФ</v>
          </cell>
          <cell r="AR736">
            <v>12.507999999999999</v>
          </cell>
          <cell r="AS736">
            <v>13.758799999999999</v>
          </cell>
          <cell r="AT736">
            <v>13.758799999999999</v>
          </cell>
          <cell r="AU736">
            <v>0</v>
          </cell>
          <cell r="AV736">
            <v>0</v>
          </cell>
          <cell r="AW736">
            <v>1.06</v>
          </cell>
          <cell r="BE736">
            <v>1.06</v>
          </cell>
          <cell r="BF736">
            <v>1.06</v>
          </cell>
          <cell r="BG736" t="e">
            <v>#DIV/0!</v>
          </cell>
          <cell r="BJ736">
            <v>0</v>
          </cell>
          <cell r="BK736">
            <v>1.2507999999999999</v>
          </cell>
          <cell r="BS736">
            <v>1.2507999999999999</v>
          </cell>
          <cell r="BT736">
            <v>12.507999999999999</v>
          </cell>
          <cell r="BU736">
            <v>1.2507999999999999</v>
          </cell>
          <cell r="BV736" t="e">
            <v>#DIV/0!</v>
          </cell>
        </row>
        <row r="737">
          <cell r="C737">
            <v>360</v>
          </cell>
          <cell r="D737">
            <v>0</v>
          </cell>
          <cell r="E737">
            <v>0</v>
          </cell>
          <cell r="AN737">
            <v>116</v>
          </cell>
          <cell r="AP737" t="str">
            <v>«Техническое перевооружение средств РЗА на ПС 110/10  кВ "Парковая" в линейной ячейке  ВЛ 110 кВ в сторону  ПС 330 "Кисловодск"» (оснащение линейной ячейки защитой ДФЗ)</v>
          </cell>
          <cell r="AQ737" t="str">
            <v>СТФ</v>
          </cell>
          <cell r="AR737">
            <v>6.2539999999999996</v>
          </cell>
          <cell r="AS737">
            <v>6.7531399999999993</v>
          </cell>
          <cell r="AT737">
            <v>6.7531399999999993</v>
          </cell>
          <cell r="AU737">
            <v>0</v>
          </cell>
          <cell r="AV737">
            <v>0</v>
          </cell>
          <cell r="AW737">
            <v>0.42299999999999999</v>
          </cell>
          <cell r="BE737">
            <v>0.42299999999999999</v>
          </cell>
          <cell r="BF737">
            <v>0.42299999999999999</v>
          </cell>
          <cell r="BG737" t="e">
            <v>#DIV/0!</v>
          </cell>
          <cell r="BJ737">
            <v>0</v>
          </cell>
          <cell r="BK737">
            <v>0.49913999999999997</v>
          </cell>
          <cell r="BS737">
            <v>0.49913999999999997</v>
          </cell>
          <cell r="BT737">
            <v>6.2539999999999996</v>
          </cell>
          <cell r="BU737">
            <v>0.49913999999999997</v>
          </cell>
          <cell r="BV737" t="e">
            <v>#DIV/0!</v>
          </cell>
        </row>
        <row r="738">
          <cell r="C738">
            <v>92</v>
          </cell>
          <cell r="D738">
            <v>0</v>
          </cell>
          <cell r="E738">
            <v>2.4854499999999997</v>
          </cell>
          <cell r="AN738">
            <v>117</v>
          </cell>
          <cell r="AP738" t="str">
            <v>«Техническое перевооружение средств РЗА на ПС 110/10  кВ "Ясная Поляна" в линейной ячейке  ВЛ 110 кВ в сторону  ПС 330 "Кисловодск"» (оснащение линейной ячейки защитой ДФЗ)</v>
          </cell>
          <cell r="AQ738" t="str">
            <v>СТФ</v>
          </cell>
          <cell r="AR738">
            <v>6.2539999999999996</v>
          </cell>
          <cell r="AS738">
            <v>6.7531399999999993</v>
          </cell>
          <cell r="AT738">
            <v>6.7531399999999993</v>
          </cell>
          <cell r="AU738">
            <v>0</v>
          </cell>
          <cell r="AV738">
            <v>0</v>
          </cell>
          <cell r="AW738">
            <v>0.42299999999999999</v>
          </cell>
          <cell r="BE738">
            <v>0.42299999999999999</v>
          </cell>
          <cell r="BF738">
            <v>0.42299999999999999</v>
          </cell>
          <cell r="BG738" t="e">
            <v>#DIV/0!</v>
          </cell>
          <cell r="BJ738">
            <v>0</v>
          </cell>
          <cell r="BK738">
            <v>0.49913999999999997</v>
          </cell>
          <cell r="BS738">
            <v>0.49913999999999997</v>
          </cell>
          <cell r="BT738">
            <v>6.2539999999999996</v>
          </cell>
          <cell r="BU738">
            <v>0.49913999999999997</v>
          </cell>
          <cell r="BV738" t="e">
            <v>#DIV/0!</v>
          </cell>
        </row>
        <row r="739">
          <cell r="D739">
            <v>0</v>
          </cell>
          <cell r="E739">
            <v>1.2314100000000001</v>
          </cell>
          <cell r="AO739">
            <v>2</v>
          </cell>
          <cell r="AP739" t="str">
            <v>Автоматизированные системы мониторинга и диагностики оборудования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</row>
        <row r="740">
          <cell r="C740">
            <v>96</v>
          </cell>
          <cell r="D740">
            <v>0</v>
          </cell>
          <cell r="E740">
            <v>1.2314100000000001</v>
          </cell>
        </row>
        <row r="741">
          <cell r="C741">
            <v>361</v>
          </cell>
          <cell r="D741">
            <v>0</v>
          </cell>
          <cell r="E741">
            <v>0</v>
          </cell>
          <cell r="AO741">
            <v>3</v>
          </cell>
          <cell r="AP741" t="str">
            <v>АСУТП, телемеханика</v>
          </cell>
          <cell r="AR741">
            <v>271.64</v>
          </cell>
          <cell r="AS741">
            <v>271.05691999999999</v>
          </cell>
          <cell r="AT741">
            <v>239.63085999999998</v>
          </cell>
          <cell r="AU741">
            <v>0</v>
          </cell>
          <cell r="AV741">
            <v>45.213999999999999</v>
          </cell>
          <cell r="AW741">
            <v>43.076999999999998</v>
          </cell>
          <cell r="AX741">
            <v>0</v>
          </cell>
          <cell r="AY741">
            <v>24.228000000000002</v>
          </cell>
          <cell r="AZ741">
            <v>16.655999999999999</v>
          </cell>
          <cell r="BA741">
            <v>11.744999999999999</v>
          </cell>
          <cell r="BB741">
            <v>19.754000000000001</v>
          </cell>
          <cell r="BC741">
            <v>7.1039999999999992</v>
          </cell>
          <cell r="BD741">
            <v>8.8040000000000003</v>
          </cell>
          <cell r="BE741">
            <v>0</v>
          </cell>
          <cell r="BF741">
            <v>-2.1370000000000005</v>
          </cell>
          <cell r="BG741">
            <v>0.95273587826779316</v>
          </cell>
          <cell r="BH741">
            <v>3.6904451000000016</v>
          </cell>
          <cell r="BI741">
            <v>0</v>
          </cell>
          <cell r="BJ741">
            <v>56.174999999999997</v>
          </cell>
          <cell r="BK741">
            <v>54.521465100000007</v>
          </cell>
          <cell r="BL741">
            <v>28.029</v>
          </cell>
          <cell r="BM741">
            <v>21.753064699999999</v>
          </cell>
          <cell r="BN741">
            <v>7.5339999999999998</v>
          </cell>
          <cell r="BO741">
            <v>17.66815442</v>
          </cell>
          <cell r="BP741">
            <v>6.4950000000000001</v>
          </cell>
          <cell r="BQ741">
            <v>8.0902459800000095</v>
          </cell>
          <cell r="BR741">
            <v>14.117000000000001</v>
          </cell>
          <cell r="BS741">
            <v>7.01</v>
          </cell>
          <cell r="BT741">
            <v>188.8</v>
          </cell>
          <cell r="BU741">
            <v>-1.6535348999999897</v>
          </cell>
          <cell r="BV741">
            <v>0.97056457676902552</v>
          </cell>
          <cell r="BW741">
            <v>0</v>
          </cell>
          <cell r="BX741">
            <v>0</v>
          </cell>
        </row>
        <row r="742">
          <cell r="D742">
            <v>0</v>
          </cell>
          <cell r="E742">
            <v>0</v>
          </cell>
          <cell r="AN742">
            <v>118</v>
          </cell>
          <cell r="AP742" t="str">
            <v>Модернизация системы передачи информации филиала  "Ставропольэнерго" на основе внедрения новейших средств телемеханики и связи с применением оборудования и аппаратуры на основе цифровых технологий в соответствии с Программой модернизации ССПИ на 2012-2017</v>
          </cell>
          <cell r="AQ742" t="str">
            <v>СТФ</v>
          </cell>
          <cell r="AR742">
            <v>271.64</v>
          </cell>
          <cell r="AS742">
            <v>271.05691999999999</v>
          </cell>
          <cell r="AT742">
            <v>239.63085999999998</v>
          </cell>
          <cell r="AU742">
            <v>0</v>
          </cell>
          <cell r="AV742">
            <v>45.213999999999999</v>
          </cell>
          <cell r="AW742">
            <v>43.076999999999998</v>
          </cell>
          <cell r="AX742">
            <v>0</v>
          </cell>
          <cell r="AY742">
            <v>24.228000000000002</v>
          </cell>
          <cell r="AZ742">
            <v>16.655999999999999</v>
          </cell>
          <cell r="BA742">
            <v>11.744999999999999</v>
          </cell>
          <cell r="BB742">
            <v>19.754000000000001</v>
          </cell>
          <cell r="BC742">
            <v>7.1039999999999992</v>
          </cell>
          <cell r="BD742">
            <v>8.8040000000000003</v>
          </cell>
          <cell r="BF742">
            <v>-2.1370000000000005</v>
          </cell>
          <cell r="BG742">
            <v>0.95273587826779316</v>
          </cell>
          <cell r="BH742">
            <v>3.6904451000000016</v>
          </cell>
          <cell r="BJ742">
            <v>56.174999999999997</v>
          </cell>
          <cell r="BK742">
            <v>54.521465100000007</v>
          </cell>
          <cell r="BL742">
            <v>28.029</v>
          </cell>
          <cell r="BM742">
            <v>21.753064699999999</v>
          </cell>
          <cell r="BN742">
            <v>7.5339999999999998</v>
          </cell>
          <cell r="BO742">
            <v>17.66815442</v>
          </cell>
          <cell r="BP742">
            <v>6.4950000000000001</v>
          </cell>
          <cell r="BQ742">
            <v>8.0902459800000095</v>
          </cell>
          <cell r="BR742">
            <v>14.117000000000001</v>
          </cell>
          <cell r="BS742">
            <v>7.01</v>
          </cell>
          <cell r="BT742">
            <v>188.8</v>
          </cell>
          <cell r="BU742">
            <v>-1.6535348999999897</v>
          </cell>
          <cell r="BV742">
            <v>0.97056457676902552</v>
          </cell>
        </row>
        <row r="743">
          <cell r="D743">
            <v>0</v>
          </cell>
          <cell r="E743">
            <v>0</v>
          </cell>
        </row>
        <row r="744">
          <cell r="D744">
            <v>0</v>
          </cell>
          <cell r="E744">
            <v>0</v>
          </cell>
          <cell r="AO744">
            <v>4</v>
          </cell>
          <cell r="AP744" t="str">
            <v>Технологическая связь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 t="e">
            <v>#DIV/0!</v>
          </cell>
          <cell r="BH744">
            <v>3.9273506999999994</v>
          </cell>
          <cell r="BI744">
            <v>0</v>
          </cell>
          <cell r="BJ744">
            <v>0</v>
          </cell>
          <cell r="BK744">
            <v>3.9273506999999999</v>
          </cell>
          <cell r="BL744">
            <v>0</v>
          </cell>
          <cell r="BM744">
            <v>3.9273506999999999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3.9273506999999999</v>
          </cell>
          <cell r="BV744" t="e">
            <v>#DIV/0!</v>
          </cell>
          <cell r="BW744">
            <v>0</v>
          </cell>
          <cell r="BX744">
            <v>0</v>
          </cell>
        </row>
        <row r="745">
          <cell r="C745">
            <v>119</v>
          </cell>
          <cell r="D745">
            <v>0</v>
          </cell>
          <cell r="E745">
            <v>0</v>
          </cell>
          <cell r="AN745">
            <v>119</v>
          </cell>
          <cell r="AP745" t="str">
            <v>Строительство   "Радио-релейная линия связи Пятигорск - гора Кольцо- пос. Ударный - ГЭС 3 - гора Стрижамент - г. Ставрополь"</v>
          </cell>
          <cell r="AQ745" t="str">
            <v>СТФ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BF745">
            <v>0</v>
          </cell>
          <cell r="BG745" t="e">
            <v>#DIV/0!</v>
          </cell>
          <cell r="BH745">
            <v>3.9273506999999994</v>
          </cell>
          <cell r="BJ745">
            <v>0</v>
          </cell>
          <cell r="BK745">
            <v>3.9273506999999999</v>
          </cell>
          <cell r="BM745">
            <v>3.9273506999999999</v>
          </cell>
          <cell r="BT745">
            <v>0</v>
          </cell>
          <cell r="BU745">
            <v>3.9273506999999999</v>
          </cell>
          <cell r="BV745" t="e">
            <v>#DIV/0!</v>
          </cell>
        </row>
        <row r="746">
          <cell r="D746">
            <v>0</v>
          </cell>
          <cell r="E746">
            <v>0</v>
          </cell>
          <cell r="AO746">
            <v>5</v>
          </cell>
          <cell r="AP746" t="str">
            <v>Прочие АСТУ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</row>
        <row r="747">
          <cell r="D747">
            <v>0</v>
          </cell>
          <cell r="E747">
            <v>0</v>
          </cell>
        </row>
        <row r="748">
          <cell r="D748">
            <v>0</v>
          </cell>
          <cell r="E748">
            <v>0</v>
          </cell>
        </row>
        <row r="749">
          <cell r="D749">
            <v>0</v>
          </cell>
          <cell r="E749">
            <v>0</v>
          </cell>
          <cell r="AO749" t="str">
            <v>2.7.</v>
          </cell>
          <cell r="AP749" t="str">
            <v>Средства учета, контроля Э/Э</v>
          </cell>
          <cell r="AR749">
            <v>116.0235</v>
          </cell>
          <cell r="AS749">
            <v>73.889239999999987</v>
          </cell>
          <cell r="AT749">
            <v>59.682039999999994</v>
          </cell>
          <cell r="AU749">
            <v>13.196999999999999</v>
          </cell>
          <cell r="AV749">
            <v>51.138000000000005</v>
          </cell>
          <cell r="AW749">
            <v>50.577999999999996</v>
          </cell>
          <cell r="AX749">
            <v>0</v>
          </cell>
          <cell r="AY749">
            <v>0</v>
          </cell>
          <cell r="AZ749">
            <v>3.8620000000000001</v>
          </cell>
          <cell r="BA749">
            <v>0</v>
          </cell>
          <cell r="BB749">
            <v>30</v>
          </cell>
          <cell r="BC749">
            <v>29.051000000000002</v>
          </cell>
          <cell r="BD749">
            <v>17.276</v>
          </cell>
          <cell r="BE749">
            <v>21.527000000000001</v>
          </cell>
          <cell r="BF749">
            <v>-0.56000000000000605</v>
          </cell>
          <cell r="BG749" t="e">
            <v>#DIV/0!</v>
          </cell>
          <cell r="BH749">
            <v>29.928861109999996</v>
          </cell>
          <cell r="BI749">
            <v>0</v>
          </cell>
          <cell r="BJ749">
            <v>59.520849999999996</v>
          </cell>
          <cell r="BK749">
            <v>75.708251099999998</v>
          </cell>
          <cell r="BL749">
            <v>0</v>
          </cell>
          <cell r="BM749">
            <v>29.928861100000002</v>
          </cell>
          <cell r="BN749">
            <v>24.425599999999999</v>
          </cell>
          <cell r="BO749">
            <v>0</v>
          </cell>
          <cell r="BP749">
            <v>22.587499999999999</v>
          </cell>
          <cell r="BQ749">
            <v>30.999390000000002</v>
          </cell>
          <cell r="BR749">
            <v>12.50775</v>
          </cell>
          <cell r="BS749">
            <v>14.78</v>
          </cell>
          <cell r="BT749">
            <v>595.4</v>
          </cell>
          <cell r="BU749">
            <v>16.187401100000006</v>
          </cell>
          <cell r="BV749" t="e">
            <v>#DIV/0!</v>
          </cell>
          <cell r="BW749">
            <v>0</v>
          </cell>
          <cell r="BX749">
            <v>0</v>
          </cell>
        </row>
        <row r="750">
          <cell r="D750">
            <v>0.5670018</v>
          </cell>
          <cell r="E750">
            <v>0.46423000000000003</v>
          </cell>
          <cell r="AO750">
            <v>1</v>
          </cell>
          <cell r="AP750" t="str">
            <v>АСКУЭ оптового рынка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</row>
        <row r="751">
          <cell r="D751">
            <v>0</v>
          </cell>
          <cell r="E751">
            <v>0</v>
          </cell>
        </row>
        <row r="752">
          <cell r="C752" t="str">
            <v>370</v>
          </cell>
          <cell r="D752">
            <v>0</v>
          </cell>
          <cell r="E752">
            <v>0</v>
          </cell>
          <cell r="AO752">
            <v>2</v>
          </cell>
          <cell r="AP752" t="str">
            <v>АСКУЭ розничного рынка</v>
          </cell>
          <cell r="AR752">
            <v>116.0235</v>
          </cell>
          <cell r="AS752">
            <v>73.889239999999987</v>
          </cell>
          <cell r="AT752">
            <v>59.682039999999994</v>
          </cell>
          <cell r="AU752">
            <v>13.196999999999999</v>
          </cell>
          <cell r="AV752">
            <v>51.138000000000005</v>
          </cell>
          <cell r="AW752">
            <v>50.577999999999996</v>
          </cell>
          <cell r="AX752">
            <v>0</v>
          </cell>
          <cell r="AY752">
            <v>0</v>
          </cell>
          <cell r="AZ752">
            <v>3.8620000000000001</v>
          </cell>
          <cell r="BA752">
            <v>0</v>
          </cell>
          <cell r="BB752">
            <v>30</v>
          </cell>
          <cell r="BC752">
            <v>29.051000000000002</v>
          </cell>
          <cell r="BD752">
            <v>17.276</v>
          </cell>
          <cell r="BE752">
            <v>21.527000000000001</v>
          </cell>
          <cell r="BF752">
            <v>-0.56000000000000605</v>
          </cell>
          <cell r="BG752" t="e">
            <v>#DIV/0!</v>
          </cell>
          <cell r="BH752">
            <v>29.928861109999996</v>
          </cell>
          <cell r="BI752">
            <v>0</v>
          </cell>
          <cell r="BJ752">
            <v>59.520849999999996</v>
          </cell>
          <cell r="BK752">
            <v>75.708251099999998</v>
          </cell>
          <cell r="BL752">
            <v>0</v>
          </cell>
          <cell r="BM752">
            <v>29.928861100000002</v>
          </cell>
          <cell r="BN752">
            <v>24.425599999999999</v>
          </cell>
          <cell r="BO752">
            <v>0</v>
          </cell>
          <cell r="BP752">
            <v>22.587499999999999</v>
          </cell>
          <cell r="BQ752">
            <v>30.999390000000002</v>
          </cell>
          <cell r="BR752">
            <v>12.50775</v>
          </cell>
          <cell r="BS752">
            <v>14.78</v>
          </cell>
          <cell r="BT752">
            <v>595.4</v>
          </cell>
          <cell r="BU752">
            <v>16.187401100000006</v>
          </cell>
          <cell r="BV752" t="e">
            <v>#DIV/0!</v>
          </cell>
          <cell r="BW752">
            <v>0</v>
          </cell>
          <cell r="BX752">
            <v>0</v>
          </cell>
        </row>
        <row r="753">
          <cell r="C753" t="str">
            <v>371</v>
          </cell>
          <cell r="D753">
            <v>0</v>
          </cell>
          <cell r="E753">
            <v>0</v>
          </cell>
          <cell r="AN753">
            <v>120</v>
          </cell>
          <cell r="AP753" t="str">
            <v>Программа перспективного развития систем учета электроэнергии на РРЭ</v>
          </cell>
          <cell r="AQ753" t="str">
            <v>СТФ</v>
          </cell>
          <cell r="AR753">
            <v>116.0235</v>
          </cell>
          <cell r="AS753">
            <v>73.889239999999987</v>
          </cell>
          <cell r="AT753">
            <v>58.381679999999996</v>
          </cell>
          <cell r="AU753">
            <v>13.141999999999999</v>
          </cell>
          <cell r="AV753">
            <v>51.138000000000005</v>
          </cell>
          <cell r="AW753">
            <v>49.475999999999999</v>
          </cell>
          <cell r="AX753">
            <v>0</v>
          </cell>
          <cell r="AZ753">
            <v>3.8620000000000001</v>
          </cell>
          <cell r="BB753">
            <v>30</v>
          </cell>
          <cell r="BC753">
            <v>27.949000000000002</v>
          </cell>
          <cell r="BD753">
            <v>17.276</v>
          </cell>
          <cell r="BE753">
            <v>21.527000000000001</v>
          </cell>
          <cell r="BF753">
            <v>-1.6620000000000061</v>
          </cell>
          <cell r="BG753">
            <v>0.9674997066760529</v>
          </cell>
          <cell r="BH753">
            <v>29.928861109999996</v>
          </cell>
          <cell r="BJ753">
            <v>59.520849999999996</v>
          </cell>
          <cell r="BK753">
            <v>74.412861100000001</v>
          </cell>
          <cell r="BL753">
            <v>0</v>
          </cell>
          <cell r="BM753">
            <v>29.928861100000002</v>
          </cell>
          <cell r="BN753">
            <v>24.425599999999999</v>
          </cell>
          <cell r="BP753">
            <v>22.587499999999999</v>
          </cell>
          <cell r="BQ753">
            <v>29.704000000000001</v>
          </cell>
          <cell r="BR753">
            <v>12.50775</v>
          </cell>
          <cell r="BS753">
            <v>14.78</v>
          </cell>
          <cell r="BT753">
            <v>595.4</v>
          </cell>
          <cell r="BU753">
            <v>14.892011100000005</v>
          </cell>
          <cell r="BV753">
            <v>1.2501982263358136</v>
          </cell>
        </row>
        <row r="754">
          <cell r="D754">
            <v>0</v>
          </cell>
          <cell r="E754">
            <v>0</v>
          </cell>
          <cell r="AN754">
            <v>121</v>
          </cell>
          <cell r="AP754" t="str">
            <v>Автоматизация</v>
          </cell>
          <cell r="AV754">
            <v>0</v>
          </cell>
          <cell r="AW754">
            <v>5.51</v>
          </cell>
          <cell r="BF754">
            <v>5.51</v>
          </cell>
          <cell r="BG754" t="e">
            <v>#DIV/0!</v>
          </cell>
          <cell r="BJ754">
            <v>8.4600000000000009</v>
          </cell>
          <cell r="BK754">
            <v>6.5017999999999994</v>
          </cell>
          <cell r="BU754">
            <v>-1.9582000000000015</v>
          </cell>
          <cell r="BV754">
            <v>0.76853427895981075</v>
          </cell>
        </row>
        <row r="755">
          <cell r="C755" t="str">
            <v>373</v>
          </cell>
          <cell r="D755">
            <v>0</v>
          </cell>
          <cell r="E755">
            <v>0</v>
          </cell>
          <cell r="AN755">
            <v>122</v>
          </cell>
          <cell r="AP755" t="str">
            <v>Установка точек учета на присоединении 0,4 кВ</v>
          </cell>
          <cell r="AV755">
            <v>0</v>
          </cell>
          <cell r="AW755">
            <v>3.99</v>
          </cell>
          <cell r="BF755">
            <v>3.99</v>
          </cell>
          <cell r="BG755" t="e">
            <v>#DIV/0!</v>
          </cell>
          <cell r="BJ755">
            <v>4.7087793800000002</v>
          </cell>
          <cell r="BK755">
            <v>4.7081999999999997</v>
          </cell>
          <cell r="BU755">
            <v>-5.793800000004623E-4</v>
          </cell>
          <cell r="BV755">
            <v>0.99987695749721017</v>
          </cell>
        </row>
        <row r="756">
          <cell r="D756">
            <v>0</v>
          </cell>
          <cell r="E756">
            <v>0</v>
          </cell>
          <cell r="AN756">
            <v>123</v>
          </cell>
          <cell r="AP756" t="str">
            <v>Установка точек учета на присоединении 0,2 кВ</v>
          </cell>
          <cell r="AV756">
            <v>0</v>
          </cell>
          <cell r="AW756">
            <v>39.975999999999999</v>
          </cell>
          <cell r="BF756">
            <v>39.975999999999999</v>
          </cell>
          <cell r="BG756" t="e">
            <v>#DIV/0!</v>
          </cell>
          <cell r="BJ756">
            <v>47.17145816</v>
          </cell>
          <cell r="BK756">
            <v>47.171679999999995</v>
          </cell>
          <cell r="BU756">
            <v>2.2183999999469961E-4</v>
          </cell>
          <cell r="BV756">
            <v>1.0000047028438095</v>
          </cell>
        </row>
        <row r="757">
          <cell r="D757">
            <v>0</v>
          </cell>
          <cell r="E757">
            <v>0</v>
          </cell>
          <cell r="AN757">
            <v>124</v>
          </cell>
          <cell r="AP757" t="str">
            <v>Кредиторская задолженность, сформировавшаяся по итогам  года</v>
          </cell>
          <cell r="BF757">
            <v>0</v>
          </cell>
          <cell r="BG757" t="e">
            <v>#DIV/0!</v>
          </cell>
          <cell r="BJ757">
            <v>-0.82199999999999995</v>
          </cell>
          <cell r="BK757">
            <v>16.030999999999999</v>
          </cell>
          <cell r="BU757">
            <v>16.852999999999998</v>
          </cell>
          <cell r="BV757">
            <v>-19.502433090024329</v>
          </cell>
        </row>
        <row r="758">
          <cell r="D758">
            <v>0</v>
          </cell>
          <cell r="E758">
            <v>0</v>
          </cell>
          <cell r="AN758">
            <v>125</v>
          </cell>
          <cell r="AP758" t="str">
            <v>Автоматизированная информационно-измерительная система коммерческого учета электрической энергии и мощности (АИИС КУЭ) по точкам учета ЗЭС на вводах в жилые дома ВЛ 0.4 кВ Ф-1, 2, 3 от ТП 27/150, пос. Темнореченский Шпаковского района</v>
          </cell>
          <cell r="AQ758" t="str">
            <v>СТФ</v>
          </cell>
          <cell r="AS758">
            <v>0</v>
          </cell>
          <cell r="AT758">
            <v>1.30036</v>
          </cell>
          <cell r="AU758">
            <v>5.5E-2</v>
          </cell>
          <cell r="AV758">
            <v>0</v>
          </cell>
          <cell r="AW758">
            <v>1.1020000000000001</v>
          </cell>
          <cell r="BC758">
            <v>1.1020000000000001</v>
          </cell>
          <cell r="BF758">
            <v>1.1020000000000001</v>
          </cell>
          <cell r="BG758" t="e">
            <v>#DIV/0!</v>
          </cell>
          <cell r="BJ758">
            <v>0</v>
          </cell>
          <cell r="BK758">
            <v>1.29539</v>
          </cell>
          <cell r="BQ758">
            <v>1.29539</v>
          </cell>
          <cell r="BT758">
            <v>0</v>
          </cell>
          <cell r="BU758">
            <v>1.29539</v>
          </cell>
          <cell r="BV758" t="e">
            <v>#DIV/0!</v>
          </cell>
        </row>
        <row r="759">
          <cell r="D759">
            <v>0</v>
          </cell>
          <cell r="E759">
            <v>0</v>
          </cell>
          <cell r="AO759">
            <v>3</v>
          </cell>
          <cell r="AP759" t="str">
            <v>Прочие средства учета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 t="e">
            <v>#DIV/0!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 t="e">
            <v>#DIV/0!</v>
          </cell>
          <cell r="BW759">
            <v>0</v>
          </cell>
          <cell r="BX759">
            <v>0</v>
          </cell>
        </row>
        <row r="760">
          <cell r="D760">
            <v>0</v>
          </cell>
          <cell r="E760">
            <v>0</v>
          </cell>
          <cell r="AQ760" t="str">
            <v>Филиал...</v>
          </cell>
          <cell r="AV760">
            <v>0</v>
          </cell>
          <cell r="AW760">
            <v>0</v>
          </cell>
          <cell r="BF760">
            <v>0</v>
          </cell>
          <cell r="BG760" t="e">
            <v>#DIV/0!</v>
          </cell>
          <cell r="BJ760">
            <v>0</v>
          </cell>
          <cell r="BK760">
            <v>0</v>
          </cell>
          <cell r="BU760">
            <v>0</v>
          </cell>
          <cell r="BV760" t="e">
            <v>#DIV/0!</v>
          </cell>
        </row>
        <row r="761">
          <cell r="D761">
            <v>0</v>
          </cell>
          <cell r="E761">
            <v>0</v>
          </cell>
          <cell r="BF761">
            <v>0</v>
          </cell>
          <cell r="BG761" t="e">
            <v>#DIV/0!</v>
          </cell>
          <cell r="BU761">
            <v>0</v>
          </cell>
          <cell r="BV761" t="e">
            <v>#DIV/0!</v>
          </cell>
        </row>
        <row r="762">
          <cell r="D762">
            <v>0</v>
          </cell>
          <cell r="E762">
            <v>0</v>
          </cell>
          <cell r="AO762" t="str">
            <v>2.8.</v>
          </cell>
          <cell r="AP762" t="str">
            <v>Программы по обеспечению безопасности</v>
          </cell>
          <cell r="AR762">
            <v>18.295000000000002</v>
          </cell>
          <cell r="AS762">
            <v>19.572979720600003</v>
          </cell>
          <cell r="AT762">
            <v>13.075580000000002</v>
          </cell>
          <cell r="AU762">
            <v>5.0023641699999999</v>
          </cell>
          <cell r="AV762">
            <v>15.504999999999999</v>
          </cell>
          <cell r="AW762">
            <v>11.081</v>
          </cell>
          <cell r="AX762">
            <v>0</v>
          </cell>
          <cell r="AY762">
            <v>5.4000000000000006E-2</v>
          </cell>
          <cell r="AZ762">
            <v>0</v>
          </cell>
          <cell r="BA762">
            <v>2.3490000000000002</v>
          </cell>
          <cell r="BB762">
            <v>1.5049999999999999</v>
          </cell>
          <cell r="BC762">
            <v>1.5049999999999999</v>
          </cell>
          <cell r="BD762">
            <v>14</v>
          </cell>
          <cell r="BE762">
            <v>7.173</v>
          </cell>
          <cell r="BF762">
            <v>-4.4239999999999995</v>
          </cell>
          <cell r="BG762" t="e">
            <v>#DIV/0!</v>
          </cell>
          <cell r="BH762">
            <v>16.52175986</v>
          </cell>
          <cell r="BI762">
            <v>0.78864409000000002</v>
          </cell>
          <cell r="BJ762">
            <v>18.2959</v>
          </cell>
          <cell r="BK762">
            <v>28.807733549999998</v>
          </cell>
          <cell r="BL762">
            <v>0</v>
          </cell>
          <cell r="BM762">
            <v>3.95E-2</v>
          </cell>
          <cell r="BN762">
            <v>0</v>
          </cell>
          <cell r="BO762">
            <v>18.353694650000001</v>
          </cell>
          <cell r="BP762">
            <v>6.3175233333333338</v>
          </cell>
          <cell r="BQ762">
            <v>2.8464822333333331</v>
          </cell>
          <cell r="BR762">
            <v>11.978376666666666</v>
          </cell>
          <cell r="BS762">
            <v>7.5680566666666671</v>
          </cell>
          <cell r="BT762">
            <v>0</v>
          </cell>
          <cell r="BU762">
            <v>10.511833549999997</v>
          </cell>
          <cell r="BV762" t="e">
            <v>#DIV/0!</v>
          </cell>
          <cell r="BW762">
            <v>0</v>
          </cell>
          <cell r="BX762">
            <v>0</v>
          </cell>
        </row>
        <row r="763">
          <cell r="D763">
            <v>0</v>
          </cell>
          <cell r="E763">
            <v>0</v>
          </cell>
          <cell r="AO763">
            <v>1</v>
          </cell>
          <cell r="AP763" t="str">
            <v>Охрана, обеспечение безопасности</v>
          </cell>
          <cell r="AR763">
            <v>18.295000000000002</v>
          </cell>
          <cell r="AS763">
            <v>19.572979720600003</v>
          </cell>
          <cell r="AT763">
            <v>13.075580000000002</v>
          </cell>
          <cell r="AU763">
            <v>5.0023641699999999</v>
          </cell>
          <cell r="AV763">
            <v>15.504999999999999</v>
          </cell>
          <cell r="AW763">
            <v>11.081</v>
          </cell>
          <cell r="AX763">
            <v>0</v>
          </cell>
          <cell r="AY763">
            <v>5.4000000000000006E-2</v>
          </cell>
          <cell r="AZ763">
            <v>0</v>
          </cell>
          <cell r="BA763">
            <v>2.3490000000000002</v>
          </cell>
          <cell r="BB763">
            <v>1.5049999999999999</v>
          </cell>
          <cell r="BC763">
            <v>1.5049999999999999</v>
          </cell>
          <cell r="BD763">
            <v>14</v>
          </cell>
          <cell r="BE763">
            <v>7.173</v>
          </cell>
          <cell r="BF763">
            <v>-4.4239999999999995</v>
          </cell>
          <cell r="BG763" t="e">
            <v>#DIV/0!</v>
          </cell>
          <cell r="BH763">
            <v>16.52175986</v>
          </cell>
          <cell r="BI763">
            <v>0.78864409000000002</v>
          </cell>
          <cell r="BJ763">
            <v>18.2959</v>
          </cell>
          <cell r="BK763">
            <v>28.807733549999998</v>
          </cell>
          <cell r="BL763">
            <v>0</v>
          </cell>
          <cell r="BM763">
            <v>3.95E-2</v>
          </cell>
          <cell r="BN763">
            <v>0</v>
          </cell>
          <cell r="BO763">
            <v>18.353694650000001</v>
          </cell>
          <cell r="BP763">
            <v>6.3175233333333338</v>
          </cell>
          <cell r="BQ763">
            <v>2.8464822333333331</v>
          </cell>
          <cell r="BR763">
            <v>11.978376666666666</v>
          </cell>
          <cell r="BS763">
            <v>7.5680566666666671</v>
          </cell>
          <cell r="BT763">
            <v>0</v>
          </cell>
          <cell r="BU763">
            <v>10.511833549999997</v>
          </cell>
          <cell r="BV763" t="e">
            <v>#DIV/0!</v>
          </cell>
          <cell r="BW763">
            <v>0</v>
          </cell>
          <cell r="BX763">
            <v>0</v>
          </cell>
        </row>
        <row r="764">
          <cell r="C764" t="str">
            <v>53</v>
          </cell>
          <cell r="D764">
            <v>0</v>
          </cell>
          <cell r="E764">
            <v>0.46423000000000003</v>
          </cell>
          <cell r="AN764">
            <v>126</v>
          </cell>
          <cell r="AP764" t="str">
            <v>Реконструкция ПС 110/10 кВ Б.Уголь (инженерно-технические мероприятия, направленные на охрану объекта)</v>
          </cell>
          <cell r="AQ764" t="str">
            <v>СТФ</v>
          </cell>
          <cell r="AR764">
            <v>5.3120000000000003</v>
          </cell>
          <cell r="AS764">
            <v>3.77637</v>
          </cell>
          <cell r="AT764">
            <v>3.0160800000000001</v>
          </cell>
          <cell r="AU764">
            <v>0.498</v>
          </cell>
          <cell r="AV764">
            <v>4.5019999999999998</v>
          </cell>
          <cell r="AW764">
            <v>2.556</v>
          </cell>
          <cell r="AX764">
            <v>0</v>
          </cell>
          <cell r="AZ764">
            <v>0</v>
          </cell>
          <cell r="BB764">
            <v>0.502</v>
          </cell>
          <cell r="BC764">
            <v>0.502</v>
          </cell>
          <cell r="BD764">
            <v>4</v>
          </cell>
          <cell r="BE764">
            <v>2.0539999999999998</v>
          </cell>
          <cell r="BF764">
            <v>-1.9459999999999997</v>
          </cell>
          <cell r="BG764">
            <v>0.56774766770324303</v>
          </cell>
          <cell r="BJ764">
            <v>5.31236</v>
          </cell>
          <cell r="BK764">
            <v>3.0160800000000001</v>
          </cell>
          <cell r="BL764">
            <v>0</v>
          </cell>
          <cell r="BN764">
            <v>0</v>
          </cell>
          <cell r="BP764">
            <v>1.8701426666666667</v>
          </cell>
          <cell r="BQ764">
            <v>1.1812586666666667</v>
          </cell>
          <cell r="BR764">
            <v>3.4422173333333332</v>
          </cell>
          <cell r="BS764">
            <v>1.8348213333333334</v>
          </cell>
          <cell r="BT764">
            <v>0</v>
          </cell>
          <cell r="BU764">
            <v>-2.2962799999999999</v>
          </cell>
          <cell r="BV764">
            <v>0.56774766770324303</v>
          </cell>
        </row>
        <row r="765">
          <cell r="D765">
            <v>0</v>
          </cell>
          <cell r="E765">
            <v>0</v>
          </cell>
          <cell r="AN765">
            <v>127</v>
          </cell>
          <cell r="AP765" t="str">
            <v>Реконструкция ПС 110/10 кВ Провал (инженерно-технические мероприятия, направленные на охрану объекта)</v>
          </cell>
          <cell r="AQ765" t="str">
            <v>СТФ</v>
          </cell>
          <cell r="AR765">
            <v>5.3120000000000003</v>
          </cell>
          <cell r="AS765">
            <v>3.9687100000000002</v>
          </cell>
          <cell r="AT765">
            <v>3.2084200000000003</v>
          </cell>
          <cell r="AU765">
            <v>0.498</v>
          </cell>
          <cell r="AV765">
            <v>4.5019999999999998</v>
          </cell>
          <cell r="AW765">
            <v>2.7190000000000003</v>
          </cell>
          <cell r="AX765">
            <v>0</v>
          </cell>
          <cell r="AZ765">
            <v>0</v>
          </cell>
          <cell r="BB765">
            <v>0.502</v>
          </cell>
          <cell r="BC765">
            <v>0.502</v>
          </cell>
          <cell r="BD765">
            <v>4</v>
          </cell>
          <cell r="BE765">
            <v>2.2170000000000001</v>
          </cell>
          <cell r="BF765">
            <v>-1.7829999999999995</v>
          </cell>
          <cell r="BG765">
            <v>0.60395379831186147</v>
          </cell>
          <cell r="BJ765">
            <v>5.31236</v>
          </cell>
          <cell r="BK765">
            <v>3.2084199999999994</v>
          </cell>
          <cell r="BL765">
            <v>0</v>
          </cell>
          <cell r="BN765">
            <v>0</v>
          </cell>
          <cell r="BP765">
            <v>1.8701426666666667</v>
          </cell>
          <cell r="BQ765">
            <v>1.2389606666666664</v>
          </cell>
          <cell r="BR765">
            <v>3.4422173333333332</v>
          </cell>
          <cell r="BS765">
            <v>1.9694593333333332</v>
          </cell>
          <cell r="BT765">
            <v>0</v>
          </cell>
          <cell r="BU765">
            <v>-2.1039400000000006</v>
          </cell>
          <cell r="BV765">
            <v>0.60395379831186125</v>
          </cell>
        </row>
        <row r="766">
          <cell r="D766">
            <v>0</v>
          </cell>
          <cell r="E766">
            <v>0</v>
          </cell>
          <cell r="AN766">
            <v>128</v>
          </cell>
          <cell r="AP766" t="str">
            <v>Реконструкция ПС 110/35/10 кВ Александровская (инженерно-технические мероприятия, направленные на охрану объекта)</v>
          </cell>
          <cell r="AQ766" t="str">
            <v>СТФ</v>
          </cell>
          <cell r="AR766">
            <v>7.6710000000000003</v>
          </cell>
          <cell r="AS766">
            <v>4.893790000000001</v>
          </cell>
          <cell r="AT766">
            <v>4.0556600000000005</v>
          </cell>
          <cell r="AU766">
            <v>0.499</v>
          </cell>
          <cell r="AV766">
            <v>6.5010000000000003</v>
          </cell>
          <cell r="AW766">
            <v>3.4370000000000003</v>
          </cell>
          <cell r="AX766">
            <v>0</v>
          </cell>
          <cell r="AY766">
            <v>3.4000000000000002E-2</v>
          </cell>
          <cell r="AZ766">
            <v>0</v>
          </cell>
          <cell r="BB766">
            <v>0.501</v>
          </cell>
          <cell r="BC766">
            <v>0.501</v>
          </cell>
          <cell r="BD766">
            <v>6</v>
          </cell>
          <cell r="BE766">
            <v>2.9020000000000001</v>
          </cell>
          <cell r="BF766">
            <v>-3.0640000000000001</v>
          </cell>
          <cell r="BG766">
            <v>0.52868789417012774</v>
          </cell>
          <cell r="BJ766">
            <v>7.6711799999999997</v>
          </cell>
          <cell r="BK766">
            <v>4.0556600000000005</v>
          </cell>
          <cell r="BL766">
            <v>0</v>
          </cell>
          <cell r="BM766">
            <v>1.6E-2</v>
          </cell>
          <cell r="BN766">
            <v>0</v>
          </cell>
          <cell r="BP766">
            <v>2.5772379999999999</v>
          </cell>
          <cell r="BQ766">
            <v>0.27588399999999996</v>
          </cell>
          <cell r="BR766">
            <v>5.0939420000000002</v>
          </cell>
          <cell r="BS766">
            <v>3.7637760000000005</v>
          </cell>
          <cell r="BT766">
            <v>0</v>
          </cell>
          <cell r="BU766">
            <v>-3.6155199999999992</v>
          </cell>
          <cell r="BV766">
            <v>0.52868789417012774</v>
          </cell>
        </row>
        <row r="767">
          <cell r="D767">
            <v>0</v>
          </cell>
          <cell r="E767">
            <v>0</v>
          </cell>
          <cell r="AN767">
            <v>129</v>
          </cell>
          <cell r="AP767" t="str">
            <v>Реконструкция ПС 110/35/10 кВ "Ессентуки-2" (инженерно-технические мероприятия, направленные на охрану объекта)</v>
          </cell>
          <cell r="AQ767" t="str">
            <v>СТФ</v>
          </cell>
          <cell r="AS767">
            <v>6.9341097206000004</v>
          </cell>
          <cell r="AT767">
            <v>2.79542</v>
          </cell>
          <cell r="AU767">
            <v>3.5073641699999998</v>
          </cell>
          <cell r="AV767">
            <v>0</v>
          </cell>
          <cell r="AW767">
            <v>2.3690000000000002</v>
          </cell>
          <cell r="AY767">
            <v>0.02</v>
          </cell>
          <cell r="BA767">
            <v>2.3490000000000002</v>
          </cell>
          <cell r="BF767">
            <v>2.3690000000000002</v>
          </cell>
          <cell r="BG767" t="e">
            <v>#DIV/0!</v>
          </cell>
          <cell r="BH767">
            <v>0.66133821999999975</v>
          </cell>
          <cell r="BJ767">
            <v>0</v>
          </cell>
          <cell r="BK767">
            <v>3.4567582199999998</v>
          </cell>
          <cell r="BM767">
            <v>2.35E-2</v>
          </cell>
          <cell r="BO767">
            <v>3.2828793199999997</v>
          </cell>
          <cell r="BQ767">
            <v>0.1503789000000002</v>
          </cell>
          <cell r="BT767">
            <v>0</v>
          </cell>
          <cell r="BU767">
            <v>3.4567582199999998</v>
          </cell>
          <cell r="BV767" t="e">
            <v>#DIV/0!</v>
          </cell>
        </row>
        <row r="768">
          <cell r="D768">
            <v>0</v>
          </cell>
          <cell r="E768">
            <v>0</v>
          </cell>
          <cell r="AN768">
            <v>130</v>
          </cell>
          <cell r="AP768" t="str">
            <v>Реконструкция ПС 110/10-6 кВ "Западная" (инженерно-технические мероприятия, направленные на охрану объекта)</v>
          </cell>
          <cell r="AQ768" t="str">
            <v>СТФ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BF768">
            <v>0</v>
          </cell>
          <cell r="BG768" t="e">
            <v>#DIV/0!</v>
          </cell>
          <cell r="BH768">
            <v>2.5782878200000003</v>
          </cell>
          <cell r="BJ768">
            <v>0</v>
          </cell>
          <cell r="BK768">
            <v>2.5779999999999998</v>
          </cell>
          <cell r="BO768">
            <v>2.5779999999999998</v>
          </cell>
          <cell r="BT768">
            <v>0</v>
          </cell>
          <cell r="BU768">
            <v>2.5779999999999998</v>
          </cell>
          <cell r="BV768" t="e">
            <v>#DIV/0!</v>
          </cell>
        </row>
        <row r="769">
          <cell r="C769" t="str">
            <v>60</v>
          </cell>
          <cell r="D769">
            <v>0.40700559999999997</v>
          </cell>
          <cell r="E769">
            <v>0</v>
          </cell>
          <cell r="AN769">
            <v>131</v>
          </cell>
          <cell r="AP769" t="str">
            <v>Реконструкция ПС 110/10-6 кВ "Северная" (инженерно-технические мероприятия, направленные на охрану объекта)</v>
          </cell>
          <cell r="AQ769" t="str">
            <v>СТФ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BF769">
            <v>0</v>
          </cell>
          <cell r="BG769" t="e">
            <v>#DIV/0!</v>
          </cell>
          <cell r="BH769">
            <v>1.4219925099999997</v>
          </cell>
          <cell r="BJ769">
            <v>0</v>
          </cell>
          <cell r="BK769">
            <v>1.4219925099999997</v>
          </cell>
          <cell r="BO769">
            <v>1.4219925099999997</v>
          </cell>
          <cell r="BT769">
            <v>0</v>
          </cell>
          <cell r="BU769">
            <v>1.4219925099999997</v>
          </cell>
          <cell r="BV769" t="e">
            <v>#DIV/0!</v>
          </cell>
        </row>
        <row r="770">
          <cell r="C770" t="str">
            <v>59</v>
          </cell>
          <cell r="D770">
            <v>0.15999620000000001</v>
          </cell>
          <cell r="E770">
            <v>0</v>
          </cell>
          <cell r="AN770">
            <v>132</v>
          </cell>
          <cell r="AP770" t="str">
            <v>Реконструкция ПС 110/6 кВ "Лесная" (инженерно-технические мероприятия, направленные на охрану объекта)</v>
          </cell>
          <cell r="AQ770" t="str">
            <v>СТФ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BF770">
            <v>0</v>
          </cell>
          <cell r="BG770" t="e">
            <v>#DIV/0!</v>
          </cell>
          <cell r="BH770">
            <v>0.22034588999999966</v>
          </cell>
          <cell r="BJ770">
            <v>0</v>
          </cell>
          <cell r="BK770">
            <v>0.22034588999999966</v>
          </cell>
          <cell r="BO770">
            <v>0.22034588999999966</v>
          </cell>
          <cell r="BT770">
            <v>0</v>
          </cell>
          <cell r="BU770">
            <v>0.22034588999999966</v>
          </cell>
          <cell r="BV770" t="e">
            <v>#DIV/0!</v>
          </cell>
        </row>
        <row r="771">
          <cell r="D771">
            <v>4.5560759999999999E-2</v>
          </cell>
          <cell r="E771">
            <v>4.555E-2</v>
          </cell>
          <cell r="AN771">
            <v>133</v>
          </cell>
          <cell r="AP771" t="str">
            <v>Реконструкция ПС 110/10 кВ "Южная" (инженерно-технические мероприятия, направленные на охрану объекта)</v>
          </cell>
          <cell r="AQ771" t="str">
            <v>СТФ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BF771">
            <v>0</v>
          </cell>
          <cell r="BG771" t="e">
            <v>#DIV/0!</v>
          </cell>
          <cell r="BI771">
            <v>0.10972541</v>
          </cell>
          <cell r="BJ771">
            <v>0</v>
          </cell>
          <cell r="BK771">
            <v>-0.10972540999999969</v>
          </cell>
          <cell r="BO771">
            <v>-0.10972540999999969</v>
          </cell>
          <cell r="BT771">
            <v>0</v>
          </cell>
          <cell r="BU771">
            <v>-0.10972540999999969</v>
          </cell>
          <cell r="BV771" t="e">
            <v>#DIV/0!</v>
          </cell>
        </row>
        <row r="772">
          <cell r="D772">
            <v>4.5560759999999999E-2</v>
          </cell>
          <cell r="E772">
            <v>4.555E-2</v>
          </cell>
          <cell r="AN772">
            <v>134</v>
          </cell>
          <cell r="AP772" t="str">
            <v>Реконструкция ПС 110/10-6 кВ "Восточная" (инженерно-технические мероприятия, направленные на охрану объекта)</v>
          </cell>
          <cell r="AQ772" t="str">
            <v>СТФ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BF772">
            <v>0</v>
          </cell>
          <cell r="BG772" t="e">
            <v>#DIV/0!</v>
          </cell>
          <cell r="BH772">
            <v>3.8051786899999995</v>
          </cell>
          <cell r="BJ772">
            <v>0</v>
          </cell>
          <cell r="BK772">
            <v>3.8051786899999995</v>
          </cell>
          <cell r="BO772">
            <v>3.8051786899999995</v>
          </cell>
          <cell r="BT772">
            <v>0</v>
          </cell>
          <cell r="BU772">
            <v>3.8051786899999995</v>
          </cell>
          <cell r="BV772" t="e">
            <v>#DIV/0!</v>
          </cell>
        </row>
        <row r="773">
          <cell r="C773" t="str">
            <v>143</v>
          </cell>
          <cell r="D773">
            <v>4.5560759999999999E-2</v>
          </cell>
          <cell r="E773">
            <v>4.555E-2</v>
          </cell>
          <cell r="AN773">
            <v>135</v>
          </cell>
          <cell r="AP773" t="str">
            <v>Реконструкция ПС 110/6 кВ "Промышленная" (инженерно-технические мероприятия, направленные на охрану объекта)</v>
          </cell>
          <cell r="AQ773" t="str">
            <v>СТФ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BF773">
            <v>0</v>
          </cell>
          <cell r="BG773" t="e">
            <v>#DIV/0!</v>
          </cell>
          <cell r="BH773">
            <v>0.58190135000000009</v>
          </cell>
          <cell r="BJ773">
            <v>0</v>
          </cell>
          <cell r="BK773">
            <v>0.58190135000000009</v>
          </cell>
          <cell r="BO773">
            <v>0.58190135000000009</v>
          </cell>
          <cell r="BT773">
            <v>0</v>
          </cell>
          <cell r="BU773">
            <v>0.58190135000000009</v>
          </cell>
          <cell r="BV773" t="e">
            <v>#DIV/0!</v>
          </cell>
        </row>
        <row r="774">
          <cell r="D774">
            <v>0</v>
          </cell>
          <cell r="E774">
            <v>0</v>
          </cell>
          <cell r="AN774">
            <v>136</v>
          </cell>
          <cell r="AP774" t="str">
            <v>Реконструкция ПС 110/10 кВ "Заводская" (инженерно-технические мероприятия, направленные на охрану объекта)</v>
          </cell>
          <cell r="AQ774" t="str">
            <v>СТФ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BF774">
            <v>0</v>
          </cell>
          <cell r="BG774" t="e">
            <v>#DIV/0!</v>
          </cell>
          <cell r="BH774">
            <v>0.53503424000000022</v>
          </cell>
          <cell r="BJ774">
            <v>0</v>
          </cell>
          <cell r="BK774">
            <v>0.53503424000000022</v>
          </cell>
          <cell r="BO774">
            <v>0.53503424000000022</v>
          </cell>
          <cell r="BT774">
            <v>0</v>
          </cell>
          <cell r="BU774">
            <v>0.53503424000000022</v>
          </cell>
          <cell r="BV774" t="e">
            <v>#DIV/0!</v>
          </cell>
        </row>
        <row r="775">
          <cell r="D775">
            <v>0</v>
          </cell>
          <cell r="E775">
            <v>0</v>
          </cell>
          <cell r="AN775">
            <v>137</v>
          </cell>
          <cell r="AP775" t="str">
            <v>Реконструкция ПС 110/35/10 кВ "3-ий Подъем" (инженерно-технические мероприятия, направленные на охрану объекта)</v>
          </cell>
          <cell r="AQ775" t="str">
            <v>СТФ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BF775">
            <v>0</v>
          </cell>
          <cell r="BG775" t="e">
            <v>#DIV/0!</v>
          </cell>
          <cell r="BH775">
            <v>4.7166278999999998</v>
          </cell>
          <cell r="BJ775">
            <v>0</v>
          </cell>
          <cell r="BK775">
            <v>4.7166278999999998</v>
          </cell>
          <cell r="BO775">
            <v>4.7166278999999998</v>
          </cell>
          <cell r="BT775">
            <v>0</v>
          </cell>
          <cell r="BU775">
            <v>4.7166278999999998</v>
          </cell>
          <cell r="BV775" t="e">
            <v>#DIV/0!</v>
          </cell>
        </row>
        <row r="776">
          <cell r="D776">
            <v>0</v>
          </cell>
          <cell r="E776">
            <v>0</v>
          </cell>
          <cell r="AN776">
            <v>138</v>
          </cell>
          <cell r="AP776" t="str">
            <v>Реконструкция ПС 110/6 кВ "Аэропорт" (инженерно-технические мероприятия, направленные на охрану объекта)</v>
          </cell>
          <cell r="AQ776" t="str">
            <v>СТФ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BF776">
            <v>0</v>
          </cell>
          <cell r="BG776" t="e">
            <v>#DIV/0!</v>
          </cell>
          <cell r="BH776">
            <v>0.78223864999999992</v>
          </cell>
          <cell r="BJ776">
            <v>0</v>
          </cell>
          <cell r="BK776">
            <v>0.78223864999999992</v>
          </cell>
          <cell r="BO776">
            <v>0.78223864999999992</v>
          </cell>
          <cell r="BT776">
            <v>0</v>
          </cell>
          <cell r="BU776">
            <v>0.78223864999999992</v>
          </cell>
          <cell r="BV776" t="e">
            <v>#DIV/0!</v>
          </cell>
        </row>
        <row r="777">
          <cell r="D777">
            <v>0</v>
          </cell>
          <cell r="E777">
            <v>0</v>
          </cell>
          <cell r="AN777">
            <v>139</v>
          </cell>
          <cell r="AP777" t="str">
            <v>Реконструкция ПС 110/35/10 кВ "Горячеводская" (инженерно-технические мероприятия, направленные на охрану объекта)</v>
          </cell>
          <cell r="AQ777" t="str">
            <v>СТФ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BF777">
            <v>0</v>
          </cell>
          <cell r="BG777" t="e">
            <v>#DIV/0!</v>
          </cell>
          <cell r="BI777">
            <v>0.51789499999999999</v>
          </cell>
          <cell r="BJ777">
            <v>0</v>
          </cell>
          <cell r="BK777">
            <v>0</v>
          </cell>
          <cell r="BT777">
            <v>0</v>
          </cell>
          <cell r="BU777">
            <v>0</v>
          </cell>
          <cell r="BV777" t="e">
            <v>#DIV/0!</v>
          </cell>
        </row>
        <row r="778">
          <cell r="C778" t="str">
            <v>380</v>
          </cell>
          <cell r="D778">
            <v>0</v>
          </cell>
          <cell r="E778">
            <v>0</v>
          </cell>
          <cell r="AN778">
            <v>140</v>
          </cell>
          <cell r="AP778" t="str">
            <v>Реконструкция ПС 110/35/6 кВ "ГНС" (инженерно-технические мероприятия, направленные на охрану объекта)</v>
          </cell>
          <cell r="AQ778" t="str">
            <v>СТФ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BF778">
            <v>0</v>
          </cell>
          <cell r="BG778" t="e">
            <v>#DIV/0!</v>
          </cell>
          <cell r="BH778">
            <v>0.57181459000000001</v>
          </cell>
          <cell r="BJ778">
            <v>0</v>
          </cell>
          <cell r="BK778">
            <v>0.57081459000000001</v>
          </cell>
          <cell r="BO778">
            <v>0.57081459000000001</v>
          </cell>
          <cell r="BT778">
            <v>0</v>
          </cell>
          <cell r="BU778">
            <v>0.57081459000000001</v>
          </cell>
          <cell r="BV778" t="e">
            <v>#DIV/0!</v>
          </cell>
        </row>
        <row r="779">
          <cell r="C779" t="str">
            <v>381</v>
          </cell>
          <cell r="D779">
            <v>0</v>
          </cell>
          <cell r="E779">
            <v>0</v>
          </cell>
          <cell r="AN779">
            <v>141</v>
          </cell>
          <cell r="AP779" t="str">
            <v>Реконструкция ПС 110/6 кВ "Скачки-2" (инженерно-технические мероприятия, направленные на охрану объекта)</v>
          </cell>
          <cell r="AQ779" t="str">
            <v>СТФ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BF779">
            <v>0</v>
          </cell>
          <cell r="BG779" t="e">
            <v>#DIV/0!</v>
          </cell>
          <cell r="BH779">
            <v>0.64700000000000002</v>
          </cell>
          <cell r="BJ779">
            <v>0</v>
          </cell>
          <cell r="BK779">
            <v>0.12943060000000001</v>
          </cell>
          <cell r="BO779">
            <v>0.12943060000000001</v>
          </cell>
          <cell r="BT779">
            <v>0</v>
          </cell>
          <cell r="BU779">
            <v>0.12943060000000001</v>
          </cell>
          <cell r="BV779" t="e">
            <v>#DIV/0!</v>
          </cell>
        </row>
        <row r="780">
          <cell r="C780" t="str">
            <v>382</v>
          </cell>
          <cell r="D780">
            <v>0</v>
          </cell>
          <cell r="E780">
            <v>0</v>
          </cell>
          <cell r="AN780">
            <v>142</v>
          </cell>
          <cell r="AP780" t="str">
            <v>Реконструкция ПС 110/10 кВ "Б.Ромашка" (инженерно-технические мероприятия, направленные на охрану объекта)</v>
          </cell>
          <cell r="AQ780" t="str">
            <v>СТФ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BF780">
            <v>0</v>
          </cell>
          <cell r="BG780" t="e">
            <v>#DIV/0!</v>
          </cell>
          <cell r="BI780">
            <v>0.16102368</v>
          </cell>
          <cell r="BJ780">
            <v>0</v>
          </cell>
          <cell r="BK780">
            <v>-0.16102367999999995</v>
          </cell>
          <cell r="BO780">
            <v>-0.16102367999999995</v>
          </cell>
          <cell r="BT780">
            <v>0</v>
          </cell>
          <cell r="BU780">
            <v>-0.16102367999999995</v>
          </cell>
          <cell r="BV780" t="e">
            <v>#DIV/0!</v>
          </cell>
        </row>
        <row r="781">
          <cell r="D781">
            <v>3.0000000000000001E-3</v>
          </cell>
          <cell r="E781">
            <v>0</v>
          </cell>
        </row>
        <row r="782">
          <cell r="C782">
            <v>203</v>
          </cell>
          <cell r="D782">
            <v>3.0000000000000001E-3</v>
          </cell>
          <cell r="E782">
            <v>0</v>
          </cell>
        </row>
        <row r="783">
          <cell r="D783">
            <v>0</v>
          </cell>
          <cell r="E783">
            <v>0</v>
          </cell>
          <cell r="AO783">
            <v>2</v>
          </cell>
          <cell r="AP783" t="str">
            <v>Пожарная охрана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 t="e">
            <v>#DIV/0!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 t="e">
            <v>#DIV/0!</v>
          </cell>
          <cell r="BW783">
            <v>0</v>
          </cell>
          <cell r="BX783">
            <v>0</v>
          </cell>
        </row>
        <row r="784">
          <cell r="D784">
            <v>0</v>
          </cell>
          <cell r="E784">
            <v>0</v>
          </cell>
          <cell r="AQ784" t="str">
            <v>Филиал...</v>
          </cell>
          <cell r="BF784">
            <v>0</v>
          </cell>
          <cell r="BG784" t="e">
            <v>#DIV/0!</v>
          </cell>
          <cell r="BU784">
            <v>0</v>
          </cell>
          <cell r="BV784" t="e">
            <v>#DIV/0!</v>
          </cell>
        </row>
        <row r="785">
          <cell r="D785">
            <v>0</v>
          </cell>
          <cell r="E785">
            <v>0</v>
          </cell>
          <cell r="AO785" t="str">
            <v>2.9.</v>
          </cell>
          <cell r="AP785" t="str">
            <v>Приобретение электросетевых активов, земельных участков и пр. объектов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</row>
        <row r="786">
          <cell r="D786">
            <v>0</v>
          </cell>
          <cell r="E786">
            <v>0</v>
          </cell>
          <cell r="AO786" t="str">
            <v>1</v>
          </cell>
          <cell r="AP786" t="str">
            <v>Консолидация электросетевых активов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</row>
        <row r="787">
          <cell r="D787">
            <v>0</v>
          </cell>
          <cell r="E787">
            <v>0</v>
          </cell>
        </row>
        <row r="788">
          <cell r="D788">
            <v>0</v>
          </cell>
          <cell r="E788">
            <v>0</v>
          </cell>
          <cell r="AO788" t="str">
            <v>2</v>
          </cell>
          <cell r="AP788" t="str">
            <v>Приобретение земельных участков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</row>
        <row r="789">
          <cell r="D789">
            <v>0</v>
          </cell>
          <cell r="E789">
            <v>0</v>
          </cell>
        </row>
        <row r="790">
          <cell r="D790">
            <v>0</v>
          </cell>
          <cell r="E790">
            <v>0</v>
          </cell>
          <cell r="AO790" t="str">
            <v>3</v>
          </cell>
          <cell r="AP790" t="str">
            <v>Приобретение прочих активов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</row>
        <row r="791">
          <cell r="D791">
            <v>0</v>
          </cell>
          <cell r="E791">
            <v>0</v>
          </cell>
        </row>
        <row r="792">
          <cell r="D792">
            <v>0</v>
          </cell>
          <cell r="E792">
            <v>0</v>
          </cell>
          <cell r="AO792" t="str">
            <v>2.10.</v>
          </cell>
          <cell r="AP792" t="str">
            <v>Прочие программы и мероприятия</v>
          </cell>
          <cell r="AR792">
            <v>65.58502701107011</v>
          </cell>
          <cell r="AS792">
            <v>130.66637344667009</v>
          </cell>
          <cell r="AT792">
            <v>101.32274301107012</v>
          </cell>
          <cell r="AU792">
            <v>1.1664380999999999</v>
          </cell>
          <cell r="AV792">
            <v>43.091000000000008</v>
          </cell>
          <cell r="AW792">
            <v>70.7102</v>
          </cell>
          <cell r="AX792">
            <v>1.25</v>
          </cell>
          <cell r="AY792">
            <v>9.0091999999999999</v>
          </cell>
          <cell r="AZ792">
            <v>6.8220000000000001</v>
          </cell>
          <cell r="BA792">
            <v>1.7050000000000001</v>
          </cell>
          <cell r="BB792">
            <v>15.382</v>
          </cell>
          <cell r="BC792">
            <v>15.910999999999998</v>
          </cell>
          <cell r="BD792">
            <v>19.637000000000004</v>
          </cell>
          <cell r="BE792">
            <v>44.085000000000001</v>
          </cell>
          <cell r="BF792">
            <v>27.619199999999999</v>
          </cell>
          <cell r="BG792" t="e">
            <v>#DIV/0!</v>
          </cell>
          <cell r="BH792">
            <v>107.23327219999999</v>
          </cell>
          <cell r="BI792">
            <v>0</v>
          </cell>
          <cell r="BJ792">
            <v>50.847380000000001</v>
          </cell>
          <cell r="BK792">
            <v>175.38456925</v>
          </cell>
          <cell r="BL792">
            <v>1.4750000000000001</v>
          </cell>
          <cell r="BM792">
            <v>99.033268969999995</v>
          </cell>
          <cell r="BN792">
            <v>8.0499600000000004</v>
          </cell>
          <cell r="BO792">
            <v>11.543560760000002</v>
          </cell>
          <cell r="BP792">
            <v>17.737759999999998</v>
          </cell>
          <cell r="BQ792">
            <v>38.336764759999994</v>
          </cell>
          <cell r="BR792">
            <v>23.58466</v>
          </cell>
          <cell r="BS792">
            <v>26.470974759999997</v>
          </cell>
          <cell r="BT792">
            <v>17.88470701107012</v>
          </cell>
          <cell r="BU792">
            <v>124.53718925000001</v>
          </cell>
          <cell r="BV792" t="e">
            <v>#DIV/0!</v>
          </cell>
          <cell r="BW792">
            <v>0</v>
          </cell>
          <cell r="BX792">
            <v>0</v>
          </cell>
        </row>
        <row r="793">
          <cell r="D793">
            <v>0</v>
          </cell>
          <cell r="E793">
            <v>0</v>
          </cell>
          <cell r="AO793">
            <v>1</v>
          </cell>
          <cell r="AP793" t="str">
            <v>Здания, сооружения</v>
          </cell>
          <cell r="AR793">
            <v>4.1535999999999991</v>
          </cell>
          <cell r="AS793">
            <v>6.0306064355999993</v>
          </cell>
          <cell r="AT793">
            <v>5.459859999999999</v>
          </cell>
          <cell r="AU793">
            <v>0.48368341999999998</v>
          </cell>
          <cell r="AV793">
            <v>0</v>
          </cell>
          <cell r="AW793">
            <v>1.107</v>
          </cell>
          <cell r="AX793">
            <v>0</v>
          </cell>
          <cell r="AY793">
            <v>4.5999999999999999E-2</v>
          </cell>
          <cell r="AZ793">
            <v>0</v>
          </cell>
          <cell r="BA793">
            <v>4.5999999999999999E-2</v>
          </cell>
          <cell r="BB793">
            <v>0</v>
          </cell>
          <cell r="BC793">
            <v>4.5999999999999999E-2</v>
          </cell>
          <cell r="BD793">
            <v>0</v>
          </cell>
          <cell r="BE793">
            <v>0.96900000000000008</v>
          </cell>
          <cell r="BF793">
            <v>1.107</v>
          </cell>
          <cell r="BG793" t="e">
            <v>#DIV/0!</v>
          </cell>
          <cell r="BH793">
            <v>9.5826525399999998</v>
          </cell>
          <cell r="BI793">
            <v>0</v>
          </cell>
          <cell r="BJ793">
            <v>0</v>
          </cell>
          <cell r="BK793">
            <v>10.854293590000001</v>
          </cell>
          <cell r="BL793">
            <v>0</v>
          </cell>
          <cell r="BM793">
            <v>9.6282133099999996</v>
          </cell>
          <cell r="BN793">
            <v>0</v>
          </cell>
          <cell r="BO793">
            <v>4.5560759999999999E-2</v>
          </cell>
          <cell r="BP793">
            <v>0</v>
          </cell>
          <cell r="BQ793">
            <v>4.5560759999999999E-2</v>
          </cell>
          <cell r="BR793">
            <v>0</v>
          </cell>
          <cell r="BS793">
            <v>1.1349587600000002</v>
          </cell>
          <cell r="BT793">
            <v>4.1536</v>
          </cell>
          <cell r="BU793">
            <v>10.854293590000001</v>
          </cell>
          <cell r="BV793" t="e">
            <v>#DIV/0!</v>
          </cell>
          <cell r="BW793">
            <v>0</v>
          </cell>
          <cell r="BX793">
            <v>0</v>
          </cell>
        </row>
        <row r="794">
          <cell r="D794">
            <v>0</v>
          </cell>
          <cell r="E794">
            <v>0</v>
          </cell>
          <cell r="AN794">
            <v>143</v>
          </cell>
          <cell r="AP794" t="str">
            <v>Строительство производственной базы в г.Михайловск</v>
          </cell>
          <cell r="AQ794" t="str">
            <v>СТФ</v>
          </cell>
          <cell r="AS794">
            <v>0.78786643559999991</v>
          </cell>
          <cell r="AT794">
            <v>0.21711999999999998</v>
          </cell>
          <cell r="AU794">
            <v>0.48368341999999998</v>
          </cell>
          <cell r="AV794">
            <v>0</v>
          </cell>
          <cell r="AW794">
            <v>0.184</v>
          </cell>
          <cell r="AY794">
            <v>4.5999999999999999E-2</v>
          </cell>
          <cell r="BA794">
            <v>4.5999999999999999E-2</v>
          </cell>
          <cell r="BC794">
            <v>4.5999999999999999E-2</v>
          </cell>
          <cell r="BE794">
            <v>4.5999999999999999E-2</v>
          </cell>
          <cell r="BF794">
            <v>0.184</v>
          </cell>
          <cell r="BG794" t="e">
            <v>#DIV/0!</v>
          </cell>
          <cell r="BJ794">
            <v>0</v>
          </cell>
          <cell r="BK794">
            <v>0.18224304</v>
          </cell>
          <cell r="BM794">
            <v>4.5560759999999999E-2</v>
          </cell>
          <cell r="BO794">
            <v>4.5560759999999999E-2</v>
          </cell>
          <cell r="BQ794">
            <v>4.5560759999999999E-2</v>
          </cell>
          <cell r="BS794">
            <v>4.5560759999999999E-2</v>
          </cell>
          <cell r="BT794">
            <v>0</v>
          </cell>
          <cell r="BU794">
            <v>0.18224304</v>
          </cell>
          <cell r="BV794" t="e">
            <v>#DIV/0!</v>
          </cell>
        </row>
        <row r="795">
          <cell r="E795">
            <v>0</v>
          </cell>
          <cell r="AN795">
            <v>144</v>
          </cell>
          <cell r="AP795" t="str">
            <v>Реконструкция РПБ-1 Новотроицких ЭС в г. Изобильном. (1 ПК - замена  мягкой  кровли на здании ЭРЦ, востановление и усиление фундаментов, замена оконных и дверных проемов; 2 ПК -  стр-во КЛ 0,38 кВ, строительство очистных сооружений, канализационной насосн</v>
          </cell>
          <cell r="AQ795" t="str">
            <v>СТФ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BF795">
            <v>0</v>
          </cell>
          <cell r="BG795" t="e">
            <v>#DIV/0!</v>
          </cell>
          <cell r="BH795">
            <v>6.0057507200000009</v>
          </cell>
          <cell r="BJ795">
            <v>0</v>
          </cell>
          <cell r="BK795">
            <v>6.0057507299999999</v>
          </cell>
          <cell r="BM795">
            <v>6.0057507299999999</v>
          </cell>
          <cell r="BT795">
            <v>0</v>
          </cell>
          <cell r="BU795">
            <v>6.0057507299999999</v>
          </cell>
          <cell r="BV795" t="e">
            <v>#DIV/0!</v>
          </cell>
        </row>
        <row r="796">
          <cell r="E796">
            <v>0</v>
          </cell>
          <cell r="AN796">
            <v>145</v>
          </cell>
          <cell r="AP796" t="str">
            <v xml:space="preserve">Реконструкция производственной базы Цимлянского УЭС Шпаковского РЭС </v>
          </cell>
          <cell r="AQ796" t="str">
            <v>СТФ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BF796">
            <v>0</v>
          </cell>
          <cell r="BG796" t="e">
            <v>#DIV/0!</v>
          </cell>
          <cell r="BH796">
            <v>3.5769018199999993</v>
          </cell>
          <cell r="BJ796">
            <v>0</v>
          </cell>
          <cell r="BK796">
            <v>3.5769018200000002</v>
          </cell>
          <cell r="BM796">
            <v>3.5769018200000002</v>
          </cell>
          <cell r="BT796">
            <v>0</v>
          </cell>
          <cell r="BU796">
            <v>3.5769018200000002</v>
          </cell>
          <cell r="BV796" t="e">
            <v>#DIV/0!</v>
          </cell>
        </row>
        <row r="797">
          <cell r="E797">
            <v>2089848.7860900003</v>
          </cell>
          <cell r="AN797">
            <v>146</v>
          </cell>
          <cell r="AP797" t="str">
            <v xml:space="preserve">Реконструкция производственной базы Кисловодского ПУЭС  Предгорного РЭС (переустройство кровли, замена оконных и дверных блоков, переустройство полов, укрепление фундамента и стен основного здания, востановление штукатурки стен и потолков внутри здания и </v>
          </cell>
          <cell r="AQ797" t="str">
            <v>СТФ</v>
          </cell>
          <cell r="AR797">
            <v>4.1535999999999991</v>
          </cell>
          <cell r="AS797">
            <v>5.2427399999999995</v>
          </cell>
          <cell r="AT797">
            <v>5.2427399999999995</v>
          </cell>
          <cell r="AU797">
            <v>0</v>
          </cell>
          <cell r="AV797">
            <v>0</v>
          </cell>
          <cell r="AW797">
            <v>0.92300000000000004</v>
          </cell>
          <cell r="BE797">
            <v>0.92300000000000004</v>
          </cell>
          <cell r="BF797">
            <v>0.92300000000000004</v>
          </cell>
          <cell r="BG797" t="e">
            <v>#DIV/0!</v>
          </cell>
          <cell r="BJ797">
            <v>0</v>
          </cell>
          <cell r="BK797">
            <v>1.0893980000000001</v>
          </cell>
          <cell r="BS797">
            <v>1.0893980000000001</v>
          </cell>
          <cell r="BT797">
            <v>4.1536</v>
          </cell>
          <cell r="BU797">
            <v>1.0893980000000001</v>
          </cell>
          <cell r="BV797" t="e">
            <v>#DIV/0!</v>
          </cell>
        </row>
        <row r="798">
          <cell r="E798">
            <v>1405684.8103700001</v>
          </cell>
          <cell r="BF798">
            <v>0</v>
          </cell>
          <cell r="BG798" t="e">
            <v>#DIV/0!</v>
          </cell>
          <cell r="BU798">
            <v>0</v>
          </cell>
          <cell r="BV798" t="e">
            <v>#DIV/0!</v>
          </cell>
        </row>
        <row r="799">
          <cell r="E799">
            <v>0</v>
          </cell>
          <cell r="AN799">
            <v>147</v>
          </cell>
          <cell r="AO799">
            <v>2</v>
          </cell>
          <cell r="AP799" t="str">
            <v>Оборудование, не входящее в сметы строек, в.т.ч.:</v>
          </cell>
          <cell r="AQ799" t="str">
            <v>СТФ</v>
          </cell>
          <cell r="AR799">
            <v>47.700320000000005</v>
          </cell>
          <cell r="AS799">
            <v>66.343139999999991</v>
          </cell>
          <cell r="AT799">
            <v>66.343139999999991</v>
          </cell>
          <cell r="AU799">
            <v>0</v>
          </cell>
          <cell r="AV799">
            <v>40.424000000000007</v>
          </cell>
          <cell r="AW799">
            <v>56.222999999999999</v>
          </cell>
          <cell r="AX799">
            <v>1.25</v>
          </cell>
          <cell r="AY799">
            <v>8.9580000000000002</v>
          </cell>
          <cell r="AZ799">
            <v>6.8220000000000001</v>
          </cell>
          <cell r="BA799">
            <v>0.309</v>
          </cell>
          <cell r="BB799">
            <v>13.882</v>
          </cell>
          <cell r="BC799">
            <v>7.2070000000000007</v>
          </cell>
          <cell r="BD799">
            <v>18.470000000000002</v>
          </cell>
          <cell r="BE799">
            <v>39.749000000000002</v>
          </cell>
          <cell r="BF799">
            <v>15.798999999999999</v>
          </cell>
          <cell r="BG799" t="e">
            <v>#DIV/0!</v>
          </cell>
          <cell r="BH799">
            <v>60.286999999999999</v>
          </cell>
          <cell r="BI799">
            <v>0</v>
          </cell>
          <cell r="BJ799">
            <v>47.700320000000005</v>
          </cell>
          <cell r="BK799">
            <v>111.02271999999999</v>
          </cell>
          <cell r="BL799">
            <v>1.4750000000000001</v>
          </cell>
          <cell r="BM799">
            <v>51.68</v>
          </cell>
          <cell r="BN799">
            <v>8.0499600000000004</v>
          </cell>
          <cell r="BO799">
            <v>10.849</v>
          </cell>
          <cell r="BP799">
            <v>16.380759999999999</v>
          </cell>
          <cell r="BQ799">
            <v>29.101599999999998</v>
          </cell>
          <cell r="BR799">
            <v>21.794599999999999</v>
          </cell>
          <cell r="BS799">
            <v>19.392119999999998</v>
          </cell>
          <cell r="BT799">
            <v>0</v>
          </cell>
          <cell r="BU799">
            <v>63.322399999999995</v>
          </cell>
          <cell r="BV799" t="e">
            <v>#DIV/0!</v>
          </cell>
          <cell r="BW799">
            <v>0</v>
          </cell>
          <cell r="BX799">
            <v>0</v>
          </cell>
        </row>
        <row r="800">
          <cell r="AN800">
            <v>148</v>
          </cell>
          <cell r="AP800" t="str">
            <v>Спецтехника, механизмы</v>
          </cell>
          <cell r="AQ800" t="str">
            <v>СТФ</v>
          </cell>
          <cell r="AR800">
            <v>33.866</v>
          </cell>
          <cell r="AS800">
            <v>44.520219999999995</v>
          </cell>
          <cell r="AT800">
            <v>44.520219999999995</v>
          </cell>
          <cell r="AV800">
            <v>28.7</v>
          </cell>
          <cell r="AW800">
            <v>37.728999999999999</v>
          </cell>
          <cell r="AX800">
            <v>0</v>
          </cell>
          <cell r="AY800">
            <v>1.22</v>
          </cell>
          <cell r="AZ800">
            <v>2.6</v>
          </cell>
          <cell r="BB800">
            <v>10.1</v>
          </cell>
          <cell r="BD800">
            <v>16</v>
          </cell>
          <cell r="BE800">
            <v>36.509</v>
          </cell>
          <cell r="BF800">
            <v>9.0289999999999999</v>
          </cell>
          <cell r="BG800">
            <v>1.3145993031358885</v>
          </cell>
          <cell r="BH800">
            <v>51.915999999999997</v>
          </cell>
          <cell r="BJ800">
            <v>33.866</v>
          </cell>
          <cell r="BK800">
            <v>85.636399999999995</v>
          </cell>
          <cell r="BL800">
            <v>0</v>
          </cell>
          <cell r="BM800">
            <v>37.646000000000001</v>
          </cell>
          <cell r="BN800">
            <v>3.0680000000000001</v>
          </cell>
          <cell r="BO800">
            <v>10.39</v>
          </cell>
          <cell r="BP800">
            <v>11.917999999999999</v>
          </cell>
          <cell r="BQ800">
            <v>20.219000000000001</v>
          </cell>
          <cell r="BR800">
            <v>18.88</v>
          </cell>
          <cell r="BS800">
            <v>17.381399999999999</v>
          </cell>
          <cell r="BU800">
            <v>51.770399999999995</v>
          </cell>
          <cell r="BV800">
            <v>2.5286836355046356</v>
          </cell>
        </row>
        <row r="801">
          <cell r="AN801">
            <v>149</v>
          </cell>
          <cell r="AP801" t="str">
            <v>Приборы и другие средства  малой механизации</v>
          </cell>
          <cell r="AQ801" t="str">
            <v>СТФ</v>
          </cell>
          <cell r="AR801">
            <v>1.3923999999999999</v>
          </cell>
          <cell r="AS801">
            <v>4.1536</v>
          </cell>
          <cell r="AT801">
            <v>4.1536</v>
          </cell>
          <cell r="AV801">
            <v>1.18</v>
          </cell>
          <cell r="AW801">
            <v>3.52</v>
          </cell>
          <cell r="AX801">
            <v>0.02</v>
          </cell>
          <cell r="AY801">
            <v>3.52</v>
          </cell>
          <cell r="AZ801">
            <v>1.01</v>
          </cell>
          <cell r="BB801">
            <v>0.15</v>
          </cell>
          <cell r="BF801">
            <v>2.34</v>
          </cell>
          <cell r="BG801">
            <v>2.9830508474576272</v>
          </cell>
          <cell r="BJ801">
            <v>1.3924000000000001</v>
          </cell>
          <cell r="BK801">
            <v>4.1536</v>
          </cell>
          <cell r="BL801">
            <v>2.3599999999999999E-2</v>
          </cell>
          <cell r="BM801">
            <v>4.1536</v>
          </cell>
          <cell r="BN801">
            <v>1.1918</v>
          </cell>
          <cell r="BP801">
            <v>0.17699999999999999</v>
          </cell>
          <cell r="BR801">
            <v>0</v>
          </cell>
          <cell r="BU801">
            <v>2.7611999999999997</v>
          </cell>
          <cell r="BV801">
            <v>2.9830508474576267</v>
          </cell>
        </row>
        <row r="802">
          <cell r="AN802">
            <v>150</v>
          </cell>
          <cell r="AP802" t="str">
            <v>Оргтехника</v>
          </cell>
          <cell r="AQ802" t="str">
            <v>СТФ</v>
          </cell>
          <cell r="AR802">
            <v>0.94399999999999995</v>
          </cell>
          <cell r="AS802">
            <v>0.94399999999999995</v>
          </cell>
          <cell r="AT802">
            <v>0.94399999999999995</v>
          </cell>
          <cell r="AV802">
            <v>0.8</v>
          </cell>
          <cell r="AW802">
            <v>0.8</v>
          </cell>
          <cell r="AX802">
            <v>0.37</v>
          </cell>
          <cell r="AZ802">
            <v>0.11</v>
          </cell>
          <cell r="BB802">
            <v>0.32</v>
          </cell>
          <cell r="BC802">
            <v>0.8</v>
          </cell>
          <cell r="BF802">
            <v>0</v>
          </cell>
          <cell r="BG802">
            <v>1</v>
          </cell>
          <cell r="BJ802">
            <v>0.94399999999999995</v>
          </cell>
          <cell r="BK802">
            <v>0.94399999999999995</v>
          </cell>
          <cell r="BL802">
            <v>0.43659999999999999</v>
          </cell>
          <cell r="BN802">
            <v>0.12979999999999997</v>
          </cell>
          <cell r="BP802">
            <v>0.37759999999999999</v>
          </cell>
          <cell r="BQ802">
            <v>0.94399999999999995</v>
          </cell>
          <cell r="BR802">
            <v>0</v>
          </cell>
          <cell r="BU802">
            <v>0</v>
          </cell>
          <cell r="BV802">
            <v>1</v>
          </cell>
        </row>
        <row r="803">
          <cell r="AN803">
            <v>151</v>
          </cell>
          <cell r="AP803" t="str">
            <v>Вычислительная техника</v>
          </cell>
          <cell r="AQ803" t="str">
            <v>СТФ</v>
          </cell>
          <cell r="AR803">
            <v>2.8437999999999999</v>
          </cell>
          <cell r="AS803">
            <v>4.0237999999999996</v>
          </cell>
          <cell r="AT803">
            <v>4.0237999999999996</v>
          </cell>
          <cell r="AV803">
            <v>2.41</v>
          </cell>
          <cell r="AW803">
            <v>3.41</v>
          </cell>
          <cell r="AX803">
            <v>0</v>
          </cell>
          <cell r="AZ803">
            <v>1.07</v>
          </cell>
          <cell r="BB803">
            <v>0.72</v>
          </cell>
          <cell r="BC803">
            <v>3.41</v>
          </cell>
          <cell r="BD803">
            <v>0.62</v>
          </cell>
          <cell r="BF803">
            <v>1</v>
          </cell>
          <cell r="BG803">
            <v>1.4149377593360997</v>
          </cell>
          <cell r="BJ803">
            <v>2.8437999999999994</v>
          </cell>
          <cell r="BK803">
            <v>4.0237999999999996</v>
          </cell>
          <cell r="BL803">
            <v>0</v>
          </cell>
          <cell r="BN803">
            <v>1.2625999999999999</v>
          </cell>
          <cell r="BP803">
            <v>0.84959999999999991</v>
          </cell>
          <cell r="BQ803">
            <v>4.0237999999999996</v>
          </cell>
          <cell r="BR803">
            <v>0.73159999999999992</v>
          </cell>
          <cell r="BU803">
            <v>1.1800000000000002</v>
          </cell>
          <cell r="BV803">
            <v>1.4149377593360997</v>
          </cell>
        </row>
        <row r="804">
          <cell r="AN804">
            <v>152</v>
          </cell>
          <cell r="AP804" t="str">
            <v>Измерительные приборы и лабораторное оборудование</v>
          </cell>
          <cell r="AQ804" t="str">
            <v>СТФ</v>
          </cell>
          <cell r="AR804">
            <v>6.5548999999999991</v>
          </cell>
          <cell r="AS804">
            <v>10.3545</v>
          </cell>
          <cell r="AT804">
            <v>10.3545</v>
          </cell>
          <cell r="AV804">
            <v>5.5549999999999997</v>
          </cell>
          <cell r="AW804">
            <v>8.7750000000000004</v>
          </cell>
          <cell r="AX804">
            <v>0.5</v>
          </cell>
          <cell r="AY804">
            <v>3.9329999999999998</v>
          </cell>
          <cell r="AZ804">
            <v>1.25</v>
          </cell>
          <cell r="BA804">
            <v>0.309</v>
          </cell>
          <cell r="BB804">
            <v>1.9550000000000001</v>
          </cell>
          <cell r="BC804">
            <v>2.9970000000000003</v>
          </cell>
          <cell r="BD804">
            <v>1.85</v>
          </cell>
          <cell r="BE804">
            <v>1.536</v>
          </cell>
          <cell r="BF804">
            <v>3.2200000000000006</v>
          </cell>
          <cell r="BG804">
            <v>1.5796579657965799</v>
          </cell>
          <cell r="BH804">
            <v>0</v>
          </cell>
          <cell r="BJ804">
            <v>6.5548999999999999</v>
          </cell>
          <cell r="BK804">
            <v>13.917900000000001</v>
          </cell>
          <cell r="BL804">
            <v>0.59</v>
          </cell>
          <cell r="BM804">
            <v>9.8804000000000016</v>
          </cell>
          <cell r="BN804">
            <v>1.4750000000000001</v>
          </cell>
          <cell r="BO804">
            <v>0.45900000000000002</v>
          </cell>
          <cell r="BP804">
            <v>2.3069000000000002</v>
          </cell>
          <cell r="BQ804">
            <v>3.5785</v>
          </cell>
          <cell r="BR804">
            <v>2.1829999999999998</v>
          </cell>
          <cell r="BU804">
            <v>7.3630000000000013</v>
          </cell>
          <cell r="BV804">
            <v>2.1232818197073948</v>
          </cell>
        </row>
        <row r="805">
          <cell r="AN805">
            <v>153</v>
          </cell>
          <cell r="AP805" t="str">
            <v>Мебель</v>
          </cell>
          <cell r="AQ805" t="str">
            <v>СТФ</v>
          </cell>
          <cell r="AR805">
            <v>0.50031999999999999</v>
          </cell>
          <cell r="AS805">
            <v>0.50031999999999999</v>
          </cell>
          <cell r="AT805">
            <v>0.50031999999999999</v>
          </cell>
          <cell r="AV805">
            <v>0.42399999999999999</v>
          </cell>
          <cell r="AW805">
            <v>0.42399999999999999</v>
          </cell>
          <cell r="AX805">
            <v>0</v>
          </cell>
          <cell r="AZ805">
            <v>0.21199999999999999</v>
          </cell>
          <cell r="BB805">
            <v>0.21199999999999999</v>
          </cell>
          <cell r="BE805">
            <v>0.42399999999999999</v>
          </cell>
          <cell r="BF805">
            <v>0</v>
          </cell>
          <cell r="BG805">
            <v>1</v>
          </cell>
          <cell r="BJ805">
            <v>0.50031999999999999</v>
          </cell>
          <cell r="BK805">
            <v>0.50031999999999999</v>
          </cell>
          <cell r="BL805">
            <v>0</v>
          </cell>
          <cell r="BN805">
            <v>0.25015999999999999</v>
          </cell>
          <cell r="BP805">
            <v>0.25015999999999999</v>
          </cell>
          <cell r="BR805">
            <v>0</v>
          </cell>
          <cell r="BS805">
            <v>0.50031999999999999</v>
          </cell>
          <cell r="BU805">
            <v>0</v>
          </cell>
          <cell r="BV805">
            <v>1</v>
          </cell>
        </row>
        <row r="806">
          <cell r="AN806">
            <v>154</v>
          </cell>
          <cell r="AP806" t="str">
            <v>Бытовая техника</v>
          </cell>
          <cell r="AQ806" t="str">
            <v>СТФ</v>
          </cell>
          <cell r="AS806">
            <v>0</v>
          </cell>
          <cell r="AT806">
            <v>0</v>
          </cell>
          <cell r="AV806">
            <v>0</v>
          </cell>
          <cell r="AW806">
            <v>0</v>
          </cell>
          <cell r="AX806">
            <v>0</v>
          </cell>
          <cell r="BF806">
            <v>0</v>
          </cell>
          <cell r="BG806" t="e">
            <v>#DIV/0!</v>
          </cell>
          <cell r="BJ806">
            <v>0</v>
          </cell>
          <cell r="BK806">
            <v>0</v>
          </cell>
          <cell r="BL806">
            <v>0</v>
          </cell>
          <cell r="BN806">
            <v>0</v>
          </cell>
          <cell r="BP806">
            <v>0</v>
          </cell>
          <cell r="BR806">
            <v>0</v>
          </cell>
          <cell r="BU806">
            <v>0</v>
          </cell>
          <cell r="BV806" t="e">
            <v>#DIV/0!</v>
          </cell>
        </row>
        <row r="807">
          <cell r="AN807">
            <v>155</v>
          </cell>
          <cell r="AP807" t="str">
            <v>Прочие</v>
          </cell>
          <cell r="AQ807" t="str">
            <v>СТФ</v>
          </cell>
          <cell r="AR807">
            <v>1.5104</v>
          </cell>
          <cell r="AS807">
            <v>1.5104</v>
          </cell>
          <cell r="AT807">
            <v>1.5104</v>
          </cell>
          <cell r="AV807">
            <v>1.2799999999999998</v>
          </cell>
          <cell r="AW807">
            <v>1.28</v>
          </cell>
          <cell r="AX807">
            <v>0.36</v>
          </cell>
          <cell r="AZ807">
            <v>0.56999999999999995</v>
          </cell>
          <cell r="BB807">
            <v>0.35</v>
          </cell>
          <cell r="BE807">
            <v>1.28</v>
          </cell>
          <cell r="BF807">
            <v>0</v>
          </cell>
          <cell r="BG807">
            <v>1.0000000000000002</v>
          </cell>
          <cell r="BH807">
            <v>8.3710000000000004</v>
          </cell>
          <cell r="BJ807">
            <v>1.5104</v>
          </cell>
          <cell r="BK807">
            <v>1.5104</v>
          </cell>
          <cell r="BL807">
            <v>0.42479999999999996</v>
          </cell>
          <cell r="BN807">
            <v>0.67259999999999986</v>
          </cell>
          <cell r="BP807">
            <v>0.41299999999999998</v>
          </cell>
          <cell r="BR807">
            <v>0</v>
          </cell>
          <cell r="BS807">
            <v>1.5104</v>
          </cell>
          <cell r="BU807">
            <v>0</v>
          </cell>
          <cell r="BV807">
            <v>1</v>
          </cell>
        </row>
        <row r="808">
          <cell r="AN808">
            <v>156</v>
          </cell>
          <cell r="AP808" t="str">
            <v>Средства связи и ТМ</v>
          </cell>
          <cell r="AQ808" t="str">
            <v>СТФ</v>
          </cell>
          <cell r="AR808">
            <v>8.8499999999999995E-2</v>
          </cell>
          <cell r="AS808">
            <v>0.33629999999999993</v>
          </cell>
          <cell r="AT808">
            <v>0.33629999999999993</v>
          </cell>
          <cell r="AV808">
            <v>7.4999999999999997E-2</v>
          </cell>
          <cell r="AW808">
            <v>0.28499999999999998</v>
          </cell>
          <cell r="AX808">
            <v>0</v>
          </cell>
          <cell r="AY808">
            <v>0.28499999999999998</v>
          </cell>
          <cell r="BB808">
            <v>7.4999999999999997E-2</v>
          </cell>
          <cell r="BF808">
            <v>0.20999999999999996</v>
          </cell>
          <cell r="BG808">
            <v>3.8</v>
          </cell>
          <cell r="BJ808">
            <v>8.8499999999999995E-2</v>
          </cell>
          <cell r="BK808">
            <v>0.33629999999999993</v>
          </cell>
          <cell r="BL808">
            <v>0</v>
          </cell>
          <cell r="BN808">
            <v>0</v>
          </cell>
          <cell r="BP808">
            <v>8.8499999999999995E-2</v>
          </cell>
          <cell r="BQ808">
            <v>0.33629999999999993</v>
          </cell>
          <cell r="BR808">
            <v>0</v>
          </cell>
          <cell r="BU808">
            <v>0.24779999999999994</v>
          </cell>
          <cell r="BV808">
            <v>3.7999999999999994</v>
          </cell>
        </row>
        <row r="809">
          <cell r="BF809">
            <v>0</v>
          </cell>
          <cell r="BG809" t="e">
            <v>#DIV/0!</v>
          </cell>
          <cell r="BU809">
            <v>0</v>
          </cell>
          <cell r="BV809" t="e">
            <v>#DIV/0!</v>
          </cell>
        </row>
        <row r="810">
          <cell r="AO810">
            <v>3</v>
          </cell>
          <cell r="AP810" t="str">
            <v>НМА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</row>
        <row r="812">
          <cell r="AO812">
            <v>4</v>
          </cell>
          <cell r="AP812" t="str">
            <v>Долгосрочные вложения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</row>
        <row r="814">
          <cell r="AO814">
            <v>5</v>
          </cell>
          <cell r="AP814" t="str">
            <v>Прочие мероприятия</v>
          </cell>
          <cell r="AR814">
            <v>13.73110701107011</v>
          </cell>
          <cell r="AS814">
            <v>58.29262701107011</v>
          </cell>
          <cell r="AT814">
            <v>29.519743011070116</v>
          </cell>
          <cell r="AU814">
            <v>0.68275467999999995</v>
          </cell>
          <cell r="AV814">
            <v>2.6669999999999998</v>
          </cell>
          <cell r="AW814">
            <v>13.380199999999999</v>
          </cell>
          <cell r="AX814">
            <v>0</v>
          </cell>
          <cell r="AY814">
            <v>5.1999999999999998E-3</v>
          </cell>
          <cell r="AZ814">
            <v>0</v>
          </cell>
          <cell r="BA814">
            <v>1.35</v>
          </cell>
          <cell r="BB814">
            <v>1.5</v>
          </cell>
          <cell r="BC814">
            <v>8.6579999999999977</v>
          </cell>
          <cell r="BD814">
            <v>1.167</v>
          </cell>
          <cell r="BE814">
            <v>3.367</v>
          </cell>
          <cell r="BF814">
            <v>10.713199999999999</v>
          </cell>
          <cell r="BG814" t="e">
            <v>#DIV/0!</v>
          </cell>
          <cell r="BH814">
            <v>37.363619659999991</v>
          </cell>
          <cell r="BI814">
            <v>0</v>
          </cell>
          <cell r="BJ814">
            <v>3.1470599999999997</v>
          </cell>
          <cell r="BK814">
            <v>53.507555660000001</v>
          </cell>
          <cell r="BL814">
            <v>0</v>
          </cell>
          <cell r="BM814">
            <v>37.725055660000002</v>
          </cell>
          <cell r="BN814">
            <v>0</v>
          </cell>
          <cell r="BO814">
            <v>0.64900000000000002</v>
          </cell>
          <cell r="BP814">
            <v>1.357</v>
          </cell>
          <cell r="BQ814">
            <v>9.1896039999999992</v>
          </cell>
          <cell r="BR814">
            <v>1.79006</v>
          </cell>
          <cell r="BS814">
            <v>5.9438959999999996</v>
          </cell>
          <cell r="BT814">
            <v>13.731107011070119</v>
          </cell>
          <cell r="BU814">
            <v>50.360495660000005</v>
          </cell>
          <cell r="BV814" t="e">
            <v>#DIV/0!</v>
          </cell>
          <cell r="BW814">
            <v>0</v>
          </cell>
          <cell r="BX814">
            <v>0</v>
          </cell>
        </row>
        <row r="815">
          <cell r="AP815" t="str">
            <v xml:space="preserve">Техническое перевооружение и реконструкция, в.т.ч.: </v>
          </cell>
          <cell r="AQ815" t="str">
            <v>Филиал...</v>
          </cell>
          <cell r="AR815">
            <v>13.73110701107011</v>
          </cell>
          <cell r="AS815">
            <v>54.10362701107011</v>
          </cell>
          <cell r="AT815">
            <v>25.330743011070116</v>
          </cell>
          <cell r="AU815">
            <v>0.68275467999999995</v>
          </cell>
          <cell r="AV815">
            <v>2.6669999999999998</v>
          </cell>
          <cell r="AW815">
            <v>9.8301999999999978</v>
          </cell>
          <cell r="AX815">
            <v>0</v>
          </cell>
          <cell r="AY815">
            <v>5.1999999999999998E-3</v>
          </cell>
          <cell r="AZ815">
            <v>0</v>
          </cell>
          <cell r="BA815">
            <v>0</v>
          </cell>
          <cell r="BB815">
            <v>1.5</v>
          </cell>
          <cell r="BC815">
            <v>8.6579999999999977</v>
          </cell>
          <cell r="BD815">
            <v>1.167</v>
          </cell>
          <cell r="BE815">
            <v>1.167</v>
          </cell>
          <cell r="BF815">
            <v>7.1631999999999989</v>
          </cell>
          <cell r="BG815" t="e">
            <v>#DIV/0!</v>
          </cell>
          <cell r="BH815">
            <v>37.363619659999991</v>
          </cell>
          <cell r="BI815">
            <v>0</v>
          </cell>
          <cell r="BJ815">
            <v>3.1470599999999997</v>
          </cell>
          <cell r="BK815">
            <v>49.318555660000001</v>
          </cell>
          <cell r="BL815">
            <v>0</v>
          </cell>
          <cell r="BM815">
            <v>37.725055660000002</v>
          </cell>
          <cell r="BN815">
            <v>0</v>
          </cell>
          <cell r="BO815">
            <v>0</v>
          </cell>
          <cell r="BP815">
            <v>1.357</v>
          </cell>
          <cell r="BQ815">
            <v>8.2456040000000002</v>
          </cell>
          <cell r="BR815">
            <v>1.79006</v>
          </cell>
          <cell r="BS815">
            <v>3.3478959999999995</v>
          </cell>
          <cell r="BT815">
            <v>13.731107011070119</v>
          </cell>
          <cell r="BU815">
            <v>46.171495660000005</v>
          </cell>
          <cell r="BV815" t="e">
            <v>#DIV/0!</v>
          </cell>
          <cell r="BW815">
            <v>0</v>
          </cell>
          <cell r="BX815">
            <v>0</v>
          </cell>
        </row>
        <row r="816">
          <cell r="AN816">
            <v>157</v>
          </cell>
          <cell r="AP816" t="str">
            <v>ПИРы будущих лет</v>
          </cell>
          <cell r="AR816">
            <v>0</v>
          </cell>
          <cell r="AS816">
            <v>0</v>
          </cell>
          <cell r="AT816">
            <v>10.222575999999998</v>
          </cell>
          <cell r="AU816">
            <v>0.68275467999999995</v>
          </cell>
          <cell r="AV816">
            <v>1.5</v>
          </cell>
          <cell r="AW816">
            <v>8.663199999999998</v>
          </cell>
          <cell r="AX816">
            <v>0</v>
          </cell>
          <cell r="AY816">
            <v>5.1999999999999998E-3</v>
          </cell>
          <cell r="AZ816">
            <v>0</v>
          </cell>
          <cell r="BA816">
            <v>0</v>
          </cell>
          <cell r="BB816">
            <v>1.5</v>
          </cell>
          <cell r="BC816">
            <v>8.6579999999999977</v>
          </cell>
          <cell r="BD816">
            <v>0</v>
          </cell>
          <cell r="BE816">
            <v>0</v>
          </cell>
          <cell r="BF816">
            <v>7.1631999999999989</v>
          </cell>
          <cell r="BG816" t="e">
            <v>#DIV/0!</v>
          </cell>
          <cell r="BH816">
            <v>0.16</v>
          </cell>
          <cell r="BI816">
            <v>0</v>
          </cell>
          <cell r="BJ816">
            <v>1.77</v>
          </cell>
          <cell r="BK816">
            <v>10.380896</v>
          </cell>
          <cell r="BL816">
            <v>0</v>
          </cell>
          <cell r="BM816">
            <v>0.16445599999999999</v>
          </cell>
          <cell r="BN816">
            <v>0</v>
          </cell>
          <cell r="BO816">
            <v>0</v>
          </cell>
          <cell r="BP816">
            <v>1.357</v>
          </cell>
          <cell r="BQ816">
            <v>8.2456040000000002</v>
          </cell>
          <cell r="BR816">
            <v>0.41299999999999998</v>
          </cell>
          <cell r="BS816">
            <v>1.9708359999999998</v>
          </cell>
          <cell r="BT816">
            <v>0</v>
          </cell>
          <cell r="BU816">
            <v>8.6108960000000003</v>
          </cell>
          <cell r="BV816" t="e">
            <v>#DIV/0!</v>
          </cell>
          <cell r="BW816">
            <v>0</v>
          </cell>
          <cell r="BX816">
            <v>0</v>
          </cell>
        </row>
        <row r="817">
          <cell r="AN817">
            <v>158</v>
          </cell>
          <cell r="AP817" t="str">
            <v>Системный проект связи</v>
          </cell>
          <cell r="AQ817" t="str">
            <v>СТФ</v>
          </cell>
          <cell r="AS817">
            <v>0</v>
          </cell>
          <cell r="AT817">
            <v>1.77</v>
          </cell>
          <cell r="AU817">
            <v>0</v>
          </cell>
          <cell r="AV817">
            <v>1.5</v>
          </cell>
          <cell r="AW817">
            <v>1.5</v>
          </cell>
          <cell r="AX817">
            <v>0</v>
          </cell>
          <cell r="AZ817">
            <v>0</v>
          </cell>
          <cell r="BB817">
            <v>1.5</v>
          </cell>
          <cell r="BC817">
            <v>1.5</v>
          </cell>
          <cell r="BD817">
            <v>0</v>
          </cell>
          <cell r="BF817">
            <v>0</v>
          </cell>
          <cell r="BG817">
            <v>1</v>
          </cell>
          <cell r="BJ817">
            <v>1.77</v>
          </cell>
          <cell r="BK817">
            <v>1.77</v>
          </cell>
          <cell r="BL817">
            <v>0</v>
          </cell>
          <cell r="BN817">
            <v>0</v>
          </cell>
          <cell r="BP817">
            <v>1.357</v>
          </cell>
          <cell r="BQ817">
            <v>1.77</v>
          </cell>
          <cell r="BR817">
            <v>0.41299999999999998</v>
          </cell>
          <cell r="BT817">
            <v>0</v>
          </cell>
          <cell r="BU817">
            <v>0</v>
          </cell>
          <cell r="BV817">
            <v>1</v>
          </cell>
        </row>
        <row r="818">
          <cell r="AN818">
            <v>159</v>
          </cell>
          <cell r="AP818" t="str">
            <v>Реконструкция ВЛ-10кВ Ф-154 от ПС "Пригородная" (участок опор № 1-61.</v>
          </cell>
          <cell r="AQ818" t="str">
            <v>СТФ</v>
          </cell>
          <cell r="AS818">
            <v>0</v>
          </cell>
          <cell r="AT818">
            <v>0.48379999999999995</v>
          </cell>
          <cell r="AU818">
            <v>0</v>
          </cell>
          <cell r="AV818">
            <v>0</v>
          </cell>
          <cell r="AW818">
            <v>0.41</v>
          </cell>
          <cell r="BC818">
            <v>0.41</v>
          </cell>
          <cell r="BF818">
            <v>0.41</v>
          </cell>
          <cell r="BG818" t="e">
            <v>#DIV/0!</v>
          </cell>
          <cell r="BJ818">
            <v>0</v>
          </cell>
          <cell r="BK818">
            <v>0.48380000000000001</v>
          </cell>
          <cell r="BQ818">
            <v>0.37091333333333332</v>
          </cell>
          <cell r="BS818">
            <v>0.11288666666666666</v>
          </cell>
          <cell r="BT818">
            <v>0</v>
          </cell>
          <cell r="BU818">
            <v>0.48380000000000001</v>
          </cell>
          <cell r="BV818" t="e">
            <v>#DIV/0!</v>
          </cell>
        </row>
        <row r="819">
          <cell r="AN819">
            <v>160</v>
          </cell>
          <cell r="AP819" t="str">
            <v xml:space="preserve">Реконструкция ВЛ-10кВ Ф-156 от ПС «Пригородная»» с. Татарка  Шпаковского района </v>
          </cell>
          <cell r="AQ819" t="str">
            <v>СТФ</v>
          </cell>
          <cell r="AS819">
            <v>0</v>
          </cell>
          <cell r="AT819">
            <v>0.42479999999999996</v>
          </cell>
          <cell r="AU819">
            <v>0</v>
          </cell>
          <cell r="AV819">
            <v>0</v>
          </cell>
          <cell r="AW819">
            <v>0.36</v>
          </cell>
          <cell r="BC819">
            <v>0.36</v>
          </cell>
          <cell r="BF819">
            <v>0.36</v>
          </cell>
          <cell r="BG819" t="e">
            <v>#DIV/0!</v>
          </cell>
          <cell r="BJ819">
            <v>0</v>
          </cell>
          <cell r="BK819">
            <v>0.42479999999999996</v>
          </cell>
          <cell r="BQ819">
            <v>0.32567999999999997</v>
          </cell>
          <cell r="BS819">
            <v>9.9119999999999986E-2</v>
          </cell>
          <cell r="BT819">
            <v>0</v>
          </cell>
          <cell r="BU819">
            <v>0.42479999999999996</v>
          </cell>
          <cell r="BV819" t="e">
            <v>#DIV/0!</v>
          </cell>
        </row>
        <row r="820">
          <cell r="AN820">
            <v>161</v>
          </cell>
          <cell r="AP820" t="str">
            <v>Реконструкция ВЛ 10 кВ Ф-163 (установкой доп.ТП для разгрузки КТП-15/163 в с.Старомарьевка Грачевского района )</v>
          </cell>
          <cell r="AQ820" t="str">
            <v>СТФ</v>
          </cell>
          <cell r="AS820">
            <v>0</v>
          </cell>
          <cell r="AT820">
            <v>9.4399999999999998E-2</v>
          </cell>
          <cell r="AU820">
            <v>0</v>
          </cell>
          <cell r="AV820">
            <v>0</v>
          </cell>
          <cell r="AW820">
            <v>0.08</v>
          </cell>
          <cell r="BC820">
            <v>0.08</v>
          </cell>
          <cell r="BF820">
            <v>0.08</v>
          </cell>
          <cell r="BG820" t="e">
            <v>#DIV/0!</v>
          </cell>
          <cell r="BJ820">
            <v>0</v>
          </cell>
          <cell r="BK820">
            <v>9.4399999999999984E-2</v>
          </cell>
          <cell r="BQ820">
            <v>7.2373333333333317E-2</v>
          </cell>
          <cell r="BS820">
            <v>2.202666666666666E-2</v>
          </cell>
          <cell r="BT820">
            <v>0</v>
          </cell>
          <cell r="BU820">
            <v>9.4399999999999984E-2</v>
          </cell>
          <cell r="BV820" t="e">
            <v>#DIV/0!</v>
          </cell>
        </row>
        <row r="821">
          <cell r="AN821">
            <v>162</v>
          </cell>
          <cell r="AP821" t="str">
            <v>Реконструкция ВЛ-10 кВ Ф-135 от ПС «Промкомплекс»» (установка дополнительной ТП   для разгрузки ТП 28/135  в с. Верхнерусское Шпаковского района )</v>
          </cell>
          <cell r="AQ821" t="str">
            <v>СТФ</v>
          </cell>
          <cell r="AS821">
            <v>0</v>
          </cell>
          <cell r="AT821">
            <v>9.4399999999999998E-2</v>
          </cell>
          <cell r="AU821">
            <v>0</v>
          </cell>
          <cell r="AV821">
            <v>0</v>
          </cell>
          <cell r="AW821">
            <v>0.08</v>
          </cell>
          <cell r="BC821">
            <v>0.08</v>
          </cell>
          <cell r="BF821">
            <v>0.08</v>
          </cell>
          <cell r="BG821" t="e">
            <v>#DIV/0!</v>
          </cell>
          <cell r="BJ821">
            <v>0</v>
          </cell>
          <cell r="BK821">
            <v>9.4399999999999984E-2</v>
          </cell>
          <cell r="BQ821">
            <v>7.2373333333333317E-2</v>
          </cell>
          <cell r="BS821">
            <v>2.202666666666666E-2</v>
          </cell>
          <cell r="BT821">
            <v>0</v>
          </cell>
          <cell r="BU821">
            <v>9.4399999999999984E-2</v>
          </cell>
          <cell r="BV821" t="e">
            <v>#DIV/0!</v>
          </cell>
        </row>
        <row r="822">
          <cell r="AN822">
            <v>163</v>
          </cell>
          <cell r="AP822" t="str">
            <v>Реконструкция ВЛ-10 кВ Ф-161 от ПС «Ставрополь-330»» ( установка   дополнительной ТП  для разгрузки  ТП2/161, 3/161 в х. Ташла Шпаковского района )</v>
          </cell>
          <cell r="AQ822" t="str">
            <v>СТФ</v>
          </cell>
          <cell r="AS822">
            <v>0</v>
          </cell>
          <cell r="AT822">
            <v>9.4399999999999998E-2</v>
          </cell>
          <cell r="AU822">
            <v>0</v>
          </cell>
          <cell r="AV822">
            <v>0</v>
          </cell>
          <cell r="AW822">
            <v>0.08</v>
          </cell>
          <cell r="BC822">
            <v>0.08</v>
          </cell>
          <cell r="BF822">
            <v>0.08</v>
          </cell>
          <cell r="BG822" t="e">
            <v>#DIV/0!</v>
          </cell>
          <cell r="BJ822">
            <v>0</v>
          </cell>
          <cell r="BK822">
            <v>9.4399999999999984E-2</v>
          </cell>
          <cell r="BQ822">
            <v>7.2373333333333317E-2</v>
          </cell>
          <cell r="BS822">
            <v>2.202666666666666E-2</v>
          </cell>
          <cell r="BT822">
            <v>0</v>
          </cell>
          <cell r="BU822">
            <v>9.4399999999999984E-2</v>
          </cell>
          <cell r="BV822" t="e">
            <v>#DIV/0!</v>
          </cell>
        </row>
        <row r="823">
          <cell r="AN823">
            <v>164</v>
          </cell>
          <cell r="AP823" t="str">
            <v>Реконструкция ВЛ-10 кВ Ф-166 от ПС «Ставрополь-330»» (уустановка  дополнительной ТП в с Надежда  для разгрузки ТП 13/166, 34/166 в с Надежда Шпаковского района )</v>
          </cell>
          <cell r="AQ823" t="str">
            <v>СТФ</v>
          </cell>
          <cell r="AS823">
            <v>0</v>
          </cell>
          <cell r="AT823">
            <v>9.4399999999999998E-2</v>
          </cell>
          <cell r="AU823">
            <v>0</v>
          </cell>
          <cell r="AV823">
            <v>0</v>
          </cell>
          <cell r="AW823">
            <v>0.08</v>
          </cell>
          <cell r="BC823">
            <v>0.08</v>
          </cell>
          <cell r="BF823">
            <v>0.08</v>
          </cell>
          <cell r="BG823" t="e">
            <v>#DIV/0!</v>
          </cell>
          <cell r="BJ823">
            <v>0</v>
          </cell>
          <cell r="BK823">
            <v>9.4399999999999984E-2</v>
          </cell>
          <cell r="BQ823">
            <v>7.2373333333333317E-2</v>
          </cell>
          <cell r="BS823">
            <v>2.202666666666666E-2</v>
          </cell>
          <cell r="BT823">
            <v>0</v>
          </cell>
          <cell r="BU823">
            <v>9.4399999999999984E-2</v>
          </cell>
          <cell r="BV823" t="e">
            <v>#DIV/0!</v>
          </cell>
        </row>
        <row r="824">
          <cell r="AN824">
            <v>165</v>
          </cell>
          <cell r="AP824" t="str">
            <v>Реконструкция ВЛ-10кВ Ф-166 от ПС «Ставрополь-330» (установка  дополнительной ТП  для разгрузки ТП 9/166, 12/166 в с. Надежда ул. Раздольная военный городок Шпаковского района )</v>
          </cell>
          <cell r="AQ824" t="str">
            <v>СТФ</v>
          </cell>
          <cell r="AS824">
            <v>0</v>
          </cell>
          <cell r="AT824">
            <v>9.4399999999999998E-2</v>
          </cell>
          <cell r="AU824">
            <v>0</v>
          </cell>
          <cell r="AV824">
            <v>0</v>
          </cell>
          <cell r="AW824">
            <v>0.08</v>
          </cell>
          <cell r="BC824">
            <v>0.08</v>
          </cell>
          <cell r="BF824">
            <v>0.08</v>
          </cell>
          <cell r="BG824" t="e">
            <v>#DIV/0!</v>
          </cell>
          <cell r="BJ824">
            <v>0</v>
          </cell>
          <cell r="BK824">
            <v>9.4399999999999984E-2</v>
          </cell>
          <cell r="BQ824">
            <v>7.2373333333333317E-2</v>
          </cell>
          <cell r="BS824">
            <v>2.202666666666666E-2</v>
          </cell>
          <cell r="BT824">
            <v>0</v>
          </cell>
          <cell r="BU824">
            <v>9.4399999999999984E-2</v>
          </cell>
          <cell r="BV824" t="e">
            <v>#DIV/0!</v>
          </cell>
        </row>
        <row r="825">
          <cell r="AN825">
            <v>166</v>
          </cell>
          <cell r="AP825" t="str">
            <v xml:space="preserve">Реконструкция ВЛ-10 Ф-127 от ПС «Шахтер»(   установка   дополнительной ТП в с. Пелагиада Шпаковского района для разгрузки  ТП-4/127
ропольского края
</v>
          </cell>
          <cell r="AQ825" t="str">
            <v>СТФ</v>
          </cell>
          <cell r="AS825">
            <v>0</v>
          </cell>
          <cell r="AT825">
            <v>9.4399999999999998E-2</v>
          </cell>
          <cell r="AU825">
            <v>0</v>
          </cell>
          <cell r="AV825">
            <v>0</v>
          </cell>
          <cell r="AW825">
            <v>0.08</v>
          </cell>
          <cell r="BC825">
            <v>0.08</v>
          </cell>
          <cell r="BF825">
            <v>0.08</v>
          </cell>
          <cell r="BG825" t="e">
            <v>#DIV/0!</v>
          </cell>
          <cell r="BJ825">
            <v>0</v>
          </cell>
          <cell r="BK825">
            <v>9.4399999999999984E-2</v>
          </cell>
          <cell r="BQ825">
            <v>7.2373333333333317E-2</v>
          </cell>
          <cell r="BS825">
            <v>2.202666666666666E-2</v>
          </cell>
          <cell r="BT825">
            <v>0</v>
          </cell>
          <cell r="BU825">
            <v>9.4399999999999984E-2</v>
          </cell>
          <cell r="BV825" t="e">
            <v>#DIV/0!</v>
          </cell>
        </row>
        <row r="826">
          <cell r="AN826">
            <v>167</v>
          </cell>
          <cell r="AP826" t="str">
            <v xml:space="preserve">Реконструкция 0,4 кВ от ТП 2/156 Ф2,Ф1 опор. №1-33 с. Татарка Шпаковского района </v>
          </cell>
          <cell r="AQ826" t="str">
            <v>СТФ</v>
          </cell>
          <cell r="AS826">
            <v>0</v>
          </cell>
          <cell r="AT826">
            <v>0.23599999999999999</v>
          </cell>
          <cell r="AU826">
            <v>0</v>
          </cell>
          <cell r="AV826">
            <v>0</v>
          </cell>
          <cell r="AW826">
            <v>0.2</v>
          </cell>
          <cell r="BC826">
            <v>0.2</v>
          </cell>
          <cell r="BF826">
            <v>0.2</v>
          </cell>
          <cell r="BG826" t="e">
            <v>#DIV/0!</v>
          </cell>
          <cell r="BJ826">
            <v>0</v>
          </cell>
          <cell r="BK826">
            <v>0.23599999999999999</v>
          </cell>
          <cell r="BQ826">
            <v>0.18093333333333333</v>
          </cell>
          <cell r="BS826">
            <v>5.506666666666666E-2</v>
          </cell>
          <cell r="BT826">
            <v>0</v>
          </cell>
          <cell r="BU826">
            <v>0.23599999999999999</v>
          </cell>
          <cell r="BV826" t="e">
            <v>#DIV/0!</v>
          </cell>
        </row>
        <row r="827">
          <cell r="AN827">
            <v>168</v>
          </cell>
          <cell r="AP827" t="str">
            <v xml:space="preserve">Реконструкция 0,4 кВ от ТП 7/156 Ф2, в с. Татарка с   Шпаковского района </v>
          </cell>
          <cell r="AQ827" t="str">
            <v>СТФ</v>
          </cell>
          <cell r="AS827">
            <v>0</v>
          </cell>
          <cell r="AT827">
            <v>0.15340000000000001</v>
          </cell>
          <cell r="AU827">
            <v>0</v>
          </cell>
          <cell r="AV827">
            <v>0</v>
          </cell>
          <cell r="AW827">
            <v>0.13</v>
          </cell>
          <cell r="BC827">
            <v>0.13</v>
          </cell>
          <cell r="BF827">
            <v>0.13</v>
          </cell>
          <cell r="BG827" t="e">
            <v>#DIV/0!</v>
          </cell>
          <cell r="BJ827">
            <v>0</v>
          </cell>
          <cell r="BK827">
            <v>0.15339999999999998</v>
          </cell>
          <cell r="BQ827">
            <v>0.11760666666666665</v>
          </cell>
          <cell r="BS827">
            <v>3.579333333333333E-2</v>
          </cell>
          <cell r="BT827">
            <v>0</v>
          </cell>
          <cell r="BU827">
            <v>0.15339999999999998</v>
          </cell>
          <cell r="BV827" t="e">
            <v>#DIV/0!</v>
          </cell>
        </row>
        <row r="828">
          <cell r="AN828">
            <v>169</v>
          </cell>
          <cell r="AP828" t="str">
            <v xml:space="preserve">Реконструкция ВЛ-0,4 кВ от ТП- 28/135» в с. Верхнерусское Шпаковского района </v>
          </cell>
          <cell r="AQ828" t="str">
            <v>СТФ</v>
          </cell>
          <cell r="AS828">
            <v>0</v>
          </cell>
          <cell r="AT828">
            <v>9.4399999999999998E-2</v>
          </cell>
          <cell r="AU828">
            <v>0</v>
          </cell>
          <cell r="AV828">
            <v>0</v>
          </cell>
          <cell r="AW828">
            <v>0.08</v>
          </cell>
          <cell r="BC828">
            <v>0.08</v>
          </cell>
          <cell r="BF828">
            <v>0.08</v>
          </cell>
          <cell r="BG828" t="e">
            <v>#DIV/0!</v>
          </cell>
          <cell r="BJ828">
            <v>0</v>
          </cell>
          <cell r="BK828">
            <v>9.4399999999999984E-2</v>
          </cell>
          <cell r="BQ828">
            <v>7.2373333333333317E-2</v>
          </cell>
          <cell r="BS828">
            <v>2.202666666666666E-2</v>
          </cell>
          <cell r="BT828">
            <v>0</v>
          </cell>
          <cell r="BU828">
            <v>9.4399999999999984E-2</v>
          </cell>
          <cell r="BV828" t="e">
            <v>#DIV/0!</v>
          </cell>
        </row>
        <row r="829">
          <cell r="AN829">
            <v>170</v>
          </cell>
          <cell r="AP829" t="str">
            <v>Реконструкция ВЛ-0,4 кВ от ТП-13/166 в с. Надежда ул. Орджоникидзе  Шпаковского района Ставропольского края</v>
          </cell>
          <cell r="AQ829" t="str">
            <v>СТФ</v>
          </cell>
          <cell r="AS829">
            <v>0</v>
          </cell>
          <cell r="AT829">
            <v>0.15340000000000001</v>
          </cell>
          <cell r="AU829">
            <v>0</v>
          </cell>
          <cell r="AV829">
            <v>0</v>
          </cell>
          <cell r="AW829">
            <v>0.13</v>
          </cell>
          <cell r="BC829">
            <v>0.13</v>
          </cell>
          <cell r="BF829">
            <v>0.13</v>
          </cell>
          <cell r="BG829" t="e">
            <v>#DIV/0!</v>
          </cell>
          <cell r="BJ829">
            <v>0</v>
          </cell>
          <cell r="BK829">
            <v>0.15339999999999998</v>
          </cell>
          <cell r="BQ829">
            <v>0.11760666666666665</v>
          </cell>
          <cell r="BS829">
            <v>3.579333333333333E-2</v>
          </cell>
          <cell r="BT829">
            <v>0</v>
          </cell>
          <cell r="BU829">
            <v>0.15339999999999998</v>
          </cell>
          <cell r="BV829" t="e">
            <v>#DIV/0!</v>
          </cell>
        </row>
        <row r="830">
          <cell r="AN830">
            <v>171</v>
          </cell>
          <cell r="AP830" t="str">
            <v xml:space="preserve">Реконструкция ВЛ-0,4 кВ от ТП-9/166 в  с. Надежда ул. Раздольная Шпаковского района </v>
          </cell>
          <cell r="AQ830" t="str">
            <v>СТФ</v>
          </cell>
          <cell r="AS830">
            <v>0</v>
          </cell>
          <cell r="AT830">
            <v>8.2600000000000007E-2</v>
          </cell>
          <cell r="AU830">
            <v>0</v>
          </cell>
          <cell r="AV830">
            <v>0</v>
          </cell>
          <cell r="AW830">
            <v>7.0000000000000007E-2</v>
          </cell>
          <cell r="BC830">
            <v>7.0000000000000007E-2</v>
          </cell>
          <cell r="BF830">
            <v>7.0000000000000007E-2</v>
          </cell>
          <cell r="BG830" t="e">
            <v>#DIV/0!</v>
          </cell>
          <cell r="BJ830">
            <v>0</v>
          </cell>
          <cell r="BK830">
            <v>8.2599999999999979E-2</v>
          </cell>
          <cell r="BQ830">
            <v>6.3326666666666656E-2</v>
          </cell>
          <cell r="BS830">
            <v>1.927333333333333E-2</v>
          </cell>
          <cell r="BT830">
            <v>0</v>
          </cell>
          <cell r="BU830">
            <v>8.2599999999999979E-2</v>
          </cell>
          <cell r="BV830" t="e">
            <v>#DIV/0!</v>
          </cell>
        </row>
        <row r="831">
          <cell r="AN831">
            <v>172</v>
          </cell>
          <cell r="AP831" t="str">
            <v xml:space="preserve">Реконструкция ВЛ-0,4 кВ от ТП-12/166 в  с. Надежда ул. Раздольная Шпаковского района </v>
          </cell>
          <cell r="AQ831" t="str">
            <v>СТФ</v>
          </cell>
          <cell r="AS831">
            <v>0</v>
          </cell>
          <cell r="AT831">
            <v>8.2600000000000007E-2</v>
          </cell>
          <cell r="AU831">
            <v>0</v>
          </cell>
          <cell r="AV831">
            <v>0</v>
          </cell>
          <cell r="AW831">
            <v>7.0000000000000007E-2</v>
          </cell>
          <cell r="BC831">
            <v>7.0000000000000007E-2</v>
          </cell>
          <cell r="BF831">
            <v>7.0000000000000007E-2</v>
          </cell>
          <cell r="BG831" t="e">
            <v>#DIV/0!</v>
          </cell>
          <cell r="BJ831">
            <v>0</v>
          </cell>
          <cell r="BK831">
            <v>8.2599999999999979E-2</v>
          </cell>
          <cell r="BQ831">
            <v>6.3326666666666656E-2</v>
          </cell>
          <cell r="BS831">
            <v>1.927333333333333E-2</v>
          </cell>
          <cell r="BT831">
            <v>0</v>
          </cell>
          <cell r="BU831">
            <v>8.2599999999999979E-2</v>
          </cell>
          <cell r="BV831" t="e">
            <v>#DIV/0!</v>
          </cell>
        </row>
        <row r="832">
          <cell r="AN832">
            <v>173</v>
          </cell>
          <cell r="AP832" t="str">
            <v xml:space="preserve">Реконструкция ВЛ-0,4 кВ от ТП-2/166 в  с. Надежда ул. Советская Шпаковского района </v>
          </cell>
          <cell r="AQ832" t="str">
            <v>СТФ</v>
          </cell>
          <cell r="AS832">
            <v>0</v>
          </cell>
          <cell r="AT832">
            <v>0.15340000000000001</v>
          </cell>
          <cell r="AU832">
            <v>0</v>
          </cell>
          <cell r="AV832">
            <v>0</v>
          </cell>
          <cell r="AW832">
            <v>0.13</v>
          </cell>
          <cell r="BC832">
            <v>0.13</v>
          </cell>
          <cell r="BF832">
            <v>0.13</v>
          </cell>
          <cell r="BG832" t="e">
            <v>#DIV/0!</v>
          </cell>
          <cell r="BJ832">
            <v>0</v>
          </cell>
          <cell r="BK832">
            <v>0.15339999999999998</v>
          </cell>
          <cell r="BQ832">
            <v>0.11760666666666665</v>
          </cell>
          <cell r="BS832">
            <v>3.579333333333333E-2</v>
          </cell>
          <cell r="BT832">
            <v>0</v>
          </cell>
          <cell r="BU832">
            <v>0.15339999999999998</v>
          </cell>
          <cell r="BV832" t="e">
            <v>#DIV/0!</v>
          </cell>
        </row>
        <row r="833">
          <cell r="AN833">
            <v>174</v>
          </cell>
          <cell r="AP833" t="str">
            <v xml:space="preserve">Реконструкция ВЛ-0,4 кВ от ТП-27/166 в  с. Надежда ул. Советская Шпаковского района </v>
          </cell>
          <cell r="AQ833" t="str">
            <v>СТФ</v>
          </cell>
          <cell r="AS833">
            <v>0</v>
          </cell>
          <cell r="AT833">
            <v>0.15340000000000001</v>
          </cell>
          <cell r="AU833">
            <v>0</v>
          </cell>
          <cell r="AV833">
            <v>0</v>
          </cell>
          <cell r="AW833">
            <v>0.13</v>
          </cell>
          <cell r="BC833">
            <v>0.13</v>
          </cell>
          <cell r="BF833">
            <v>0.13</v>
          </cell>
          <cell r="BG833" t="e">
            <v>#DIV/0!</v>
          </cell>
          <cell r="BJ833">
            <v>0</v>
          </cell>
          <cell r="BK833">
            <v>0.15339999999999998</v>
          </cell>
          <cell r="BQ833">
            <v>0.11760666666666665</v>
          </cell>
          <cell r="BS833">
            <v>3.579333333333333E-2</v>
          </cell>
          <cell r="BT833">
            <v>0</v>
          </cell>
          <cell r="BU833">
            <v>0.15339999999999998</v>
          </cell>
          <cell r="BV833" t="e">
            <v>#DIV/0!</v>
          </cell>
        </row>
        <row r="834">
          <cell r="AN834">
            <v>175</v>
          </cell>
          <cell r="AP834" t="str">
            <v>Реконструкция ВЛ-0,4кВ Ф-1 от ТП-2/150 в х.Польском Шпаковского района Ставропольского края</v>
          </cell>
          <cell r="AQ834" t="str">
            <v>СТФ</v>
          </cell>
          <cell r="AS834">
            <v>0</v>
          </cell>
          <cell r="AT834">
            <v>0.1888</v>
          </cell>
          <cell r="AU834">
            <v>0</v>
          </cell>
          <cell r="AV834">
            <v>0</v>
          </cell>
          <cell r="AW834">
            <v>0.16</v>
          </cell>
          <cell r="BC834">
            <v>0.16</v>
          </cell>
          <cell r="BF834">
            <v>0.16</v>
          </cell>
          <cell r="BG834" t="e">
            <v>#DIV/0!</v>
          </cell>
          <cell r="BJ834">
            <v>0</v>
          </cell>
          <cell r="BK834">
            <v>0.18879999999999997</v>
          </cell>
          <cell r="BQ834">
            <v>0.14474666666666663</v>
          </cell>
          <cell r="BS834">
            <v>4.4053333333333319E-2</v>
          </cell>
          <cell r="BT834">
            <v>0</v>
          </cell>
          <cell r="BU834">
            <v>0.18879999999999997</v>
          </cell>
          <cell r="BV834" t="e">
            <v>#DIV/0!</v>
          </cell>
        </row>
        <row r="835">
          <cell r="AN835">
            <v>176</v>
          </cell>
          <cell r="AP835" t="str">
            <v>Реконструкция ВЛ-0,4кВ Ф-4 от ТП-1/156 в с.Татарка  Шпаковского района Ставропольского края</v>
          </cell>
          <cell r="AQ835" t="str">
            <v>СТФ</v>
          </cell>
          <cell r="AS835">
            <v>0</v>
          </cell>
          <cell r="AT835">
            <v>0.1298</v>
          </cell>
          <cell r="AU835">
            <v>0</v>
          </cell>
          <cell r="AV835">
            <v>0</v>
          </cell>
          <cell r="AW835">
            <v>0.11</v>
          </cell>
          <cell r="BC835">
            <v>0.11</v>
          </cell>
          <cell r="BF835">
            <v>0.11</v>
          </cell>
          <cell r="BG835" t="e">
            <v>#DIV/0!</v>
          </cell>
          <cell r="BJ835">
            <v>0</v>
          </cell>
          <cell r="BK835">
            <v>0.12979999999999997</v>
          </cell>
          <cell r="BQ835">
            <v>9.9513333333333315E-2</v>
          </cell>
          <cell r="BS835">
            <v>3.0286666666666663E-2</v>
          </cell>
          <cell r="BT835">
            <v>0</v>
          </cell>
          <cell r="BU835">
            <v>0.12979999999999997</v>
          </cell>
          <cell r="BV835" t="e">
            <v>#DIV/0!</v>
          </cell>
        </row>
        <row r="836">
          <cell r="AN836">
            <v>177</v>
          </cell>
          <cell r="AP836" t="str">
            <v>Реконструкция ВЛ-0,4кВ Ф-1.2.3 от ТП-2/154 в с.Татарка Шпаковского района Ставропольского края</v>
          </cell>
          <cell r="AQ836" t="str">
            <v>СТФ</v>
          </cell>
          <cell r="AS836">
            <v>0</v>
          </cell>
          <cell r="AT836">
            <v>0.35399999999999998</v>
          </cell>
          <cell r="AU836">
            <v>0</v>
          </cell>
          <cell r="AV836">
            <v>0</v>
          </cell>
          <cell r="AW836">
            <v>0.3</v>
          </cell>
          <cell r="BC836">
            <v>0.3</v>
          </cell>
          <cell r="BF836">
            <v>0.3</v>
          </cell>
          <cell r="BG836" t="e">
            <v>#DIV/0!</v>
          </cell>
          <cell r="BJ836">
            <v>0</v>
          </cell>
          <cell r="BK836">
            <v>0.35399999999999998</v>
          </cell>
          <cell r="BQ836">
            <v>0.27139999999999997</v>
          </cell>
          <cell r="BS836">
            <v>8.2599999999999993E-2</v>
          </cell>
          <cell r="BT836">
            <v>0</v>
          </cell>
          <cell r="BU836">
            <v>0.35399999999999998</v>
          </cell>
          <cell r="BV836" t="e">
            <v>#DIV/0!</v>
          </cell>
        </row>
        <row r="837">
          <cell r="AN837">
            <v>178</v>
          </cell>
          <cell r="AP837" t="str">
            <v>Реконструкция ВЛ-0,4кВ Ф-1 от ТП-3/120 в х.Темнореченском  Шпаковского района Ставропольского края</v>
          </cell>
          <cell r="AQ837" t="str">
            <v>СТФ</v>
          </cell>
          <cell r="AS837">
            <v>0</v>
          </cell>
          <cell r="AT837">
            <v>0.21239999999999998</v>
          </cell>
          <cell r="AU837">
            <v>0</v>
          </cell>
          <cell r="AV837">
            <v>0</v>
          </cell>
          <cell r="AW837">
            <v>0.18</v>
          </cell>
          <cell r="BC837">
            <v>0.18</v>
          </cell>
          <cell r="BF837">
            <v>0.18</v>
          </cell>
          <cell r="BG837" t="e">
            <v>#DIV/0!</v>
          </cell>
          <cell r="BJ837">
            <v>0</v>
          </cell>
          <cell r="BK837">
            <v>0.21239999999999998</v>
          </cell>
          <cell r="BQ837">
            <v>0.16283999999999998</v>
          </cell>
          <cell r="BS837">
            <v>4.9559999999999993E-2</v>
          </cell>
          <cell r="BT837">
            <v>0</v>
          </cell>
          <cell r="BU837">
            <v>0.21239999999999998</v>
          </cell>
          <cell r="BV837" t="e">
            <v>#DIV/0!</v>
          </cell>
        </row>
        <row r="838">
          <cell r="AN838">
            <v>179</v>
          </cell>
          <cell r="AP838" t="str">
            <v>Реконструкция ВЛ-0,4кВ Ф-3 от ТП-3/157 в с.Татарка  Шпаковского района Ставропольского края</v>
          </cell>
          <cell r="AQ838" t="str">
            <v>СТФ</v>
          </cell>
          <cell r="AS838">
            <v>0</v>
          </cell>
          <cell r="AT838">
            <v>0.11327999999999999</v>
          </cell>
          <cell r="AU838">
            <v>0</v>
          </cell>
          <cell r="AV838">
            <v>0</v>
          </cell>
          <cell r="AW838">
            <v>9.6000000000000002E-2</v>
          </cell>
          <cell r="BC838">
            <v>9.6000000000000002E-2</v>
          </cell>
          <cell r="BF838">
            <v>9.6000000000000002E-2</v>
          </cell>
          <cell r="BG838" t="e">
            <v>#DIV/0!</v>
          </cell>
          <cell r="BJ838">
            <v>0</v>
          </cell>
          <cell r="BK838">
            <v>0.11327999999999999</v>
          </cell>
          <cell r="BQ838">
            <v>8.6847999999999995E-2</v>
          </cell>
          <cell r="BS838">
            <v>2.6431999999999997E-2</v>
          </cell>
          <cell r="BT838">
            <v>0</v>
          </cell>
          <cell r="BU838">
            <v>0.11327999999999999</v>
          </cell>
          <cell r="BV838" t="e">
            <v>#DIV/0!</v>
          </cell>
        </row>
        <row r="839">
          <cell r="AN839">
            <v>180</v>
          </cell>
          <cell r="AP839" t="str">
            <v>Реконструкция ВЛ-0,4кВ Ф-2 от ТП-3/154 в с.Татарка  Шпаковского района Ставропольского края</v>
          </cell>
          <cell r="AQ839" t="str">
            <v>СТФ</v>
          </cell>
          <cell r="AS839">
            <v>0</v>
          </cell>
          <cell r="AT839">
            <v>9.4399999999999998E-2</v>
          </cell>
          <cell r="AU839">
            <v>0</v>
          </cell>
          <cell r="AV839">
            <v>0</v>
          </cell>
          <cell r="AW839">
            <v>0.08</v>
          </cell>
          <cell r="BC839">
            <v>0.08</v>
          </cell>
          <cell r="BF839">
            <v>0.08</v>
          </cell>
          <cell r="BG839" t="e">
            <v>#DIV/0!</v>
          </cell>
          <cell r="BJ839">
            <v>0</v>
          </cell>
          <cell r="BK839">
            <v>9.4399999999999984E-2</v>
          </cell>
          <cell r="BQ839">
            <v>7.2373333333333317E-2</v>
          </cell>
          <cell r="BS839">
            <v>2.202666666666666E-2</v>
          </cell>
          <cell r="BT839">
            <v>0</v>
          </cell>
          <cell r="BU839">
            <v>9.4399999999999984E-2</v>
          </cell>
          <cell r="BV839" t="e">
            <v>#DIV/0!</v>
          </cell>
        </row>
        <row r="840">
          <cell r="AN840">
            <v>181</v>
          </cell>
          <cell r="AP840" t="str">
            <v>Реконструкция ВЛ-0,4кВ Ф-1 от ТП-4/154 в с.Татарка  Шпаковского района Ставропольского края</v>
          </cell>
          <cell r="AQ840" t="str">
            <v>СТФ</v>
          </cell>
          <cell r="AS840">
            <v>0</v>
          </cell>
          <cell r="AT840">
            <v>0.1298</v>
          </cell>
          <cell r="AU840">
            <v>0</v>
          </cell>
          <cell r="AV840">
            <v>0</v>
          </cell>
          <cell r="AW840">
            <v>0.11</v>
          </cell>
          <cell r="BC840">
            <v>0.11</v>
          </cell>
          <cell r="BF840">
            <v>0.11</v>
          </cell>
          <cell r="BG840" t="e">
            <v>#DIV/0!</v>
          </cell>
          <cell r="BJ840">
            <v>0</v>
          </cell>
          <cell r="BK840">
            <v>0.12979999999999997</v>
          </cell>
          <cell r="BQ840">
            <v>9.9513333333333315E-2</v>
          </cell>
          <cell r="BS840">
            <v>3.0286666666666663E-2</v>
          </cell>
          <cell r="BT840">
            <v>0</v>
          </cell>
          <cell r="BU840">
            <v>0.12979999999999997</v>
          </cell>
          <cell r="BV840" t="e">
            <v>#DIV/0!</v>
          </cell>
        </row>
        <row r="841">
          <cell r="AN841">
            <v>182</v>
          </cell>
          <cell r="AP841" t="str">
            <v>Реконструкция ВЛ-0,4кВ Ф-2 от ТП-4/157 в с.Татарка  Шпаковского района Ставропольского края</v>
          </cell>
          <cell r="AQ841" t="str">
            <v>СТФ</v>
          </cell>
          <cell r="AS841">
            <v>0</v>
          </cell>
          <cell r="AT841">
            <v>0.15340000000000001</v>
          </cell>
          <cell r="AU841">
            <v>0</v>
          </cell>
          <cell r="AV841">
            <v>0</v>
          </cell>
          <cell r="AW841">
            <v>0.13</v>
          </cell>
          <cell r="BC841">
            <v>0.13</v>
          </cell>
          <cell r="BF841">
            <v>0.13</v>
          </cell>
          <cell r="BG841" t="e">
            <v>#DIV/0!</v>
          </cell>
          <cell r="BJ841">
            <v>0</v>
          </cell>
          <cell r="BK841">
            <v>0.15339999999999998</v>
          </cell>
          <cell r="BQ841">
            <v>0.11760666666666665</v>
          </cell>
          <cell r="BS841">
            <v>3.579333333333333E-2</v>
          </cell>
          <cell r="BT841">
            <v>0</v>
          </cell>
          <cell r="BU841">
            <v>0.15339999999999998</v>
          </cell>
          <cell r="BV841" t="e">
            <v>#DIV/0!</v>
          </cell>
        </row>
        <row r="842">
          <cell r="AN842">
            <v>183</v>
          </cell>
          <cell r="AP842" t="str">
            <v>Реконструкция ВЛ-0,4кВ Ф-1 от ТП-7/150 в х.Темнореченском  Шпаковского района Ставропольского края</v>
          </cell>
          <cell r="AQ842" t="str">
            <v>СТФ</v>
          </cell>
          <cell r="AS842">
            <v>0</v>
          </cell>
          <cell r="AT842">
            <v>0.10619999999999999</v>
          </cell>
          <cell r="AU842">
            <v>0</v>
          </cell>
          <cell r="AV842">
            <v>0</v>
          </cell>
          <cell r="AW842">
            <v>0.09</v>
          </cell>
          <cell r="BC842">
            <v>0.09</v>
          </cell>
          <cell r="BF842">
            <v>0.09</v>
          </cell>
          <cell r="BG842" t="e">
            <v>#DIV/0!</v>
          </cell>
          <cell r="BJ842">
            <v>0</v>
          </cell>
          <cell r="BK842">
            <v>0.10619999999999999</v>
          </cell>
          <cell r="BQ842">
            <v>8.1419999999999992E-2</v>
          </cell>
          <cell r="BS842">
            <v>2.4779999999999996E-2</v>
          </cell>
          <cell r="BT842">
            <v>0</v>
          </cell>
          <cell r="BU842">
            <v>0.10619999999999999</v>
          </cell>
          <cell r="BV842" t="e">
            <v>#DIV/0!</v>
          </cell>
        </row>
        <row r="843">
          <cell r="AN843">
            <v>184</v>
          </cell>
          <cell r="AP843" t="str">
            <v>Реконструкция ВЛ-0,4кВ Ф-1 от ТП-8/150 в х.Темнореченском Шпаковского района Ставропольского края</v>
          </cell>
          <cell r="AQ843" t="str">
            <v>СТФ</v>
          </cell>
          <cell r="AS843">
            <v>0</v>
          </cell>
          <cell r="AT843">
            <v>0.15340000000000001</v>
          </cell>
          <cell r="AU843">
            <v>0</v>
          </cell>
          <cell r="AV843">
            <v>0</v>
          </cell>
          <cell r="AW843">
            <v>0.13</v>
          </cell>
          <cell r="BC843">
            <v>0.13</v>
          </cell>
          <cell r="BF843">
            <v>0.13</v>
          </cell>
          <cell r="BG843" t="e">
            <v>#DIV/0!</v>
          </cell>
          <cell r="BJ843">
            <v>0</v>
          </cell>
          <cell r="BK843">
            <v>0.15339999999999998</v>
          </cell>
          <cell r="BQ843">
            <v>0.11760666666666665</v>
          </cell>
          <cell r="BS843">
            <v>3.579333333333333E-2</v>
          </cell>
          <cell r="BT843">
            <v>0</v>
          </cell>
          <cell r="BU843">
            <v>0.15339999999999998</v>
          </cell>
          <cell r="BV843" t="e">
            <v>#DIV/0!</v>
          </cell>
        </row>
        <row r="844">
          <cell r="AN844">
            <v>185</v>
          </cell>
          <cell r="AP844" t="str">
            <v>Реконструкция ВЛ-10 кВ Ф-166 от ПС Рыздвяная в пролете оп. №№ 1-66 в ст. Рождественская  Изобильненского района с заменой опор и применением СИП 3А</v>
          </cell>
          <cell r="AQ844" t="str">
            <v>СТФ</v>
          </cell>
          <cell r="AS844">
            <v>0</v>
          </cell>
          <cell r="AT844">
            <v>0.59</v>
          </cell>
          <cell r="AU844">
            <v>0</v>
          </cell>
          <cell r="AV844">
            <v>0</v>
          </cell>
          <cell r="AW844">
            <v>0.5</v>
          </cell>
          <cell r="BC844">
            <v>0.5</v>
          </cell>
          <cell r="BF844">
            <v>0.5</v>
          </cell>
          <cell r="BG844" t="e">
            <v>#DIV/0!</v>
          </cell>
          <cell r="BJ844">
            <v>0</v>
          </cell>
          <cell r="BK844">
            <v>0.59</v>
          </cell>
          <cell r="BQ844">
            <v>0.45233333333333331</v>
          </cell>
          <cell r="BS844">
            <v>0.13766666666666666</v>
          </cell>
          <cell r="BT844">
            <v>0</v>
          </cell>
          <cell r="BU844">
            <v>0.59</v>
          </cell>
          <cell r="BV844" t="e">
            <v>#DIV/0!</v>
          </cell>
        </row>
        <row r="845">
          <cell r="AN845">
            <v>186</v>
          </cell>
          <cell r="AP845" t="str">
            <v>Реконструкция ВЛ-10 кВ Ф-131 от ПС Донская (устройство доп. ТП для разгрузки ТП-2/131, строительство ВЛ-10 кВ для подключения новой ТП и ВЛ 0,4 кВ для отсечения н/в Ф-1 от ТП и разделения на более короткие участки) в с. Донское Труновского района</v>
          </cell>
          <cell r="AQ845" t="str">
            <v>СТФ</v>
          </cell>
          <cell r="AS845">
            <v>0</v>
          </cell>
          <cell r="AT845">
            <v>0.28319999999999995</v>
          </cell>
          <cell r="AU845">
            <v>0</v>
          </cell>
          <cell r="AV845">
            <v>0</v>
          </cell>
          <cell r="AW845">
            <v>0.24</v>
          </cell>
          <cell r="BC845">
            <v>0.24</v>
          </cell>
          <cell r="BF845">
            <v>0.24</v>
          </cell>
          <cell r="BG845" t="e">
            <v>#DIV/0!</v>
          </cell>
          <cell r="BJ845">
            <v>0</v>
          </cell>
          <cell r="BK845">
            <v>0.28320000000000001</v>
          </cell>
          <cell r="BQ845">
            <v>0.21712000000000001</v>
          </cell>
          <cell r="BS845">
            <v>6.608E-2</v>
          </cell>
          <cell r="BT845">
            <v>0</v>
          </cell>
          <cell r="BU845">
            <v>0.28320000000000001</v>
          </cell>
          <cell r="BV845" t="e">
            <v>#DIV/0!</v>
          </cell>
        </row>
        <row r="846">
          <cell r="AN846">
            <v>187</v>
          </cell>
          <cell r="AP846" t="str">
            <v>Реконструкция ВЛ-10 кВ Ф-137 от ПС Донская (установка доп. ТП для разгрузки ТП-5/137, строительство ВЛ-10 кВ для подключения новой ТП и ВЛ 0,4 кВ для отсечения н/в Ф-2 от ТП в пролете оп. №№3-45 и разделения на более короткие участки)  в с. Донское Трунов</v>
          </cell>
          <cell r="AQ846" t="str">
            <v>СТФ</v>
          </cell>
          <cell r="AS846">
            <v>0</v>
          </cell>
          <cell r="AT846">
            <v>0.30325999999999997</v>
          </cell>
          <cell r="AU846">
            <v>0</v>
          </cell>
          <cell r="AV846">
            <v>0</v>
          </cell>
          <cell r="AW846">
            <v>0.25700000000000001</v>
          </cell>
          <cell r="BC846">
            <v>0.25700000000000001</v>
          </cell>
          <cell r="BF846">
            <v>0.25700000000000001</v>
          </cell>
          <cell r="BG846" t="e">
            <v>#DIV/0!</v>
          </cell>
          <cell r="BJ846">
            <v>0</v>
          </cell>
          <cell r="BK846">
            <v>0.30325999999999997</v>
          </cell>
          <cell r="BQ846">
            <v>0.23249933333333331</v>
          </cell>
          <cell r="BS846">
            <v>7.0760666666666666E-2</v>
          </cell>
          <cell r="BT846">
            <v>0</v>
          </cell>
          <cell r="BU846">
            <v>0.30325999999999997</v>
          </cell>
          <cell r="BV846" t="e">
            <v>#DIV/0!</v>
          </cell>
        </row>
        <row r="847">
          <cell r="AN847">
            <v>188</v>
          </cell>
          <cell r="AP847" t="str">
            <v>Реконструкция ВЛ-0.4кВ от ТП-5/354 в х.Сухом  Изобильненского района (замена опор, замена сущ. провода на СИП-2А)</v>
          </cell>
          <cell r="AQ847" t="str">
            <v>СТФ</v>
          </cell>
          <cell r="AS847">
            <v>0</v>
          </cell>
          <cell r="AT847">
            <v>0.36815999999999999</v>
          </cell>
          <cell r="AU847">
            <v>0</v>
          </cell>
          <cell r="AV847">
            <v>0</v>
          </cell>
          <cell r="AW847">
            <v>0.312</v>
          </cell>
          <cell r="BC847">
            <v>0.312</v>
          </cell>
          <cell r="BF847">
            <v>0.312</v>
          </cell>
          <cell r="BG847" t="e">
            <v>#DIV/0!</v>
          </cell>
          <cell r="BJ847">
            <v>0</v>
          </cell>
          <cell r="BK847">
            <v>0.36815999999999993</v>
          </cell>
          <cell r="BQ847">
            <v>0.28225599999999995</v>
          </cell>
          <cell r="BS847">
            <v>8.5903999999999994E-2</v>
          </cell>
          <cell r="BT847">
            <v>0</v>
          </cell>
          <cell r="BU847">
            <v>0.36815999999999993</v>
          </cell>
          <cell r="BV847" t="e">
            <v>#DIV/0!</v>
          </cell>
        </row>
        <row r="848">
          <cell r="AN848">
            <v>189</v>
          </cell>
          <cell r="AP848" t="str">
            <v>Реконструкция ВЛ-0.4кВ от ТП-1/143 в п. Передовой Изобильненского района совместным подвесом с ВЛ-10 кВ Ф-143</v>
          </cell>
          <cell r="AQ848" t="str">
            <v>СТФ</v>
          </cell>
          <cell r="AS848">
            <v>0</v>
          </cell>
          <cell r="AT848">
            <v>0.15340000000000001</v>
          </cell>
          <cell r="AU848">
            <v>0</v>
          </cell>
          <cell r="AV848">
            <v>0</v>
          </cell>
          <cell r="AW848">
            <v>0.13</v>
          </cell>
          <cell r="BC848">
            <v>0.13</v>
          </cell>
          <cell r="BF848">
            <v>0.13</v>
          </cell>
          <cell r="BG848" t="e">
            <v>#DIV/0!</v>
          </cell>
          <cell r="BJ848">
            <v>0</v>
          </cell>
          <cell r="BK848">
            <v>0.15339999999999998</v>
          </cell>
          <cell r="BQ848">
            <v>0.11760666666666665</v>
          </cell>
          <cell r="BS848">
            <v>3.579333333333333E-2</v>
          </cell>
          <cell r="BT848">
            <v>0</v>
          </cell>
          <cell r="BU848">
            <v>0.15339999999999998</v>
          </cell>
          <cell r="BV848" t="e">
            <v>#DIV/0!</v>
          </cell>
        </row>
        <row r="849">
          <cell r="AN849">
            <v>190</v>
          </cell>
          <cell r="AP849" t="str">
            <v xml:space="preserve">Замена существующей КТП-1/409 на МТП с тр-ром 250 кВА в с.Птичье  Изобильненского района </v>
          </cell>
          <cell r="AQ849" t="str">
            <v>СТФ</v>
          </cell>
          <cell r="AS849">
            <v>0</v>
          </cell>
          <cell r="AT849">
            <v>5.8999999999999997E-2</v>
          </cell>
          <cell r="AU849">
            <v>0</v>
          </cell>
          <cell r="AV849">
            <v>0</v>
          </cell>
          <cell r="AW849">
            <v>0.05</v>
          </cell>
          <cell r="BC849">
            <v>0.05</v>
          </cell>
          <cell r="BF849">
            <v>0.05</v>
          </cell>
          <cell r="BG849" t="e">
            <v>#DIV/0!</v>
          </cell>
          <cell r="BJ849">
            <v>0</v>
          </cell>
          <cell r="BK849">
            <v>5.8999999999999997E-2</v>
          </cell>
          <cell r="BQ849">
            <v>4.5233333333333334E-2</v>
          </cell>
          <cell r="BS849">
            <v>1.3766666666666665E-2</v>
          </cell>
          <cell r="BT849">
            <v>0</v>
          </cell>
          <cell r="BU849">
            <v>5.8999999999999997E-2</v>
          </cell>
          <cell r="BV849" t="e">
            <v>#DIV/0!</v>
          </cell>
        </row>
        <row r="850">
          <cell r="AN850">
            <v>191</v>
          </cell>
          <cell r="AP850" t="str">
            <v>Реконструкция ВЛ-0.4кВ от ТП-4/497 в c.Раздольное Новоалександровского района (замена опор, замена сущ. провода на СИП-2А)</v>
          </cell>
          <cell r="AQ850" t="str">
            <v>СТФ</v>
          </cell>
          <cell r="AS850">
            <v>0</v>
          </cell>
          <cell r="AT850">
            <v>0.56757999999999997</v>
          </cell>
          <cell r="AU850">
            <v>0</v>
          </cell>
          <cell r="AV850">
            <v>0</v>
          </cell>
          <cell r="AW850">
            <v>0.48099999999999998</v>
          </cell>
          <cell r="BC850">
            <v>0.48099999999999998</v>
          </cell>
          <cell r="BF850">
            <v>0.48099999999999998</v>
          </cell>
          <cell r="BG850" t="e">
            <v>#DIV/0!</v>
          </cell>
          <cell r="BJ850">
            <v>0</v>
          </cell>
          <cell r="BK850">
            <v>0.56757999999999986</v>
          </cell>
          <cell r="BQ850">
            <v>0.43514466666666657</v>
          </cell>
          <cell r="BS850">
            <v>0.13243533333333332</v>
          </cell>
          <cell r="BT850">
            <v>0</v>
          </cell>
          <cell r="BU850">
            <v>0.56757999999999986</v>
          </cell>
          <cell r="BV850" t="e">
            <v>#DIV/0!</v>
          </cell>
        </row>
        <row r="851">
          <cell r="AN851">
            <v>192</v>
          </cell>
          <cell r="AP851" t="str">
            <v>Реконструкция ВЛ-0.4кВ от ТП-12/204  ст. Кармалиновская Новоалександровского района (замена опор, замена сущ. провода на СИП-2А)</v>
          </cell>
          <cell r="AQ851" t="str">
            <v>СТФ</v>
          </cell>
          <cell r="AS851">
            <v>0</v>
          </cell>
          <cell r="AT851">
            <v>0.32213999999999998</v>
          </cell>
          <cell r="AU851">
            <v>0</v>
          </cell>
          <cell r="AV851">
            <v>0</v>
          </cell>
          <cell r="AW851">
            <v>0.27300000000000002</v>
          </cell>
          <cell r="BC851">
            <v>0.27300000000000002</v>
          </cell>
          <cell r="BF851">
            <v>0.27300000000000002</v>
          </cell>
          <cell r="BG851" t="e">
            <v>#DIV/0!</v>
          </cell>
          <cell r="BJ851">
            <v>0</v>
          </cell>
          <cell r="BK851">
            <v>0.32213999999999998</v>
          </cell>
          <cell r="BQ851">
            <v>0.24697399999999997</v>
          </cell>
          <cell r="BS851">
            <v>7.5165999999999983E-2</v>
          </cell>
          <cell r="BT851">
            <v>0</v>
          </cell>
          <cell r="BU851">
            <v>0.32213999999999998</v>
          </cell>
          <cell r="BV851" t="e">
            <v>#DIV/0!</v>
          </cell>
        </row>
        <row r="852">
          <cell r="AN852">
            <v>193</v>
          </cell>
          <cell r="AP852" t="str">
            <v>Реконструкция ВЛ-0.4кВ от ТП-3/107 в х.Краснодарском Новоалександровского района (замена опор, замена сущ. провода на СИП-2А)</v>
          </cell>
          <cell r="AQ852" t="str">
            <v>СТФ</v>
          </cell>
          <cell r="AS852">
            <v>0</v>
          </cell>
          <cell r="AT852">
            <v>0.24543999999999996</v>
          </cell>
          <cell r="AU852">
            <v>0</v>
          </cell>
          <cell r="AV852">
            <v>0</v>
          </cell>
          <cell r="AW852">
            <v>0.20799999999999999</v>
          </cell>
          <cell r="BC852">
            <v>0.20799999999999999</v>
          </cell>
          <cell r="BF852">
            <v>0.20799999999999999</v>
          </cell>
          <cell r="BG852" t="e">
            <v>#DIV/0!</v>
          </cell>
          <cell r="BJ852">
            <v>0</v>
          </cell>
          <cell r="BK852">
            <v>0.24543999999999999</v>
          </cell>
          <cell r="BQ852">
            <v>0.18817066666666665</v>
          </cell>
          <cell r="BS852">
            <v>5.7269333333333332E-2</v>
          </cell>
          <cell r="BT852">
            <v>0</v>
          </cell>
          <cell r="BU852">
            <v>0.24543999999999999</v>
          </cell>
          <cell r="BV852" t="e">
            <v>#DIV/0!</v>
          </cell>
        </row>
        <row r="853">
          <cell r="AN853">
            <v>194</v>
          </cell>
          <cell r="AP853" t="str">
            <v>Реконструкция ВЛ-0.4кВ от ТП-11/141в ст. Григорополисской Новоалександровского района</v>
          </cell>
          <cell r="AQ853" t="str">
            <v>СТФ</v>
          </cell>
          <cell r="AS853">
            <v>0</v>
          </cell>
          <cell r="AT853">
            <v>0.4602</v>
          </cell>
          <cell r="AU853">
            <v>0</v>
          </cell>
          <cell r="AV853">
            <v>0</v>
          </cell>
          <cell r="AW853">
            <v>0.39</v>
          </cell>
          <cell r="BC853">
            <v>0.39</v>
          </cell>
          <cell r="BF853">
            <v>0.39</v>
          </cell>
          <cell r="BG853" t="e">
            <v>#DIV/0!</v>
          </cell>
          <cell r="BJ853">
            <v>0</v>
          </cell>
          <cell r="BK853">
            <v>0.46019999999999994</v>
          </cell>
          <cell r="BQ853">
            <v>0.35281999999999997</v>
          </cell>
          <cell r="BS853">
            <v>0.10737999999999999</v>
          </cell>
          <cell r="BT853">
            <v>0</v>
          </cell>
          <cell r="BU853">
            <v>0.46019999999999994</v>
          </cell>
          <cell r="BV853" t="e">
            <v>#DIV/0!</v>
          </cell>
        </row>
        <row r="854">
          <cell r="AN854">
            <v>195</v>
          </cell>
          <cell r="AP854" t="str">
            <v>Реконструкция ВЛ-0.4кВ от ТП-10/118 в с. Ладовская Балка Красногвардейского района (замена опор, замена сущ. провода на СИП-2А)</v>
          </cell>
          <cell r="AQ854" t="str">
            <v>СТФ</v>
          </cell>
          <cell r="AS854">
            <v>0</v>
          </cell>
          <cell r="AT854">
            <v>0.16873999999999997</v>
          </cell>
          <cell r="AU854">
            <v>0</v>
          </cell>
          <cell r="AV854">
            <v>0</v>
          </cell>
          <cell r="AW854">
            <v>0.14299999999999999</v>
          </cell>
          <cell r="BC854">
            <v>0.14299999999999999</v>
          </cell>
          <cell r="BF854">
            <v>0.14299999999999999</v>
          </cell>
          <cell r="BG854" t="e">
            <v>#DIV/0!</v>
          </cell>
          <cell r="BJ854">
            <v>0</v>
          </cell>
          <cell r="BK854">
            <v>0.16873999999999997</v>
          </cell>
          <cell r="BQ854">
            <v>0.12936733333333331</v>
          </cell>
          <cell r="BS854">
            <v>3.937266666666666E-2</v>
          </cell>
          <cell r="BT854">
            <v>0</v>
          </cell>
          <cell r="BU854">
            <v>0.16873999999999997</v>
          </cell>
          <cell r="BV854" t="e">
            <v>#DIV/0!</v>
          </cell>
        </row>
        <row r="855">
          <cell r="AN855">
            <v>196</v>
          </cell>
          <cell r="AP855" t="str">
            <v>Реконструкция ВЛ-0.4кВ от ТП-9/116 в с. Ладовская Балка Красногвардейского района (замена опор, замена сущ. провода на СИП-2А)</v>
          </cell>
          <cell r="AQ855" t="str">
            <v>СТФ</v>
          </cell>
          <cell r="AS855">
            <v>0</v>
          </cell>
          <cell r="AT855">
            <v>0.35281999999999997</v>
          </cell>
          <cell r="AU855">
            <v>0</v>
          </cell>
          <cell r="AV855">
            <v>0</v>
          </cell>
          <cell r="AW855">
            <v>0.29899999999999999</v>
          </cell>
          <cell r="BC855">
            <v>0.29899999999999999</v>
          </cell>
          <cell r="BF855">
            <v>0.29899999999999999</v>
          </cell>
          <cell r="BG855" t="e">
            <v>#DIV/0!</v>
          </cell>
          <cell r="BJ855">
            <v>0</v>
          </cell>
          <cell r="BK855">
            <v>0.35281999999999997</v>
          </cell>
          <cell r="BQ855">
            <v>0.27049533333333331</v>
          </cell>
          <cell r="BS855">
            <v>8.2324666666666657E-2</v>
          </cell>
          <cell r="BT855">
            <v>0</v>
          </cell>
          <cell r="BU855">
            <v>0.35281999999999997</v>
          </cell>
          <cell r="BV855" t="e">
            <v>#DIV/0!</v>
          </cell>
        </row>
        <row r="856">
          <cell r="AN856">
            <v>197</v>
          </cell>
          <cell r="AP856" t="str">
            <v>Реконструкция ВЛ-0.4кВ от ТП-7/341 в с. Сухой Лог Труновского района (замена опор, замена сущ. провода на СИП-2А)</v>
          </cell>
          <cell r="AQ856" t="str">
            <v>СТФ</v>
          </cell>
          <cell r="AS856">
            <v>0</v>
          </cell>
          <cell r="AT856">
            <v>0.35281999999999997</v>
          </cell>
          <cell r="AU856">
            <v>0</v>
          </cell>
          <cell r="AV856">
            <v>0</v>
          </cell>
          <cell r="AW856">
            <v>0.29899999999999999</v>
          </cell>
          <cell r="BC856">
            <v>0.29899999999999999</v>
          </cell>
          <cell r="BF856">
            <v>0.29899999999999999</v>
          </cell>
          <cell r="BG856" t="e">
            <v>#DIV/0!</v>
          </cell>
          <cell r="BJ856">
            <v>0</v>
          </cell>
          <cell r="BK856">
            <v>0.35281999999999997</v>
          </cell>
          <cell r="BQ856">
            <v>0.27049533333333331</v>
          </cell>
          <cell r="BS856">
            <v>8.2324666666666657E-2</v>
          </cell>
          <cell r="BT856">
            <v>0</v>
          </cell>
          <cell r="BU856">
            <v>0.35281999999999997</v>
          </cell>
          <cell r="BV856" t="e">
            <v>#DIV/0!</v>
          </cell>
        </row>
        <row r="857">
          <cell r="AN857">
            <v>198</v>
          </cell>
          <cell r="AP857" t="str">
            <v>Реконструкция ВЛ-0,4 кВ от ТП-8/601 ПС "Овощевод"  с. Левокумка (замена сущ. проводов на провола  СИП, частичная замена опор, установка шкафов для счетчиков на фасадах домов)</v>
          </cell>
          <cell r="AQ857" t="str">
            <v>СТФ</v>
          </cell>
          <cell r="AS857">
            <v>0</v>
          </cell>
          <cell r="AT857">
            <v>1.7699999999999999E-3</v>
          </cell>
          <cell r="AU857">
            <v>0.20167676000000001</v>
          </cell>
          <cell r="AV857">
            <v>0</v>
          </cell>
          <cell r="AW857">
            <v>1.5E-3</v>
          </cell>
          <cell r="AY857">
            <v>1.5E-3</v>
          </cell>
          <cell r="BF857">
            <v>1.5E-3</v>
          </cell>
          <cell r="BG857" t="e">
            <v>#DIV/0!</v>
          </cell>
          <cell r="BJ857">
            <v>0</v>
          </cell>
          <cell r="BK857">
            <v>1.4920000000000001E-3</v>
          </cell>
          <cell r="BM857">
            <v>1.4920000000000001E-3</v>
          </cell>
          <cell r="BT857">
            <v>0</v>
          </cell>
          <cell r="BU857">
            <v>1.4920000000000001E-3</v>
          </cell>
          <cell r="BV857" t="e">
            <v>#DIV/0!</v>
          </cell>
        </row>
        <row r="858">
          <cell r="AN858">
            <v>199</v>
          </cell>
          <cell r="AP858" t="str">
            <v>Реконструкция ВЛ 0.4 кВ Ф-1 от КТП-17/286 в п. Большевик Ипатовского района</v>
          </cell>
          <cell r="AQ858" t="str">
            <v>СТФ</v>
          </cell>
          <cell r="AS858">
            <v>0</v>
          </cell>
          <cell r="AT858">
            <v>2.3600000000000001E-3</v>
          </cell>
          <cell r="AU858">
            <v>0.18</v>
          </cell>
          <cell r="AV858">
            <v>0</v>
          </cell>
          <cell r="AW858">
            <v>2E-3</v>
          </cell>
          <cell r="AY858">
            <v>2E-3</v>
          </cell>
          <cell r="BF858">
            <v>2E-3</v>
          </cell>
          <cell r="BG858" t="e">
            <v>#DIV/0!</v>
          </cell>
          <cell r="BH858">
            <v>0.16</v>
          </cell>
          <cell r="BJ858">
            <v>0</v>
          </cell>
          <cell r="BK858">
            <v>0.1613</v>
          </cell>
          <cell r="BM858">
            <v>0.1613</v>
          </cell>
          <cell r="BT858">
            <v>0</v>
          </cell>
          <cell r="BU858">
            <v>0.1613</v>
          </cell>
          <cell r="BV858" t="e">
            <v>#DIV/0!</v>
          </cell>
        </row>
        <row r="859">
          <cell r="AN859">
            <v>200</v>
          </cell>
          <cell r="AP859" t="str">
            <v>Устройство охранных мероприятий по объекту "центральный склад! В п. Энергетик</v>
          </cell>
          <cell r="AQ859" t="str">
            <v>СТФ</v>
          </cell>
          <cell r="AS859">
            <v>0</v>
          </cell>
          <cell r="AT859">
            <v>2.006E-3</v>
          </cell>
          <cell r="AU859">
            <v>0.30107792</v>
          </cell>
          <cell r="AV859">
            <v>0</v>
          </cell>
          <cell r="AW859">
            <v>1.6999999999999999E-3</v>
          </cell>
          <cell r="AY859">
            <v>1.6999999999999999E-3</v>
          </cell>
          <cell r="BF859">
            <v>1.6999999999999999E-3</v>
          </cell>
          <cell r="BG859" t="e">
            <v>#DIV/0!</v>
          </cell>
          <cell r="BJ859">
            <v>0</v>
          </cell>
          <cell r="BK859">
            <v>1.6639999999999999E-3</v>
          </cell>
          <cell r="BM859">
            <v>1.6639999999999999E-3</v>
          </cell>
          <cell r="BT859">
            <v>0</v>
          </cell>
          <cell r="BU859">
            <v>1.6639999999999999E-3</v>
          </cell>
          <cell r="BV859" t="e">
            <v>#DIV/0!</v>
          </cell>
        </row>
        <row r="861">
          <cell r="AP861" t="str">
            <v>Прочее</v>
          </cell>
          <cell r="AR861">
            <v>13.73110701107011</v>
          </cell>
          <cell r="AS861">
            <v>54.10362701107011</v>
          </cell>
          <cell r="AT861">
            <v>15.108167011070117</v>
          </cell>
          <cell r="AU861">
            <v>0</v>
          </cell>
          <cell r="AV861">
            <v>1.167</v>
          </cell>
          <cell r="AW861">
            <v>1.167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1.167</v>
          </cell>
          <cell r="BE861">
            <v>1.167</v>
          </cell>
          <cell r="BF861">
            <v>0</v>
          </cell>
          <cell r="BG861" t="e">
            <v>#DIV/0!</v>
          </cell>
          <cell r="BH861">
            <v>37.203619659999994</v>
          </cell>
          <cell r="BI861">
            <v>0</v>
          </cell>
          <cell r="BJ861">
            <v>1.37706</v>
          </cell>
          <cell r="BK861">
            <v>38.937659660000001</v>
          </cell>
          <cell r="BL861">
            <v>0</v>
          </cell>
          <cell r="BM861">
            <v>37.560599660000001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1.37706</v>
          </cell>
          <cell r="BS861">
            <v>1.37706</v>
          </cell>
          <cell r="BT861">
            <v>13.731107011070119</v>
          </cell>
          <cell r="BU861">
            <v>37.560599660000001</v>
          </cell>
          <cell r="BV861" t="e">
            <v>#DIV/0!</v>
          </cell>
          <cell r="BW861">
            <v>0</v>
          </cell>
          <cell r="BX861">
            <v>0</v>
          </cell>
        </row>
        <row r="862">
          <cell r="AN862">
            <v>201</v>
          </cell>
          <cell r="AP862" t="str">
            <v>Системный проект автоматизации</v>
          </cell>
          <cell r="AQ862" t="str">
            <v>СТФ</v>
          </cell>
          <cell r="AS862">
            <v>38.995459999999994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BF862">
            <v>0</v>
          </cell>
          <cell r="BG862" t="e">
            <v>#DIV/0!</v>
          </cell>
          <cell r="BH862">
            <v>36.493619659999993</v>
          </cell>
          <cell r="BJ862">
            <v>0</v>
          </cell>
          <cell r="BK862">
            <v>36.49361966</v>
          </cell>
          <cell r="BM862">
            <v>36.49361966</v>
          </cell>
          <cell r="BT862">
            <v>0</v>
          </cell>
          <cell r="BU862">
            <v>36.49361966</v>
          </cell>
          <cell r="BV862" t="e">
            <v>#DIV/0!</v>
          </cell>
        </row>
        <row r="863">
          <cell r="AN863">
            <v>202</v>
          </cell>
          <cell r="AP863" t="str">
            <v>Внедрение средств обеспечения информационной безопасности технологических систем*</v>
          </cell>
          <cell r="AQ863" t="str">
            <v>СТФ</v>
          </cell>
          <cell r="AR863">
            <v>13.73110701107011</v>
          </cell>
          <cell r="AS863">
            <v>15.108167011070117</v>
          </cell>
          <cell r="AT863">
            <v>15.108167011070117</v>
          </cell>
          <cell r="AU863">
            <v>0</v>
          </cell>
          <cell r="AV863">
            <v>1.167</v>
          </cell>
          <cell r="AW863">
            <v>1.167</v>
          </cell>
          <cell r="AX863">
            <v>0</v>
          </cell>
          <cell r="AZ863">
            <v>0</v>
          </cell>
          <cell r="BB863">
            <v>0</v>
          </cell>
          <cell r="BD863">
            <v>1.167</v>
          </cell>
          <cell r="BE863">
            <v>1.167</v>
          </cell>
          <cell r="BF863">
            <v>0</v>
          </cell>
          <cell r="BG863">
            <v>1</v>
          </cell>
          <cell r="BJ863">
            <v>1.37706</v>
          </cell>
          <cell r="BK863">
            <v>1.37706</v>
          </cell>
          <cell r="BL863">
            <v>0</v>
          </cell>
          <cell r="BN863">
            <v>0</v>
          </cell>
          <cell r="BP863">
            <v>0</v>
          </cell>
          <cell r="BR863">
            <v>1.37706</v>
          </cell>
          <cell r="BS863">
            <v>1.37706</v>
          </cell>
          <cell r="BT863">
            <v>13.731107011070119</v>
          </cell>
          <cell r="BU863">
            <v>0</v>
          </cell>
          <cell r="BV863">
            <v>1</v>
          </cell>
        </row>
        <row r="864">
          <cell r="AN864">
            <v>203</v>
          </cell>
          <cell r="AP864" t="str">
            <v>Погашение кредиторской задолженности прошлых лет</v>
          </cell>
          <cell r="AQ864" t="str">
            <v>СТФ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BF864">
            <v>0</v>
          </cell>
          <cell r="BG864" t="e">
            <v>#DIV/0!</v>
          </cell>
          <cell r="BH864">
            <v>0.71</v>
          </cell>
          <cell r="BJ864">
            <v>0</v>
          </cell>
          <cell r="BK864">
            <v>1.06698</v>
          </cell>
          <cell r="BM864">
            <v>1.06698</v>
          </cell>
          <cell r="BT864">
            <v>0</v>
          </cell>
          <cell r="BU864">
            <v>1.06698</v>
          </cell>
          <cell r="BV864" t="e">
            <v>#DIV/0!</v>
          </cell>
        </row>
        <row r="866">
          <cell r="AP866" t="str">
            <v xml:space="preserve">Новое строительство, в.т.ч.: </v>
          </cell>
          <cell r="AQ866" t="str">
            <v>Филиал...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 t="e">
            <v>#DIV/0!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 t="e">
            <v>#DIV/0!</v>
          </cell>
          <cell r="BW866">
            <v>0</v>
          </cell>
          <cell r="BX866">
            <v>0</v>
          </cell>
        </row>
        <row r="867">
          <cell r="AP867" t="str">
            <v>ПИРы будущих лет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</row>
        <row r="869">
          <cell r="AP869" t="str">
            <v>Прочее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 t="e">
            <v>#DIV/0!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 t="e">
            <v>#DIV/0!</v>
          </cell>
          <cell r="BW869">
            <v>0</v>
          </cell>
          <cell r="BX869">
            <v>0</v>
          </cell>
        </row>
        <row r="870">
          <cell r="AV870">
            <v>0</v>
          </cell>
          <cell r="AW870">
            <v>0</v>
          </cell>
          <cell r="BF870">
            <v>0</v>
          </cell>
          <cell r="BG870" t="e">
            <v>#DIV/0!</v>
          </cell>
          <cell r="BJ870">
            <v>0</v>
          </cell>
          <cell r="BK870">
            <v>0</v>
          </cell>
          <cell r="BU870">
            <v>0</v>
          </cell>
          <cell r="BV870" t="e">
            <v>#DIV/0!</v>
          </cell>
        </row>
        <row r="871">
          <cell r="AP871" t="str">
            <v>НИОКР</v>
          </cell>
          <cell r="AR871">
            <v>0</v>
          </cell>
          <cell r="AS871">
            <v>4.1890000000000001</v>
          </cell>
          <cell r="AT871">
            <v>4.1890000000000001</v>
          </cell>
          <cell r="AU871">
            <v>0</v>
          </cell>
          <cell r="AV871">
            <v>0</v>
          </cell>
          <cell r="AW871">
            <v>3.5500000000000003</v>
          </cell>
          <cell r="AX871">
            <v>0</v>
          </cell>
          <cell r="AY871">
            <v>0</v>
          </cell>
          <cell r="AZ871">
            <v>0</v>
          </cell>
          <cell r="BA871">
            <v>1.35</v>
          </cell>
          <cell r="BB871">
            <v>0</v>
          </cell>
          <cell r="BC871">
            <v>0</v>
          </cell>
          <cell r="BD871">
            <v>0</v>
          </cell>
          <cell r="BE871">
            <v>2.2000000000000002</v>
          </cell>
          <cell r="BF871">
            <v>3.5500000000000003</v>
          </cell>
          <cell r="BG871" t="e">
            <v>#DIV/0!</v>
          </cell>
          <cell r="BH871">
            <v>0</v>
          </cell>
          <cell r="BI871">
            <v>0</v>
          </cell>
          <cell r="BJ871">
            <v>0</v>
          </cell>
          <cell r="BK871">
            <v>4.1890000000000001</v>
          </cell>
          <cell r="BL871">
            <v>0</v>
          </cell>
          <cell r="BM871">
            <v>0</v>
          </cell>
          <cell r="BN871">
            <v>0</v>
          </cell>
          <cell r="BO871">
            <v>0.64900000000000002</v>
          </cell>
          <cell r="BP871">
            <v>0</v>
          </cell>
          <cell r="BQ871">
            <v>0.94399999999999995</v>
          </cell>
          <cell r="BR871">
            <v>0</v>
          </cell>
          <cell r="BS871">
            <v>2.5960000000000001</v>
          </cell>
          <cell r="BT871">
            <v>0</v>
          </cell>
          <cell r="BU871">
            <v>4.1890000000000001</v>
          </cell>
          <cell r="BV871" t="e">
            <v>#DIV/0!</v>
          </cell>
          <cell r="BW871">
            <v>0</v>
          </cell>
          <cell r="BX871">
            <v>0</v>
          </cell>
        </row>
        <row r="872">
          <cell r="AN872">
            <v>204</v>
          </cell>
          <cell r="AP872" t="str">
            <v>НИОКР по дог. 17/2012 от 18.01.2012г.</v>
          </cell>
          <cell r="AQ872" t="str">
            <v>СТФ</v>
          </cell>
          <cell r="AS872">
            <v>4.1890000000000001</v>
          </cell>
          <cell r="AT872">
            <v>4.1890000000000001</v>
          </cell>
          <cell r="AU872">
            <v>0</v>
          </cell>
          <cell r="AV872">
            <v>0</v>
          </cell>
          <cell r="AW872">
            <v>3.5500000000000003</v>
          </cell>
          <cell r="BA872">
            <v>1.35</v>
          </cell>
          <cell r="BC872">
            <v>0</v>
          </cell>
          <cell r="BE872">
            <v>2.2000000000000002</v>
          </cell>
          <cell r="BF872">
            <v>3.5500000000000003</v>
          </cell>
          <cell r="BG872" t="e">
            <v>#DIV/0!</v>
          </cell>
          <cell r="BJ872">
            <v>0</v>
          </cell>
          <cell r="BK872">
            <v>4.1890000000000001</v>
          </cell>
          <cell r="BO872">
            <v>0.64900000000000002</v>
          </cell>
          <cell r="BQ872">
            <v>0.94399999999999995</v>
          </cell>
          <cell r="BS872">
            <v>2.5960000000000001</v>
          </cell>
          <cell r="BT872">
            <v>0</v>
          </cell>
          <cell r="BU872">
            <v>4.1890000000000001</v>
          </cell>
          <cell r="BV872" t="e">
            <v>#DIV/0!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7.1"/>
      <sheetName val="прил 7.2"/>
      <sheetName val="приложение 8"/>
      <sheetName val="прил 9"/>
      <sheetName val="приложение 10(Радиозавод)"/>
      <sheetName val="приложение 11.1(Радиозавод)"/>
      <sheetName val="приложение 11.2(Радиозавод)"/>
      <sheetName val="приложение 10(НПС-4)"/>
      <sheetName val="приложение 11.1(НПС-4)"/>
      <sheetName val="приложение 11.2(НПС-4)"/>
      <sheetName val="Приложение 12"/>
    </sheetNames>
    <sheetDataSet>
      <sheetData sheetId="0">
        <row r="540">
          <cell r="C540">
            <v>6</v>
          </cell>
          <cell r="D540">
            <v>0.32728000000000002</v>
          </cell>
          <cell r="E540">
            <v>0.39757999999999999</v>
          </cell>
        </row>
        <row r="541">
          <cell r="C541">
            <v>7</v>
          </cell>
          <cell r="D541">
            <v>0</v>
          </cell>
          <cell r="E541">
            <v>0</v>
          </cell>
        </row>
        <row r="542">
          <cell r="C542">
            <v>31</v>
          </cell>
          <cell r="D542">
            <v>0</v>
          </cell>
          <cell r="E542">
            <v>3.39392</v>
          </cell>
        </row>
        <row r="543">
          <cell r="C543">
            <v>32</v>
          </cell>
          <cell r="D543">
            <v>0</v>
          </cell>
          <cell r="E543">
            <v>4.5221599999999995</v>
          </cell>
        </row>
        <row r="544">
          <cell r="C544">
            <v>33</v>
          </cell>
          <cell r="D544">
            <v>0</v>
          </cell>
          <cell r="E544">
            <v>0</v>
          </cell>
          <cell r="AN544">
            <v>1</v>
          </cell>
          <cell r="AP544" t="str">
            <v>Строительство  ПС 110/10кВ "Радиозавод"  с заходами ВЛ 110 кВ  в г Михайловске Шпаковского района     (ОРУ-110кВ по схеме № 110-5 с элегазовыми выкл. в цепях тр-ров и в Мостике, с установкой силовых тр-ров 110/10кВ мощностью 2х25,0 тыс. кВА,  РУ-10 кВ тип</v>
          </cell>
          <cell r="AQ544" t="str">
            <v>СТФ</v>
          </cell>
          <cell r="AR544">
            <v>500.35614999999996</v>
          </cell>
          <cell r="AS544">
            <v>437.11410720000003</v>
          </cell>
          <cell r="AT544">
            <v>197.4860272</v>
          </cell>
          <cell r="AU544">
            <v>200.26300000000001</v>
          </cell>
          <cell r="AV544">
            <v>86.512</v>
          </cell>
          <cell r="AW544">
            <v>83.700040000000001</v>
          </cell>
          <cell r="AX544">
            <v>5</v>
          </cell>
          <cell r="AY544">
            <v>0.35099999999999998</v>
          </cell>
          <cell r="AZ544">
            <v>10</v>
          </cell>
          <cell r="BA544">
            <v>1.0058400000000001</v>
          </cell>
          <cell r="BB544">
            <v>45</v>
          </cell>
          <cell r="BC544">
            <v>38.584199999999996</v>
          </cell>
          <cell r="BD544">
            <v>26.512</v>
          </cell>
          <cell r="BE544">
            <v>43.759</v>
          </cell>
          <cell r="BF544">
            <v>-2.8119599999999991</v>
          </cell>
          <cell r="BG544">
            <v>0.96749630109117812</v>
          </cell>
          <cell r="BH544">
            <v>11.042999999999999</v>
          </cell>
          <cell r="BI544">
            <v>5.2392000000000001E-2</v>
          </cell>
          <cell r="BJ544">
            <v>80.785709999999995</v>
          </cell>
          <cell r="BK544">
            <v>104.58306533</v>
          </cell>
          <cell r="BL544">
            <v>30.498000000000001</v>
          </cell>
          <cell r="BM544">
            <v>11.198065329999999</v>
          </cell>
          <cell r="BN544">
            <v>4.9020000000000001</v>
          </cell>
          <cell r="BO544">
            <v>0.23100000000000001</v>
          </cell>
          <cell r="BP544">
            <v>18.860709999999997</v>
          </cell>
          <cell r="BQ544">
            <v>35</v>
          </cell>
          <cell r="BR544">
            <v>26.524999999999999</v>
          </cell>
          <cell r="BS544">
            <v>58.153999999999996</v>
          </cell>
          <cell r="BT544">
            <v>103.89391000000001</v>
          </cell>
          <cell r="BU544">
            <v>23.797355330000002</v>
          </cell>
          <cell r="BV544">
            <v>1.2945738216573204</v>
          </cell>
        </row>
        <row r="545">
          <cell r="D545">
            <v>0</v>
          </cell>
          <cell r="E545">
            <v>0</v>
          </cell>
          <cell r="AP545" t="str">
            <v>Строительство ВЛ 110 кВ Л-1, Л-2, Л-3</v>
          </cell>
          <cell r="AS545">
            <v>0</v>
          </cell>
          <cell r="AT545">
            <v>86.285139999999998</v>
          </cell>
          <cell r="AU545">
            <v>0</v>
          </cell>
          <cell r="AV545">
            <v>0</v>
          </cell>
          <cell r="AW545">
            <v>73.123000000000005</v>
          </cell>
          <cell r="BC545">
            <v>39.050000000000004</v>
          </cell>
          <cell r="BE545">
            <v>34.073</v>
          </cell>
          <cell r="BK545">
            <v>82.296000000000006</v>
          </cell>
          <cell r="BQ545">
            <v>35</v>
          </cell>
          <cell r="BS545">
            <v>47.296000000000006</v>
          </cell>
        </row>
        <row r="546">
          <cell r="D546">
            <v>0</v>
          </cell>
          <cell r="E546">
            <v>0</v>
          </cell>
          <cell r="AP546" t="str">
            <v>Строительство ПС 110/10 кВ "Радиозавод"</v>
          </cell>
          <cell r="AS546">
            <v>0</v>
          </cell>
          <cell r="AT546">
            <v>111.20084</v>
          </cell>
          <cell r="AU546">
            <v>200.26300000000001</v>
          </cell>
          <cell r="AV546">
            <v>0</v>
          </cell>
          <cell r="AW546">
            <v>10.577</v>
          </cell>
          <cell r="AY546">
            <v>0.35099999999999998</v>
          </cell>
          <cell r="BA546">
            <v>0.54</v>
          </cell>
          <cell r="BE546">
            <v>9.6859999999999999</v>
          </cell>
          <cell r="BH546">
            <v>11.042999999999999</v>
          </cell>
          <cell r="BI546">
            <v>5.1999999999999998E-2</v>
          </cell>
          <cell r="BK546">
            <v>22.287071329999996</v>
          </cell>
          <cell r="BM546">
            <v>11.198065329999999</v>
          </cell>
          <cell r="BO546">
            <v>0.23100000000000001</v>
          </cell>
          <cell r="BS546">
            <v>10.858006</v>
          </cell>
        </row>
        <row r="547">
          <cell r="C547">
            <v>12</v>
          </cell>
          <cell r="D547">
            <v>4.2106249800000004</v>
          </cell>
          <cell r="E547">
            <v>4.1839599999999999</v>
          </cell>
          <cell r="AN547">
            <v>2</v>
          </cell>
          <cell r="AP547" t="str">
            <v>Строительство ПС 110/10 кВ "НПС-4" (КТК)</v>
          </cell>
          <cell r="AQ547" t="str">
            <v>стф</v>
          </cell>
          <cell r="AR547">
            <v>366.30721000000005</v>
          </cell>
          <cell r="AS547">
            <v>362.70074</v>
          </cell>
          <cell r="AT547">
            <v>299.30464000000001</v>
          </cell>
          <cell r="AU547">
            <v>53.709000000000003</v>
          </cell>
          <cell r="AV547">
            <v>261.91809000000001</v>
          </cell>
          <cell r="AW547">
            <v>248.64800000000002</v>
          </cell>
          <cell r="AX547">
            <v>16.478000000000002</v>
          </cell>
          <cell r="AY547">
            <v>47.481000000000002</v>
          </cell>
          <cell r="AZ547">
            <v>15.138</v>
          </cell>
          <cell r="BA547">
            <v>55.64</v>
          </cell>
          <cell r="BB547">
            <v>36.637999999999998</v>
          </cell>
          <cell r="BC547">
            <v>49.06</v>
          </cell>
          <cell r="BD547">
            <v>193.66409000000002</v>
          </cell>
          <cell r="BE547">
            <v>96.466999999999999</v>
          </cell>
          <cell r="BF547">
            <v>-13.270089999999982</v>
          </cell>
          <cell r="BG547">
            <v>0.94933496193409173</v>
          </cell>
          <cell r="BI547">
            <v>101.903704</v>
          </cell>
          <cell r="BJ547">
            <v>176.38306999999998</v>
          </cell>
          <cell r="BK547">
            <v>153.98574200000002</v>
          </cell>
          <cell r="BL547">
            <v>35.539180000000002</v>
          </cell>
          <cell r="BN547">
            <v>37.738570000000003</v>
          </cell>
          <cell r="BO547">
            <v>0.70074199999999998</v>
          </cell>
          <cell r="BP547">
            <v>50.170029999999997</v>
          </cell>
          <cell r="BQ547">
            <v>45.134999999999998</v>
          </cell>
          <cell r="BR547">
            <v>52.935289999999995</v>
          </cell>
          <cell r="BS547">
            <v>108.15</v>
          </cell>
          <cell r="BT547">
            <v>43.415899999999993</v>
          </cell>
          <cell r="BU547">
            <v>-22.397327999999959</v>
          </cell>
          <cell r="BV547">
            <v>0.87301883338349895</v>
          </cell>
        </row>
        <row r="548">
          <cell r="D548">
            <v>0</v>
          </cell>
          <cell r="E548">
            <v>0</v>
          </cell>
          <cell r="AO548" t="str">
            <v>1.4.</v>
          </cell>
          <cell r="AP548" t="str">
            <v xml:space="preserve">Новое строительство ЛЭП 35-330 кВ </v>
          </cell>
          <cell r="BU548">
            <v>0</v>
          </cell>
          <cell r="BV548" t="e">
            <v>#DIV/0!</v>
          </cell>
        </row>
        <row r="549">
          <cell r="C549">
            <v>13</v>
          </cell>
          <cell r="D549">
            <v>0</v>
          </cell>
          <cell r="E549">
            <v>0</v>
          </cell>
        </row>
        <row r="550">
          <cell r="C550">
            <v>14</v>
          </cell>
          <cell r="D550">
            <v>0</v>
          </cell>
          <cell r="E550">
            <v>0</v>
          </cell>
          <cell r="AO550" t="str">
            <v>1.5</v>
          </cell>
          <cell r="AP550" t="str">
            <v>Программы особой важности (федеральные и др.)</v>
          </cell>
          <cell r="BU550">
            <v>0</v>
          </cell>
          <cell r="BV550" t="e">
            <v>#DIV/0!</v>
          </cell>
        </row>
        <row r="551">
          <cell r="D551">
            <v>6.2085913700000006</v>
          </cell>
          <cell r="E551">
            <v>11.39767</v>
          </cell>
        </row>
        <row r="552">
          <cell r="D552">
            <v>0</v>
          </cell>
          <cell r="E552">
            <v>0</v>
          </cell>
          <cell r="AO552">
            <v>2</v>
          </cell>
          <cell r="AP552" t="str">
            <v>Программы</v>
          </cell>
          <cell r="AR552">
            <v>3107.4593368549467</v>
          </cell>
          <cell r="AS552">
            <v>3141.7665670022698</v>
          </cell>
          <cell r="AT552">
            <v>2217.9054075610707</v>
          </cell>
          <cell r="AU552">
            <v>433.53443002</v>
          </cell>
          <cell r="AV552">
            <v>1277.9520712438748</v>
          </cell>
          <cell r="AW552">
            <v>1347.1703225000003</v>
          </cell>
          <cell r="AX552">
            <v>137.993709</v>
          </cell>
          <cell r="AY552">
            <v>125.96819999999997</v>
          </cell>
          <cell r="AZ552">
            <v>239.92694609687479</v>
          </cell>
          <cell r="BA552">
            <v>213.27062000000004</v>
          </cell>
          <cell r="BB552">
            <v>389.50763000000001</v>
          </cell>
          <cell r="BC552">
            <v>406.65799999999984</v>
          </cell>
          <cell r="BD552">
            <v>510.52378614699995</v>
          </cell>
          <cell r="BE552">
            <v>601.27350250000006</v>
          </cell>
          <cell r="BF552">
            <v>69.218251256125541</v>
          </cell>
          <cell r="BG552">
            <v>1.0541634172467462</v>
          </cell>
          <cell r="BH552">
            <v>326.93757918999995</v>
          </cell>
          <cell r="BI552">
            <v>290.12457725000002</v>
          </cell>
          <cell r="BJ552">
            <v>1268.8153943501836</v>
          </cell>
          <cell r="BK552">
            <v>1317.6780694533334</v>
          </cell>
          <cell r="BL552">
            <v>457.84212692</v>
          </cell>
          <cell r="BM552">
            <v>270.20027681000005</v>
          </cell>
          <cell r="BN552">
            <v>212.87409240299999</v>
          </cell>
          <cell r="BO552">
            <v>169.17390188999997</v>
          </cell>
          <cell r="BP552">
            <v>254.82164569385034</v>
          </cell>
          <cell r="BQ552">
            <v>427.12196278000005</v>
          </cell>
          <cell r="BR552">
            <v>343.27752933333329</v>
          </cell>
          <cell r="BS552">
            <v>451.18192797333325</v>
          </cell>
          <cell r="BT552">
            <v>1363.8881720310701</v>
          </cell>
          <cell r="BU552">
            <v>48.862675103149741</v>
          </cell>
          <cell r="BV552">
            <v>1.0385104683634252</v>
          </cell>
          <cell r="BW552">
            <v>0</v>
          </cell>
          <cell r="BX552">
            <v>0</v>
          </cell>
        </row>
        <row r="553">
          <cell r="C553">
            <v>97</v>
          </cell>
          <cell r="D553">
            <v>0.29963999999999996</v>
          </cell>
          <cell r="E553">
            <v>1.45871</v>
          </cell>
          <cell r="AO553" t="str">
            <v>2.2.</v>
          </cell>
          <cell r="AP553" t="str">
            <v>Новое строительство объектов 35-330 кВ</v>
          </cell>
          <cell r="AR553">
            <v>253.4863</v>
          </cell>
          <cell r="AS553">
            <v>254.73721999999998</v>
          </cell>
          <cell r="AT553">
            <v>129.45661999999999</v>
          </cell>
          <cell r="AU553">
            <v>0</v>
          </cell>
          <cell r="AV553">
            <v>0</v>
          </cell>
          <cell r="AW553">
            <v>0.85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0.85</v>
          </cell>
          <cell r="BF553">
            <v>0.85</v>
          </cell>
          <cell r="BG553" t="e">
            <v>#DIV/0!</v>
          </cell>
          <cell r="BH553">
            <v>23.909376569999999</v>
          </cell>
          <cell r="BI553">
            <v>0</v>
          </cell>
          <cell r="BJ553">
            <v>0</v>
          </cell>
          <cell r="BK553">
            <v>25.037738749999999</v>
          </cell>
          <cell r="BL553">
            <v>0</v>
          </cell>
          <cell r="BM553">
            <v>25.856738749999998</v>
          </cell>
          <cell r="BN553">
            <v>0</v>
          </cell>
          <cell r="BO553">
            <v>0</v>
          </cell>
          <cell r="BP553">
            <v>0</v>
          </cell>
          <cell r="BQ553">
            <v>-1.8220000000000001</v>
          </cell>
          <cell r="BR553">
            <v>0</v>
          </cell>
          <cell r="BS553">
            <v>1.0030000000000001</v>
          </cell>
          <cell r="BT553">
            <v>71.179619999999986</v>
          </cell>
          <cell r="BU553">
            <v>25.037738749999999</v>
          </cell>
          <cell r="BV553" t="e">
            <v>#DIV/0!</v>
          </cell>
          <cell r="BW553">
            <v>0</v>
          </cell>
          <cell r="BX553">
            <v>0</v>
          </cell>
        </row>
        <row r="554">
          <cell r="C554">
            <v>98</v>
          </cell>
          <cell r="D554">
            <v>0</v>
          </cell>
          <cell r="E554">
            <v>0.53055999999999992</v>
          </cell>
          <cell r="AO554">
            <v>1</v>
          </cell>
          <cell r="AP554" t="str">
            <v>Воздушные Линии 110-330 кВ (ВН)</v>
          </cell>
          <cell r="AR554">
            <v>11.8</v>
          </cell>
          <cell r="AS554">
            <v>5.722999999999999</v>
          </cell>
          <cell r="AT554">
            <v>5.722999999999999</v>
          </cell>
          <cell r="AU554">
            <v>0</v>
          </cell>
          <cell r="AV554">
            <v>0</v>
          </cell>
          <cell r="AW554">
            <v>0.85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0.85</v>
          </cell>
          <cell r="BF554">
            <v>0.85</v>
          </cell>
          <cell r="BG554" t="e">
            <v>#DIV/0!</v>
          </cell>
          <cell r="BH554">
            <v>0</v>
          </cell>
          <cell r="BI554">
            <v>0</v>
          </cell>
          <cell r="BJ554">
            <v>0</v>
          </cell>
          <cell r="BK554">
            <v>1.0030000000000001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1.0030000000000001</v>
          </cell>
          <cell r="BT554">
            <v>4.72</v>
          </cell>
          <cell r="BU554">
            <v>1.0030000000000001</v>
          </cell>
          <cell r="BV554" t="e">
            <v>#DIV/0!</v>
          </cell>
          <cell r="BW554">
            <v>0</v>
          </cell>
          <cell r="BX554">
            <v>0</v>
          </cell>
        </row>
        <row r="555">
          <cell r="C555">
            <v>99</v>
          </cell>
          <cell r="D555">
            <v>0</v>
          </cell>
          <cell r="E555">
            <v>3.2000000000000001E-2</v>
          </cell>
          <cell r="AN555">
            <v>3</v>
          </cell>
          <cell r="AP555" t="str">
            <v>Строительство заходов от ВЛ 110 Л-170 на ПС "Кисловодск 330"</v>
          </cell>
          <cell r="AQ555" t="str">
            <v>СТФ</v>
          </cell>
          <cell r="AR555">
            <v>11.8</v>
          </cell>
          <cell r="AS555">
            <v>5.722999999999999</v>
          </cell>
          <cell r="AT555">
            <v>5.722999999999999</v>
          </cell>
          <cell r="AU555">
            <v>0</v>
          </cell>
          <cell r="AV555">
            <v>0</v>
          </cell>
          <cell r="AW555">
            <v>0.85</v>
          </cell>
          <cell r="BE555">
            <v>0.85</v>
          </cell>
          <cell r="BF555">
            <v>0.85</v>
          </cell>
          <cell r="BG555" t="e">
            <v>#DIV/0!</v>
          </cell>
          <cell r="BJ555">
            <v>0</v>
          </cell>
          <cell r="BK555">
            <v>1.0030000000000001</v>
          </cell>
          <cell r="BS555">
            <v>1.0030000000000001</v>
          </cell>
          <cell r="BT555">
            <v>4.72</v>
          </cell>
          <cell r="BU555">
            <v>1.0030000000000001</v>
          </cell>
          <cell r="BV555" t="e">
            <v>#DIV/0!</v>
          </cell>
        </row>
        <row r="556">
          <cell r="C556">
            <v>103</v>
          </cell>
          <cell r="D556">
            <v>0</v>
          </cell>
          <cell r="E556">
            <v>1.8995</v>
          </cell>
          <cell r="AO556">
            <v>2</v>
          </cell>
          <cell r="AP556" t="str">
            <v>Воздушные Линии 35 кВ (СН1)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 t="e">
            <v>#DIV/0!</v>
          </cell>
          <cell r="BH556">
            <v>0</v>
          </cell>
          <cell r="BI556">
            <v>0</v>
          </cell>
          <cell r="BJ556">
            <v>0</v>
          </cell>
          <cell r="BK556">
            <v>0.12515013999999999</v>
          </cell>
          <cell r="BL556">
            <v>0</v>
          </cell>
          <cell r="BM556">
            <v>0.12515013999999999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0.12515013999999999</v>
          </cell>
          <cell r="BV556" t="e">
            <v>#DIV/0!</v>
          </cell>
          <cell r="BW556">
            <v>0</v>
          </cell>
          <cell r="BX556">
            <v>0</v>
          </cell>
        </row>
        <row r="557">
          <cell r="C557">
            <v>104</v>
          </cell>
          <cell r="D557">
            <v>2.1423130000000001</v>
          </cell>
          <cell r="E557">
            <v>0</v>
          </cell>
          <cell r="AN557">
            <v>4</v>
          </cell>
          <cell r="AP557" t="str">
            <v>Строительство ВЛ-35кВ "Победа - Рогатая Балка" с ячейкой 35кВ на ПС "Р.Балка"</v>
          </cell>
          <cell r="AQ557" t="str">
            <v>СТФ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BF557">
            <v>0</v>
          </cell>
          <cell r="BG557" t="e">
            <v>#DIV/0!</v>
          </cell>
          <cell r="BJ557">
            <v>0</v>
          </cell>
          <cell r="BK557">
            <v>0.12515013999999999</v>
          </cell>
          <cell r="BM557">
            <v>0.12515013999999999</v>
          </cell>
          <cell r="BT557">
            <v>0</v>
          </cell>
          <cell r="BU557">
            <v>0.12515013999999999</v>
          </cell>
          <cell r="BV557" t="e">
            <v>#DIV/0!</v>
          </cell>
        </row>
        <row r="558">
          <cell r="C558">
            <v>105</v>
          </cell>
          <cell r="D558">
            <v>0.10277</v>
          </cell>
          <cell r="E558">
            <v>2.2578899999999997</v>
          </cell>
          <cell r="AO558">
            <v>3</v>
          </cell>
          <cell r="AP558" t="str">
            <v>Кабельные Линии 110-330 кВ (ВН)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</row>
        <row r="559">
          <cell r="C559">
            <v>106</v>
          </cell>
          <cell r="D559">
            <v>3.6482283700000004</v>
          </cell>
          <cell r="E559">
            <v>0</v>
          </cell>
        </row>
        <row r="560">
          <cell r="C560">
            <v>107</v>
          </cell>
          <cell r="D560">
            <v>1.5640000000000001E-2</v>
          </cell>
          <cell r="E560">
            <v>5.2190099999999999</v>
          </cell>
          <cell r="AO560">
            <v>4</v>
          </cell>
          <cell r="AP560" t="str">
            <v>Кабельные Линии 35 кВ (СН1)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</row>
        <row r="561">
          <cell r="C561">
            <v>108</v>
          </cell>
          <cell r="D561">
            <v>0</v>
          </cell>
          <cell r="E561">
            <v>0</v>
          </cell>
        </row>
        <row r="562">
          <cell r="D562">
            <v>0.74335642000000002</v>
          </cell>
          <cell r="E562">
            <v>0.56455999999999995</v>
          </cell>
          <cell r="AO562">
            <v>5</v>
          </cell>
          <cell r="AP562" t="str">
            <v>ПС 110-330 кВ (ВН)</v>
          </cell>
          <cell r="AR562">
            <v>241.68629999999999</v>
          </cell>
          <cell r="AS562">
            <v>249.01421999999999</v>
          </cell>
          <cell r="AT562">
            <v>123.73361999999999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 t="e">
            <v>#DIV/0!</v>
          </cell>
          <cell r="BH562">
            <v>23.909376569999999</v>
          </cell>
          <cell r="BI562">
            <v>0</v>
          </cell>
          <cell r="BJ562">
            <v>0</v>
          </cell>
          <cell r="BK562">
            <v>23.90958861</v>
          </cell>
          <cell r="BL562">
            <v>0</v>
          </cell>
          <cell r="BM562">
            <v>25.731588609999999</v>
          </cell>
          <cell r="BN562">
            <v>0</v>
          </cell>
          <cell r="BO562">
            <v>0</v>
          </cell>
          <cell r="BP562">
            <v>0</v>
          </cell>
          <cell r="BQ562">
            <v>-1.8220000000000001</v>
          </cell>
          <cell r="BR562">
            <v>0</v>
          </cell>
          <cell r="BS562">
            <v>0</v>
          </cell>
          <cell r="BT562">
            <v>66.459619999999987</v>
          </cell>
          <cell r="BU562">
            <v>23.90958861</v>
          </cell>
          <cell r="BV562" t="e">
            <v>#DIV/0!</v>
          </cell>
          <cell r="BW562">
            <v>0</v>
          </cell>
          <cell r="BX562">
            <v>0</v>
          </cell>
        </row>
        <row r="563">
          <cell r="D563">
            <v>0</v>
          </cell>
          <cell r="E563">
            <v>0</v>
          </cell>
          <cell r="AN563">
            <v>5</v>
          </cell>
          <cell r="AP563" t="str">
            <v>Расширение  ПС 110/10 кВ "Южная"- ( установка 3-го тр-ра мощностью 25,0 тыс. кВА, устройство трансформаторной ячейки 110 кВ для Т-3; строительство помещения ЗРУ-10 для 3-й С.Ш. РУ-10 кВ, установка ячеек К-63 с вакуумными выкл.в проект. Помещении ЗРУ-10)</v>
          </cell>
          <cell r="AQ563" t="str">
            <v>СТФ</v>
          </cell>
          <cell r="AR563">
            <v>241.68629999999999</v>
          </cell>
          <cell r="AS563">
            <v>249.01421999999999</v>
          </cell>
          <cell r="AT563">
            <v>123.73361999999999</v>
          </cell>
          <cell r="AU563">
            <v>0</v>
          </cell>
          <cell r="AV563">
            <v>0</v>
          </cell>
          <cell r="AW563">
            <v>0</v>
          </cell>
          <cell r="BF563">
            <v>0</v>
          </cell>
          <cell r="BG563" t="e">
            <v>#DIV/0!</v>
          </cell>
          <cell r="BH563">
            <v>23.909376569999999</v>
          </cell>
          <cell r="BJ563">
            <v>0</v>
          </cell>
          <cell r="BK563">
            <v>23.90958861</v>
          </cell>
          <cell r="BM563">
            <v>25.731588609999999</v>
          </cell>
          <cell r="BQ563">
            <v>-1.8220000000000001</v>
          </cell>
          <cell r="BT563">
            <v>66.459619999999987</v>
          </cell>
          <cell r="BU563">
            <v>23.90958861</v>
          </cell>
          <cell r="BV563" t="e">
            <v>#DIV/0!</v>
          </cell>
        </row>
        <row r="564">
          <cell r="C564">
            <v>109</v>
          </cell>
          <cell r="D564">
            <v>0</v>
          </cell>
          <cell r="E564">
            <v>0.56455999999999995</v>
          </cell>
          <cell r="AO564">
            <v>6</v>
          </cell>
          <cell r="AP564" t="str">
            <v>ПС 35 кВ (СН1)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</row>
        <row r="565">
          <cell r="C565">
            <v>110</v>
          </cell>
          <cell r="D565">
            <v>0.74335642000000002</v>
          </cell>
          <cell r="E565">
            <v>0</v>
          </cell>
        </row>
        <row r="566">
          <cell r="D566">
            <v>0</v>
          </cell>
          <cell r="E566">
            <v>0</v>
          </cell>
          <cell r="AO566" t="str">
            <v>2.3.</v>
          </cell>
          <cell r="AP566" t="str">
            <v>ТПиР объектов 35-330 кВ</v>
          </cell>
          <cell r="AR566">
            <v>509.55331999999999</v>
          </cell>
          <cell r="AS566">
            <v>353.35747515079998</v>
          </cell>
          <cell r="AT566">
            <v>211.7847716</v>
          </cell>
          <cell r="AU566">
            <v>42.232733059999994</v>
          </cell>
          <cell r="AV566">
            <v>21.12</v>
          </cell>
          <cell r="AW566">
            <v>49.933620000000005</v>
          </cell>
          <cell r="AX566">
            <v>0</v>
          </cell>
          <cell r="AY566">
            <v>2.9769999999999999</v>
          </cell>
          <cell r="AZ566">
            <v>6.2270000000000003</v>
          </cell>
          <cell r="BA566">
            <v>9.4606200000000005</v>
          </cell>
          <cell r="BB566">
            <v>8.2810000000000006</v>
          </cell>
          <cell r="BC566">
            <v>6.0149999999999997</v>
          </cell>
          <cell r="BD566">
            <v>6.6120000000000001</v>
          </cell>
          <cell r="BE566">
            <v>31.480999999999998</v>
          </cell>
          <cell r="BF566">
            <v>18.727999999999994</v>
          </cell>
          <cell r="BG566" t="e">
            <v>#DIV/0!</v>
          </cell>
          <cell r="BH566">
            <v>47.813605189999983</v>
          </cell>
          <cell r="BI566">
            <v>0</v>
          </cell>
          <cell r="BJ566">
            <v>114.21054133333334</v>
          </cell>
          <cell r="BK566">
            <v>96.041779020000021</v>
          </cell>
          <cell r="BL566">
            <v>94.668285999999995</v>
          </cell>
          <cell r="BM566">
            <v>37.511143420000039</v>
          </cell>
          <cell r="BN566">
            <v>7.4201939999999986</v>
          </cell>
          <cell r="BO566">
            <v>14.313786</v>
          </cell>
          <cell r="BP566">
            <v>4.0376846666666664</v>
          </cell>
          <cell r="BQ566">
            <v>27.387489599999999</v>
          </cell>
          <cell r="BR566">
            <v>8.0843766666666674</v>
          </cell>
          <cell r="BS566">
            <v>16.829359999999998</v>
          </cell>
          <cell r="BT566">
            <v>93.090399999999988</v>
          </cell>
          <cell r="BU566">
            <v>-18.1687623133333</v>
          </cell>
          <cell r="BV566" t="e">
            <v>#DIV/0!</v>
          </cell>
          <cell r="BW566">
            <v>0</v>
          </cell>
          <cell r="BX566">
            <v>0</v>
          </cell>
        </row>
        <row r="567">
          <cell r="D567">
            <v>7.1635183199999997</v>
          </cell>
          <cell r="E567">
            <v>0.26573000000000002</v>
          </cell>
          <cell r="AO567">
            <v>1</v>
          </cell>
          <cell r="AP567" t="str">
            <v>Воздушные Линии 110-330 кВ (ВН)</v>
          </cell>
          <cell r="AR567">
            <v>152.90186</v>
          </cell>
          <cell r="AS567">
            <v>154.74807381080001</v>
          </cell>
          <cell r="AT567">
            <v>120.4905316</v>
          </cell>
          <cell r="AU567">
            <v>0.17852006000000001</v>
          </cell>
          <cell r="AV567">
            <v>13.848000000000001</v>
          </cell>
          <cell r="AW567">
            <v>48.995620000000002</v>
          </cell>
          <cell r="AX567">
            <v>0</v>
          </cell>
          <cell r="AY567">
            <v>0.38700000000000001</v>
          </cell>
          <cell r="AZ567">
            <v>3.9550000000000001</v>
          </cell>
          <cell r="BA567">
            <v>13.16262</v>
          </cell>
          <cell r="BB567">
            <v>3.2810000000000001</v>
          </cell>
          <cell r="BC567">
            <v>4.2149999999999999</v>
          </cell>
          <cell r="BD567">
            <v>6.6120000000000001</v>
          </cell>
          <cell r="BE567">
            <v>31.230999999999998</v>
          </cell>
          <cell r="BF567">
            <v>25.061999999999998</v>
          </cell>
          <cell r="BG567" t="e">
            <v>#DIV/0!</v>
          </cell>
          <cell r="BH567">
            <v>8.7652400000000004</v>
          </cell>
          <cell r="BI567">
            <v>0</v>
          </cell>
          <cell r="BJ567">
            <v>18.611767999999998</v>
          </cell>
          <cell r="BK567">
            <v>45.216815599999997</v>
          </cell>
          <cell r="BL567">
            <v>5.5950699999999998</v>
          </cell>
          <cell r="BM567">
            <v>0.57024000000000008</v>
          </cell>
          <cell r="BN567">
            <v>6.7946366666666655</v>
          </cell>
          <cell r="BO567">
            <v>7.546786</v>
          </cell>
          <cell r="BP567">
            <v>1.6776846666666667</v>
          </cell>
          <cell r="BQ567">
            <v>20.476929599999998</v>
          </cell>
          <cell r="BR567">
            <v>4.5443766666666665</v>
          </cell>
          <cell r="BS567">
            <v>16.622859999999999</v>
          </cell>
          <cell r="BT567">
            <v>63.572559999999996</v>
          </cell>
          <cell r="BU567">
            <v>26.605047599999999</v>
          </cell>
          <cell r="BV567" t="e">
            <v>#DIV/0!</v>
          </cell>
          <cell r="BW567">
            <v>0</v>
          </cell>
          <cell r="BX567">
            <v>0</v>
          </cell>
        </row>
        <row r="568">
          <cell r="D568">
            <v>7.1488883199999993</v>
          </cell>
          <cell r="E568">
            <v>0.26573000000000002</v>
          </cell>
          <cell r="AN568">
            <v>6</v>
          </cell>
          <cell r="AP568" t="str">
            <v>Реконструкция ВЛ 110 кВ Л-77 ПС "Прикумск-330" - ПС "Покойная" -  (замена сущ. проводов на АС-240, сущ. опор на новые бетонные и металл., вынос ВЛ из зоны затопления от № 58 до № 63, строительство нового 2х цепного участка прот. 6,62 км от ПС Буденовск 1П</v>
          </cell>
          <cell r="AQ568" t="str">
            <v>СТФ</v>
          </cell>
          <cell r="AR568">
            <v>91.205420000000004</v>
          </cell>
          <cell r="AS568">
            <v>92.470835976800004</v>
          </cell>
          <cell r="AT568">
            <v>58.772260000000003</v>
          </cell>
          <cell r="AU568">
            <v>2.8353759999999999E-2</v>
          </cell>
          <cell r="AV568">
            <v>9.8930000000000007</v>
          </cell>
          <cell r="AW568">
            <v>35.204999999999998</v>
          </cell>
          <cell r="AX568">
            <v>0</v>
          </cell>
          <cell r="AY568">
            <v>0.38700000000000001</v>
          </cell>
          <cell r="AZ568">
            <v>0</v>
          </cell>
          <cell r="BA568">
            <v>0.249</v>
          </cell>
          <cell r="BB568">
            <v>3.2810000000000001</v>
          </cell>
          <cell r="BC568">
            <v>3.3379999999999996</v>
          </cell>
          <cell r="BD568">
            <v>6.6120000000000001</v>
          </cell>
          <cell r="BE568">
            <v>31.230999999999998</v>
          </cell>
          <cell r="BF568">
            <v>25.311999999999998</v>
          </cell>
          <cell r="BG568">
            <v>3.5585767714545633</v>
          </cell>
          <cell r="BJ568">
            <v>11.401868</v>
          </cell>
          <cell r="BK568">
            <v>20.178898</v>
          </cell>
          <cell r="BL568">
            <v>0</v>
          </cell>
          <cell r="BM568">
            <v>0.38700000000000001</v>
          </cell>
          <cell r="BN568">
            <v>5.179806666666666</v>
          </cell>
          <cell r="BP568">
            <v>1.6776846666666667</v>
          </cell>
          <cell r="BQ568">
            <v>4.0658979999999998</v>
          </cell>
          <cell r="BR568">
            <v>4.5443766666666665</v>
          </cell>
          <cell r="BS568">
            <v>15.726000000000001</v>
          </cell>
          <cell r="BT568">
            <v>17.230360000000001</v>
          </cell>
          <cell r="BU568">
            <v>8.7770299999999999</v>
          </cell>
          <cell r="BV568">
            <v>1.7697887749621377</v>
          </cell>
        </row>
        <row r="569">
          <cell r="C569">
            <v>15</v>
          </cell>
          <cell r="D569">
            <v>0</v>
          </cell>
          <cell r="E569">
            <v>0</v>
          </cell>
          <cell r="AN569">
            <v>7</v>
          </cell>
          <cell r="AP569" t="str">
            <v>Реконструкция ВЛ 110 кВ Л-111 и Л-115 ГЭС-4 - ПС Азот (вынос опоры № 44 из зоны подмыва)</v>
          </cell>
          <cell r="AQ569" t="str">
            <v>СТФ</v>
          </cell>
          <cell r="AR569">
            <v>1.2768999999999997</v>
          </cell>
          <cell r="AS569">
            <v>1.2486762339999999</v>
          </cell>
          <cell r="AT569">
            <v>1.0348599999999999</v>
          </cell>
          <cell r="AU569">
            <v>0.1501663</v>
          </cell>
          <cell r="AV569">
            <v>0.95499999999999996</v>
          </cell>
          <cell r="AW569">
            <v>0.877</v>
          </cell>
          <cell r="AX569">
            <v>0</v>
          </cell>
          <cell r="AZ569">
            <v>0.95499999999999996</v>
          </cell>
          <cell r="BB569">
            <v>0</v>
          </cell>
          <cell r="BC569">
            <v>0.877</v>
          </cell>
          <cell r="BD569">
            <v>0</v>
          </cell>
          <cell r="BF569">
            <v>-7.7999999999999958E-2</v>
          </cell>
          <cell r="BG569">
            <v>0.918324607329843</v>
          </cell>
          <cell r="BJ569">
            <v>1.1269</v>
          </cell>
          <cell r="BK569">
            <v>1.0348599999999999</v>
          </cell>
          <cell r="BL569">
            <v>0.33806999999999998</v>
          </cell>
          <cell r="BM569">
            <v>0.13800000000000001</v>
          </cell>
          <cell r="BN569">
            <v>0.78882999999999992</v>
          </cell>
          <cell r="BP569">
            <v>0</v>
          </cell>
          <cell r="BR569">
            <v>0</v>
          </cell>
          <cell r="BS569">
            <v>0.89685999999999988</v>
          </cell>
          <cell r="BT569">
            <v>0.89685999999999999</v>
          </cell>
          <cell r="BU569">
            <v>-9.2040000000000122E-2</v>
          </cell>
          <cell r="BV569">
            <v>0.91832460732984278</v>
          </cell>
        </row>
        <row r="570">
          <cell r="C570">
            <v>16</v>
          </cell>
          <cell r="D570">
            <v>4.5088139999999992</v>
          </cell>
          <cell r="E570">
            <v>7.6100000000000004E-3</v>
          </cell>
          <cell r="AN570">
            <v>8</v>
          </cell>
          <cell r="AP570" t="str">
            <v>Реконструкция ВЛ 110 кВ Л-31 ПС "ГЭС 3" - ПС "Водораздел" -  (замена сущ. проводов на АС-240)</v>
          </cell>
          <cell r="AQ570" t="str">
            <v>СТФ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BF570">
            <v>0</v>
          </cell>
          <cell r="BG570" t="e">
            <v>#DIV/0!</v>
          </cell>
          <cell r="BH570">
            <v>4.5240000000000002E-2</v>
          </cell>
          <cell r="BJ570">
            <v>0</v>
          </cell>
          <cell r="BK570">
            <v>4.5240000000000002E-2</v>
          </cell>
          <cell r="BM570">
            <v>4.5240000000000002E-2</v>
          </cell>
          <cell r="BT570">
            <v>0</v>
          </cell>
          <cell r="BU570">
            <v>4.5240000000000002E-2</v>
          </cell>
          <cell r="BV570" t="e">
            <v>#DIV/0!</v>
          </cell>
        </row>
        <row r="571">
          <cell r="C571">
            <v>36</v>
          </cell>
          <cell r="D571">
            <v>0</v>
          </cell>
          <cell r="E571">
            <v>8.7760000000000005E-2</v>
          </cell>
          <cell r="AN571">
            <v>9</v>
          </cell>
          <cell r="AP571" t="str">
            <v>Реконструкция ВЛ 110 кВ Л-246 c заменой сущ. проводов на провода  АС-185 и частичной заменой опор, изоляторов)</v>
          </cell>
          <cell r="AQ571" t="str">
            <v>СТФ</v>
          </cell>
          <cell r="AR571">
            <v>44.489539999999998</v>
          </cell>
          <cell r="AS571">
            <v>48.897429999999993</v>
          </cell>
          <cell r="AT571">
            <v>48.782379999999996</v>
          </cell>
          <cell r="AU571">
            <v>0</v>
          </cell>
          <cell r="AV571">
            <v>3</v>
          </cell>
          <cell r="AW571">
            <v>2.8279999999999998</v>
          </cell>
          <cell r="AX571">
            <v>0</v>
          </cell>
          <cell r="AZ571">
            <v>3</v>
          </cell>
          <cell r="BA571">
            <v>2.8279999999999998</v>
          </cell>
          <cell r="BB571">
            <v>0</v>
          </cell>
          <cell r="BD571">
            <v>0</v>
          </cell>
          <cell r="BF571">
            <v>-0.17200000000000015</v>
          </cell>
          <cell r="BG571">
            <v>0.94266666666666665</v>
          </cell>
          <cell r="BJ571">
            <v>3.54</v>
          </cell>
          <cell r="BK571">
            <v>3.336786</v>
          </cell>
          <cell r="BL571">
            <v>2.714</v>
          </cell>
          <cell r="BN571">
            <v>0.82599999999999996</v>
          </cell>
          <cell r="BO571">
            <v>3.336786</v>
          </cell>
          <cell r="BP571">
            <v>0</v>
          </cell>
          <cell r="BR571">
            <v>0</v>
          </cell>
          <cell r="BT571">
            <v>45.445339999999995</v>
          </cell>
          <cell r="BU571">
            <v>-0.20321400000000001</v>
          </cell>
          <cell r="BV571">
            <v>0.94259491525423733</v>
          </cell>
        </row>
        <row r="572">
          <cell r="C572">
            <v>25</v>
          </cell>
          <cell r="D572">
            <v>0</v>
          </cell>
          <cell r="E572">
            <v>0</v>
          </cell>
          <cell r="AN572">
            <v>10</v>
          </cell>
          <cell r="AP572" t="str">
            <v>Реконструкция ВЛ 110 кВ ПС "Троицкая" - ПС "Стодеревская"</v>
          </cell>
          <cell r="AQ572" t="str">
            <v>СТФ</v>
          </cell>
          <cell r="AS572">
            <v>4.1598068000000001</v>
          </cell>
          <cell r="AT572">
            <v>4.0447568</v>
          </cell>
          <cell r="AU572">
            <v>0</v>
          </cell>
          <cell r="AV572">
            <v>0</v>
          </cell>
          <cell r="AW572">
            <v>3.4277600000000001</v>
          </cell>
          <cell r="BA572">
            <v>3.4277600000000001</v>
          </cell>
          <cell r="BK572">
            <v>4.0447568</v>
          </cell>
          <cell r="BQ572">
            <v>4.0447568</v>
          </cell>
          <cell r="BU572">
            <v>4.0447568</v>
          </cell>
        </row>
        <row r="573">
          <cell r="C573">
            <v>26</v>
          </cell>
          <cell r="D573">
            <v>0</v>
          </cell>
          <cell r="E573">
            <v>0</v>
          </cell>
          <cell r="AN573">
            <v>11</v>
          </cell>
          <cell r="AP573" t="str">
            <v>Реконструкция ВЛ 110 кВ Л-158 ПС "Моздок" -ПС "Троицкая"</v>
          </cell>
          <cell r="AQ573" t="str">
            <v>СТФ</v>
          </cell>
          <cell r="AS573">
            <v>7.9713247999999997</v>
          </cell>
          <cell r="AT573">
            <v>7.8562747999999996</v>
          </cell>
          <cell r="AU573">
            <v>0</v>
          </cell>
          <cell r="AV573">
            <v>0</v>
          </cell>
          <cell r="AW573">
            <v>6.6578600000000003</v>
          </cell>
          <cell r="BA573">
            <v>6.6578600000000003</v>
          </cell>
          <cell r="BK573">
            <v>7.8562747999999996</v>
          </cell>
          <cell r="BQ573">
            <v>7.8562747999999996</v>
          </cell>
          <cell r="BU573">
            <v>7.8562747999999996</v>
          </cell>
        </row>
        <row r="574">
          <cell r="C574">
            <v>19</v>
          </cell>
          <cell r="D574">
            <v>0</v>
          </cell>
          <cell r="E574">
            <v>0</v>
          </cell>
          <cell r="AN574">
            <v>12</v>
          </cell>
          <cell r="AP574" t="str">
            <v>Мероприятия по внедрению системы температурного мониторинга на ВЛ-110 кВ Сенгилеевская ГЭС – «III Подъем» №132, «Машук» – «Е-2» №10, «ГНС» – «Е-2» №191. (Приказ ОАО «Холдинг МРСК» от 08.10.2010 № 430)</v>
          </cell>
          <cell r="AQ574" t="str">
            <v>СТФ</v>
          </cell>
          <cell r="AR574">
            <v>15.93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BF574">
            <v>0</v>
          </cell>
          <cell r="BG574" t="e">
            <v>#DIV/0!</v>
          </cell>
          <cell r="BH574">
            <v>8.7200000000000006</v>
          </cell>
          <cell r="BJ574">
            <v>2.5430000000000001</v>
          </cell>
          <cell r="BK574">
            <v>8.7200000000000006</v>
          </cell>
          <cell r="BL574">
            <v>2.5430000000000001</v>
          </cell>
          <cell r="BO574">
            <v>4.21</v>
          </cell>
          <cell r="BQ574">
            <v>4.5100000000000007</v>
          </cell>
          <cell r="BT574">
            <v>0</v>
          </cell>
          <cell r="BU574">
            <v>6.1770000000000005</v>
          </cell>
          <cell r="BV574">
            <v>3.429020841525757</v>
          </cell>
        </row>
        <row r="575">
          <cell r="C575">
            <v>17</v>
          </cell>
          <cell r="D575">
            <v>0</v>
          </cell>
          <cell r="E575">
            <v>0</v>
          </cell>
          <cell r="AO575">
            <v>2</v>
          </cell>
          <cell r="AP575" t="str">
            <v>Воздушные Линии 35 кВ (СН1)</v>
          </cell>
          <cell r="AR575">
            <v>11.0861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-9.0419999999999998</v>
          </cell>
          <cell r="AX575">
            <v>0</v>
          </cell>
          <cell r="AY575">
            <v>0</v>
          </cell>
          <cell r="AZ575">
            <v>0</v>
          </cell>
          <cell r="BA575">
            <v>-9.0419999999999998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-9.0419999999999998</v>
          </cell>
          <cell r="BG575" t="e">
            <v>#DIV/0!</v>
          </cell>
          <cell r="BH575">
            <v>0.24576259999999964</v>
          </cell>
          <cell r="BI575">
            <v>0</v>
          </cell>
          <cell r="BJ575">
            <v>2.2599999999999998</v>
          </cell>
          <cell r="BK575">
            <v>0.2457626</v>
          </cell>
          <cell r="BL575">
            <v>2.2599999999999998</v>
          </cell>
          <cell r="BM575">
            <v>0.2457626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-2.0142373999999998</v>
          </cell>
          <cell r="BV575">
            <v>0.10874451327433629</v>
          </cell>
          <cell r="BW575">
            <v>0</v>
          </cell>
          <cell r="BX575">
            <v>0</v>
          </cell>
        </row>
        <row r="576">
          <cell r="C576">
            <v>18</v>
          </cell>
          <cell r="D576">
            <v>0</v>
          </cell>
          <cell r="E576">
            <v>0</v>
          </cell>
          <cell r="AN576">
            <v>13</v>
          </cell>
          <cell r="AP576" t="str">
            <v xml:space="preserve">Реконструкция ВЛ -35 кВ Л-323 ПС "Кисловодск" - ПС "Зеленогорская" </v>
          </cell>
          <cell r="AQ576" t="str">
            <v>СТФ</v>
          </cell>
          <cell r="AR576">
            <v>11.0861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BF576">
            <v>0</v>
          </cell>
          <cell r="BG576" t="e">
            <v>#DIV/0!</v>
          </cell>
          <cell r="BH576">
            <v>0.24576259999999964</v>
          </cell>
          <cell r="BJ576">
            <v>2.2599999999999998</v>
          </cell>
          <cell r="BK576">
            <v>0.2457626</v>
          </cell>
          <cell r="BL576">
            <v>2.2599999999999998</v>
          </cell>
          <cell r="BM576">
            <v>0.2457626</v>
          </cell>
          <cell r="BN576">
            <v>0</v>
          </cell>
          <cell r="BP576">
            <v>0</v>
          </cell>
          <cell r="BQ576">
            <v>0</v>
          </cell>
          <cell r="BR576">
            <v>0</v>
          </cell>
          <cell r="BT576">
            <v>0</v>
          </cell>
          <cell r="BU576">
            <v>-2.0142373999999998</v>
          </cell>
          <cell r="BV576">
            <v>0.10874451327433629</v>
          </cell>
        </row>
        <row r="577">
          <cell r="C577">
            <v>20</v>
          </cell>
          <cell r="D577">
            <v>0</v>
          </cell>
          <cell r="E577">
            <v>0</v>
          </cell>
          <cell r="AN577">
            <v>14</v>
          </cell>
          <cell r="AP577" t="str">
            <v>Реконструкция ВЛ 35 кВ Л-340 ПС "Александровская" - ПС "Н.Ставропольская"</v>
          </cell>
          <cell r="AQ577" t="str">
            <v>СТФ</v>
          </cell>
          <cell r="AW577">
            <v>-9.0419999999999998</v>
          </cell>
          <cell r="BA577">
            <v>-9.0419999999999998</v>
          </cell>
          <cell r="BF577">
            <v>-9.0419999999999998</v>
          </cell>
          <cell r="BU577">
            <v>0</v>
          </cell>
          <cell r="BV577" t="e">
            <v>#DIV/0!</v>
          </cell>
        </row>
        <row r="578">
          <cell r="C578">
            <v>21</v>
          </cell>
          <cell r="D578">
            <v>0</v>
          </cell>
          <cell r="E578">
            <v>0</v>
          </cell>
          <cell r="AO578">
            <v>3</v>
          </cell>
          <cell r="AP578" t="str">
            <v>Кабельные Линии 110-330 кВ (ВН)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</row>
        <row r="579">
          <cell r="C579">
            <v>22</v>
          </cell>
          <cell r="D579">
            <v>0</v>
          </cell>
          <cell r="E579">
            <v>0</v>
          </cell>
        </row>
        <row r="580">
          <cell r="C580">
            <v>23</v>
          </cell>
          <cell r="D580">
            <v>0</v>
          </cell>
          <cell r="E580">
            <v>0</v>
          </cell>
          <cell r="AO580">
            <v>4</v>
          </cell>
          <cell r="AP580" t="str">
            <v>Кабельные Линии 35 кВ (СН1)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</row>
        <row r="581">
          <cell r="C581">
            <v>24</v>
          </cell>
          <cell r="D581">
            <v>0</v>
          </cell>
          <cell r="E581">
            <v>0</v>
          </cell>
        </row>
        <row r="582">
          <cell r="C582">
            <v>370</v>
          </cell>
          <cell r="D582">
            <v>2.6400743199999996</v>
          </cell>
          <cell r="E582">
            <v>0.17036000000000001</v>
          </cell>
          <cell r="AO582">
            <v>5</v>
          </cell>
          <cell r="AP582" t="str">
            <v>ПС 110-330 кВ (ВН)</v>
          </cell>
          <cell r="AR582">
            <v>345.56536</v>
          </cell>
          <cell r="AS582">
            <v>198.60940133999998</v>
          </cell>
          <cell r="AT582">
            <v>91.294239999999988</v>
          </cell>
          <cell r="AU582">
            <v>42.054212999999997</v>
          </cell>
          <cell r="AV582">
            <v>7.2720000000000002</v>
          </cell>
          <cell r="AW582">
            <v>9.98</v>
          </cell>
          <cell r="AX582">
            <v>0</v>
          </cell>
          <cell r="AY582">
            <v>2.59</v>
          </cell>
          <cell r="AZ582">
            <v>2.2719999999999998</v>
          </cell>
          <cell r="BA582">
            <v>5.34</v>
          </cell>
          <cell r="BB582">
            <v>5</v>
          </cell>
          <cell r="BC582">
            <v>1.8</v>
          </cell>
          <cell r="BD582">
            <v>0</v>
          </cell>
          <cell r="BE582">
            <v>0.25</v>
          </cell>
          <cell r="BF582">
            <v>2.7079999999999997</v>
          </cell>
          <cell r="BG582" t="e">
            <v>#DIV/0!</v>
          </cell>
          <cell r="BH582">
            <v>38.708923929999983</v>
          </cell>
          <cell r="BI582">
            <v>0</v>
          </cell>
          <cell r="BJ582">
            <v>93.338773333333336</v>
          </cell>
          <cell r="BK582">
            <v>50.485522160000031</v>
          </cell>
          <cell r="BL582">
            <v>86.813215999999997</v>
          </cell>
          <cell r="BM582">
            <v>36.60146216000004</v>
          </cell>
          <cell r="BN582">
            <v>0.6255573333333333</v>
          </cell>
          <cell r="BO582">
            <v>6.7669999999999995</v>
          </cell>
          <cell r="BP582">
            <v>2.36</v>
          </cell>
          <cell r="BQ582">
            <v>6.9105600000000003</v>
          </cell>
          <cell r="BR582">
            <v>3.54</v>
          </cell>
          <cell r="BS582">
            <v>0.20649999999999999</v>
          </cell>
          <cell r="BT582">
            <v>29.517839999999996</v>
          </cell>
          <cell r="BU582">
            <v>-42.853251173333298</v>
          </cell>
          <cell r="BV582" t="e">
            <v>#DIV/0!</v>
          </cell>
          <cell r="BW582">
            <v>0</v>
          </cell>
          <cell r="BX582">
            <v>0</v>
          </cell>
        </row>
        <row r="583">
          <cell r="C583">
            <v>27</v>
          </cell>
          <cell r="D583">
            <v>0</v>
          </cell>
          <cell r="E583">
            <v>0</v>
          </cell>
          <cell r="AN583">
            <v>15</v>
          </cell>
          <cell r="AP583" t="str">
            <v>Реконструкция ПС 110/35/10кВ "Ачикулак" в Нефтекумском районе(замена тр-ра Т-2  на тр-р 10 тыс.кВА,сущ.выкл.110кВ на элегазовые выкл.типа ВЭБ-110, сущ.разъед. на РГ-110 с двигат. приводом, сущ.ТН-110 на ТН типа НАМИ-110, сущ.выкл.35кВ на элегазовые выкл.т</v>
          </cell>
          <cell r="AQ583" t="str">
            <v>СТФ</v>
          </cell>
          <cell r="AR583">
            <v>133.88662000000002</v>
          </cell>
          <cell r="AS583">
            <v>137.37186999999997</v>
          </cell>
          <cell r="AT583">
            <v>79.680679999999995</v>
          </cell>
          <cell r="AU583">
            <v>0</v>
          </cell>
          <cell r="AV583">
            <v>2.2719999999999998</v>
          </cell>
          <cell r="AW583">
            <v>2.1539999999999999</v>
          </cell>
          <cell r="AX583">
            <v>0</v>
          </cell>
          <cell r="AZ583">
            <v>2.2719999999999998</v>
          </cell>
          <cell r="BA583">
            <v>2.1539999999999999</v>
          </cell>
          <cell r="BB583">
            <v>0</v>
          </cell>
          <cell r="BD583">
            <v>0</v>
          </cell>
          <cell r="BF583">
            <v>-0.11799999999999988</v>
          </cell>
          <cell r="BG583">
            <v>0.94806338028169024</v>
          </cell>
          <cell r="BH583">
            <v>2.7574711400000007</v>
          </cell>
          <cell r="BJ583">
            <v>18.822037333333331</v>
          </cell>
          <cell r="BK583">
            <v>5.2994711400000103</v>
          </cell>
          <cell r="BL583">
            <v>18.196479999999998</v>
          </cell>
          <cell r="BM583">
            <v>2.75747114000001</v>
          </cell>
          <cell r="BN583">
            <v>0.6255573333333333</v>
          </cell>
          <cell r="BO583">
            <v>2.5419999999999998</v>
          </cell>
          <cell r="BP583">
            <v>0</v>
          </cell>
          <cell r="BR583">
            <v>0</v>
          </cell>
          <cell r="BT583">
            <v>27.138959999999997</v>
          </cell>
          <cell r="BU583">
            <v>-13.52256619333332</v>
          </cell>
          <cell r="BV583">
            <v>0.28155672237536089</v>
          </cell>
        </row>
        <row r="584">
          <cell r="D584">
            <v>0</v>
          </cell>
          <cell r="E584">
            <v>0</v>
          </cell>
          <cell r="AN584">
            <v>16</v>
          </cell>
          <cell r="AP584" t="str">
            <v>Реконструкция ПС 110/10кВ "Лермонтовская" (замена сущ. силового тр-ра  Т-2 110/10 кВ мощн. 6,3 т. кВА на тр-р мощн. 16 т. кВА, сущ. ОД и КЗ 110 кВ на элегазовые выключатели ВЭБ-110 -2 шт., сущ. разъед. 110 кВ с ручн. привдом на РГ-110 с электродвигательны</v>
          </cell>
          <cell r="AQ584" t="str">
            <v>СТФ</v>
          </cell>
          <cell r="AR584">
            <v>64.445699999999988</v>
          </cell>
          <cell r="AS584">
            <v>58.563651339999993</v>
          </cell>
          <cell r="AT584">
            <v>8.9396799999999992</v>
          </cell>
          <cell r="AU584">
            <v>42.054212999999997</v>
          </cell>
          <cell r="AV584">
            <v>5</v>
          </cell>
          <cell r="AW584">
            <v>7.5759999999999996</v>
          </cell>
          <cell r="AX584">
            <v>0</v>
          </cell>
          <cell r="AY584">
            <v>2.59</v>
          </cell>
          <cell r="AZ584">
            <v>0</v>
          </cell>
          <cell r="BA584">
            <v>3.1859999999999999</v>
          </cell>
          <cell r="BB584">
            <v>5</v>
          </cell>
          <cell r="BC584">
            <v>1.8</v>
          </cell>
          <cell r="BD584">
            <v>0</v>
          </cell>
          <cell r="BF584">
            <v>2.5759999999999996</v>
          </cell>
          <cell r="BG584">
            <v>1.5151999999999999</v>
          </cell>
          <cell r="BH584">
            <v>4.6307175099999904</v>
          </cell>
          <cell r="BJ584">
            <v>16.133700000000001</v>
          </cell>
          <cell r="BK584">
            <v>13.57031574</v>
          </cell>
          <cell r="BL584">
            <v>10.233700000000001</v>
          </cell>
          <cell r="BM584">
            <v>2.4347557399999999</v>
          </cell>
          <cell r="BN584">
            <v>0</v>
          </cell>
          <cell r="BO584">
            <v>4.2249999999999996</v>
          </cell>
          <cell r="BP584">
            <v>2.36</v>
          </cell>
          <cell r="BQ584">
            <v>6.9105600000000003</v>
          </cell>
          <cell r="BR584">
            <v>3.54</v>
          </cell>
          <cell r="BT584">
            <v>0</v>
          </cell>
          <cell r="BU584">
            <v>-2.5633842600000012</v>
          </cell>
          <cell r="BV584">
            <v>0.84111615686420349</v>
          </cell>
        </row>
        <row r="585">
          <cell r="C585">
            <v>38</v>
          </cell>
          <cell r="D585">
            <v>0</v>
          </cell>
          <cell r="E585">
            <v>0</v>
          </cell>
          <cell r="AN585">
            <v>17</v>
          </cell>
          <cell r="AP585" t="str">
            <v>Техническое перевооружение ПС 110/35/10кВ "Дмитриевская"  (замена МВ- 35 кВ на  вакуумные  в количестве 5 шт., сущ. разъед. 35 кВ на разъед. РГ-35, сущ. ТН-35 на ТН типа НАМИ-35 - 2 компл.)</v>
          </cell>
          <cell r="AQ585" t="str">
            <v>СТФ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BF585">
            <v>0</v>
          </cell>
          <cell r="BG585" t="e">
            <v>#DIV/0!</v>
          </cell>
          <cell r="BH585">
            <v>0.91689456999999996</v>
          </cell>
          <cell r="BJ585">
            <v>0</v>
          </cell>
          <cell r="BK585">
            <v>0.91689456999999996</v>
          </cell>
          <cell r="BM585">
            <v>0.91689456999999996</v>
          </cell>
          <cell r="BT585">
            <v>0</v>
          </cell>
          <cell r="BU585">
            <v>0.91689456999999996</v>
          </cell>
          <cell r="BV585" t="e">
            <v>#DIV/0!</v>
          </cell>
        </row>
        <row r="586">
          <cell r="C586">
            <v>30</v>
          </cell>
          <cell r="D586">
            <v>0</v>
          </cell>
          <cell r="E586">
            <v>0</v>
          </cell>
          <cell r="AN586">
            <v>18</v>
          </cell>
          <cell r="AP586" t="str">
            <v>Реконструкция ПС 110/35/6кВ "Затеречная" ( замена в ЗРУ 6 кВ сущ. МВ на вакуумные с микропроцессорными защитами- 11шт., восстановление строительной части помещения ЗРУ - устройство новой бетонной стяжки полов с покрытием из керамической плитки , покраска)</v>
          </cell>
          <cell r="AQ586" t="str">
            <v>СТФ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BF586">
            <v>0</v>
          </cell>
          <cell r="BG586" t="e">
            <v>#DIV/0!</v>
          </cell>
          <cell r="BH586">
            <v>3.5764533900000006</v>
          </cell>
          <cell r="BJ586">
            <v>0</v>
          </cell>
          <cell r="BK586">
            <v>3.5764533900000002</v>
          </cell>
          <cell r="BM586">
            <v>3.5764533900000002</v>
          </cell>
          <cell r="BT586">
            <v>0</v>
          </cell>
          <cell r="BU586">
            <v>3.5764533900000002</v>
          </cell>
          <cell r="BV586" t="e">
            <v>#DIV/0!</v>
          </cell>
        </row>
        <row r="587">
          <cell r="D587">
            <v>1.4630000000000001E-2</v>
          </cell>
          <cell r="E587">
            <v>0</v>
          </cell>
          <cell r="AN587">
            <v>19</v>
          </cell>
          <cell r="AP587" t="str">
            <v>Реконструкци ПС 110/35/10 кВ "Дивное" Апанасенковского района (переустройство линейной ячейки 110 кВ Л-ДЭ с установкой в ячейки вакуумного выключателя)</v>
          </cell>
          <cell r="AQ587" t="str">
            <v>СТФ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BF587">
            <v>0</v>
          </cell>
          <cell r="BG587" t="e">
            <v>#DIV/0!</v>
          </cell>
          <cell r="BH587">
            <v>0.13679597999999998</v>
          </cell>
          <cell r="BJ587">
            <v>0</v>
          </cell>
          <cell r="BK587">
            <v>0.13679598000000001</v>
          </cell>
          <cell r="BM587">
            <v>0.13679598000000001</v>
          </cell>
          <cell r="BT587">
            <v>0</v>
          </cell>
          <cell r="BU587">
            <v>0.13679598000000001</v>
          </cell>
          <cell r="BV587" t="e">
            <v>#DIV/0!</v>
          </cell>
        </row>
        <row r="588">
          <cell r="C588">
            <v>39</v>
          </cell>
          <cell r="D588">
            <v>1.4630000000000001E-2</v>
          </cell>
          <cell r="E588">
            <v>0</v>
          </cell>
          <cell r="AN588">
            <v>20</v>
          </cell>
          <cell r="AP588" t="str">
            <v>Техперевооружение ПС 110/35/10кВ "Промкомплекс" в г. Ставрополе</v>
          </cell>
          <cell r="AQ588" t="str">
            <v>СТФ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BF588">
            <v>0</v>
          </cell>
          <cell r="BG588" t="e">
            <v>#DIV/0!</v>
          </cell>
          <cell r="BH588">
            <v>0.46893483000000008</v>
          </cell>
          <cell r="BJ588">
            <v>0</v>
          </cell>
          <cell r="BK588">
            <v>0.46893482999999997</v>
          </cell>
          <cell r="BM588">
            <v>0.46893482999999997</v>
          </cell>
          <cell r="BT588">
            <v>0</v>
          </cell>
          <cell r="BU588">
            <v>0.46893482999999997</v>
          </cell>
          <cell r="BV588" t="e">
            <v>#DIV/0!</v>
          </cell>
        </row>
        <row r="589">
          <cell r="D589">
            <v>36.058296870000014</v>
          </cell>
          <cell r="E589">
            <v>5.491200000000001</v>
          </cell>
          <cell r="AN589">
            <v>21</v>
          </cell>
          <cell r="AP589" t="str">
            <v>Реконструкция ПС 110/35/6кВ "Минводы-2" - 1-я очередь (замена сущ. ячеек 6кВ на современные ячейки с вакуумными выкл. 28 шт., , средств ТМ и связи)</v>
          </cell>
          <cell r="AQ589" t="str">
            <v>СТФ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BF589">
            <v>0</v>
          </cell>
          <cell r="BG589" t="e">
            <v>#DIV/0!</v>
          </cell>
          <cell r="BH589">
            <v>1.2385659699999989</v>
          </cell>
          <cell r="BJ589">
            <v>0</v>
          </cell>
          <cell r="BK589">
            <v>1.23856597</v>
          </cell>
          <cell r="BM589">
            <v>1.23856597</v>
          </cell>
          <cell r="BT589">
            <v>0</v>
          </cell>
          <cell r="BU589">
            <v>1.23856597</v>
          </cell>
          <cell r="BV589" t="e">
            <v>#DIV/0!</v>
          </cell>
        </row>
        <row r="590">
          <cell r="C590">
            <v>118</v>
          </cell>
          <cell r="D590">
            <v>17.681194000000001</v>
          </cell>
          <cell r="E590">
            <v>2.7027600000000001</v>
          </cell>
          <cell r="AN590">
            <v>22</v>
          </cell>
          <cell r="AP590" t="str">
            <v>Реконструкция ПС "Промкомплекс" (замена сущ. ошиновок ОРУ 110 кВ)</v>
          </cell>
          <cell r="AQ590" t="str">
            <v>СТФ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BF590">
            <v>0</v>
          </cell>
          <cell r="BG590" t="e">
            <v>#DIV/0!</v>
          </cell>
          <cell r="BH590">
            <v>3.1821011500000003</v>
          </cell>
          <cell r="BJ590">
            <v>0</v>
          </cell>
          <cell r="BK590">
            <v>3.1821011499999998</v>
          </cell>
          <cell r="BM590">
            <v>3.1821011499999998</v>
          </cell>
          <cell r="BT590">
            <v>0</v>
          </cell>
          <cell r="BU590">
            <v>3.1821011499999998</v>
          </cell>
          <cell r="BV590" t="e">
            <v>#DIV/0!</v>
          </cell>
        </row>
        <row r="591">
          <cell r="C591">
            <v>114</v>
          </cell>
          <cell r="D591">
            <v>0</v>
          </cell>
          <cell r="E591">
            <v>0</v>
          </cell>
          <cell r="AN591">
            <v>23</v>
          </cell>
          <cell r="AP591" t="str">
            <v>Техническое перевооружение ПС 110/10кВ "Скачки 2" (Монтаж АТПГ- 9 МВА и устройств плавки гололеда)</v>
          </cell>
          <cell r="AQ591" t="str">
            <v>СТФ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BF591">
            <v>0</v>
          </cell>
          <cell r="BG591" t="e">
            <v>#DIV/0!</v>
          </cell>
          <cell r="BH591">
            <v>5.871678000000026E-2</v>
          </cell>
          <cell r="BJ591">
            <v>0</v>
          </cell>
          <cell r="BK591">
            <v>5.8716780000000003E-2</v>
          </cell>
          <cell r="BM591">
            <v>5.8716780000000003E-2</v>
          </cell>
          <cell r="BT591">
            <v>0</v>
          </cell>
          <cell r="BU591">
            <v>5.8716780000000003E-2</v>
          </cell>
          <cell r="BV591" t="e">
            <v>#DIV/0!</v>
          </cell>
        </row>
        <row r="592">
          <cell r="C592">
            <v>130</v>
          </cell>
          <cell r="D592">
            <v>2.5782878200000003</v>
          </cell>
          <cell r="E592">
            <v>0</v>
          </cell>
          <cell r="AN592">
            <v>24</v>
          </cell>
          <cell r="AP592" t="str">
            <v>Реконструкция БСК на ПС 110/35/6кВ "Георгиевская" г.Георгиевска Ставропольского края (замена сущ. БСК на БСК  мощностью 10 МВАр , замена  в ячейке сущ. МВ-10кВ  типа  ВМГ-133   на  вакуумный   выключатель типа ВБЭС-10-31,5\1600А, сущ. кабеля  от ячейки Ф-</v>
          </cell>
          <cell r="AQ592" t="str">
            <v>СТФ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BF592">
            <v>0</v>
          </cell>
          <cell r="BG592" t="e">
            <v>#DIV/0!</v>
          </cell>
          <cell r="BH592">
            <v>0.71172651999999959</v>
          </cell>
          <cell r="BJ592">
            <v>0</v>
          </cell>
          <cell r="BK592">
            <v>0.71172652000000003</v>
          </cell>
          <cell r="BM592">
            <v>0.71172652000000003</v>
          </cell>
          <cell r="BT592">
            <v>0</v>
          </cell>
          <cell r="BU592">
            <v>0.71172652000000003</v>
          </cell>
          <cell r="BV592" t="e">
            <v>#DIV/0!</v>
          </cell>
        </row>
        <row r="593">
          <cell r="C593">
            <v>131</v>
          </cell>
          <cell r="D593">
            <v>1.4219925099999997</v>
          </cell>
          <cell r="E593">
            <v>0</v>
          </cell>
          <cell r="AN593">
            <v>25</v>
          </cell>
          <cell r="AP593" t="str">
            <v>Техперевооружение ПС 110/35/10кВ "Левокумская" (замена   основного оборудования - ОД и КЗ на элегазовые выкл. Типа ВЭБ-110 - 2шт., сущ. Ячейки 10кВ на К-59 с вакуумн. Выкл. Типа BB/TEL-10 - 19шт., тр-ры тока 110кВ - 21шт., ТН-110 - 6шт., разъед.110кВ с мо</v>
          </cell>
          <cell r="AQ593" t="str">
            <v>СТФ</v>
          </cell>
          <cell r="AR593">
            <v>23.543880000000001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BF593">
            <v>0</v>
          </cell>
          <cell r="BG593" t="e">
            <v>#DIV/0!</v>
          </cell>
          <cell r="BH593">
            <v>3.4465668999999912</v>
          </cell>
          <cell r="BJ593">
            <v>23.543880000000001</v>
          </cell>
          <cell r="BK593">
            <v>3.4465669000000063</v>
          </cell>
          <cell r="BL593">
            <v>23.543880000000001</v>
          </cell>
          <cell r="BM593">
            <v>3.4465669000000063</v>
          </cell>
          <cell r="BN593">
            <v>0</v>
          </cell>
          <cell r="BP593">
            <v>0</v>
          </cell>
          <cell r="BR593">
            <v>0</v>
          </cell>
          <cell r="BT593">
            <v>0</v>
          </cell>
          <cell r="BU593">
            <v>-20.097313099999994</v>
          </cell>
          <cell r="BV593">
            <v>0.14638907860556569</v>
          </cell>
        </row>
        <row r="594">
          <cell r="C594">
            <v>132</v>
          </cell>
          <cell r="D594">
            <v>0.22034588999999966</v>
          </cell>
          <cell r="E594">
            <v>0</v>
          </cell>
          <cell r="AN594">
            <v>26</v>
          </cell>
          <cell r="AP594" t="str">
            <v>Реконстукция ПС 110/35/10кВ "Зеленогорская" (замена сущ. Т-1 25 т. кВА на тр-р мощностью 40 т. кВА,установка ДК, прокладка контрольных кабелей в сущ.и проектируемых кабельных каналах,  сущ. ячеек РУ-10 кВ на КРУН-10 типа К-59 вакуумными выключателями и  с</v>
          </cell>
          <cell r="AQ594" t="str">
            <v>СТФ</v>
          </cell>
          <cell r="AR594">
            <v>112.65567999999999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BF594">
            <v>0</v>
          </cell>
          <cell r="BG594" t="e">
            <v>#DIV/0!</v>
          </cell>
          <cell r="BH594">
            <v>13.39307925</v>
          </cell>
          <cell r="BJ594">
            <v>29.99325</v>
          </cell>
          <cell r="BK594">
            <v>13.393079250000016</v>
          </cell>
          <cell r="BL594">
            <v>29.99325</v>
          </cell>
          <cell r="BM594">
            <v>13.393079250000016</v>
          </cell>
          <cell r="BN594">
            <v>0</v>
          </cell>
          <cell r="BP594">
            <v>0</v>
          </cell>
          <cell r="BR594">
            <v>0</v>
          </cell>
          <cell r="BT594">
            <v>0</v>
          </cell>
          <cell r="BU594">
            <v>-16.600170749999982</v>
          </cell>
          <cell r="BV594">
            <v>0.44653644570028306</v>
          </cell>
        </row>
        <row r="595">
          <cell r="C595">
            <v>133</v>
          </cell>
          <cell r="D595">
            <v>-0.10972540999999969</v>
          </cell>
          <cell r="E595">
            <v>0</v>
          </cell>
          <cell r="AN595">
            <v>27</v>
          </cell>
          <cell r="AP595" t="str">
            <v>Реконструкция ПС 110/35/10кВ Горячеводская  в г. Пятигорске ( замена сущ. трансформатора Т-1 мощностью 15,0 тыс. кВА на трансформатор мощностью 25,0 тыс. кВА, з</v>
          </cell>
          <cell r="AQ595" t="str">
            <v>СТФ</v>
          </cell>
          <cell r="AR595">
            <v>8.6546000000000003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BF595">
            <v>0</v>
          </cell>
          <cell r="BG595" t="e">
            <v>#DIV/0!</v>
          </cell>
          <cell r="BH595">
            <v>3.8368999399999995</v>
          </cell>
          <cell r="BJ595">
            <v>4.8459060000000012</v>
          </cell>
          <cell r="BK595">
            <v>3.8368999399999999</v>
          </cell>
          <cell r="BL595">
            <v>4.8459060000000012</v>
          </cell>
          <cell r="BM595">
            <v>3.8368999399999999</v>
          </cell>
          <cell r="BN595">
            <v>0</v>
          </cell>
          <cell r="BP595">
            <v>0</v>
          </cell>
          <cell r="BR595">
            <v>0</v>
          </cell>
          <cell r="BT595">
            <v>0</v>
          </cell>
          <cell r="BU595">
            <v>-1.0090060600000013</v>
          </cell>
          <cell r="BV595">
            <v>0.79178175144131957</v>
          </cell>
        </row>
        <row r="596">
          <cell r="C596">
            <v>134</v>
          </cell>
          <cell r="D596">
            <v>3.8051786899999991</v>
          </cell>
          <cell r="E596">
            <v>0</v>
          </cell>
          <cell r="AN596">
            <v>28</v>
          </cell>
          <cell r="AP596" t="str">
            <v>Организация грозозащиты оборудования ПС 110 кВ от набегающих волн перенапряжений с ВЛ-110 кВ (подверженных интенсивному гололедообразованию) с помощью нелинейных ОПН с демонтажем грозотроса на подходах к ПС</v>
          </cell>
          <cell r="AQ596" t="str">
            <v>СТФ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BF596">
            <v>0</v>
          </cell>
          <cell r="BG596" t="e">
            <v>#DIV/0!</v>
          </cell>
          <cell r="BH596">
            <v>0.35399999999999998</v>
          </cell>
          <cell r="BJ596">
            <v>0</v>
          </cell>
          <cell r="BK596">
            <v>0.35399999999999998</v>
          </cell>
          <cell r="BM596">
            <v>0.35399999999999998</v>
          </cell>
          <cell r="BT596">
            <v>0</v>
          </cell>
          <cell r="BU596">
            <v>0.35399999999999998</v>
          </cell>
          <cell r="BV596" t="e">
            <v>#DIV/0!</v>
          </cell>
        </row>
        <row r="597">
          <cell r="C597">
            <v>135</v>
          </cell>
          <cell r="D597">
            <v>0.58190135000000009</v>
          </cell>
          <cell r="E597">
            <v>0</v>
          </cell>
          <cell r="AN597">
            <v>29</v>
          </cell>
          <cell r="AP597" t="str">
            <v>Реконструкция ПС 110/35/10 кВ "Восход" (с заменой проводов шин 110 кВ и ошиновки ВЛ и оборудования 110 кВ на провод АС-185)</v>
          </cell>
          <cell r="AQ597" t="str">
            <v>СТФ</v>
          </cell>
          <cell r="AR597">
            <v>2.3788799999999997</v>
          </cell>
          <cell r="AS597">
            <v>2.67388</v>
          </cell>
          <cell r="AT597">
            <v>2.67388</v>
          </cell>
          <cell r="AU597">
            <v>0</v>
          </cell>
          <cell r="AV597">
            <v>0</v>
          </cell>
          <cell r="AW597">
            <v>0.25</v>
          </cell>
          <cell r="BE597">
            <v>0.25</v>
          </cell>
          <cell r="BF597">
            <v>0.25</v>
          </cell>
          <cell r="BG597" t="e">
            <v>#DIV/0!</v>
          </cell>
          <cell r="BJ597">
            <v>0</v>
          </cell>
          <cell r="BK597">
            <v>0.29499999999999998</v>
          </cell>
          <cell r="BM597">
            <v>8.8499999999999995E-2</v>
          </cell>
          <cell r="BS597">
            <v>0.20649999999999999</v>
          </cell>
          <cell r="BT597">
            <v>2.3788800000000001</v>
          </cell>
          <cell r="BU597">
            <v>0.29499999999999998</v>
          </cell>
          <cell r="BV597" t="e">
            <v>#DIV/0!</v>
          </cell>
        </row>
        <row r="598">
          <cell r="C598">
            <v>136</v>
          </cell>
          <cell r="D598">
            <v>0.53503424000000022</v>
          </cell>
          <cell r="E598">
            <v>0</v>
          </cell>
          <cell r="AO598">
            <v>6</v>
          </cell>
          <cell r="AP598" t="str">
            <v>ПС 35 кВ (СН1)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 t="e">
            <v>#DIV/0!</v>
          </cell>
          <cell r="BH598">
            <v>9.367866000000015E-2</v>
          </cell>
          <cell r="BI598">
            <v>0</v>
          </cell>
          <cell r="BJ598">
            <v>0</v>
          </cell>
          <cell r="BK598">
            <v>9.3678660000000011E-2</v>
          </cell>
          <cell r="BL598">
            <v>0</v>
          </cell>
          <cell r="BM598">
            <v>9.3678660000000011E-2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9.3678660000000011E-2</v>
          </cell>
          <cell r="BV598" t="e">
            <v>#DIV/0!</v>
          </cell>
          <cell r="BW598">
            <v>0</v>
          </cell>
          <cell r="BX598">
            <v>0</v>
          </cell>
        </row>
        <row r="599">
          <cell r="C599">
            <v>137</v>
          </cell>
          <cell r="D599">
            <v>4.7166278999999998</v>
          </cell>
          <cell r="E599">
            <v>0</v>
          </cell>
          <cell r="AN599">
            <v>30</v>
          </cell>
          <cell r="AP599" t="str">
            <v xml:space="preserve">Реконструкция ПС 35/10кВ "Комсомолец" - 2-й ПК( замена ячеек КРУН-10 на ячейки типа К-59 с вакумн.выкл.и РЗ типа Сириус- 12 шт,замена сетчатого огражд. ПС на ж/б-160 п.м.) </v>
          </cell>
          <cell r="AQ599" t="str">
            <v>СТФ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BF599">
            <v>0</v>
          </cell>
          <cell r="BG599" t="e">
            <v>#DIV/0!</v>
          </cell>
          <cell r="BH599">
            <v>9.367866000000015E-2</v>
          </cell>
          <cell r="BJ599">
            <v>0</v>
          </cell>
          <cell r="BK599">
            <v>9.3678660000000011E-2</v>
          </cell>
          <cell r="BM599">
            <v>9.3678660000000011E-2</v>
          </cell>
          <cell r="BT599">
            <v>0</v>
          </cell>
          <cell r="BU599">
            <v>9.3678660000000011E-2</v>
          </cell>
          <cell r="BV599" t="e">
            <v>#DIV/0!</v>
          </cell>
        </row>
        <row r="600">
          <cell r="C600">
            <v>138</v>
          </cell>
          <cell r="D600">
            <v>0.78223864999999992</v>
          </cell>
          <cell r="E600">
            <v>0</v>
          </cell>
        </row>
        <row r="601">
          <cell r="D601">
            <v>3.2938793199999998</v>
          </cell>
          <cell r="E601">
            <v>0</v>
          </cell>
          <cell r="AO601" t="str">
            <v>2.4.</v>
          </cell>
          <cell r="AP601" t="str">
            <v>Технологическое присоединение</v>
          </cell>
          <cell r="AR601">
            <v>1808.0316106252767</v>
          </cell>
          <cell r="AS601">
            <v>1977.3763916215999</v>
          </cell>
          <cell r="AT601">
            <v>1405.9538812000001</v>
          </cell>
          <cell r="AU601">
            <v>369.34024612000002</v>
          </cell>
          <cell r="AV601">
            <v>1070.2620712438747</v>
          </cell>
          <cell r="AW601">
            <v>1093.8363400000005</v>
          </cell>
          <cell r="AX601">
            <v>136.743709</v>
          </cell>
          <cell r="AY601">
            <v>89.557999999999964</v>
          </cell>
          <cell r="AZ601">
            <v>195.40694609687478</v>
          </cell>
          <cell r="BA601">
            <v>174.42100000000002</v>
          </cell>
          <cell r="BB601">
            <v>301.75063</v>
          </cell>
          <cell r="BC601">
            <v>340.83999999999992</v>
          </cell>
          <cell r="BD601">
            <v>436.36078614699994</v>
          </cell>
          <cell r="BE601">
            <v>489.01734000000005</v>
          </cell>
          <cell r="BF601">
            <v>18.181268756125263</v>
          </cell>
          <cell r="BG601" t="e">
            <v>#DIV/0!</v>
          </cell>
          <cell r="BH601">
            <v>90.009730519999991</v>
          </cell>
          <cell r="BI601">
            <v>289.33593316000002</v>
          </cell>
          <cell r="BJ601">
            <v>924.5764170168502</v>
          </cell>
          <cell r="BK601">
            <v>823.20020129333341</v>
          </cell>
          <cell r="BL601">
            <v>325.10561092</v>
          </cell>
          <cell r="BM601">
            <v>48.069513230000005</v>
          </cell>
          <cell r="BN601">
            <v>153.815438403</v>
          </cell>
          <cell r="BO601">
            <v>100.76335005999998</v>
          </cell>
          <cell r="BP601">
            <v>183.32314102718365</v>
          </cell>
          <cell r="BQ601">
            <v>309.59940887333335</v>
          </cell>
          <cell r="BR601">
            <v>262.3322266666666</v>
          </cell>
          <cell r="BS601">
            <v>364.76792912999997</v>
          </cell>
          <cell r="BT601">
            <v>371.98498502000001</v>
          </cell>
          <cell r="BU601">
            <v>-101.37621572351703</v>
          </cell>
          <cell r="BV601" t="e">
            <v>#DIV/0!</v>
          </cell>
          <cell r="BW601">
            <v>0</v>
          </cell>
          <cell r="BX601">
            <v>0</v>
          </cell>
        </row>
        <row r="602">
          <cell r="C602">
            <v>139</v>
          </cell>
          <cell r="D602">
            <v>-0.51789499999999999</v>
          </cell>
          <cell r="E602">
            <v>0</v>
          </cell>
          <cell r="AO602">
            <v>1</v>
          </cell>
          <cell r="AP602" t="str">
            <v xml:space="preserve">Объекты технологического присоединения мощностью свыше 750 кВт. </v>
          </cell>
          <cell r="AR602">
            <v>1806.2343906252768</v>
          </cell>
          <cell r="AS602">
            <v>1952.8887646937997</v>
          </cell>
          <cell r="AT602">
            <v>1379.4853012000001</v>
          </cell>
          <cell r="AU602">
            <v>368.11501991</v>
          </cell>
          <cell r="AV602">
            <v>1068.8830712438748</v>
          </cell>
          <cell r="AW602">
            <v>1070.5633400000004</v>
          </cell>
          <cell r="AX602">
            <v>136.743709</v>
          </cell>
          <cell r="AY602">
            <v>83.634999999999977</v>
          </cell>
          <cell r="AZ602">
            <v>194.02794609687479</v>
          </cell>
          <cell r="BA602">
            <v>170.51600000000002</v>
          </cell>
          <cell r="BB602">
            <v>301.75063</v>
          </cell>
          <cell r="BC602">
            <v>329.10699999999997</v>
          </cell>
          <cell r="BD602">
            <v>436.36078614699994</v>
          </cell>
          <cell r="BE602">
            <v>487.30534</v>
          </cell>
          <cell r="BF602">
            <v>1.6802687561252632</v>
          </cell>
          <cell r="BG602" t="e">
            <v>#DIV/0!</v>
          </cell>
          <cell r="BH602">
            <v>88.390540509999994</v>
          </cell>
          <cell r="BI602">
            <v>288.03839316</v>
          </cell>
          <cell r="BJ602">
            <v>922.94919701685023</v>
          </cell>
          <cell r="BK602">
            <v>795.4209807200001</v>
          </cell>
          <cell r="BL602">
            <v>325.10561092</v>
          </cell>
          <cell r="BM602">
            <v>39.833384550000005</v>
          </cell>
          <cell r="BN602">
            <v>152.56790306966667</v>
          </cell>
          <cell r="BO602">
            <v>98.606873039999982</v>
          </cell>
          <cell r="BP602">
            <v>182.94345636051699</v>
          </cell>
          <cell r="BQ602">
            <v>297.184009</v>
          </cell>
          <cell r="BR602">
            <v>262.3322266666666</v>
          </cell>
          <cell r="BS602">
            <v>359.79671413</v>
          </cell>
          <cell r="BT602">
            <v>371.98498502000001</v>
          </cell>
          <cell r="BU602">
            <v>-127.52821629685037</v>
          </cell>
          <cell r="BV602" t="e">
            <v>#DIV/0!</v>
          </cell>
          <cell r="BW602">
            <v>0</v>
          </cell>
          <cell r="BX602">
            <v>0</v>
          </cell>
        </row>
        <row r="603">
          <cell r="C603">
            <v>140</v>
          </cell>
          <cell r="D603">
            <v>0.57181458999999979</v>
          </cell>
          <cell r="E603">
            <v>0</v>
          </cell>
        </row>
        <row r="604">
          <cell r="C604">
            <v>141</v>
          </cell>
          <cell r="D604">
            <v>0.64732600000000007</v>
          </cell>
          <cell r="E604">
            <v>0</v>
          </cell>
          <cell r="AO604">
            <v>2</v>
          </cell>
          <cell r="AP604" t="str">
            <v>Объекты технологического присоединения мощностью от 100 до 750 кВт.</v>
          </cell>
          <cell r="AR604">
            <v>1.79722</v>
          </cell>
          <cell r="AS604">
            <v>18.845780000000001</v>
          </cell>
          <cell r="AT604">
            <v>21.24</v>
          </cell>
          <cell r="AU604">
            <v>0.875</v>
          </cell>
          <cell r="AV604">
            <v>1.379</v>
          </cell>
          <cell r="AW604">
            <v>18</v>
          </cell>
          <cell r="AX604">
            <v>0</v>
          </cell>
          <cell r="AY604">
            <v>5.9179999999999993</v>
          </cell>
          <cell r="AZ604">
            <v>1.379</v>
          </cell>
          <cell r="BA604">
            <v>3.01</v>
          </cell>
          <cell r="BB604">
            <v>0</v>
          </cell>
          <cell r="BC604">
            <v>8.1419999999999995</v>
          </cell>
          <cell r="BD604">
            <v>0</v>
          </cell>
          <cell r="BE604">
            <v>0.93</v>
          </cell>
          <cell r="BF604">
            <v>12.069999999999999</v>
          </cell>
          <cell r="BG604" t="e">
            <v>#DIV/0!</v>
          </cell>
          <cell r="BH604">
            <v>0.29692582000000028</v>
          </cell>
          <cell r="BI604">
            <v>1.2975399999999999</v>
          </cell>
          <cell r="BJ604">
            <v>1.6272199999999999</v>
          </cell>
          <cell r="BK604">
            <v>20.239064646666669</v>
          </cell>
          <cell r="BL604">
            <v>0</v>
          </cell>
          <cell r="BM604">
            <v>6.9121314200000006</v>
          </cell>
          <cell r="BN604">
            <v>1.2475353333333332</v>
          </cell>
          <cell r="BO604">
            <v>1.2301000199999998</v>
          </cell>
          <cell r="BP604">
            <v>0.37968466666666661</v>
          </cell>
          <cell r="BQ604">
            <v>9.9826132066666666</v>
          </cell>
          <cell r="BR604">
            <v>0</v>
          </cell>
          <cell r="BS604">
            <v>2.1142199999999995</v>
          </cell>
          <cell r="BT604">
            <v>0</v>
          </cell>
          <cell r="BU604">
            <v>18.611844646666668</v>
          </cell>
          <cell r="BV604" t="e">
            <v>#DIV/0!</v>
          </cell>
          <cell r="BW604">
            <v>0</v>
          </cell>
          <cell r="BX604">
            <v>0</v>
          </cell>
        </row>
        <row r="605">
          <cell r="C605">
            <v>142</v>
          </cell>
          <cell r="D605">
            <v>-0.16102367999999992</v>
          </cell>
          <cell r="E605">
            <v>0</v>
          </cell>
        </row>
        <row r="606">
          <cell r="C606">
            <v>126</v>
          </cell>
          <cell r="D606">
            <v>1E-3</v>
          </cell>
          <cell r="E606">
            <v>8.7600000000000004E-3</v>
          </cell>
          <cell r="AO606">
            <v>3</v>
          </cell>
          <cell r="AP606" t="str">
            <v>Объекты технологического присоединения мощностью от 15 до 100 кВт.</v>
          </cell>
          <cell r="AR606">
            <v>0</v>
          </cell>
          <cell r="AS606">
            <v>4.3542000000000005</v>
          </cell>
          <cell r="AT606">
            <v>4.3542000000000005</v>
          </cell>
          <cell r="AU606">
            <v>0</v>
          </cell>
          <cell r="AV606">
            <v>0</v>
          </cell>
          <cell r="AW606">
            <v>4.3419999999999996</v>
          </cell>
          <cell r="AX606">
            <v>0</v>
          </cell>
          <cell r="AY606">
            <v>0</v>
          </cell>
          <cell r="AZ606">
            <v>0</v>
          </cell>
          <cell r="BA606">
            <v>0.8660000000000001</v>
          </cell>
          <cell r="BB606">
            <v>0</v>
          </cell>
          <cell r="BC606">
            <v>2.8639999999999999</v>
          </cell>
          <cell r="BD606">
            <v>0</v>
          </cell>
          <cell r="BE606">
            <v>0.61199999999999999</v>
          </cell>
          <cell r="BF606">
            <v>3.69</v>
          </cell>
          <cell r="BG606" t="e">
            <v>#DIV/0!</v>
          </cell>
          <cell r="BH606">
            <v>0.81837811999999999</v>
          </cell>
          <cell r="BI606">
            <v>0</v>
          </cell>
          <cell r="BJ606">
            <v>0</v>
          </cell>
          <cell r="BK606">
            <v>5.9417634533333334</v>
          </cell>
          <cell r="BL606">
            <v>0</v>
          </cell>
          <cell r="BM606">
            <v>0.8183781200000001</v>
          </cell>
          <cell r="BN606">
            <v>0</v>
          </cell>
          <cell r="BO606">
            <v>0.91737700000000011</v>
          </cell>
          <cell r="BP606">
            <v>0</v>
          </cell>
          <cell r="BQ606">
            <v>1.7038133333333327</v>
          </cell>
          <cell r="BR606">
            <v>0</v>
          </cell>
          <cell r="BS606">
            <v>2.5021949999999999</v>
          </cell>
          <cell r="BT606">
            <v>0</v>
          </cell>
          <cell r="BU606">
            <v>5.9417634533333334</v>
          </cell>
          <cell r="BV606" t="e">
            <v>#DIV/0!</v>
          </cell>
          <cell r="BW606">
            <v>0</v>
          </cell>
          <cell r="BX606">
            <v>0</v>
          </cell>
        </row>
        <row r="607">
          <cell r="C607">
            <v>127</v>
          </cell>
          <cell r="D607">
            <v>6.1200000000000004E-3</v>
          </cell>
          <cell r="E607">
            <v>7.79E-3</v>
          </cell>
        </row>
        <row r="608">
          <cell r="C608">
            <v>129</v>
          </cell>
          <cell r="D608">
            <v>0</v>
          </cell>
          <cell r="E608">
            <v>0.13797999999999999</v>
          </cell>
          <cell r="AO608">
            <v>4</v>
          </cell>
          <cell r="AP608" t="str">
            <v>Объекты технологического присоединения мощностью до 15 кВт.</v>
          </cell>
          <cell r="AR608">
            <v>0</v>
          </cell>
          <cell r="AS608">
            <v>1.2876469277999996</v>
          </cell>
          <cell r="AT608">
            <v>0.87438000000000005</v>
          </cell>
          <cell r="AU608">
            <v>0.35022620999999998</v>
          </cell>
          <cell r="AV608">
            <v>0</v>
          </cell>
          <cell r="AW608">
            <v>0.93100000000000005</v>
          </cell>
          <cell r="AX608">
            <v>0</v>
          </cell>
          <cell r="AY608">
            <v>5.0000000000000001E-3</v>
          </cell>
          <cell r="AZ608">
            <v>0</v>
          </cell>
          <cell r="BA608">
            <v>2.9000000000000001E-2</v>
          </cell>
          <cell r="BB608">
            <v>0</v>
          </cell>
          <cell r="BC608">
            <v>0.72699999999999998</v>
          </cell>
          <cell r="BD608">
            <v>0</v>
          </cell>
          <cell r="BE608">
            <v>0.17</v>
          </cell>
          <cell r="BF608">
            <v>0.7410000000000001</v>
          </cell>
          <cell r="BG608" t="e">
            <v>#DIV/0!</v>
          </cell>
          <cell r="BH608">
            <v>0.50388606999999996</v>
          </cell>
          <cell r="BI608">
            <v>0</v>
          </cell>
          <cell r="BJ608">
            <v>0</v>
          </cell>
          <cell r="BK608">
            <v>1.5983924733333332</v>
          </cell>
          <cell r="BL608">
            <v>0</v>
          </cell>
          <cell r="BM608">
            <v>0.50561914000000008</v>
          </cell>
          <cell r="BN608">
            <v>0</v>
          </cell>
          <cell r="BO608">
            <v>8.9999999999999993E-3</v>
          </cell>
          <cell r="BP608">
            <v>0</v>
          </cell>
          <cell r="BQ608">
            <v>0.72897333333333314</v>
          </cell>
          <cell r="BR608">
            <v>0</v>
          </cell>
          <cell r="BS608">
            <v>0.3548</v>
          </cell>
          <cell r="BT608">
            <v>0</v>
          </cell>
          <cell r="BU608">
            <v>1.5983924733333332</v>
          </cell>
          <cell r="BV608" t="e">
            <v>#DIV/0!</v>
          </cell>
          <cell r="BW608">
            <v>0</v>
          </cell>
          <cell r="BX608">
            <v>0</v>
          </cell>
        </row>
        <row r="609">
          <cell r="C609">
            <v>128</v>
          </cell>
          <cell r="D609">
            <v>4.0000000000000001E-3</v>
          </cell>
          <cell r="E609">
            <v>2.6339099999999998</v>
          </cell>
        </row>
        <row r="610">
          <cell r="D610">
            <v>0</v>
          </cell>
          <cell r="E610">
            <v>0</v>
          </cell>
          <cell r="AO610">
            <v>5</v>
          </cell>
          <cell r="AP610" t="str">
            <v>Генерация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</row>
        <row r="611">
          <cell r="D611">
            <v>0</v>
          </cell>
          <cell r="E611">
            <v>0</v>
          </cell>
        </row>
        <row r="612">
          <cell r="D612">
            <v>0</v>
          </cell>
          <cell r="E612">
            <v>0</v>
          </cell>
          <cell r="AP612" t="str">
            <v>в т.ч.</v>
          </cell>
          <cell r="AR612">
            <v>1808.0316106252769</v>
          </cell>
          <cell r="AS612">
            <v>1977.3763916216001</v>
          </cell>
          <cell r="AT612">
            <v>1405.9538811999998</v>
          </cell>
          <cell r="AU612">
            <v>369.34024612000007</v>
          </cell>
          <cell r="AV612">
            <v>1070.2620712438747</v>
          </cell>
          <cell r="AW612">
            <v>1093.8363400000001</v>
          </cell>
          <cell r="AX612">
            <v>136.743709</v>
          </cell>
          <cell r="AY612">
            <v>89.558000000000007</v>
          </cell>
          <cell r="AZ612">
            <v>195.40694609687478</v>
          </cell>
          <cell r="BA612">
            <v>174.42100000000002</v>
          </cell>
          <cell r="BB612">
            <v>301.75063</v>
          </cell>
          <cell r="BC612">
            <v>340.84</v>
          </cell>
          <cell r="BD612">
            <v>436.360786147</v>
          </cell>
          <cell r="BE612">
            <v>489.01733999999993</v>
          </cell>
          <cell r="BF612">
            <v>18.181268756125256</v>
          </cell>
          <cell r="BG612" t="e">
            <v>#DIV/0!</v>
          </cell>
          <cell r="BH612">
            <v>90.009730519999991</v>
          </cell>
          <cell r="BI612">
            <v>289.33593315999997</v>
          </cell>
          <cell r="BJ612">
            <v>924.57641701685043</v>
          </cell>
          <cell r="BK612">
            <v>823.20020129333329</v>
          </cell>
          <cell r="BL612">
            <v>325.10561092</v>
          </cell>
          <cell r="BM612">
            <v>48.069513229999998</v>
          </cell>
          <cell r="BN612">
            <v>153.81543840300003</v>
          </cell>
          <cell r="BO612">
            <v>100.76335005999999</v>
          </cell>
          <cell r="BP612">
            <v>183.32314102718371</v>
          </cell>
          <cell r="BQ612">
            <v>309.59940887333335</v>
          </cell>
          <cell r="BR612">
            <v>262.3322266666666</v>
          </cell>
          <cell r="BS612">
            <v>364.76792912999997</v>
          </cell>
          <cell r="BT612">
            <v>371.98498502000001</v>
          </cell>
          <cell r="BU612">
            <v>-101.37621572351702</v>
          </cell>
          <cell r="BV612" t="e">
            <v>#DIV/0!</v>
          </cell>
          <cell r="BW612">
            <v>0</v>
          </cell>
          <cell r="BX612">
            <v>0</v>
          </cell>
        </row>
        <row r="613">
          <cell r="C613">
            <v>120</v>
          </cell>
          <cell r="D613">
            <v>0</v>
          </cell>
          <cell r="E613">
            <v>0</v>
          </cell>
          <cell r="AP613" t="str">
            <v xml:space="preserve">Техническое перевооружение и реконструкция, в.т.ч.: </v>
          </cell>
          <cell r="AR613">
            <v>24.98414</v>
          </cell>
          <cell r="AS613">
            <v>24.578646928799998</v>
          </cell>
          <cell r="AT613">
            <v>22.9864</v>
          </cell>
          <cell r="AU613">
            <v>0.66124315999999994</v>
          </cell>
          <cell r="AV613">
            <v>21.173000000000002</v>
          </cell>
          <cell r="AW613">
            <v>19.741999999999997</v>
          </cell>
          <cell r="AX613">
            <v>0</v>
          </cell>
          <cell r="AY613">
            <v>0.53100000000000003</v>
          </cell>
          <cell r="AZ613">
            <v>1.173</v>
          </cell>
          <cell r="BA613">
            <v>3.05</v>
          </cell>
          <cell r="BB613">
            <v>10</v>
          </cell>
          <cell r="BC613">
            <v>3.5870000000000002</v>
          </cell>
          <cell r="BD613">
            <v>10</v>
          </cell>
          <cell r="BE613">
            <v>12.574</v>
          </cell>
          <cell r="BF613">
            <v>-1.6930000000000032</v>
          </cell>
          <cell r="BG613" t="e">
            <v>#DIV/0!</v>
          </cell>
          <cell r="BH613">
            <v>20.446143329999995</v>
          </cell>
          <cell r="BI613">
            <v>1.9478</v>
          </cell>
          <cell r="BJ613">
            <v>24.984139999999996</v>
          </cell>
          <cell r="BK613">
            <v>35.054350879999994</v>
          </cell>
          <cell r="BL613">
            <v>10.190769999999999</v>
          </cell>
          <cell r="BM613">
            <v>12.531775880000001</v>
          </cell>
          <cell r="BN613">
            <v>0.493894</v>
          </cell>
          <cell r="BO613">
            <v>2.64</v>
          </cell>
          <cell r="BP613">
            <v>6.1265599999999996</v>
          </cell>
          <cell r="BQ613">
            <v>13.191663</v>
          </cell>
          <cell r="BR613">
            <v>8.1729160000000007</v>
          </cell>
          <cell r="BS613">
            <v>6.6909119999999973</v>
          </cell>
          <cell r="BT613">
            <v>6.7353855200000003</v>
          </cell>
          <cell r="BU613">
            <v>10.070210880000001</v>
          </cell>
          <cell r="BV613" t="e">
            <v>#DIV/0!</v>
          </cell>
          <cell r="BW613">
            <v>0</v>
          </cell>
          <cell r="BX613">
            <v>0</v>
          </cell>
        </row>
        <row r="614">
          <cell r="D614">
            <v>0</v>
          </cell>
          <cell r="E614">
            <v>0</v>
          </cell>
          <cell r="AP614" t="str">
            <v>Воздушные Линии 110-330 кВ (ВН)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 t="e">
            <v>#DIV/0!</v>
          </cell>
          <cell r="BH614">
            <v>19.947389479999998</v>
          </cell>
          <cell r="BI614">
            <v>0</v>
          </cell>
          <cell r="BJ614">
            <v>0</v>
          </cell>
          <cell r="BK614">
            <v>19.396288960000003</v>
          </cell>
          <cell r="BL614">
            <v>0</v>
          </cell>
          <cell r="BM614">
            <v>12.031288960000001</v>
          </cell>
          <cell r="BN614">
            <v>0</v>
          </cell>
          <cell r="BO614">
            <v>0</v>
          </cell>
          <cell r="BP614">
            <v>0</v>
          </cell>
          <cell r="BQ614">
            <v>7.3650000000000002</v>
          </cell>
          <cell r="BR614">
            <v>0</v>
          </cell>
          <cell r="BS614">
            <v>0</v>
          </cell>
          <cell r="BT614">
            <v>0.55110051999999998</v>
          </cell>
          <cell r="BU614">
            <v>19.396288960000003</v>
          </cell>
          <cell r="BV614" t="e">
            <v>#DIV/0!</v>
          </cell>
          <cell r="BW614">
            <v>0</v>
          </cell>
          <cell r="BX614">
            <v>0</v>
          </cell>
        </row>
        <row r="615">
          <cell r="D615">
            <v>0</v>
          </cell>
          <cell r="E615">
            <v>0</v>
          </cell>
          <cell r="AN615">
            <v>31</v>
          </cell>
          <cell r="AP615" t="str">
            <v>Реконструкция ВЛ-110кВ Л-63 Восход  - Благодарная 110 (замена опор, сущ. проводов на провода большего сечения, грозозащитного троса и изоляторов в полном объеме) (свыше 750)</v>
          </cell>
          <cell r="AQ615" t="str">
            <v>СТФ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BF615">
            <v>0</v>
          </cell>
          <cell r="BG615" t="e">
            <v>#DIV/0!</v>
          </cell>
          <cell r="BH615">
            <v>13.327</v>
          </cell>
          <cell r="BJ615">
            <v>0</v>
          </cell>
          <cell r="BK615">
            <v>12.995767550000002</v>
          </cell>
          <cell r="BM615">
            <v>9.9327675500000012</v>
          </cell>
          <cell r="BQ615">
            <v>3.0630000000000002</v>
          </cell>
          <cell r="BT615">
            <v>0.33123245000000001</v>
          </cell>
          <cell r="BU615">
            <v>12.995767550000002</v>
          </cell>
          <cell r="BV615" t="e">
            <v>#DIV/0!</v>
          </cell>
        </row>
        <row r="616">
          <cell r="D616">
            <v>0</v>
          </cell>
          <cell r="E616">
            <v>0</v>
          </cell>
          <cell r="AN616">
            <v>32</v>
          </cell>
          <cell r="AP616" t="str">
            <v>Реконструкция ВЛ-110кВ Л-53 Ипатово   - Н. Балка (замена опор, сущ. проводов на провода большего сечения, грозозащитного троса и изоляторов в полном объеме) (свыше 750)</v>
          </cell>
          <cell r="AQ616" t="str">
            <v>СТФ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BF616">
            <v>0</v>
          </cell>
          <cell r="BG616" t="e">
            <v>#DIV/0!</v>
          </cell>
          <cell r="BH616">
            <v>4.7460000000000004</v>
          </cell>
          <cell r="BJ616">
            <v>0</v>
          </cell>
          <cell r="BK616">
            <v>4.5261319300000009</v>
          </cell>
          <cell r="BM616">
            <v>0.22413193000000001</v>
          </cell>
          <cell r="BQ616">
            <v>4.3020000000000005</v>
          </cell>
          <cell r="BT616">
            <v>0.21986807</v>
          </cell>
          <cell r="BU616">
            <v>4.5261319300000009</v>
          </cell>
          <cell r="BV616" t="e">
            <v>#DIV/0!</v>
          </cell>
        </row>
        <row r="617">
          <cell r="D617">
            <v>0</v>
          </cell>
          <cell r="E617">
            <v>0</v>
          </cell>
          <cell r="AN617">
            <v>33</v>
          </cell>
          <cell r="AP617" t="str">
            <v>Реконструкция ВЛ-110кВ Л-14 Изобильная - Междуреченская (замена  проводов на провод АС-185, изоляторов и грозозащ. троса в полном объеме, частичная  (свыше 750)</v>
          </cell>
          <cell r="AQ617" t="str">
            <v>СТФ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BF617">
            <v>0</v>
          </cell>
          <cell r="BG617" t="e">
            <v>#DIV/0!</v>
          </cell>
          <cell r="BH617">
            <v>1.8743894799999967</v>
          </cell>
          <cell r="BJ617">
            <v>0</v>
          </cell>
          <cell r="BK617">
            <v>1.8743894800000001</v>
          </cell>
          <cell r="BM617">
            <v>1.8743894800000001</v>
          </cell>
          <cell r="BT617">
            <v>0</v>
          </cell>
          <cell r="BU617">
            <v>1.8743894800000001</v>
          </cell>
          <cell r="BV617" t="e">
            <v>#DIV/0!</v>
          </cell>
        </row>
        <row r="618">
          <cell r="D618">
            <v>5.8819271999999998</v>
          </cell>
          <cell r="E618">
            <v>5.0400000000000002E-3</v>
          </cell>
          <cell r="AP618" t="str">
            <v>Воздушные Линии 35 кВ (СН1)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</row>
        <row r="619">
          <cell r="D619">
            <v>0</v>
          </cell>
          <cell r="E619">
            <v>0</v>
          </cell>
        </row>
        <row r="620">
          <cell r="D620">
            <v>0</v>
          </cell>
          <cell r="E620">
            <v>0</v>
          </cell>
          <cell r="AP620" t="str">
            <v>Воздушные Линии 1-20 кВ (СН2)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8.2819299999999929E-3</v>
          </cell>
          <cell r="BI620">
            <v>0</v>
          </cell>
          <cell r="BJ620">
            <v>0</v>
          </cell>
          <cell r="BK620">
            <v>8.2819299999999998E-3</v>
          </cell>
          <cell r="BL620">
            <v>0</v>
          </cell>
          <cell r="BM620">
            <v>8.2819299999999998E-3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8.2819299999999998E-3</v>
          </cell>
          <cell r="BV620" t="e">
            <v>#DIV/0!</v>
          </cell>
          <cell r="BW620">
            <v>0</v>
          </cell>
          <cell r="BX620">
            <v>0</v>
          </cell>
        </row>
        <row r="621">
          <cell r="C621">
            <v>159</v>
          </cell>
          <cell r="D621">
            <v>0</v>
          </cell>
          <cell r="E621">
            <v>0</v>
          </cell>
          <cell r="AN621">
            <v>34</v>
          </cell>
          <cell r="AP621" t="str">
            <v>Реконструкция ВЛ 10 кВ ф-117 от ПС 110/35/10 кВ "Зеленогорская" для тех.присоед. производственных и складских помещений в п.Нежинский  (15-100)</v>
          </cell>
          <cell r="AQ621" t="str">
            <v>СТФ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BH621">
            <v>8.2819299999999929E-3</v>
          </cell>
          <cell r="BJ621">
            <v>0</v>
          </cell>
          <cell r="BK621">
            <v>8.2819299999999998E-3</v>
          </cell>
          <cell r="BM621">
            <v>8.2819299999999998E-3</v>
          </cell>
          <cell r="BT621">
            <v>0</v>
          </cell>
          <cell r="BU621">
            <v>8.2819299999999998E-3</v>
          </cell>
          <cell r="BV621" t="e">
            <v>#DIV/0!</v>
          </cell>
        </row>
        <row r="622">
          <cell r="C622">
            <v>161</v>
          </cell>
          <cell r="D622">
            <v>0</v>
          </cell>
          <cell r="E622">
            <v>0</v>
          </cell>
        </row>
        <row r="623">
          <cell r="C623">
            <v>162</v>
          </cell>
          <cell r="D623">
            <v>0</v>
          </cell>
          <cell r="E623">
            <v>0</v>
          </cell>
          <cell r="AP623" t="str">
            <v>Воздушные Линии 0,4 кВ (СН2)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0.26200000000000001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0.26200000000000001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0.30915999999999999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0.30915999999999999</v>
          </cell>
          <cell r="BT623">
            <v>0</v>
          </cell>
          <cell r="BU623">
            <v>0.30915999999999999</v>
          </cell>
          <cell r="BV623">
            <v>0</v>
          </cell>
          <cell r="BW623">
            <v>0</v>
          </cell>
          <cell r="BX623">
            <v>0</v>
          </cell>
        </row>
        <row r="624">
          <cell r="C624">
            <v>163</v>
          </cell>
          <cell r="D624">
            <v>0</v>
          </cell>
          <cell r="E624">
            <v>0</v>
          </cell>
          <cell r="AN624">
            <v>35</v>
          </cell>
          <cell r="AP624" t="str">
            <v>Реконструкция ВЛ 0,4 кВ Ф-2 от ТП-2276/124 для обеспечения технологического присоединения магазина пос. Комсомолец, ул. Октябрьская, 37 Кировского района Ставропольского края (Маньшина Д.В.) (15-100)</v>
          </cell>
          <cell r="AQ624" t="str">
            <v>СТФ</v>
          </cell>
          <cell r="AW624">
            <v>0.26200000000000001</v>
          </cell>
          <cell r="BE624">
            <v>0.26200000000000001</v>
          </cell>
          <cell r="BK624">
            <v>0.30915999999999999</v>
          </cell>
          <cell r="BS624">
            <v>0.30915999999999999</v>
          </cell>
          <cell r="BU624">
            <v>0.30915999999999999</v>
          </cell>
        </row>
        <row r="625">
          <cell r="C625">
            <v>165</v>
          </cell>
          <cell r="D625">
            <v>0</v>
          </cell>
          <cell r="E625">
            <v>0</v>
          </cell>
          <cell r="AP625" t="str">
            <v>ПС 110-330 кВ (ВН)</v>
          </cell>
          <cell r="AR625">
            <v>24.98414</v>
          </cell>
          <cell r="AS625">
            <v>24.159480000999999</v>
          </cell>
          <cell r="AT625">
            <v>22.980499999999999</v>
          </cell>
          <cell r="AU625">
            <v>0.31101695000000001</v>
          </cell>
          <cell r="AV625">
            <v>21.173000000000002</v>
          </cell>
          <cell r="AW625">
            <v>19.474999999999998</v>
          </cell>
          <cell r="AX625">
            <v>0</v>
          </cell>
          <cell r="AY625">
            <v>0.52600000000000002</v>
          </cell>
          <cell r="AZ625">
            <v>1.173</v>
          </cell>
          <cell r="BA625">
            <v>3.05</v>
          </cell>
          <cell r="BB625">
            <v>10</v>
          </cell>
          <cell r="BC625">
            <v>3.5870000000000002</v>
          </cell>
          <cell r="BD625">
            <v>10</v>
          </cell>
          <cell r="BE625">
            <v>12.311999999999999</v>
          </cell>
          <cell r="BF625">
            <v>-1.6980000000000031</v>
          </cell>
          <cell r="BG625" t="e">
            <v>#DIV/0!</v>
          </cell>
          <cell r="BH625">
            <v>0</v>
          </cell>
          <cell r="BI625">
            <v>1.9478</v>
          </cell>
          <cell r="BJ625">
            <v>24.984139999999996</v>
          </cell>
          <cell r="BK625">
            <v>14.848414999999997</v>
          </cell>
          <cell r="BL625">
            <v>10.190769999999999</v>
          </cell>
          <cell r="BM625">
            <v>0</v>
          </cell>
          <cell r="BN625">
            <v>0.493894</v>
          </cell>
          <cell r="BO625">
            <v>2.64</v>
          </cell>
          <cell r="BP625">
            <v>6.1265599999999996</v>
          </cell>
          <cell r="BQ625">
            <v>5.8266629999999999</v>
          </cell>
          <cell r="BR625">
            <v>8.1729160000000007</v>
          </cell>
          <cell r="BS625">
            <v>6.381751999999997</v>
          </cell>
          <cell r="BT625">
            <v>6.184285</v>
          </cell>
          <cell r="BU625">
            <v>-10.135724999999999</v>
          </cell>
          <cell r="BV625" t="e">
            <v>#DIV/0!</v>
          </cell>
          <cell r="BW625">
            <v>0</v>
          </cell>
          <cell r="BX625">
            <v>0</v>
          </cell>
        </row>
        <row r="626">
          <cell r="C626">
            <v>169</v>
          </cell>
          <cell r="D626">
            <v>0</v>
          </cell>
          <cell r="E626">
            <v>0</v>
          </cell>
          <cell r="AN626">
            <v>36</v>
          </cell>
          <cell r="AP626" t="str">
            <v>Реконструкция ПС 110/10 кВ Колодезная (ячейка 110 кВ Л-76) для НПС-2 (свыше 750)</v>
          </cell>
          <cell r="AQ626" t="str">
            <v>СТФ</v>
          </cell>
          <cell r="AR626">
            <v>24.98414</v>
          </cell>
          <cell r="AS626">
            <v>19.572799999999997</v>
          </cell>
          <cell r="AT626">
            <v>18.760819999999999</v>
          </cell>
          <cell r="AU626">
            <v>0</v>
          </cell>
          <cell r="AV626">
            <v>21.173000000000002</v>
          </cell>
          <cell r="AW626">
            <v>15.898999999999999</v>
          </cell>
          <cell r="AX626">
            <v>0</v>
          </cell>
          <cell r="AZ626">
            <v>1.173</v>
          </cell>
          <cell r="BB626">
            <v>10</v>
          </cell>
          <cell r="BC626">
            <v>3.5870000000000002</v>
          </cell>
          <cell r="BD626">
            <v>10</v>
          </cell>
          <cell r="BE626">
            <v>12.311999999999999</v>
          </cell>
          <cell r="BF626">
            <v>-5.2740000000000027</v>
          </cell>
          <cell r="BG626">
            <v>0.75090917678175029</v>
          </cell>
          <cell r="BJ626">
            <v>24.984139999999996</v>
          </cell>
          <cell r="BK626">
            <v>12.208414999999997</v>
          </cell>
          <cell r="BL626">
            <v>10.190769999999999</v>
          </cell>
          <cell r="BN626">
            <v>0.493894</v>
          </cell>
          <cell r="BP626">
            <v>6.1265599999999996</v>
          </cell>
          <cell r="BQ626">
            <v>5.8266629999999999</v>
          </cell>
          <cell r="BR626">
            <v>8.1729160000000007</v>
          </cell>
          <cell r="BS626">
            <v>6.381751999999997</v>
          </cell>
          <cell r="BT626">
            <v>6.5524050000000003</v>
          </cell>
          <cell r="BU626">
            <v>-12.775725</v>
          </cell>
          <cell r="BV626">
            <v>0.48864659740139138</v>
          </cell>
        </row>
        <row r="627">
          <cell r="C627">
            <v>176</v>
          </cell>
          <cell r="D627">
            <v>0</v>
          </cell>
          <cell r="E627">
            <v>0</v>
          </cell>
          <cell r="AN627">
            <v>37</v>
          </cell>
          <cell r="AP627" t="str">
            <v>Техническое перевооружение ПС 110/6 кВ "Лесная" (свыше 750)</v>
          </cell>
          <cell r="AQ627" t="str">
            <v>СТФ</v>
          </cell>
          <cell r="AS627">
            <v>4.5866800009999995</v>
          </cell>
          <cell r="AT627">
            <v>4.2196799999999994</v>
          </cell>
          <cell r="AU627">
            <v>0.31101695000000001</v>
          </cell>
          <cell r="AV627">
            <v>0</v>
          </cell>
          <cell r="AW627">
            <v>3.5759999999999996</v>
          </cell>
          <cell r="AY627">
            <v>0.52600000000000002</v>
          </cell>
          <cell r="BA627">
            <v>3.05</v>
          </cell>
          <cell r="BF627">
            <v>3.5759999999999996</v>
          </cell>
          <cell r="BG627" t="e">
            <v>#DIV/0!</v>
          </cell>
          <cell r="BI627">
            <v>1.9478</v>
          </cell>
          <cell r="BJ627">
            <v>0</v>
          </cell>
          <cell r="BK627">
            <v>2.64</v>
          </cell>
          <cell r="BO627">
            <v>2.64</v>
          </cell>
          <cell r="BT627">
            <v>-0.36812</v>
          </cell>
          <cell r="BU627">
            <v>2.64</v>
          </cell>
          <cell r="BV627" t="e">
            <v>#DIV/0!</v>
          </cell>
        </row>
        <row r="628">
          <cell r="C628">
            <v>177</v>
          </cell>
          <cell r="D628">
            <v>0</v>
          </cell>
          <cell r="E628">
            <v>0</v>
          </cell>
          <cell r="AP628" t="str">
            <v>ПС 35 кВ (СН1)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 t="e">
            <v>#DIV/0!</v>
          </cell>
          <cell r="BH628">
            <v>7.7204989999999987E-2</v>
          </cell>
          <cell r="BI628">
            <v>0</v>
          </cell>
          <cell r="BJ628">
            <v>0</v>
          </cell>
          <cell r="BK628">
            <v>7.7204990000000015E-2</v>
          </cell>
          <cell r="BL628">
            <v>0</v>
          </cell>
          <cell r="BM628">
            <v>7.7204990000000015E-2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7.7204990000000015E-2</v>
          </cell>
          <cell r="BV628" t="e">
            <v>#DIV/0!</v>
          </cell>
          <cell r="BW628">
            <v>0</v>
          </cell>
          <cell r="BX628">
            <v>0</v>
          </cell>
        </row>
        <row r="629">
          <cell r="C629">
            <v>181</v>
          </cell>
          <cell r="D629">
            <v>0</v>
          </cell>
          <cell r="E629">
            <v>0</v>
          </cell>
          <cell r="AN629">
            <v>38</v>
          </cell>
          <cell r="AP629" t="str">
            <v>Расширение ПС 35/10 Кв "Чкаловская"(замена МВ 10 кВ на ВВ,тех.прис.учебно-тренажерного комплекса аэродрома"Чкаловский" в г.Буденовске) (15-100)</v>
          </cell>
          <cell r="AQ629" t="str">
            <v>СТФ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BF629">
            <v>0</v>
          </cell>
          <cell r="BG629" t="e">
            <v>#DIV/0!</v>
          </cell>
          <cell r="BH629">
            <v>7.7204989999999987E-2</v>
          </cell>
          <cell r="BJ629">
            <v>0</v>
          </cell>
          <cell r="BK629">
            <v>7.7204990000000015E-2</v>
          </cell>
          <cell r="BM629">
            <v>7.7204990000000015E-2</v>
          </cell>
          <cell r="BT629">
            <v>0</v>
          </cell>
          <cell r="BU629">
            <v>7.7204990000000015E-2</v>
          </cell>
          <cell r="BV629" t="e">
            <v>#DIV/0!</v>
          </cell>
        </row>
        <row r="630">
          <cell r="C630">
            <v>182</v>
          </cell>
          <cell r="D630">
            <v>0</v>
          </cell>
          <cell r="E630">
            <v>0</v>
          </cell>
          <cell r="AP630" t="str">
            <v>ТП (СН2)</v>
          </cell>
          <cell r="AR630">
            <v>0</v>
          </cell>
          <cell r="AS630">
            <v>0.41916692779999998</v>
          </cell>
          <cell r="AT630">
            <v>5.8999999999999999E-3</v>
          </cell>
          <cell r="AU630">
            <v>0.35022620999999998</v>
          </cell>
          <cell r="AV630">
            <v>0</v>
          </cell>
          <cell r="AW630">
            <v>5.0000000000000001E-3</v>
          </cell>
          <cell r="AX630">
            <v>0</v>
          </cell>
          <cell r="AY630">
            <v>5.0000000000000001E-3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5.0000000000000001E-3</v>
          </cell>
          <cell r="BG630" t="e">
            <v>#DIV/0!</v>
          </cell>
          <cell r="BH630">
            <v>0.41326692999999998</v>
          </cell>
          <cell r="BI630">
            <v>0</v>
          </cell>
          <cell r="BJ630">
            <v>0</v>
          </cell>
          <cell r="BK630">
            <v>0.41500000000000004</v>
          </cell>
          <cell r="BL630">
            <v>0</v>
          </cell>
          <cell r="BM630">
            <v>0.41500000000000004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0.41500000000000004</v>
          </cell>
          <cell r="BV630" t="e">
            <v>#DIV/0!</v>
          </cell>
          <cell r="BW630">
            <v>0</v>
          </cell>
          <cell r="BX630">
            <v>0</v>
          </cell>
        </row>
        <row r="631">
          <cell r="C631">
            <v>183</v>
          </cell>
          <cell r="D631">
            <v>0</v>
          </cell>
          <cell r="E631">
            <v>0</v>
          </cell>
          <cell r="AN631">
            <v>39</v>
          </cell>
          <cell r="AP631" t="str">
            <v>Реконструкция  МТП 828 Ф-153 ( тех.прис.строит.площадки жил.дома в г. Ессентуки дог. № 553 от 09.11.2011 г. Антонович В.Н.) (до 15)</v>
          </cell>
          <cell r="AQ631" t="str">
            <v>СТФ</v>
          </cell>
          <cell r="AS631">
            <v>0.41916692779999998</v>
          </cell>
          <cell r="AT631">
            <v>5.8999999999999999E-3</v>
          </cell>
          <cell r="AU631">
            <v>0.35022620999999998</v>
          </cell>
          <cell r="AV631">
            <v>0</v>
          </cell>
          <cell r="AW631">
            <v>5.0000000000000001E-3</v>
          </cell>
          <cell r="AY631">
            <v>5.0000000000000001E-3</v>
          </cell>
          <cell r="BF631">
            <v>5.0000000000000001E-3</v>
          </cell>
          <cell r="BG631" t="e">
            <v>#DIV/0!</v>
          </cell>
          <cell r="BH631">
            <v>0.41326692999999998</v>
          </cell>
          <cell r="BJ631">
            <v>0</v>
          </cell>
          <cell r="BK631">
            <v>0.41500000000000004</v>
          </cell>
          <cell r="BM631">
            <v>0.41500000000000004</v>
          </cell>
          <cell r="BT631">
            <v>0</v>
          </cell>
          <cell r="BU631">
            <v>0.41500000000000004</v>
          </cell>
          <cell r="BV631" t="e">
            <v>#DIV/0!</v>
          </cell>
        </row>
        <row r="632">
          <cell r="C632">
            <v>184</v>
          </cell>
          <cell r="D632">
            <v>0</v>
          </cell>
          <cell r="E632">
            <v>0</v>
          </cell>
          <cell r="AP632" t="str">
            <v>Новое строительство и расширение, в.т.ч.:</v>
          </cell>
          <cell r="AR632">
            <v>1783.0474706252769</v>
          </cell>
          <cell r="AS632">
            <v>1952.7977446928001</v>
          </cell>
          <cell r="AT632">
            <v>1382.9674811999998</v>
          </cell>
          <cell r="AU632">
            <v>368.67900296000005</v>
          </cell>
          <cell r="AV632">
            <v>1049.0890712438747</v>
          </cell>
          <cell r="AW632">
            <v>1074.0943400000001</v>
          </cell>
          <cell r="AX632">
            <v>136.743709</v>
          </cell>
          <cell r="AY632">
            <v>89.027000000000001</v>
          </cell>
          <cell r="AZ632">
            <v>194.23394609687477</v>
          </cell>
          <cell r="BA632">
            <v>171.37100000000001</v>
          </cell>
          <cell r="BB632">
            <v>291.75063</v>
          </cell>
          <cell r="BC632">
            <v>337.25299999999999</v>
          </cell>
          <cell r="BD632">
            <v>426.360786147</v>
          </cell>
          <cell r="BE632">
            <v>476.44333999999992</v>
          </cell>
          <cell r="BF632">
            <v>19.874268756125257</v>
          </cell>
          <cell r="BG632" t="e">
            <v>#DIV/0!</v>
          </cell>
          <cell r="BH632">
            <v>69.563587189999993</v>
          </cell>
          <cell r="BI632">
            <v>287.38813316</v>
          </cell>
          <cell r="BJ632">
            <v>899.5922770168504</v>
          </cell>
          <cell r="BK632">
            <v>788.14585041333328</v>
          </cell>
          <cell r="BL632">
            <v>314.91484092000002</v>
          </cell>
          <cell r="BM632">
            <v>35.53773735</v>
          </cell>
          <cell r="BN632">
            <v>153.32154440300002</v>
          </cell>
          <cell r="BO632">
            <v>98.123350059999993</v>
          </cell>
          <cell r="BP632">
            <v>177.1965810271837</v>
          </cell>
          <cell r="BQ632">
            <v>296.40774587333334</v>
          </cell>
          <cell r="BR632">
            <v>254.15931066666661</v>
          </cell>
          <cell r="BS632">
            <v>358.07701713</v>
          </cell>
          <cell r="BT632">
            <v>365.24959949999999</v>
          </cell>
          <cell r="BU632">
            <v>-111.44642660351703</v>
          </cell>
          <cell r="BV632" t="e">
            <v>#DIV/0!</v>
          </cell>
          <cell r="BW632">
            <v>0</v>
          </cell>
          <cell r="BX632">
            <v>0</v>
          </cell>
        </row>
        <row r="633">
          <cell r="C633">
            <v>186</v>
          </cell>
          <cell r="D633">
            <v>0</v>
          </cell>
          <cell r="E633">
            <v>0</v>
          </cell>
          <cell r="AP633" t="str">
            <v>Воздушные Линии 110-330 кВ (ВН)</v>
          </cell>
          <cell r="AR633">
            <v>784.21637222527693</v>
          </cell>
          <cell r="AS633">
            <v>813.77915918600002</v>
          </cell>
          <cell r="AT633">
            <v>531.1983580000001</v>
          </cell>
          <cell r="AU633">
            <v>176.05910269999998</v>
          </cell>
          <cell r="AV633">
            <v>441.29229124387479</v>
          </cell>
          <cell r="AW633">
            <v>389.40510000000006</v>
          </cell>
          <cell r="AX633">
            <v>94.432008999999994</v>
          </cell>
          <cell r="AY633">
            <v>73.697000000000003</v>
          </cell>
          <cell r="AZ633">
            <v>93.706426096874779</v>
          </cell>
          <cell r="BA633">
            <v>62.40100000000001</v>
          </cell>
          <cell r="BB633">
            <v>139.40725</v>
          </cell>
          <cell r="BC633">
            <v>77.550000000000011</v>
          </cell>
          <cell r="BD633">
            <v>113.74660614700001</v>
          </cell>
          <cell r="BE633">
            <v>175.75710000000001</v>
          </cell>
          <cell r="BF633">
            <v>-51.887191243874774</v>
          </cell>
          <cell r="BG633">
            <v>5.6380522644834121</v>
          </cell>
          <cell r="BH633">
            <v>27.878</v>
          </cell>
          <cell r="BI633">
            <v>43.866327999999996</v>
          </cell>
          <cell r="BJ633">
            <v>424.90108555861036</v>
          </cell>
          <cell r="BK633">
            <v>344.66181071</v>
          </cell>
          <cell r="BL633">
            <v>159.38646652</v>
          </cell>
          <cell r="BM633">
            <v>9.0626834299999999</v>
          </cell>
          <cell r="BN633">
            <v>71.489954402999999</v>
          </cell>
          <cell r="BO633">
            <v>82.565809000000002</v>
          </cell>
          <cell r="BP633">
            <v>90.462101302277006</v>
          </cell>
          <cell r="BQ633">
            <v>115.14020099999999</v>
          </cell>
          <cell r="BR633">
            <v>103.56256333333332</v>
          </cell>
          <cell r="BS633">
            <v>137.89311727999998</v>
          </cell>
          <cell r="BT633">
            <v>170.55058635</v>
          </cell>
          <cell r="BU633">
            <v>-80.239274848610336</v>
          </cell>
          <cell r="BV633">
            <v>5.6231548307553672</v>
          </cell>
          <cell r="BW633">
            <v>0</v>
          </cell>
          <cell r="BX633">
            <v>0</v>
          </cell>
        </row>
        <row r="634">
          <cell r="C634">
            <v>187</v>
          </cell>
          <cell r="D634">
            <v>0</v>
          </cell>
          <cell r="E634">
            <v>0</v>
          </cell>
          <cell r="AN634">
            <v>40</v>
          </cell>
          <cell r="AP634" t="str">
            <v>Строительство ВЛ-110кВ ПС "Ипатово" - ПС "НПС-4" (КТК) (свыше 750)</v>
          </cell>
          <cell r="AQ634" t="str">
            <v>СТФ</v>
          </cell>
          <cell r="AR634">
            <v>57.269619000000006</v>
          </cell>
          <cell r="AS634">
            <v>65.038810006600002</v>
          </cell>
          <cell r="AT634">
            <v>49.772399999999998</v>
          </cell>
          <cell r="AU634">
            <v>12.89571187</v>
          </cell>
          <cell r="AV634">
            <v>16.859036698000004</v>
          </cell>
          <cell r="AW634">
            <v>42.18</v>
          </cell>
          <cell r="AX634">
            <v>9.6394699999999993</v>
          </cell>
          <cell r="AY634">
            <v>13.198</v>
          </cell>
          <cell r="AZ634">
            <v>3.0590999999999999</v>
          </cell>
          <cell r="BA634">
            <v>14.446999999999999</v>
          </cell>
          <cell r="BB634">
            <v>3.1486700000000001</v>
          </cell>
          <cell r="BC634">
            <v>12.138999999999999</v>
          </cell>
          <cell r="BD634">
            <v>1.011796698000003</v>
          </cell>
          <cell r="BE634">
            <v>2.3959999999999999</v>
          </cell>
          <cell r="BF634">
            <v>25.320963301999996</v>
          </cell>
          <cell r="BG634">
            <v>2.5019223076371757</v>
          </cell>
          <cell r="BH634">
            <v>0.23599999999999999</v>
          </cell>
          <cell r="BI634">
            <v>12.776</v>
          </cell>
          <cell r="BJ634">
            <v>15.660539999999999</v>
          </cell>
          <cell r="BK634">
            <v>37.232158779999999</v>
          </cell>
          <cell r="BL634">
            <v>6.4009999999999998</v>
          </cell>
          <cell r="BM634">
            <v>0.23623978000000034</v>
          </cell>
          <cell r="BN634">
            <v>2.7212099999999997</v>
          </cell>
          <cell r="BO634">
            <v>19.528138999999999</v>
          </cell>
          <cell r="BP634">
            <v>2.3858000000000001</v>
          </cell>
          <cell r="BQ634">
            <v>12.5548</v>
          </cell>
          <cell r="BR634">
            <v>4.1525300000000005</v>
          </cell>
          <cell r="BS634">
            <v>4.9129799999999992</v>
          </cell>
          <cell r="BT634">
            <v>0</v>
          </cell>
          <cell r="BU634">
            <v>21.571618780000001</v>
          </cell>
          <cell r="BV634">
            <v>2.3774505080923136</v>
          </cell>
        </row>
        <row r="635">
          <cell r="C635">
            <v>197</v>
          </cell>
          <cell r="D635">
            <v>0</v>
          </cell>
          <cell r="E635">
            <v>0</v>
          </cell>
          <cell r="AN635">
            <v>41</v>
          </cell>
          <cell r="AP635" t="str">
            <v>Строительство ВЛ-110кВ ПС "Безопасная" - ПС "НПС-5" (КТК) (свыше 750)</v>
          </cell>
          <cell r="AQ635" t="str">
            <v>СТФ</v>
          </cell>
          <cell r="AR635">
            <v>60.047953225276999</v>
          </cell>
          <cell r="AS635">
            <v>72.156400000000005</v>
          </cell>
          <cell r="AT635">
            <v>3.7582999999999998</v>
          </cell>
          <cell r="AU635">
            <v>0</v>
          </cell>
          <cell r="AV635">
            <v>16.943559000000008</v>
          </cell>
          <cell r="AW635">
            <v>3.1850000000000001</v>
          </cell>
          <cell r="AX635">
            <v>10.988429</v>
          </cell>
          <cell r="AY635">
            <v>2.306</v>
          </cell>
          <cell r="AZ635">
            <v>5.1345299999999998</v>
          </cell>
          <cell r="BA635">
            <v>3.0000000000000001E-3</v>
          </cell>
          <cell r="BB635">
            <v>0.82060000000000533</v>
          </cell>
          <cell r="BC635">
            <v>0.876</v>
          </cell>
          <cell r="BD635">
            <v>0</v>
          </cell>
          <cell r="BF635">
            <v>-13.758559000000007</v>
          </cell>
          <cell r="BG635">
            <v>0.18797703599344143</v>
          </cell>
          <cell r="BH635">
            <v>11.737</v>
          </cell>
          <cell r="BJ635">
            <v>12.329942225277</v>
          </cell>
          <cell r="BK635">
            <v>4.12168665</v>
          </cell>
          <cell r="BL635">
            <v>5.5357565200000005</v>
          </cell>
          <cell r="BM635">
            <v>0.41623165000000001</v>
          </cell>
          <cell r="BN635">
            <v>3.7840244030000001</v>
          </cell>
          <cell r="BO635">
            <v>3.4719449999999998</v>
          </cell>
          <cell r="BP635">
            <v>3.010161302277</v>
          </cell>
          <cell r="BQ635">
            <v>0.23351</v>
          </cell>
          <cell r="BR635">
            <v>0</v>
          </cell>
          <cell r="BT635">
            <v>11.373613349999999</v>
          </cell>
          <cell r="BU635">
            <v>-8.2082555752770006</v>
          </cell>
          <cell r="BV635">
            <v>0.33428272206745102</v>
          </cell>
        </row>
        <row r="636">
          <cell r="C636">
            <v>301</v>
          </cell>
          <cell r="D636">
            <v>2.5421212</v>
          </cell>
          <cell r="E636">
            <v>0</v>
          </cell>
          <cell r="AN636">
            <v>42</v>
          </cell>
          <cell r="AP636" t="str">
            <v>Строительство ВЛ-110кВ ПС "Баклановская" - ПС "НПС-5" (КТК) (свыше 750)</v>
          </cell>
          <cell r="AQ636" t="str">
            <v>СТФ</v>
          </cell>
          <cell r="AR636">
            <v>101.02600000000001</v>
          </cell>
          <cell r="AS636">
            <v>85.344740000000002</v>
          </cell>
          <cell r="AT636">
            <v>9.3691999999999993</v>
          </cell>
          <cell r="AU636">
            <v>64.28</v>
          </cell>
          <cell r="AV636">
            <v>48.419000000000004</v>
          </cell>
          <cell r="AW636">
            <v>7.94</v>
          </cell>
          <cell r="AX636">
            <v>34.180109999999999</v>
          </cell>
          <cell r="AY636">
            <v>6.4</v>
          </cell>
          <cell r="AZ636">
            <v>11.08891</v>
          </cell>
          <cell r="BA636">
            <v>0.94199999999999995</v>
          </cell>
          <cell r="BB636">
            <v>3.1499800000000069</v>
          </cell>
          <cell r="BC636">
            <v>0.59799999999999998</v>
          </cell>
          <cell r="BD636">
            <v>0</v>
          </cell>
          <cell r="BF636">
            <v>-40.479000000000006</v>
          </cell>
          <cell r="BG636">
            <v>0.16398521241661332</v>
          </cell>
          <cell r="BI636">
            <v>5.4880000000000004</v>
          </cell>
          <cell r="BJ636">
            <v>44.637889999999999</v>
          </cell>
          <cell r="BK636">
            <v>4.3416649999999999</v>
          </cell>
          <cell r="BL636">
            <v>35.781190000000002</v>
          </cell>
          <cell r="BM636">
            <v>0.64394000000000007</v>
          </cell>
          <cell r="BN636">
            <v>5.13706</v>
          </cell>
          <cell r="BO636">
            <v>3.6977249999999997</v>
          </cell>
          <cell r="BP636">
            <v>3.7196400000000005</v>
          </cell>
          <cell r="BR636">
            <v>0</v>
          </cell>
          <cell r="BT636">
            <v>-0.46046500000000001</v>
          </cell>
          <cell r="BU636">
            <v>-40.296225</v>
          </cell>
          <cell r="BV636">
            <v>9.7264117994824581E-2</v>
          </cell>
        </row>
        <row r="637">
          <cell r="C637">
            <v>302</v>
          </cell>
          <cell r="D637">
            <v>3.336786</v>
          </cell>
          <cell r="E637">
            <v>2E-3</v>
          </cell>
          <cell r="AN637">
            <v>43</v>
          </cell>
          <cell r="AP637" t="str">
            <v>Строительство ВЛ-110кВ ПС "Южная" - ПС "ГЭС-4" по ТУ для НПС-5 (КТК)  (свыше 750)</v>
          </cell>
          <cell r="AQ637" t="str">
            <v>СТФ</v>
          </cell>
          <cell r="AR637">
            <v>251.35787999999999</v>
          </cell>
          <cell r="AS637">
            <v>279.93499800000001</v>
          </cell>
          <cell r="AT637">
            <v>233.18109800000002</v>
          </cell>
          <cell r="AU637">
            <v>39.049999999999997</v>
          </cell>
          <cell r="AV637">
            <v>142.26500000000001</v>
          </cell>
          <cell r="AW637">
            <v>136.84810000000002</v>
          </cell>
          <cell r="AX637">
            <v>16.14</v>
          </cell>
          <cell r="AY637">
            <v>18.646999999999998</v>
          </cell>
          <cell r="AZ637">
            <v>26.067</v>
          </cell>
          <cell r="BA637">
            <v>32.776000000000003</v>
          </cell>
          <cell r="BB637">
            <v>39.787999999999997</v>
          </cell>
          <cell r="BC637">
            <v>10.121</v>
          </cell>
          <cell r="BD637">
            <v>60.27</v>
          </cell>
          <cell r="BE637">
            <v>75.304100000000005</v>
          </cell>
          <cell r="BF637">
            <v>-5.4168999999999983</v>
          </cell>
          <cell r="BG637">
            <v>0.96192387445963523</v>
          </cell>
          <cell r="BI637">
            <v>25.602328</v>
          </cell>
          <cell r="BJ637">
            <v>118.93401333333333</v>
          </cell>
          <cell r="BK637">
            <v>94.791020000000003</v>
          </cell>
          <cell r="BL637">
            <v>15.548</v>
          </cell>
          <cell r="BM637">
            <v>0.44800000000000001</v>
          </cell>
          <cell r="BN637">
            <v>26.442</v>
          </cell>
          <cell r="BO637">
            <v>7.726</v>
          </cell>
          <cell r="BP637">
            <v>32.741999999999997</v>
          </cell>
          <cell r="BQ637">
            <v>25.133929999999999</v>
          </cell>
          <cell r="BR637">
            <v>44.202013333333326</v>
          </cell>
          <cell r="BS637">
            <v>61.483089999999997</v>
          </cell>
          <cell r="BT637">
            <v>112.79007799999999</v>
          </cell>
          <cell r="BU637">
            <v>-24.142993333333322</v>
          </cell>
          <cell r="BV637">
            <v>0.79700514044146165</v>
          </cell>
        </row>
        <row r="638">
          <cell r="C638">
            <v>199</v>
          </cell>
          <cell r="D638">
            <v>3.0200000000000001E-3</v>
          </cell>
          <cell r="E638">
            <v>3.0400000000000002E-3</v>
          </cell>
          <cell r="AN638">
            <v>44</v>
          </cell>
          <cell r="AP638" t="str">
            <v>Строительство ВЛ-110кВ ПС "Рагули" - ПС "НПС-3" (до границы Республики Калмыкия) для НПС-3 (свыше 750)</v>
          </cell>
          <cell r="AQ638" t="str">
            <v>СТФ</v>
          </cell>
          <cell r="AR638">
            <v>162.04098000000002</v>
          </cell>
          <cell r="AS638">
            <v>159.98128</v>
          </cell>
          <cell r="AT638">
            <v>154.62719999999999</v>
          </cell>
          <cell r="AU638">
            <v>0</v>
          </cell>
          <cell r="AV638">
            <v>139.61099999999999</v>
          </cell>
          <cell r="AW638">
            <v>131.04</v>
          </cell>
          <cell r="AX638">
            <v>0</v>
          </cell>
          <cell r="AZ638">
            <v>29.611000000000001</v>
          </cell>
          <cell r="BA638">
            <v>0</v>
          </cell>
          <cell r="BB638">
            <v>60</v>
          </cell>
          <cell r="BC638">
            <v>35.615000000000002</v>
          </cell>
          <cell r="BD638">
            <v>50</v>
          </cell>
          <cell r="BE638">
            <v>95.424999999999997</v>
          </cell>
          <cell r="BF638">
            <v>-8.570999999999998</v>
          </cell>
          <cell r="BG638">
            <v>0.938607989341814</v>
          </cell>
          <cell r="BJ638">
            <v>162.04097999999999</v>
          </cell>
          <cell r="BK638">
            <v>107.77983999999998</v>
          </cell>
          <cell r="BL638">
            <v>59.113</v>
          </cell>
          <cell r="BM638">
            <v>0.10199999999999999</v>
          </cell>
          <cell r="BN638">
            <v>15.141</v>
          </cell>
          <cell r="BP638">
            <v>38.25</v>
          </cell>
          <cell r="BQ638">
            <v>56.814639999999997</v>
          </cell>
          <cell r="BR638">
            <v>49.536979999999978</v>
          </cell>
          <cell r="BS638">
            <v>50.863199999999992</v>
          </cell>
          <cell r="BT638">
            <v>46.847360000000002</v>
          </cell>
          <cell r="BU638">
            <v>-54.261140000000012</v>
          </cell>
          <cell r="BV638">
            <v>0.66513939868791205</v>
          </cell>
        </row>
        <row r="639">
          <cell r="C639">
            <v>198</v>
          </cell>
          <cell r="D639">
            <v>0</v>
          </cell>
          <cell r="E639">
            <v>0</v>
          </cell>
          <cell r="AN639">
            <v>45</v>
          </cell>
          <cell r="AP639" t="str">
            <v>Строительство ВЛ-110кВ ПС "Рагули" - ПС "НПС-4" (КТК) (свыше 750)</v>
          </cell>
          <cell r="AQ639" t="str">
            <v>СТФ</v>
          </cell>
          <cell r="AR639">
            <v>152.47394</v>
          </cell>
          <cell r="AS639">
            <v>151.32293117940003</v>
          </cell>
          <cell r="AT639">
            <v>80.490160000000017</v>
          </cell>
          <cell r="AU639">
            <v>59.833390829999999</v>
          </cell>
          <cell r="AV639">
            <v>77.194695545874779</v>
          </cell>
          <cell r="AW639">
            <v>68.212000000000018</v>
          </cell>
          <cell r="AX639">
            <v>23.484000000000002</v>
          </cell>
          <cell r="AY639">
            <v>33.146000000000001</v>
          </cell>
          <cell r="AZ639">
            <v>18.745886096874781</v>
          </cell>
          <cell r="BA639">
            <v>14.233000000000001</v>
          </cell>
          <cell r="BB639">
            <v>32.5</v>
          </cell>
          <cell r="BC639">
            <v>18.201000000000001</v>
          </cell>
          <cell r="BD639">
            <v>2.4648094489999965</v>
          </cell>
          <cell r="BE639">
            <v>2.6320000000000001</v>
          </cell>
          <cell r="BF639">
            <v>-8.9826955458747619</v>
          </cell>
          <cell r="BG639">
            <v>0.88363584463473166</v>
          </cell>
          <cell r="BH639">
            <v>15.904999999999999</v>
          </cell>
          <cell r="BJ639">
            <v>71.297719999999998</v>
          </cell>
          <cell r="BK639">
            <v>96.395440280000003</v>
          </cell>
          <cell r="BL639">
            <v>37.00752</v>
          </cell>
          <cell r="BM639">
            <v>7.216272</v>
          </cell>
          <cell r="BN639">
            <v>18.264659999999999</v>
          </cell>
          <cell r="BO639">
            <v>48.141999999999996</v>
          </cell>
          <cell r="BP639">
            <v>10.3545</v>
          </cell>
          <cell r="BQ639">
            <v>20.403320999999998</v>
          </cell>
          <cell r="BR639">
            <v>5.6710399999999996</v>
          </cell>
          <cell r="BS639">
            <v>20.633847280000001</v>
          </cell>
          <cell r="BT639">
            <v>0</v>
          </cell>
          <cell r="BU639">
            <v>25.097720280000004</v>
          </cell>
          <cell r="BV639">
            <v>1.3520129434714041</v>
          </cell>
        </row>
        <row r="640">
          <cell r="C640">
            <v>200</v>
          </cell>
          <cell r="D640">
            <v>0</v>
          </cell>
          <cell r="E640">
            <v>0</v>
          </cell>
          <cell r="AP640" t="str">
            <v>Воздушные Линии 35 кВ (СН1)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</row>
        <row r="641">
          <cell r="C641">
            <v>303</v>
          </cell>
          <cell r="D641">
            <v>0</v>
          </cell>
          <cell r="E641">
            <v>0</v>
          </cell>
        </row>
        <row r="642">
          <cell r="C642">
            <v>304</v>
          </cell>
          <cell r="D642">
            <v>0</v>
          </cell>
          <cell r="E642">
            <v>0</v>
          </cell>
          <cell r="AP642" t="str">
            <v>Воздушные Линии 1-20 кВ (СН2)</v>
          </cell>
          <cell r="AR642">
            <v>12.274439999999998</v>
          </cell>
          <cell r="AS642">
            <v>54.466958122199983</v>
          </cell>
          <cell r="AT642">
            <v>36.301519999999996</v>
          </cell>
          <cell r="AU642">
            <v>15.10587129</v>
          </cell>
          <cell r="AV642">
            <v>10.257999999999999</v>
          </cell>
          <cell r="AW642">
            <v>31.154</v>
          </cell>
          <cell r="AX642">
            <v>0</v>
          </cell>
          <cell r="AY642">
            <v>5.9320000000000004</v>
          </cell>
          <cell r="AZ642">
            <v>5.3789999999999996</v>
          </cell>
          <cell r="BA642">
            <v>7.8209999999999997</v>
          </cell>
          <cell r="BB642">
            <v>4.8789999999999996</v>
          </cell>
          <cell r="BC642">
            <v>16.121000000000002</v>
          </cell>
          <cell r="BD642">
            <v>0</v>
          </cell>
          <cell r="BE642">
            <v>1.2800000000000002</v>
          </cell>
          <cell r="BF642">
            <v>18.557000000000002</v>
          </cell>
          <cell r="BG642" t="e">
            <v>#DIV/0!</v>
          </cell>
          <cell r="BH642">
            <v>1.3746498900000002</v>
          </cell>
          <cell r="BI642">
            <v>0</v>
          </cell>
          <cell r="BJ642">
            <v>12.104439999999997</v>
          </cell>
          <cell r="BK642">
            <v>38.135893379999999</v>
          </cell>
          <cell r="BL642">
            <v>0</v>
          </cell>
          <cell r="BM642">
            <v>7.2525238200000004</v>
          </cell>
          <cell r="BN642">
            <v>6.5933679999999999</v>
          </cell>
          <cell r="BO642">
            <v>2.5144770199999997</v>
          </cell>
          <cell r="BP642">
            <v>4.167720666666666</v>
          </cell>
          <cell r="BQ642">
            <v>17.564866540000001</v>
          </cell>
          <cell r="BR642">
            <v>1.3433513333333331</v>
          </cell>
          <cell r="BS642">
            <v>10.804026</v>
          </cell>
          <cell r="BT642">
            <v>0</v>
          </cell>
          <cell r="BU642">
            <v>26.031453380000006</v>
          </cell>
          <cell r="BV642" t="e">
            <v>#DIV/0!</v>
          </cell>
          <cell r="BW642">
            <v>0</v>
          </cell>
          <cell r="BX642">
            <v>0</v>
          </cell>
        </row>
        <row r="643">
          <cell r="C643">
            <v>305</v>
          </cell>
          <cell r="D643">
            <v>0</v>
          </cell>
          <cell r="E643">
            <v>0</v>
          </cell>
          <cell r="AN643">
            <v>46</v>
          </cell>
          <cell r="AP643" t="str">
            <v>Усиление ВЛ-10 кВ Ф-124 от ПС "Комсомолец" для обеспечения технологического присоединения электроустановок приемно-отгрузочной зерновой площадки ООО "Агрос" в пос. Комсомолец Кировского района (100-750)</v>
          </cell>
          <cell r="AQ643" t="str">
            <v>СТФ</v>
          </cell>
          <cell r="AR643">
            <v>1.79722</v>
          </cell>
          <cell r="AS643">
            <v>1.6602599999999998</v>
          </cell>
          <cell r="AT643">
            <v>1.5422599999999997</v>
          </cell>
          <cell r="AU643">
            <v>0.1</v>
          </cell>
          <cell r="AV643">
            <v>1.379</v>
          </cell>
          <cell r="AW643">
            <v>1.3069999999999999</v>
          </cell>
          <cell r="AX643">
            <v>0</v>
          </cell>
          <cell r="AY643">
            <v>1.3069999999999999</v>
          </cell>
          <cell r="AZ643">
            <v>1.379</v>
          </cell>
          <cell r="BB643">
            <v>0</v>
          </cell>
          <cell r="BD643">
            <v>0</v>
          </cell>
          <cell r="BF643">
            <v>-7.2000000000000064E-2</v>
          </cell>
          <cell r="BG643">
            <v>0.94778825235678021</v>
          </cell>
          <cell r="BJ643">
            <v>1.6272199999999999</v>
          </cell>
          <cell r="BK643">
            <v>1.5422599999999997</v>
          </cell>
          <cell r="BL643">
            <v>0</v>
          </cell>
          <cell r="BM643">
            <v>1.44554044</v>
          </cell>
          <cell r="BN643">
            <v>1.2475353333333332</v>
          </cell>
          <cell r="BO643">
            <v>6.7660020000000015E-2</v>
          </cell>
          <cell r="BP643">
            <v>0.37968466666666661</v>
          </cell>
          <cell r="BQ643">
            <v>2.9059539999999773E-2</v>
          </cell>
          <cell r="BR643">
            <v>0</v>
          </cell>
          <cell r="BT643">
            <v>0</v>
          </cell>
          <cell r="BU643">
            <v>-8.4960000000000147E-2</v>
          </cell>
          <cell r="BV643">
            <v>0.94778825235678021</v>
          </cell>
        </row>
        <row r="644">
          <cell r="C644">
            <v>158</v>
          </cell>
          <cell r="D644">
            <v>0</v>
          </cell>
          <cell r="E644">
            <v>0</v>
          </cell>
          <cell r="AN644">
            <v>47</v>
          </cell>
          <cell r="AP644" t="str">
            <v>Строительство ВЛ 10 кВ от РУ-10 кВ ПС 110/10 "Провал" с установкой дополнительной линейной ячейки (техприсоединение энергопринимающих устройств рынка "Лира")  (свыше 750)</v>
          </cell>
          <cell r="AQ644" t="str">
            <v>СТФ</v>
          </cell>
          <cell r="AR644">
            <v>10.477219999999999</v>
          </cell>
          <cell r="AS644">
            <v>27.501598122199994</v>
          </cell>
          <cell r="AT644">
            <v>10.012299999999998</v>
          </cell>
          <cell r="AU644">
            <v>14.532871289999999</v>
          </cell>
          <cell r="AV644">
            <v>8.8789999999999996</v>
          </cell>
          <cell r="AW644">
            <v>8.4849999999999994</v>
          </cell>
          <cell r="AX644">
            <v>0</v>
          </cell>
          <cell r="AY644">
            <v>1.4E-2</v>
          </cell>
          <cell r="AZ644">
            <v>4</v>
          </cell>
          <cell r="BA644">
            <v>2</v>
          </cell>
          <cell r="BB644">
            <v>4.8789999999999996</v>
          </cell>
          <cell r="BC644">
            <v>6.4710000000000001</v>
          </cell>
          <cell r="BD644">
            <v>0</v>
          </cell>
          <cell r="BF644">
            <v>-0.39400000000000013</v>
          </cell>
          <cell r="BG644">
            <v>0.95562563351728802</v>
          </cell>
          <cell r="BH644">
            <v>0.75495166999999996</v>
          </cell>
          <cell r="BJ644">
            <v>10.477219999999997</v>
          </cell>
          <cell r="BK644">
            <v>10.767610999999999</v>
          </cell>
          <cell r="BL644">
            <v>0</v>
          </cell>
          <cell r="BM644">
            <v>1.762E-2</v>
          </cell>
          <cell r="BN644">
            <v>5.3458326666666665</v>
          </cell>
          <cell r="BP644">
            <v>3.7880359999999991</v>
          </cell>
          <cell r="BQ644">
            <v>2.242</v>
          </cell>
          <cell r="BR644">
            <v>1.3433513333333331</v>
          </cell>
          <cell r="BS644">
            <v>8.5079909999999987</v>
          </cell>
          <cell r="BT644">
            <v>0</v>
          </cell>
          <cell r="BU644">
            <v>0.2903910000000014</v>
          </cell>
          <cell r="BV644">
            <v>1.0277164171411883</v>
          </cell>
        </row>
        <row r="645">
          <cell r="D645">
            <v>0</v>
          </cell>
          <cell r="E645">
            <v>0</v>
          </cell>
          <cell r="AN645">
            <v>48</v>
          </cell>
          <cell r="AP645" t="str">
            <v>Строительство ВЛ 10 кВ Ф-471 ПС 110/10 кВ "Кировская" от в/в оп. №94 для технологического присоединения производственной базы в ст. Зольская ул. Первомайская 2 "б" Кировского района Ставропольского края (Якименко А.А.) (15-100)</v>
          </cell>
          <cell r="AQ645" t="str">
            <v>СТФ</v>
          </cell>
          <cell r="AW645">
            <v>0.38999999999999996</v>
          </cell>
          <cell r="BC645">
            <v>0.04</v>
          </cell>
          <cell r="BE645">
            <v>0.35</v>
          </cell>
          <cell r="BK645">
            <v>0.4602</v>
          </cell>
          <cell r="BQ645">
            <v>4.7199999999999999E-2</v>
          </cell>
          <cell r="BS645">
            <v>0.41299999999999998</v>
          </cell>
          <cell r="BU645">
            <v>0.4602</v>
          </cell>
        </row>
        <row r="646">
          <cell r="D646">
            <v>0</v>
          </cell>
          <cell r="E646">
            <v>0</v>
          </cell>
          <cell r="AN646">
            <v>49</v>
          </cell>
          <cell r="AP646" t="str">
            <v>Усиление ВЛ-10 кВ Ф-240 и Ф-121 от ПС 35/10 кВ "Марьинская" (тех.прис. ООО "Эко-Культура" тепличный комплекс в ст.Марьинская Кировского р-н  (100-750)</v>
          </cell>
          <cell r="AQ646" t="str">
            <v>СТФ</v>
          </cell>
          <cell r="AS646">
            <v>2.54054</v>
          </cell>
          <cell r="AT646">
            <v>2.2915599999999996</v>
          </cell>
          <cell r="AU646">
            <v>0.21099999999999999</v>
          </cell>
          <cell r="AV646">
            <v>0</v>
          </cell>
          <cell r="AW646">
            <v>1.9419999999999999</v>
          </cell>
          <cell r="AY646">
            <v>1.9419999999999999</v>
          </cell>
          <cell r="BF646">
            <v>1.9419999999999999</v>
          </cell>
          <cell r="BG646" t="e">
            <v>#DIV/0!</v>
          </cell>
          <cell r="BJ646">
            <v>0</v>
          </cell>
          <cell r="BK646">
            <v>2.29146399</v>
          </cell>
          <cell r="BM646">
            <v>2.1774639900000001</v>
          </cell>
          <cell r="BO646">
            <v>0.114</v>
          </cell>
          <cell r="BT646">
            <v>0</v>
          </cell>
          <cell r="BU646">
            <v>2.29146399</v>
          </cell>
          <cell r="BV646" t="e">
            <v>#DIV/0!</v>
          </cell>
        </row>
        <row r="647">
          <cell r="C647">
            <v>145</v>
          </cell>
          <cell r="D647">
            <v>0</v>
          </cell>
          <cell r="E647">
            <v>0</v>
          </cell>
          <cell r="AN647">
            <v>50</v>
          </cell>
          <cell r="AP647" t="str">
            <v xml:space="preserve">Отпайка от ВЛ 10 кВ Ф-188 ТП-10/0,4, для технологического присоединения энергопринимающего устройства ВРУ-0,4 кВ магазина "Магнит", Буденовского района, с.Покойное. (15-100)
</v>
          </cell>
          <cell r="AQ647" t="str">
            <v>СТФ</v>
          </cell>
          <cell r="AS647">
            <v>0.43069999999999997</v>
          </cell>
          <cell r="AT647">
            <v>0.43069999999999997</v>
          </cell>
          <cell r="AU647">
            <v>0</v>
          </cell>
          <cell r="AV647">
            <v>0</v>
          </cell>
          <cell r="AW647">
            <v>0.36499999999999999</v>
          </cell>
          <cell r="BA647">
            <v>0.36499999999999999</v>
          </cell>
          <cell r="BF647">
            <v>0.36499999999999999</v>
          </cell>
          <cell r="BG647" t="e">
            <v>#DIV/0!</v>
          </cell>
          <cell r="BJ647">
            <v>0</v>
          </cell>
          <cell r="BK647">
            <v>0.43091199999999996</v>
          </cell>
          <cell r="BO647">
            <v>0.40037699999999998</v>
          </cell>
          <cell r="BS647">
            <v>3.0535E-2</v>
          </cell>
          <cell r="BT647">
            <v>0</v>
          </cell>
          <cell r="BU647">
            <v>0.43091199999999996</v>
          </cell>
          <cell r="BV647" t="e">
            <v>#DIV/0!</v>
          </cell>
        </row>
        <row r="648">
          <cell r="C648">
            <v>144</v>
          </cell>
          <cell r="D648">
            <v>0</v>
          </cell>
          <cell r="E648">
            <v>0</v>
          </cell>
          <cell r="AN648">
            <v>51</v>
          </cell>
          <cell r="AP648" t="str">
            <v>Строительство ВЛ 6 кВ от  ПС  "Т-303"  (техприсоединение энергопринимающих устройств цеха по производству преформ ООО "Стимул-А" в г. Минеральные Воды) (100-750)</v>
          </cell>
          <cell r="AQ648" t="str">
            <v>СТФ</v>
          </cell>
          <cell r="AS648">
            <v>3.45858</v>
          </cell>
          <cell r="AT648">
            <v>3.1494199999999997</v>
          </cell>
          <cell r="AU648">
            <v>0.26200000000000001</v>
          </cell>
          <cell r="AV648">
            <v>0</v>
          </cell>
          <cell r="AW648">
            <v>2.669</v>
          </cell>
          <cell r="AY648">
            <v>2.669</v>
          </cell>
          <cell r="BF648">
            <v>2.669</v>
          </cell>
          <cell r="BG648" t="e">
            <v>#DIV/0!</v>
          </cell>
          <cell r="BJ648">
            <v>0</v>
          </cell>
          <cell r="BK648">
            <v>3.1496721700000005</v>
          </cell>
          <cell r="BM648">
            <v>2.9922011700000004</v>
          </cell>
          <cell r="BQ648">
            <v>0.157471</v>
          </cell>
          <cell r="BT648">
            <v>0</v>
          </cell>
          <cell r="BU648">
            <v>3.1496721700000005</v>
          </cell>
          <cell r="BV648" t="e">
            <v>#DIV/0!</v>
          </cell>
        </row>
        <row r="649">
          <cell r="D649">
            <v>0</v>
          </cell>
          <cell r="E649">
            <v>0</v>
          </cell>
          <cell r="AN649">
            <v>52</v>
          </cell>
          <cell r="AP649" t="str">
            <v>Строительство ЛЭП 10 кВ до границы участка жилого дома, г. Ессентуки, мкр. Опытник, 3 очередь, 28 (тех.прис. Гавриленко Раиса Ивановна) (до 15)</v>
          </cell>
          <cell r="AQ649" t="str">
            <v>СТФ</v>
          </cell>
          <cell r="AS649">
            <v>0.38704</v>
          </cell>
          <cell r="AT649">
            <v>0.38704</v>
          </cell>
          <cell r="AU649">
            <v>0</v>
          </cell>
          <cell r="AV649">
            <v>0</v>
          </cell>
          <cell r="AW649">
            <v>0.32800000000000001</v>
          </cell>
          <cell r="BC649">
            <v>0.32800000000000001</v>
          </cell>
          <cell r="BF649">
            <v>0.32800000000000001</v>
          </cell>
          <cell r="BG649" t="e">
            <v>#DIV/0!</v>
          </cell>
          <cell r="BJ649">
            <v>0</v>
          </cell>
          <cell r="BK649">
            <v>0.38704</v>
          </cell>
          <cell r="BQ649">
            <v>0.38704</v>
          </cell>
          <cell r="BT649">
            <v>0</v>
          </cell>
          <cell r="BU649">
            <v>0.38704</v>
          </cell>
          <cell r="BV649" t="e">
            <v>#DIV/0!</v>
          </cell>
        </row>
        <row r="650">
          <cell r="D650">
            <v>0</v>
          </cell>
          <cell r="E650">
            <v>0</v>
          </cell>
          <cell r="AN650">
            <v>53</v>
          </cell>
          <cell r="AP650" t="str">
            <v>Строительство ЛЭП 10 кВ до границы строительной площадки под кафе-магазин Минераловодский район, пос. Змейка, ул. Пролетарская, 12 (тех.прис. Ярсанаев Б.А.) (15-100)</v>
          </cell>
          <cell r="AQ650" t="str">
            <v>СТФ</v>
          </cell>
          <cell r="AS650">
            <v>0.49914000000000003</v>
          </cell>
          <cell r="AT650">
            <v>0.49914000000000003</v>
          </cell>
          <cell r="AU650">
            <v>0</v>
          </cell>
          <cell r="AV650">
            <v>0</v>
          </cell>
          <cell r="AW650">
            <v>0.42300000000000004</v>
          </cell>
          <cell r="BA650">
            <v>2.3E-2</v>
          </cell>
          <cell r="BC650">
            <v>0.4</v>
          </cell>
          <cell r="BF650">
            <v>0.42300000000000004</v>
          </cell>
          <cell r="BG650" t="e">
            <v>#DIV/0!</v>
          </cell>
          <cell r="BJ650">
            <v>0</v>
          </cell>
          <cell r="BK650">
            <v>0.49880000000000002</v>
          </cell>
          <cell r="BO650">
            <v>2.7E-2</v>
          </cell>
          <cell r="BQ650">
            <v>0.36</v>
          </cell>
          <cell r="BS650">
            <v>0.1118</v>
          </cell>
          <cell r="BT650">
            <v>0</v>
          </cell>
          <cell r="BU650">
            <v>0.49880000000000002</v>
          </cell>
          <cell r="BV650" t="e">
            <v>#DIV/0!</v>
          </cell>
        </row>
        <row r="651">
          <cell r="D651">
            <v>0</v>
          </cell>
          <cell r="E651">
            <v>0</v>
          </cell>
          <cell r="AN651">
            <v>54</v>
          </cell>
          <cell r="AP651" t="str">
            <v>Строительство ВЛ-6 кВ до границы участка Минераловодский район, п. Загорский, ул. Пионерская, № 7 (тех.прис. ООО «Монтажно-строительная компания  Русь») (100-750)</v>
          </cell>
          <cell r="AQ651" t="str">
            <v>СТФ</v>
          </cell>
          <cell r="AS651">
            <v>1.0855999999999999</v>
          </cell>
          <cell r="AT651">
            <v>1.0855999999999999</v>
          </cell>
          <cell r="AU651">
            <v>0</v>
          </cell>
          <cell r="AV651">
            <v>0</v>
          </cell>
          <cell r="AW651">
            <v>0.91999999999999993</v>
          </cell>
          <cell r="BA651">
            <v>0.40799999999999997</v>
          </cell>
          <cell r="BC651">
            <v>0.51200000000000001</v>
          </cell>
          <cell r="BF651">
            <v>0.91999999999999993</v>
          </cell>
          <cell r="BG651" t="e">
            <v>#DIV/0!</v>
          </cell>
          <cell r="BJ651">
            <v>0</v>
          </cell>
          <cell r="BK651">
            <v>1.0855999999999999</v>
          </cell>
          <cell r="BO651">
            <v>0.48143999999999992</v>
          </cell>
          <cell r="BQ651">
            <v>0.60416000000000003</v>
          </cell>
          <cell r="BT651">
            <v>0</v>
          </cell>
          <cell r="BU651">
            <v>1.0855999999999999</v>
          </cell>
          <cell r="BV651" t="e">
            <v>#DIV/0!</v>
          </cell>
        </row>
        <row r="652">
          <cell r="D652">
            <v>0</v>
          </cell>
          <cell r="E652">
            <v>0</v>
          </cell>
          <cell r="AN652">
            <v>55</v>
          </cell>
          <cell r="AP652" t="str">
            <v>Строительство ЛЭП 6 кВ до границы участка расположенного в 15 м. на северо-запад от ориентира магазин адрес ориентира: Минераловодский район, с. Канглы, ул. Шоссейная, 11 «Б» (тех.прис. Алиев М.М.)  (15-100)</v>
          </cell>
          <cell r="AQ652" t="str">
            <v>СТФ</v>
          </cell>
          <cell r="AS652">
            <v>0.33747999999999995</v>
          </cell>
          <cell r="AT652">
            <v>0.33747999999999995</v>
          </cell>
          <cell r="AU652">
            <v>0</v>
          </cell>
          <cell r="AV652">
            <v>0</v>
          </cell>
          <cell r="AW652">
            <v>0.28599999999999998</v>
          </cell>
          <cell r="BC652">
            <v>0.28599999999999998</v>
          </cell>
          <cell r="BF652">
            <v>0.28599999999999998</v>
          </cell>
          <cell r="BG652" t="e">
            <v>#DIV/0!</v>
          </cell>
          <cell r="BJ652">
            <v>0</v>
          </cell>
          <cell r="BK652">
            <v>0.33747999999999995</v>
          </cell>
          <cell r="BQ652">
            <v>0.33747999999999995</v>
          </cell>
          <cell r="BT652">
            <v>0</v>
          </cell>
          <cell r="BU652">
            <v>0.33747999999999995</v>
          </cell>
          <cell r="BV652" t="e">
            <v>#DIV/0!</v>
          </cell>
        </row>
        <row r="653">
          <cell r="D653">
            <v>0</v>
          </cell>
          <cell r="E653">
            <v>0</v>
          </cell>
          <cell r="AN653">
            <v>56</v>
          </cell>
          <cell r="AP653" t="str">
            <v>Строительство ЛЭП 10 кВ до границы участка СПК "Делибалтовых" Домик рыбака, туриста, располженный в Предгорный р-н, ст. т Суворовская, пойма реки Кума, 300 м. выше по течению от границы ст. Суворовской на 1-ой Левобережной пойменной терассе (15-100)</v>
          </cell>
          <cell r="AQ653" t="str">
            <v>СТФ</v>
          </cell>
          <cell r="AS653">
            <v>0.43659999999999999</v>
          </cell>
          <cell r="AT653">
            <v>0.43659999999999999</v>
          </cell>
          <cell r="AU653">
            <v>0</v>
          </cell>
          <cell r="AV653">
            <v>0</v>
          </cell>
          <cell r="AW653">
            <v>0.37</v>
          </cell>
          <cell r="BC653">
            <v>0.37</v>
          </cell>
          <cell r="BF653">
            <v>0.37</v>
          </cell>
          <cell r="BG653" t="e">
            <v>#DIV/0!</v>
          </cell>
          <cell r="BJ653">
            <v>0</v>
          </cell>
          <cell r="BK653">
            <v>0.43663333333333298</v>
          </cell>
          <cell r="BQ653">
            <v>0.27533333333333299</v>
          </cell>
          <cell r="BS653">
            <v>0.16129999999999997</v>
          </cell>
          <cell r="BT653">
            <v>0</v>
          </cell>
          <cell r="BU653">
            <v>0.43663333333333298</v>
          </cell>
          <cell r="BV653" t="e">
            <v>#DIV/0!</v>
          </cell>
        </row>
        <row r="654">
          <cell r="D654">
            <v>0</v>
          </cell>
          <cell r="E654">
            <v>0</v>
          </cell>
          <cell r="AN654">
            <v>57</v>
          </cell>
          <cell r="AP654" t="str">
            <v>Строительство ВЛ-6 кВ для обеспечения технологического присоединения энергопринимающих устройств завода по производству спирта ООО «Первый винокуренный завод» в г. Минеральные Воды (100-750)</v>
          </cell>
          <cell r="AQ654" t="str">
            <v>СТФ</v>
          </cell>
          <cell r="AS654">
            <v>1.3865000000000001</v>
          </cell>
          <cell r="AT654">
            <v>1.3865000000000001</v>
          </cell>
          <cell r="AU654">
            <v>0</v>
          </cell>
          <cell r="AV654">
            <v>0</v>
          </cell>
          <cell r="AW654">
            <v>1.175</v>
          </cell>
          <cell r="BC654">
            <v>1.175</v>
          </cell>
          <cell r="BF654">
            <v>1.175</v>
          </cell>
          <cell r="BG654" t="e">
            <v>#DIV/0!</v>
          </cell>
          <cell r="BJ654">
            <v>0</v>
          </cell>
          <cell r="BK654">
            <v>1.3861226666666671</v>
          </cell>
          <cell r="BQ654">
            <v>0.70392266666666703</v>
          </cell>
          <cell r="BS654">
            <v>0.68220000000000003</v>
          </cell>
          <cell r="BT654">
            <v>0</v>
          </cell>
          <cell r="BU654">
            <v>1.3861226666666671</v>
          </cell>
          <cell r="BV654" t="e">
            <v>#DIV/0!</v>
          </cell>
        </row>
        <row r="655">
          <cell r="D655">
            <v>0</v>
          </cell>
          <cell r="E655">
            <v>0</v>
          </cell>
          <cell r="AN655">
            <v>58</v>
          </cell>
          <cell r="AP655" t="str">
            <v>Строительство ВЛ 10 кВ Ф-153 опора № 33 от ПС "Подгорненская" (Тех.прис.стоянка грузовых автомобилей ст.Подгорненская Вартанов)  (15-100)</v>
          </cell>
          <cell r="AQ655" t="str">
            <v>СТФ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BF655">
            <v>0</v>
          </cell>
          <cell r="BG655" t="e">
            <v>#DIV/0!</v>
          </cell>
          <cell r="BH655">
            <v>0.32277240000000001</v>
          </cell>
          <cell r="BJ655">
            <v>0</v>
          </cell>
          <cell r="BK655">
            <v>0.32277240000000001</v>
          </cell>
          <cell r="BM655">
            <v>0.32277240000000001</v>
          </cell>
          <cell r="BT655">
            <v>0</v>
          </cell>
          <cell r="BU655">
            <v>0.32277240000000001</v>
          </cell>
          <cell r="BV655" t="e">
            <v>#DIV/0!</v>
          </cell>
        </row>
        <row r="656">
          <cell r="C656">
            <v>201</v>
          </cell>
          <cell r="D656">
            <v>0</v>
          </cell>
          <cell r="E656">
            <v>0</v>
          </cell>
          <cell r="AN656">
            <v>59</v>
          </cell>
          <cell r="AP656" t="str">
            <v>Строительство ВЛ-10 кВ для обеспечения технологического присоединения энергопринимающих устройств производственной базы ООО «Европа» в с. Кочубеевском (100-750)</v>
          </cell>
          <cell r="AQ656" t="str">
            <v>СТФ</v>
          </cell>
          <cell r="AS656">
            <v>1.72044</v>
          </cell>
          <cell r="AT656">
            <v>1.72044</v>
          </cell>
          <cell r="AU656">
            <v>0</v>
          </cell>
          <cell r="AV656">
            <v>0</v>
          </cell>
          <cell r="AW656">
            <v>1.458</v>
          </cell>
          <cell r="BA656">
            <v>0.13600000000000001</v>
          </cell>
          <cell r="BC656">
            <v>1.1220000000000001</v>
          </cell>
          <cell r="BE656">
            <v>0.2</v>
          </cell>
          <cell r="BF656">
            <v>1.458</v>
          </cell>
          <cell r="BG656" t="e">
            <v>#DIV/0!</v>
          </cell>
          <cell r="BJ656">
            <v>0</v>
          </cell>
          <cell r="BK656">
            <v>1.7203999999999999</v>
          </cell>
          <cell r="BO656">
            <v>0.16</v>
          </cell>
          <cell r="BQ656">
            <v>1.25</v>
          </cell>
          <cell r="BS656">
            <v>0.31040000000000001</v>
          </cell>
          <cell r="BT656">
            <v>0</v>
          </cell>
          <cell r="BU656">
            <v>1.7203999999999999</v>
          </cell>
          <cell r="BV656" t="e">
            <v>#DIV/0!</v>
          </cell>
        </row>
        <row r="657">
          <cell r="D657">
            <v>13.692</v>
          </cell>
          <cell r="E657">
            <v>7.5672669699999995</v>
          </cell>
          <cell r="AN657">
            <v>60</v>
          </cell>
          <cell r="AP657" t="str">
            <v>Строительство ВЛ-10 кВ  для осуществления технологического присоединения «Дожимной компрессорной станции «Алексеевская» ЗАО «Газпром инвест Юг» в Петровском районе (100-750)</v>
          </cell>
          <cell r="AQ657" t="str">
            <v>СТФ</v>
          </cell>
          <cell r="AS657">
            <v>4.6940399999999993</v>
          </cell>
          <cell r="AT657">
            <v>4.6940399999999993</v>
          </cell>
          <cell r="AU657">
            <v>0</v>
          </cell>
          <cell r="AV657">
            <v>0</v>
          </cell>
          <cell r="AW657">
            <v>3.9779999999999998</v>
          </cell>
          <cell r="BA657">
            <v>0.34499999999999997</v>
          </cell>
          <cell r="BC657">
            <v>3.3029999999999999</v>
          </cell>
          <cell r="BE657">
            <v>0.33</v>
          </cell>
          <cell r="BF657">
            <v>3.9779999999999998</v>
          </cell>
          <cell r="BG657" t="e">
            <v>#DIV/0!</v>
          </cell>
          <cell r="BJ657">
            <v>0</v>
          </cell>
          <cell r="BK657">
            <v>4.694</v>
          </cell>
          <cell r="BO657">
            <v>0.40699999999999997</v>
          </cell>
          <cell r="BQ657">
            <v>4</v>
          </cell>
          <cell r="BS657">
            <v>0.28699999999999998</v>
          </cell>
          <cell r="BT657">
            <v>0</v>
          </cell>
          <cell r="BU657">
            <v>4.694</v>
          </cell>
          <cell r="BV657" t="e">
            <v>#DIV/0!</v>
          </cell>
        </row>
        <row r="658">
          <cell r="C658" t="str">
            <v>147</v>
          </cell>
          <cell r="D658">
            <v>13.692</v>
          </cell>
          <cell r="E658">
            <v>7.5672669699999995</v>
          </cell>
          <cell r="AN658">
            <v>61</v>
          </cell>
          <cell r="AP658" t="str">
            <v>Электроснабжение строительной площадки жилого района Русский лес" в с. Верхнерусском Шпаковского района СК" (100-750)</v>
          </cell>
          <cell r="AQ658" t="str">
            <v>СТФ</v>
          </cell>
          <cell r="AS658">
            <v>2.2998199999999995</v>
          </cell>
          <cell r="AT658">
            <v>2.2998199999999995</v>
          </cell>
          <cell r="AU658">
            <v>0</v>
          </cell>
          <cell r="AV658">
            <v>0</v>
          </cell>
          <cell r="AW658">
            <v>1.9489999999999998</v>
          </cell>
          <cell r="BC658">
            <v>1.5489999999999999</v>
          </cell>
          <cell r="BE658">
            <v>0.4</v>
          </cell>
          <cell r="BK658">
            <v>2.2997999999999998</v>
          </cell>
          <cell r="BQ658">
            <v>2</v>
          </cell>
          <cell r="BS658">
            <v>0.29980000000000001</v>
          </cell>
          <cell r="BU658">
            <v>2.2997999999999998</v>
          </cell>
        </row>
        <row r="659">
          <cell r="D659">
            <v>0</v>
          </cell>
          <cell r="E659">
            <v>0</v>
          </cell>
          <cell r="AN659">
            <v>62</v>
          </cell>
          <cell r="AP659" t="str">
            <v>Строительство ВЛ-10 кВ для осуществления технологического присоединения строительной площадки ЗАО «Ставропольский завод строительных материалов» в с. Спасское Благодарненского района (свыше 750)</v>
          </cell>
          <cell r="AQ659" t="str">
            <v>СТФ</v>
          </cell>
          <cell r="AS659">
            <v>0.37641999999999998</v>
          </cell>
          <cell r="AT659">
            <v>0.37641999999999998</v>
          </cell>
          <cell r="AU659">
            <v>0</v>
          </cell>
          <cell r="AV659">
            <v>0</v>
          </cell>
          <cell r="AW659">
            <v>0.31900000000000001</v>
          </cell>
          <cell r="BA659">
            <v>0.31900000000000001</v>
          </cell>
          <cell r="BF659">
            <v>0.31900000000000001</v>
          </cell>
          <cell r="BG659" t="e">
            <v>#DIV/0!</v>
          </cell>
          <cell r="BJ659">
            <v>0</v>
          </cell>
          <cell r="BK659">
            <v>0.376</v>
          </cell>
          <cell r="BO659">
            <v>0.376</v>
          </cell>
          <cell r="BT659">
            <v>0</v>
          </cell>
          <cell r="BU659">
            <v>0.376</v>
          </cell>
          <cell r="BV659" t="e">
            <v>#DIV/0!</v>
          </cell>
        </row>
        <row r="660">
          <cell r="D660">
            <v>0</v>
          </cell>
          <cell r="E660">
            <v>0</v>
          </cell>
          <cell r="AN660">
            <v>63</v>
          </cell>
          <cell r="AP660" t="str">
            <v>Строительство ВЛ 10 кВ от опоры № 7 Ф-390 ПС "Кинжал" (техприсоединение энергопринимающих устройств стройплощадки логистического центра АПП "Ставрополье" в с. Ульяновка Минераловодского р-на) (свыше 750)</v>
          </cell>
          <cell r="AQ660" t="str">
            <v>СТФ</v>
          </cell>
          <cell r="AS660">
            <v>5.6521999999999997</v>
          </cell>
          <cell r="AT660">
            <v>5.6521999999999997</v>
          </cell>
          <cell r="AU660">
            <v>0</v>
          </cell>
          <cell r="AV660">
            <v>0</v>
          </cell>
          <cell r="AW660">
            <v>4.79</v>
          </cell>
          <cell r="BA660">
            <v>4.2249999999999996</v>
          </cell>
          <cell r="BC660">
            <v>0.56500000000000039</v>
          </cell>
          <cell r="BF660">
            <v>4.79</v>
          </cell>
          <cell r="BG660" t="e">
            <v>#DIV/0!</v>
          </cell>
          <cell r="BJ660">
            <v>0</v>
          </cell>
          <cell r="BK660">
            <v>5.6521999999999997</v>
          </cell>
          <cell r="BO660">
            <v>0.48099999999999998</v>
          </cell>
          <cell r="BQ660">
            <v>5.1711999999999998</v>
          </cell>
          <cell r="BT660">
            <v>0</v>
          </cell>
          <cell r="BU660">
            <v>5.6521999999999997</v>
          </cell>
          <cell r="BV660" t="e">
            <v>#DIV/0!</v>
          </cell>
        </row>
        <row r="661">
          <cell r="D661">
            <v>0</v>
          </cell>
          <cell r="E661">
            <v>0</v>
          </cell>
          <cell r="AN661">
            <v>64</v>
          </cell>
          <cell r="AP661" t="str">
            <v>Строит.ПКУ-10 и ВЛЗ-10 кВ от Ф-296 ПС Курская-2"  (100-750)</v>
          </cell>
          <cell r="AQ661" t="str">
            <v>СТФ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BF661">
            <v>0</v>
          </cell>
          <cell r="BG661" t="e">
            <v>#DIV/0!</v>
          </cell>
          <cell r="BH661">
            <v>0.21694376000000001</v>
          </cell>
          <cell r="BJ661">
            <v>0</v>
          </cell>
          <cell r="BK661">
            <v>0.21694375999999999</v>
          </cell>
          <cell r="BM661">
            <v>0.21694375999999999</v>
          </cell>
          <cell r="BT661">
            <v>0</v>
          </cell>
          <cell r="BU661">
            <v>0.21694375999999999</v>
          </cell>
          <cell r="BV661" t="e">
            <v>#DIV/0!</v>
          </cell>
        </row>
        <row r="662">
          <cell r="D662">
            <v>0</v>
          </cell>
          <cell r="E662">
            <v>0</v>
          </cell>
          <cell r="AN662">
            <v>65</v>
          </cell>
          <cell r="AP662" t="str">
            <v>"Строительство ВЛ 10 кВ от Ф-161,ПС Железноводская до РУ-10 кВ ПС "ДРСУ" (100-750)</v>
          </cell>
          <cell r="AQ662" t="str">
            <v>СТФ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BF662">
            <v>0</v>
          </cell>
          <cell r="BG662" t="e">
            <v>#DIV/0!</v>
          </cell>
          <cell r="BH662">
            <v>3.2000010000000245E-2</v>
          </cell>
          <cell r="BJ662">
            <v>0</v>
          </cell>
          <cell r="BK662">
            <v>3.2000010000000002E-2</v>
          </cell>
          <cell r="BM662">
            <v>3.2000010000000002E-2</v>
          </cell>
          <cell r="BT662">
            <v>0</v>
          </cell>
          <cell r="BU662">
            <v>3.2000010000000002E-2</v>
          </cell>
          <cell r="BV662" t="e">
            <v>#DIV/0!</v>
          </cell>
        </row>
        <row r="663">
          <cell r="D663">
            <v>100.28820168</v>
          </cell>
          <cell r="E663">
            <v>190.400038</v>
          </cell>
          <cell r="AN663">
            <v>66</v>
          </cell>
          <cell r="AP663" t="str">
            <v>Строительство ВЛ-10 кВ Ф-152 от ПС"Е-2" до границы земельного участка в п. Санамер (тех.прис.скважины) (100-750)</v>
          </cell>
          <cell r="AQ663" t="str">
            <v>СТФ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BF663">
            <v>0</v>
          </cell>
          <cell r="BG663" t="e">
            <v>#DIV/0!</v>
          </cell>
          <cell r="BH663">
            <v>4.7982050000000047E-2</v>
          </cell>
          <cell r="BJ663">
            <v>0</v>
          </cell>
          <cell r="BK663">
            <v>4.7982049999999998E-2</v>
          </cell>
          <cell r="BM663">
            <v>4.7982049999999998E-2</v>
          </cell>
          <cell r="BT663">
            <v>0</v>
          </cell>
          <cell r="BU663">
            <v>4.7982049999999998E-2</v>
          </cell>
          <cell r="BV663" t="e">
            <v>#DIV/0!</v>
          </cell>
        </row>
        <row r="664">
          <cell r="D664">
            <v>100.28820168</v>
          </cell>
          <cell r="E664">
            <v>190.400038</v>
          </cell>
          <cell r="AP664" t="str">
            <v>Воздушные Линии 0,4 кВ (СН2)</v>
          </cell>
          <cell r="AR664">
            <v>0</v>
          </cell>
          <cell r="AS664">
            <v>3.1317199999999996</v>
          </cell>
          <cell r="AT664">
            <v>3.1317199999999996</v>
          </cell>
          <cell r="AU664">
            <v>0</v>
          </cell>
          <cell r="AV664">
            <v>0</v>
          </cell>
          <cell r="AW664">
            <v>2.8440000000000003</v>
          </cell>
          <cell r="AX664">
            <v>0</v>
          </cell>
          <cell r="AY664">
            <v>0</v>
          </cell>
          <cell r="AZ664">
            <v>0</v>
          </cell>
          <cell r="BA664">
            <v>0.50700000000000001</v>
          </cell>
          <cell r="BB664">
            <v>0</v>
          </cell>
          <cell r="BC664">
            <v>2.1670000000000003</v>
          </cell>
          <cell r="BD664">
            <v>0</v>
          </cell>
          <cell r="BE664">
            <v>0.17</v>
          </cell>
          <cell r="BF664">
            <v>2.6540000000000004</v>
          </cell>
          <cell r="BG664" t="e">
            <v>#DIV/0!</v>
          </cell>
          <cell r="BH664">
            <v>0.50073794000000005</v>
          </cell>
          <cell r="BI664">
            <v>0</v>
          </cell>
          <cell r="BJ664">
            <v>0</v>
          </cell>
          <cell r="BK664">
            <v>3.8566712733333337</v>
          </cell>
          <cell r="BL664">
            <v>0</v>
          </cell>
          <cell r="BM664">
            <v>0.50073794000000005</v>
          </cell>
          <cell r="BN664">
            <v>0</v>
          </cell>
          <cell r="BO664">
            <v>0.499</v>
          </cell>
          <cell r="BP664">
            <v>0</v>
          </cell>
          <cell r="BQ664">
            <v>1.0257333333333334</v>
          </cell>
          <cell r="BR664">
            <v>0</v>
          </cell>
          <cell r="BS664">
            <v>1.8312000000000002</v>
          </cell>
          <cell r="BT664">
            <v>0</v>
          </cell>
          <cell r="BU664">
            <v>3.8566712733333337</v>
          </cell>
          <cell r="BV664" t="e">
            <v>#DIV/0!</v>
          </cell>
          <cell r="BW664">
            <v>0</v>
          </cell>
          <cell r="BX664">
            <v>0</v>
          </cell>
        </row>
        <row r="665">
          <cell r="D665">
            <v>99.675639120000014</v>
          </cell>
          <cell r="E665">
            <v>189.89025799999999</v>
          </cell>
          <cell r="AN665">
            <v>67</v>
          </cell>
          <cell r="AP665" t="str">
            <v>Строительство ЛЭП 0,4 кВ до границы участка жилого дома, г. Ессентуки ст. Казанская, уч №6 (тех.прис. Щербаков  В.В.) (до 15)</v>
          </cell>
          <cell r="AQ665" t="str">
            <v>СТФ</v>
          </cell>
          <cell r="AS665">
            <v>0.28909999999999997</v>
          </cell>
          <cell r="AT665">
            <v>0.28909999999999997</v>
          </cell>
          <cell r="AU665">
            <v>0</v>
          </cell>
          <cell r="AV665">
            <v>0</v>
          </cell>
          <cell r="AW665">
            <v>0.245</v>
          </cell>
          <cell r="BC665">
            <v>0.245</v>
          </cell>
          <cell r="BF665">
            <v>0.245</v>
          </cell>
          <cell r="BG665" t="e">
            <v>#DIV/0!</v>
          </cell>
          <cell r="BJ665">
            <v>0</v>
          </cell>
          <cell r="BK665">
            <v>0.28911333333333333</v>
          </cell>
          <cell r="BQ665">
            <v>0.13491333333333333</v>
          </cell>
          <cell r="BS665">
            <v>0.15419999999999998</v>
          </cell>
          <cell r="BT665">
            <v>0</v>
          </cell>
          <cell r="BU665">
            <v>0.28911333333333333</v>
          </cell>
          <cell r="BV665" t="e">
            <v>#DIV/0!</v>
          </cell>
        </row>
        <row r="666">
          <cell r="D666">
            <v>84.969188120000013</v>
          </cell>
          <cell r="E666">
            <v>69.719930000000005</v>
          </cell>
          <cell r="AN666">
            <v>68</v>
          </cell>
          <cell r="AP666" t="str">
            <v>Строительство ЛЭП 0,4 кВ до границы участка жилого дома, г. Ессентуки, ул. им. Н. Панасенко, дом  №9 (тех.прис. Пророкин Г.Г. ) (до 15)</v>
          </cell>
          <cell r="AQ666" t="str">
            <v>СТФ</v>
          </cell>
          <cell r="AS666">
            <v>8.26E-3</v>
          </cell>
          <cell r="AT666">
            <v>8.26E-3</v>
          </cell>
          <cell r="AU666">
            <v>0</v>
          </cell>
          <cell r="AV666">
            <v>0</v>
          </cell>
          <cell r="AW666">
            <v>7.0000000000000001E-3</v>
          </cell>
          <cell r="BC666">
            <v>7.0000000000000001E-3</v>
          </cell>
          <cell r="BF666">
            <v>7.0000000000000001E-3</v>
          </cell>
          <cell r="BG666" t="e">
            <v>#DIV/0!</v>
          </cell>
          <cell r="BJ666">
            <v>0</v>
          </cell>
          <cell r="BK666">
            <v>8.3000000000000001E-3</v>
          </cell>
          <cell r="BQ666">
            <v>8.3000000000000001E-3</v>
          </cell>
          <cell r="BT666">
            <v>0</v>
          </cell>
          <cell r="BU666">
            <v>8.3000000000000001E-3</v>
          </cell>
          <cell r="BV666" t="e">
            <v>#DIV/0!</v>
          </cell>
        </row>
        <row r="667">
          <cell r="D667">
            <v>84.969188120000013</v>
          </cell>
          <cell r="E667">
            <v>69.719930000000005</v>
          </cell>
          <cell r="AN667">
            <v>69</v>
          </cell>
          <cell r="AP667" t="str">
            <v>Строительство ВЛ 0,4 кВ для осуществления тех.прис. Жилого дома ул. Новая, 44 в а. Эдельбай Благодарненского района (Тойкиев З.С.) (до 15)</v>
          </cell>
          <cell r="AQ667" t="str">
            <v>СТФ</v>
          </cell>
          <cell r="AW667">
            <v>0.19</v>
          </cell>
          <cell r="BC667">
            <v>0.02</v>
          </cell>
          <cell r="BE667">
            <v>0.17</v>
          </cell>
          <cell r="BK667">
            <v>0.22420000000000001</v>
          </cell>
          <cell r="BQ667">
            <v>2.3599999999999999E-2</v>
          </cell>
          <cell r="BS667">
            <v>0.2006</v>
          </cell>
          <cell r="BU667">
            <v>0.22420000000000001</v>
          </cell>
        </row>
        <row r="668">
          <cell r="D668">
            <v>83.000917999999999</v>
          </cell>
          <cell r="E668">
            <v>54.432910000000007</v>
          </cell>
          <cell r="AN668">
            <v>70</v>
          </cell>
          <cell r="AP668" t="str">
            <v>Строительство ЛЭП 0,4 кВ до границы участка жилого дома, г. Ессентуки ст. Казанская, уч №7 (тех.прис. Камышов В.И.) (до 15)</v>
          </cell>
          <cell r="AQ668" t="str">
            <v>СТФ</v>
          </cell>
          <cell r="AS668">
            <v>8.26E-3</v>
          </cell>
          <cell r="AT668">
            <v>8.26E-3</v>
          </cell>
          <cell r="AU668">
            <v>0</v>
          </cell>
          <cell r="AV668">
            <v>0</v>
          </cell>
          <cell r="AW668">
            <v>7.0000000000000001E-3</v>
          </cell>
          <cell r="BC668">
            <v>7.0000000000000001E-3</v>
          </cell>
          <cell r="BF668">
            <v>7.0000000000000001E-3</v>
          </cell>
          <cell r="BG668" t="e">
            <v>#DIV/0!</v>
          </cell>
          <cell r="BJ668">
            <v>0</v>
          </cell>
          <cell r="BK668">
            <v>8.3000000000000001E-3</v>
          </cell>
          <cell r="BQ668">
            <v>8.3000000000000001E-3</v>
          </cell>
          <cell r="BT668">
            <v>0</v>
          </cell>
          <cell r="BU668">
            <v>8.3000000000000001E-3</v>
          </cell>
          <cell r="BV668" t="e">
            <v>#DIV/0!</v>
          </cell>
        </row>
        <row r="669">
          <cell r="C669">
            <v>40</v>
          </cell>
          <cell r="D669">
            <v>30.155285000000003</v>
          </cell>
          <cell r="E669">
            <v>0.10348</v>
          </cell>
          <cell r="AN669">
            <v>71</v>
          </cell>
          <cell r="AP669" t="str">
            <v>Строительство ЛЭП 0,4 кВ до границы 66 участков по ул. 60 лет Победы и ул. Лесная в Пос. Пятигорском Предгорного района (тех.прис. К.С. Алисултанов, И. Г. - Б. Ли) (15-100)</v>
          </cell>
          <cell r="AQ669" t="str">
            <v>СТФ</v>
          </cell>
          <cell r="AS669">
            <v>2.0862400000000001</v>
          </cell>
          <cell r="AT669">
            <v>2.0862400000000001</v>
          </cell>
          <cell r="AU669">
            <v>0</v>
          </cell>
          <cell r="AV669">
            <v>0</v>
          </cell>
          <cell r="AW669">
            <v>1.768</v>
          </cell>
          <cell r="BC669">
            <v>1.768</v>
          </cell>
          <cell r="BF669">
            <v>1.768</v>
          </cell>
          <cell r="BG669" t="e">
            <v>#DIV/0!</v>
          </cell>
          <cell r="BJ669">
            <v>0</v>
          </cell>
          <cell r="BK669">
            <v>2.0862000000000003</v>
          </cell>
          <cell r="BQ669">
            <v>0.60980000000000001</v>
          </cell>
          <cell r="BS669">
            <v>1.4764000000000002</v>
          </cell>
          <cell r="BT669">
            <v>0</v>
          </cell>
          <cell r="BU669">
            <v>2.0862000000000003</v>
          </cell>
          <cell r="BV669" t="e">
            <v>#DIV/0!</v>
          </cell>
        </row>
        <row r="670">
          <cell r="C670">
            <v>41</v>
          </cell>
          <cell r="D670">
            <v>1.8442550000000002</v>
          </cell>
          <cell r="E670">
            <v>0.49378</v>
          </cell>
          <cell r="AN670">
            <v>72</v>
          </cell>
          <cell r="AP670" t="str">
            <v>Строительство ЛЭП 0,4 кВ до границы участка ул. Тупиковая, 4,  с. Прикумское, Минераловодский район (тех.прис. Ефименко Р.П.) (15-100)</v>
          </cell>
          <cell r="AQ670" t="str">
            <v>СТФ</v>
          </cell>
          <cell r="AS670">
            <v>0.22183999999999998</v>
          </cell>
          <cell r="AT670">
            <v>0.22183999999999998</v>
          </cell>
          <cell r="AU670">
            <v>0</v>
          </cell>
          <cell r="AV670">
            <v>0</v>
          </cell>
          <cell r="AW670">
            <v>0.188</v>
          </cell>
          <cell r="BA670">
            <v>0.188</v>
          </cell>
          <cell r="BF670">
            <v>0.188</v>
          </cell>
          <cell r="BG670" t="e">
            <v>#DIV/0!</v>
          </cell>
          <cell r="BJ670">
            <v>0</v>
          </cell>
          <cell r="BK670">
            <v>0.22199999999999998</v>
          </cell>
          <cell r="BO670">
            <v>0.17599999999999999</v>
          </cell>
          <cell r="BQ670">
            <v>4.5999999999999999E-2</v>
          </cell>
          <cell r="BT670">
            <v>0</v>
          </cell>
          <cell r="BU670">
            <v>0.22199999999999998</v>
          </cell>
          <cell r="BV670" t="e">
            <v>#DIV/0!</v>
          </cell>
        </row>
        <row r="671">
          <cell r="C671">
            <v>42</v>
          </cell>
          <cell r="D671">
            <v>5.4912350000000005</v>
          </cell>
          <cell r="E671">
            <v>2.1950000000000001E-2</v>
          </cell>
          <cell r="AN671">
            <v>73</v>
          </cell>
          <cell r="AP671" t="str">
            <v>Строительство ЛЭП 0,4 кВ до границы участка жилого дома, с. Ульяновка, ул. Ленина, 46е, Минераловодский район (тех.прис. Арабов С.Г.) (до 15)</v>
          </cell>
          <cell r="AQ671" t="str">
            <v>СТФ</v>
          </cell>
          <cell r="AS671">
            <v>0.14159999999999998</v>
          </cell>
          <cell r="AT671">
            <v>0.14159999999999998</v>
          </cell>
          <cell r="AU671">
            <v>0</v>
          </cell>
          <cell r="AV671">
            <v>0</v>
          </cell>
          <cell r="AW671">
            <v>0.12</v>
          </cell>
          <cell r="BC671">
            <v>0.12</v>
          </cell>
          <cell r="BF671">
            <v>0.12</v>
          </cell>
          <cell r="BG671" t="e">
            <v>#DIV/0!</v>
          </cell>
          <cell r="BJ671">
            <v>0</v>
          </cell>
          <cell r="BK671">
            <v>0.14159999999999998</v>
          </cell>
          <cell r="BQ671">
            <v>0.14159999999999998</v>
          </cell>
          <cell r="BT671">
            <v>0</v>
          </cell>
          <cell r="BU671">
            <v>0.14159999999999998</v>
          </cell>
          <cell r="BV671" t="e">
            <v>#DIV/0!</v>
          </cell>
        </row>
        <row r="672">
          <cell r="C672">
            <v>43</v>
          </cell>
          <cell r="D672">
            <v>7.9666490000000003</v>
          </cell>
          <cell r="E672">
            <v>29.47682</v>
          </cell>
          <cell r="AN672">
            <v>74</v>
          </cell>
          <cell r="AP672" t="str">
            <v>Строительство ЛЭП 0,4 кВ до границы строительной площадки жилого дома, Предгорный район, МО Ессентукский с/с, пос. Горный, ул. Садовая, 33 (тех.прис. Корикова Юлия Викторовна) (до 15)</v>
          </cell>
          <cell r="AQ672" t="str">
            <v>СТФ</v>
          </cell>
          <cell r="AS672">
            <v>3.422E-2</v>
          </cell>
          <cell r="AT672">
            <v>3.422E-2</v>
          </cell>
          <cell r="AU672">
            <v>0</v>
          </cell>
          <cell r="AV672">
            <v>0</v>
          </cell>
          <cell r="AW672">
            <v>2.9000000000000001E-2</v>
          </cell>
          <cell r="BA672">
            <v>2.9000000000000001E-2</v>
          </cell>
          <cell r="BF672">
            <v>2.9000000000000001E-2</v>
          </cell>
          <cell r="BG672" t="e">
            <v>#DIV/0!</v>
          </cell>
          <cell r="BJ672">
            <v>0</v>
          </cell>
          <cell r="BK672">
            <v>3.422E-2</v>
          </cell>
          <cell r="BO672">
            <v>8.9999999999999993E-3</v>
          </cell>
          <cell r="BQ672">
            <v>2.5219999999999999E-2</v>
          </cell>
          <cell r="BT672">
            <v>0</v>
          </cell>
          <cell r="BU672">
            <v>3.422E-2</v>
          </cell>
          <cell r="BV672" t="e">
            <v>#DIV/0!</v>
          </cell>
        </row>
        <row r="673">
          <cell r="C673">
            <v>44</v>
          </cell>
          <cell r="D673">
            <v>0</v>
          </cell>
          <cell r="E673">
            <v>0.25845000000000001</v>
          </cell>
          <cell r="AN673">
            <v>75</v>
          </cell>
          <cell r="AP673" t="str">
            <v>Строительство ЛЭП 0,4 кВ до границы участка подсобного хозяйства и базы отдыха, в ст.Боргустанская Предгорного района (тех.прис. Санаторий внутренних войск МВД России «Дон») (15-100)</v>
          </cell>
          <cell r="AQ673" t="str">
            <v>СТФ</v>
          </cell>
          <cell r="AS673">
            <v>0.34219999999999995</v>
          </cell>
          <cell r="AT673">
            <v>0.34219999999999995</v>
          </cell>
          <cell r="AU673">
            <v>0</v>
          </cell>
          <cell r="AV673">
            <v>0</v>
          </cell>
          <cell r="AW673">
            <v>0.28999999999999998</v>
          </cell>
          <cell r="BA673">
            <v>0.28999999999999998</v>
          </cell>
          <cell r="BF673">
            <v>0.28999999999999998</v>
          </cell>
          <cell r="BG673" t="e">
            <v>#DIV/0!</v>
          </cell>
          <cell r="BJ673">
            <v>0</v>
          </cell>
          <cell r="BK673">
            <v>0.34200000000000003</v>
          </cell>
          <cell r="BO673">
            <v>0.314</v>
          </cell>
          <cell r="BQ673">
            <v>2.8000000000000001E-2</v>
          </cell>
          <cell r="BT673">
            <v>0</v>
          </cell>
          <cell r="BU673">
            <v>0.34200000000000003</v>
          </cell>
          <cell r="BV673" t="e">
            <v>#DIV/0!</v>
          </cell>
        </row>
        <row r="674">
          <cell r="C674">
            <v>315</v>
          </cell>
          <cell r="D674">
            <v>0</v>
          </cell>
          <cell r="E674">
            <v>0</v>
          </cell>
          <cell r="AN674">
            <v>76</v>
          </cell>
          <cell r="AP674" t="str">
            <v>Строительство ВЛ 0,4 кВ от опоры № 16 Ф-1,от ТП-449 Ф-114  (тех.прис. жилого дома сад.товарищество "Родничек" Джараштиев С.М. дог. № 222 от 23.05.2011 г.) (до 15)</v>
          </cell>
          <cell r="AQ674" t="str">
            <v>СТФ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BF674">
            <v>0</v>
          </cell>
          <cell r="BG674" t="e">
            <v>#DIV/0!</v>
          </cell>
          <cell r="BH674">
            <v>3.330118E-2</v>
          </cell>
          <cell r="BJ674">
            <v>0</v>
          </cell>
          <cell r="BK674">
            <v>3.330118E-2</v>
          </cell>
          <cell r="BM674">
            <v>3.330118E-2</v>
          </cell>
          <cell r="BT674">
            <v>0</v>
          </cell>
          <cell r="BU674">
            <v>3.330118E-2</v>
          </cell>
          <cell r="BV674" t="e">
            <v>#DIV/0!</v>
          </cell>
        </row>
        <row r="675">
          <cell r="C675">
            <v>45</v>
          </cell>
          <cell r="D675">
            <v>37.543493999999995</v>
          </cell>
          <cell r="E675">
            <v>24.078430000000001</v>
          </cell>
          <cell r="AN675">
            <v>77</v>
          </cell>
          <cell r="AP675" t="str">
            <v>Строительство ЛЭП 0,4 кВ от опоры присоединения ВЛ 0,4 кВ Ф-4 от ТП-106 Ф-135  (тех.прис. жилого дома с.Этока договор № 539 от 25.10.2010 г. Алексанян С.Б.)  (до 15)</v>
          </cell>
          <cell r="AQ675" t="str">
            <v>СТФ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BF675">
            <v>0</v>
          </cell>
          <cell r="BG675" t="e">
            <v>#DIV/0!</v>
          </cell>
          <cell r="BH675">
            <v>5.7317960000000001E-2</v>
          </cell>
          <cell r="BJ675">
            <v>0</v>
          </cell>
          <cell r="BK675">
            <v>5.7317960000000001E-2</v>
          </cell>
          <cell r="BM675">
            <v>5.7317960000000001E-2</v>
          </cell>
          <cell r="BT675">
            <v>0</v>
          </cell>
          <cell r="BU675">
            <v>5.7317960000000001E-2</v>
          </cell>
          <cell r="BV675" t="e">
            <v>#DIV/0!</v>
          </cell>
        </row>
        <row r="676">
          <cell r="D676">
            <v>0</v>
          </cell>
          <cell r="E676">
            <v>0</v>
          </cell>
          <cell r="AN676">
            <v>78</v>
          </cell>
          <cell r="AP676" t="str">
            <v>Строительство ЛЭП 0,4 кВ от РУ 0,4 кВ ЗТП 88 Ф-170  (тех.прис. административного здания склад. и подсобных помещениий в ОАО Агрофирма "Пятигорье" ИП Магдалянов Г.Л. Дог. № 44-05/9 от 25.04.2011 г.)  (15-100)</v>
          </cell>
          <cell r="AQ676" t="str">
            <v>СТФ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BF676">
            <v>0</v>
          </cell>
          <cell r="BG676" t="e">
            <v>#DIV/0!</v>
          </cell>
          <cell r="BH676">
            <v>0.11367666</v>
          </cell>
          <cell r="BJ676">
            <v>0</v>
          </cell>
          <cell r="BK676">
            <v>0.11367666</v>
          </cell>
          <cell r="BM676">
            <v>0.11367666</v>
          </cell>
          <cell r="BT676">
            <v>0</v>
          </cell>
          <cell r="BU676">
            <v>0.11367666</v>
          </cell>
          <cell r="BV676" t="e">
            <v>#DIV/0!</v>
          </cell>
        </row>
        <row r="677">
          <cell r="C677">
            <v>4</v>
          </cell>
          <cell r="D677">
            <v>0</v>
          </cell>
          <cell r="E677">
            <v>0</v>
          </cell>
          <cell r="AN677">
            <v>79</v>
          </cell>
          <cell r="AP677" t="str">
            <v>Строительство ВЛ 0,4 кВ от опоры № 16 Ф-3,от ТП-11 Ф-609  (тех.прис. жилого дома в с. Левокумка Шевченко В.В.дог. № 292 от 09.06.2011 г.)    (15-100)</v>
          </cell>
          <cell r="AQ677" t="str">
            <v>СТФ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BF677">
            <v>0</v>
          </cell>
          <cell r="BG677" t="e">
            <v>#DIV/0!</v>
          </cell>
          <cell r="BH677">
            <v>0.11380554</v>
          </cell>
          <cell r="BJ677">
            <v>0</v>
          </cell>
          <cell r="BK677">
            <v>0.11380554</v>
          </cell>
          <cell r="BM677">
            <v>0.11380554</v>
          </cell>
          <cell r="BT677">
            <v>0</v>
          </cell>
          <cell r="BU677">
            <v>0.11380554</v>
          </cell>
          <cell r="BV677" t="e">
            <v>#DIV/0!</v>
          </cell>
        </row>
        <row r="678">
          <cell r="D678">
            <v>1.4675759899999998</v>
          </cell>
          <cell r="E678">
            <v>15.286020000000001</v>
          </cell>
          <cell r="AN678">
            <v>80</v>
          </cell>
          <cell r="AP678" t="str">
            <v>Строительство ЛЭП 0,4 кВ от РУ 0,4 кВ ТП -61388 Ф-187  (тех.прис. жил.дома в ст.Суворовской Каниди А.Г.дог. №652 от 11.10.2011 г.)    (15-100)</v>
          </cell>
          <cell r="AQ678" t="str">
            <v>СТФ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BF678">
            <v>0</v>
          </cell>
          <cell r="BG678" t="e">
            <v>#DIV/0!</v>
          </cell>
          <cell r="BH678">
            <v>4.9634209999999998E-2</v>
          </cell>
          <cell r="BJ678">
            <v>0</v>
          </cell>
          <cell r="BK678">
            <v>4.9634209999999998E-2</v>
          </cell>
          <cell r="BM678">
            <v>4.9634209999999998E-2</v>
          </cell>
          <cell r="BT678">
            <v>0</v>
          </cell>
          <cell r="BU678">
            <v>4.9634209999999998E-2</v>
          </cell>
          <cell r="BV678" t="e">
            <v>#DIV/0!</v>
          </cell>
        </row>
        <row r="679">
          <cell r="C679">
            <v>111</v>
          </cell>
          <cell r="D679">
            <v>5.2199999999999998E-3</v>
          </cell>
          <cell r="E679">
            <v>5.2563900000000006</v>
          </cell>
          <cell r="AN679">
            <v>81</v>
          </cell>
          <cell r="AP679" t="str">
            <v>Строительство ЛЭП 0,4 кВ от РУ 0,4 кВ ТП -837 Ф-144  (тех.прис. жил.дома в п.Пятигорский Романов С.П дог. № 385 от 15.07.2011 г.)    (15-100)</v>
          </cell>
          <cell r="AQ679" t="str">
            <v>СТФ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BF679">
            <v>0</v>
          </cell>
          <cell r="BG679" t="e">
            <v>#DIV/0!</v>
          </cell>
          <cell r="BH679">
            <v>0.13300239000000003</v>
          </cell>
          <cell r="BJ679">
            <v>0</v>
          </cell>
          <cell r="BK679">
            <v>0.13300239000000003</v>
          </cell>
          <cell r="BM679">
            <v>0.13300239000000003</v>
          </cell>
          <cell r="BT679">
            <v>0</v>
          </cell>
          <cell r="BU679">
            <v>0.13300239000000003</v>
          </cell>
          <cell r="BV679" t="e">
            <v>#DIV/0!</v>
          </cell>
        </row>
        <row r="680">
          <cell r="C680">
            <v>46</v>
          </cell>
          <cell r="D680">
            <v>6.7659999999999998E-2</v>
          </cell>
          <cell r="E680">
            <v>0</v>
          </cell>
          <cell r="AP680" t="str">
            <v>Кабельные Линии 10-20 кВ (СН2)</v>
          </cell>
        </row>
        <row r="681">
          <cell r="C681">
            <v>112</v>
          </cell>
          <cell r="D681">
            <v>0</v>
          </cell>
          <cell r="E681">
            <v>0</v>
          </cell>
        </row>
        <row r="682">
          <cell r="C682">
            <v>66</v>
          </cell>
          <cell r="D682">
            <v>0</v>
          </cell>
          <cell r="E682">
            <v>0</v>
          </cell>
          <cell r="AP682" t="str">
            <v>Кабельные Линии 0,4 кВ (НН)</v>
          </cell>
        </row>
        <row r="683">
          <cell r="C683">
            <v>58</v>
          </cell>
          <cell r="D683">
            <v>0</v>
          </cell>
          <cell r="E683">
            <v>0</v>
          </cell>
        </row>
        <row r="684">
          <cell r="C684">
            <v>34</v>
          </cell>
          <cell r="D684">
            <v>0</v>
          </cell>
          <cell r="E684">
            <v>0</v>
          </cell>
          <cell r="AP684" t="str">
            <v>ПС 110-330 кВ (ВН)</v>
          </cell>
          <cell r="AR684">
            <v>986.55665839999995</v>
          </cell>
          <cell r="AS684">
            <v>1081.4199073846</v>
          </cell>
          <cell r="AT684">
            <v>809.26552319999985</v>
          </cell>
          <cell r="AU684">
            <v>177.21202897000001</v>
          </cell>
          <cell r="AV684">
            <v>597.53877999999997</v>
          </cell>
          <cell r="AW684">
            <v>648.0892399999999</v>
          </cell>
          <cell r="AX684">
            <v>42.311700000000002</v>
          </cell>
          <cell r="AY684">
            <v>9.3979999999999997</v>
          </cell>
          <cell r="AZ684">
            <v>95.148520000000005</v>
          </cell>
          <cell r="BA684">
            <v>98.521000000000001</v>
          </cell>
          <cell r="BB684">
            <v>147.46438000000001</v>
          </cell>
          <cell r="BC684">
            <v>240.93399999999997</v>
          </cell>
          <cell r="BD684">
            <v>312.61417999999998</v>
          </cell>
          <cell r="BE684">
            <v>299.23623999999995</v>
          </cell>
          <cell r="BF684">
            <v>50.550460000000029</v>
          </cell>
          <cell r="BG684" t="e">
            <v>#DIV/0!</v>
          </cell>
          <cell r="BH684">
            <v>39.810199359999999</v>
          </cell>
          <cell r="BI684">
            <v>242.22426515999999</v>
          </cell>
          <cell r="BJ684">
            <v>462.58675145823997</v>
          </cell>
          <cell r="BK684">
            <v>399.71865504999988</v>
          </cell>
          <cell r="BL684">
            <v>155.52837440000002</v>
          </cell>
          <cell r="BM684">
            <v>18.72179216</v>
          </cell>
          <cell r="BN684">
            <v>75.238222000000007</v>
          </cell>
          <cell r="BO684">
            <v>12.54406404</v>
          </cell>
          <cell r="BP684">
            <v>82.566759058240009</v>
          </cell>
          <cell r="BQ684">
            <v>161.43894499999999</v>
          </cell>
          <cell r="BR684">
            <v>149.25339599999998</v>
          </cell>
          <cell r="BS684">
            <v>207.01385385</v>
          </cell>
          <cell r="BT684">
            <v>194.69901314999998</v>
          </cell>
          <cell r="BU684">
            <v>-62.868096408240021</v>
          </cell>
          <cell r="BV684" t="e">
            <v>#DIV/0!</v>
          </cell>
          <cell r="BW684">
            <v>0</v>
          </cell>
          <cell r="BX684">
            <v>0</v>
          </cell>
        </row>
        <row r="685">
          <cell r="C685">
            <v>64</v>
          </cell>
          <cell r="D685">
            <v>0</v>
          </cell>
          <cell r="E685">
            <v>0</v>
          </cell>
          <cell r="AN685">
            <v>82</v>
          </cell>
          <cell r="AP685" t="str">
            <v>Расширение ПС /35/10 кВ УПТК в г. Светлограде (замена сущ. тр-ровмощностью по 2,5 МВА на трансф. Мощн. По 6,3 МВА, укомплектование ячеек Ф--173 и Ф-177 вакуумными выкл.,средствами РЗА, телемеханикой , дуговой защитой, ИМФ-1Р, замена в ячейках вводов и  се</v>
          </cell>
          <cell r="AQ685" t="str">
            <v>СТФ</v>
          </cell>
          <cell r="AR685">
            <v>36.167370000000005</v>
          </cell>
          <cell r="AS685">
            <v>36.24606</v>
          </cell>
          <cell r="AT685">
            <v>25.42428</v>
          </cell>
          <cell r="AU685">
            <v>0</v>
          </cell>
          <cell r="AV685">
            <v>21.545999999999999</v>
          </cell>
          <cell r="AW685">
            <v>21.545999999999999</v>
          </cell>
          <cell r="AX685">
            <v>6.0129999999999999</v>
          </cell>
          <cell r="AY685">
            <v>5.0000000000000001E-3</v>
          </cell>
          <cell r="AZ685">
            <v>14.122</v>
          </cell>
          <cell r="BA685">
            <v>10.7</v>
          </cell>
          <cell r="BB685">
            <v>1.329</v>
          </cell>
          <cell r="BC685">
            <v>10.840999999999999</v>
          </cell>
          <cell r="BD685">
            <v>8.2000000000000003E-2</v>
          </cell>
          <cell r="BF685">
            <v>0</v>
          </cell>
          <cell r="BG685">
            <v>1</v>
          </cell>
          <cell r="BH685">
            <v>0.39511483000000008</v>
          </cell>
          <cell r="BJ685">
            <v>15.693369999999998</v>
          </cell>
          <cell r="BK685">
            <v>25.81939483</v>
          </cell>
          <cell r="BL685">
            <v>4.2569999999999997</v>
          </cell>
          <cell r="BM685">
            <v>0.40002682999999994</v>
          </cell>
          <cell r="BN685">
            <v>9.9979999999999993</v>
          </cell>
          <cell r="BO685">
            <v>7.8827641499999999</v>
          </cell>
          <cell r="BP685">
            <v>0.94037000000000004</v>
          </cell>
          <cell r="BQ685">
            <v>10.15</v>
          </cell>
          <cell r="BR685">
            <v>0.498</v>
          </cell>
          <cell r="BS685">
            <v>7.3866038500000002</v>
          </cell>
          <cell r="BT685">
            <v>0</v>
          </cell>
          <cell r="BU685">
            <v>10.126024830000002</v>
          </cell>
          <cell r="BV685">
            <v>1.6452422156617734</v>
          </cell>
        </row>
        <row r="686">
          <cell r="C686">
            <v>50</v>
          </cell>
          <cell r="D686">
            <v>0.40037751999999999</v>
          </cell>
          <cell r="E686">
            <v>0</v>
          </cell>
          <cell r="AN686">
            <v>83</v>
          </cell>
          <cell r="AP686" t="str">
            <v>Строительство ПС 110/10 кВ "НПС-5" (КТК) (свыше 750)</v>
          </cell>
          <cell r="AQ686" t="str">
            <v>СТФ</v>
          </cell>
          <cell r="AR686">
            <v>340.65844000000004</v>
          </cell>
          <cell r="AS686">
            <v>341.62651999999997</v>
          </cell>
          <cell r="AT686">
            <v>271.23361999999997</v>
          </cell>
          <cell r="AU686">
            <v>59.655000000000001</v>
          </cell>
          <cell r="AV686">
            <v>206.91794999999996</v>
          </cell>
          <cell r="AW686">
            <v>192.13</v>
          </cell>
          <cell r="AX686">
            <v>11.073700000000001</v>
          </cell>
          <cell r="AY686">
            <v>2.3530000000000002</v>
          </cell>
          <cell r="AZ686">
            <v>15.571999999999999</v>
          </cell>
          <cell r="BA686">
            <v>33.920999999999999</v>
          </cell>
          <cell r="BB686">
            <v>28.37501</v>
          </cell>
          <cell r="BC686">
            <v>12.946</v>
          </cell>
          <cell r="BD686">
            <v>151.89723999999998</v>
          </cell>
          <cell r="BE686">
            <v>142.91</v>
          </cell>
          <cell r="BF686">
            <v>-14.787949999999967</v>
          </cell>
          <cell r="BG686">
            <v>0.92853229988021835</v>
          </cell>
          <cell r="BI686">
            <v>93.608474999999999</v>
          </cell>
          <cell r="BJ686">
            <v>147.17099999999999</v>
          </cell>
          <cell r="BK686">
            <v>82.100699999999989</v>
          </cell>
          <cell r="BL686">
            <v>11.936</v>
          </cell>
          <cell r="BM686">
            <v>2.4600399999999998</v>
          </cell>
          <cell r="BN686">
            <v>12.35</v>
          </cell>
          <cell r="BO686">
            <v>0.58399999999999996</v>
          </cell>
          <cell r="BP686">
            <v>28.446999999999999</v>
          </cell>
          <cell r="BQ686">
            <v>21.13</v>
          </cell>
          <cell r="BR686">
            <v>94.438000000000002</v>
          </cell>
          <cell r="BS686">
            <v>57.926659999999998</v>
          </cell>
          <cell r="BT686">
            <v>83.089444999999998</v>
          </cell>
          <cell r="BU686">
            <v>-65.070300000000003</v>
          </cell>
          <cell r="BV686">
            <v>0.55785922498318274</v>
          </cell>
        </row>
        <row r="687">
          <cell r="C687">
            <v>65</v>
          </cell>
          <cell r="D687">
            <v>0</v>
          </cell>
          <cell r="E687">
            <v>0</v>
          </cell>
          <cell r="AN687">
            <v>84</v>
          </cell>
          <cell r="AP687" t="str">
            <v xml:space="preserve">Расширение ПС 110/35/10 кВ Рагули( устройство нового ОРУ-110 кВ по схеме "Одна рабочая, секционированная выключателем, и обходная системы шин" с устройством двух линейных  ячеек 110 кВ с элегазовыми выкл., разъед. с эл. двиг. Приводами, телем.ОРУ-110 кВ, </v>
          </cell>
          <cell r="AQ687" t="str">
            <v>СТФ</v>
          </cell>
          <cell r="AR687">
            <v>174.31063999999998</v>
          </cell>
          <cell r="AS687">
            <v>178.85420937839999</v>
          </cell>
          <cell r="AT687">
            <v>118.92629999999998</v>
          </cell>
          <cell r="AU687">
            <v>50.786363880000003</v>
          </cell>
          <cell r="AV687">
            <v>108.78771999999999</v>
          </cell>
          <cell r="AW687">
            <v>100.785</v>
          </cell>
          <cell r="AX687">
            <v>5.3319999999999999</v>
          </cell>
          <cell r="AY687">
            <v>0</v>
          </cell>
          <cell r="AZ687">
            <v>16.143080000000001</v>
          </cell>
          <cell r="BA687">
            <v>6.3019999999999996</v>
          </cell>
          <cell r="BB687">
            <v>20.133939999999999</v>
          </cell>
          <cell r="BC687">
            <v>54.278999999999996</v>
          </cell>
          <cell r="BD687">
            <v>67.178699999999992</v>
          </cell>
          <cell r="BE687">
            <v>40.204000000000001</v>
          </cell>
          <cell r="BF687">
            <v>-8.0027199999999965</v>
          </cell>
          <cell r="BG687">
            <v>0.92643728538478431</v>
          </cell>
          <cell r="BI687">
            <v>24.27221419</v>
          </cell>
          <cell r="BJ687">
            <v>81.237049999999996</v>
          </cell>
          <cell r="BK687">
            <v>56.849435999999997</v>
          </cell>
          <cell r="BL687">
            <v>15.704790000000001</v>
          </cell>
          <cell r="BN687">
            <v>21.534569999999999</v>
          </cell>
          <cell r="BO687">
            <v>3.9160659999999998</v>
          </cell>
          <cell r="BP687">
            <v>20.568309999999997</v>
          </cell>
          <cell r="BQ687">
            <v>20.568309999999997</v>
          </cell>
          <cell r="BR687">
            <v>23.429379999999998</v>
          </cell>
          <cell r="BS687">
            <v>32.36506</v>
          </cell>
          <cell r="BT687">
            <v>37.804649809999987</v>
          </cell>
          <cell r="BU687">
            <v>-24.387613999999999</v>
          </cell>
          <cell r="BV687">
            <v>0.69979690301408037</v>
          </cell>
        </row>
        <row r="688">
          <cell r="C688">
            <v>63</v>
          </cell>
          <cell r="D688">
            <v>0.48177629999999999</v>
          </cell>
          <cell r="E688">
            <v>4.7081400000000002</v>
          </cell>
          <cell r="AN688">
            <v>85</v>
          </cell>
          <cell r="AP688" t="str">
            <v>Расширение ПС 110/35/10 кВ Рагули для НПС-3 (свыше 750)</v>
          </cell>
          <cell r="AQ688" t="str">
            <v>СТФ</v>
          </cell>
          <cell r="AR688">
            <v>32.130220000000001</v>
          </cell>
          <cell r="AS688">
            <v>38.166810000000005</v>
          </cell>
          <cell r="AT688">
            <v>38.032580000000003</v>
          </cell>
          <cell r="AU688">
            <v>0</v>
          </cell>
          <cell r="AV688">
            <v>27.225000000000001</v>
          </cell>
          <cell r="AW688">
            <v>32.231000000000002</v>
          </cell>
          <cell r="AX688">
            <v>3.5</v>
          </cell>
          <cell r="AY688">
            <v>3.319</v>
          </cell>
          <cell r="AZ688">
            <v>3.7250000000000001</v>
          </cell>
          <cell r="BA688">
            <v>0</v>
          </cell>
          <cell r="BB688">
            <v>10</v>
          </cell>
          <cell r="BC688">
            <v>4</v>
          </cell>
          <cell r="BD688">
            <v>10</v>
          </cell>
          <cell r="BE688">
            <v>24.911999999999999</v>
          </cell>
          <cell r="BF688">
            <v>5.0060000000000002</v>
          </cell>
          <cell r="BG688">
            <v>1.1838751147842057</v>
          </cell>
          <cell r="BJ688">
            <v>32.130220000000001</v>
          </cell>
          <cell r="BK688">
            <v>23.701535</v>
          </cell>
          <cell r="BL688">
            <v>14.988526</v>
          </cell>
          <cell r="BN688">
            <v>2.866762</v>
          </cell>
          <cell r="BP688">
            <v>8.6449159999999985</v>
          </cell>
          <cell r="BQ688">
            <v>7.691535</v>
          </cell>
          <cell r="BR688">
            <v>5.6300159999999995</v>
          </cell>
          <cell r="BS688">
            <v>16.009999999999998</v>
          </cell>
          <cell r="BT688">
            <v>14.331045000000003</v>
          </cell>
          <cell r="BU688">
            <v>-8.4286850000000015</v>
          </cell>
          <cell r="BV688">
            <v>0.73767110838332262</v>
          </cell>
        </row>
        <row r="689">
          <cell r="C689">
            <v>49</v>
          </cell>
          <cell r="D689">
            <v>0.11460336999999965</v>
          </cell>
          <cell r="E689">
            <v>0</v>
          </cell>
          <cell r="AN689">
            <v>86</v>
          </cell>
          <cell r="AP689" t="str">
            <v xml:space="preserve">Расширение ПС 110/35/10 кВ Безопасная( устройство нового ОРУ-110 кВ по схеме "Одна рабочая, секционированная выключателем, и обходная системы шин" с устройством трех линейных  ячеек 110 кВ с элегазовыми выкл., разъед. с эл. двиг. приводами, телем.ОРУ-110 </v>
          </cell>
          <cell r="AQ689" t="str">
            <v>СТФ</v>
          </cell>
          <cell r="AR689">
            <v>203.76333999999997</v>
          </cell>
          <cell r="AS689">
            <v>213.16492319999998</v>
          </cell>
          <cell r="AT689">
            <v>176.52238319999998</v>
          </cell>
          <cell r="AU689">
            <v>27.492999999999999</v>
          </cell>
          <cell r="AV689">
            <v>122.03429</v>
          </cell>
          <cell r="AW689">
            <v>149.59523999999999</v>
          </cell>
          <cell r="AX689">
            <v>9.1259999999999994</v>
          </cell>
          <cell r="AY689">
            <v>0.81499999999999995</v>
          </cell>
          <cell r="AZ689">
            <v>21.531140000000001</v>
          </cell>
          <cell r="BA689">
            <v>9.2639999999999993</v>
          </cell>
          <cell r="BB689">
            <v>22.576910000000002</v>
          </cell>
          <cell r="BC689">
            <v>70.715999999999994</v>
          </cell>
          <cell r="BD689">
            <v>68.800240000000002</v>
          </cell>
          <cell r="BE689">
            <v>68.800240000000002</v>
          </cell>
          <cell r="BF689">
            <v>27.560949999999991</v>
          </cell>
          <cell r="BG689">
            <v>1.2258459487083506</v>
          </cell>
          <cell r="BI689">
            <v>66.733058439999994</v>
          </cell>
          <cell r="BJ689">
            <v>95.34384</v>
          </cell>
          <cell r="BK689">
            <v>69.641549999999995</v>
          </cell>
          <cell r="BL689">
            <v>61.291040000000002</v>
          </cell>
          <cell r="BN689">
            <v>6.4891399999999999</v>
          </cell>
          <cell r="BO689">
            <v>9.5579999999999998E-2</v>
          </cell>
          <cell r="BP689">
            <v>9.8986599999999996</v>
          </cell>
          <cell r="BQ689">
            <v>35.443519999999999</v>
          </cell>
          <cell r="BR689">
            <v>17.664999999999999</v>
          </cell>
          <cell r="BS689">
            <v>34.102450000000005</v>
          </cell>
          <cell r="BT689">
            <v>40.147774760000019</v>
          </cell>
          <cell r="BU689">
            <v>-25.702290000000005</v>
          </cell>
          <cell r="BV689">
            <v>0.7304252692150851</v>
          </cell>
        </row>
        <row r="690">
          <cell r="C690">
            <v>51</v>
          </cell>
          <cell r="D690">
            <v>8.0399999999999985E-3</v>
          </cell>
          <cell r="E690">
            <v>0</v>
          </cell>
          <cell r="AN690">
            <v>87</v>
          </cell>
          <cell r="AP690" t="str">
            <v>Расширение ПС 110/35/10 кВ Баклановская( устройство нового ОРУ-110 кВ по схеме "Одна рабочая, секционированная выключателем, и обходная системы шин" с устройством трех линейных  ячеек 110 кВ с элегазовыми выкл., разъед. с эл. двиг. приводами, телем.ОРУ-11</v>
          </cell>
          <cell r="AQ690" t="str">
            <v>СТФ</v>
          </cell>
          <cell r="AR690">
            <v>133.36206999999999</v>
          </cell>
          <cell r="AS690">
            <v>138.00453999999999</v>
          </cell>
          <cell r="AT690">
            <v>102.76147999999999</v>
          </cell>
          <cell r="AU690">
            <v>29.867000000000001</v>
          </cell>
          <cell r="AV690">
            <v>73.275260000000003</v>
          </cell>
          <cell r="AW690">
            <v>87.085999999999999</v>
          </cell>
          <cell r="AX690">
            <v>7.2670000000000003</v>
          </cell>
          <cell r="AY690">
            <v>0.48499999999999999</v>
          </cell>
          <cell r="AZ690">
            <v>15.645</v>
          </cell>
          <cell r="BA690">
            <v>29.997</v>
          </cell>
          <cell r="BB690">
            <v>40.000260000000004</v>
          </cell>
          <cell r="BC690">
            <v>46.241</v>
          </cell>
          <cell r="BD690">
            <v>10.363</v>
          </cell>
          <cell r="BE690">
            <v>10.363</v>
          </cell>
          <cell r="BF690">
            <v>13.810739999999996</v>
          </cell>
          <cell r="BG690">
            <v>1.1884775297965506</v>
          </cell>
          <cell r="BI690">
            <v>35.309501419999997</v>
          </cell>
          <cell r="BJ690">
            <v>57.471330000000009</v>
          </cell>
          <cell r="BK690">
            <v>50.603529999999999</v>
          </cell>
          <cell r="BL690">
            <v>30.723050000000001</v>
          </cell>
          <cell r="BN690">
            <v>10.746090000000001</v>
          </cell>
          <cell r="BP690">
            <v>11.335190000000001</v>
          </cell>
          <cell r="BQ690">
            <v>24.318529999999999</v>
          </cell>
          <cell r="BR690">
            <v>4.6669999999999998</v>
          </cell>
          <cell r="BS690">
            <v>26.285</v>
          </cell>
          <cell r="BT690">
            <v>16.848448580000003</v>
          </cell>
          <cell r="BU690">
            <v>-6.8678000000000097</v>
          </cell>
          <cell r="BV690">
            <v>0.88050041646852428</v>
          </cell>
        </row>
        <row r="691">
          <cell r="C691">
            <v>320</v>
          </cell>
          <cell r="D691">
            <v>0</v>
          </cell>
          <cell r="E691">
            <v>0</v>
          </cell>
          <cell r="AN691">
            <v>88</v>
          </cell>
          <cell r="AP691" t="str">
            <v>Расширение ПС 110/10 кВ Южная(устройство линейной  ячейки 110 кВ с элегазовыми выкл., разъед. с эл. двиг. Приводами, телем. Ячейки, установка АУРА, ИМФ-3Р, УРОВ, устройство РЗА) для НПС-5 (свыше 750)</v>
          </cell>
          <cell r="AQ691" t="str">
            <v>СТФ</v>
          </cell>
          <cell r="AR691">
            <v>55.299140000000001</v>
          </cell>
          <cell r="AS691">
            <v>55.998080000000009</v>
          </cell>
          <cell r="AT691">
            <v>50.534680000000009</v>
          </cell>
          <cell r="AU691">
            <v>4.63</v>
          </cell>
          <cell r="AV691">
            <v>29.459559999999996</v>
          </cell>
          <cell r="AW691">
            <v>42.826000000000008</v>
          </cell>
          <cell r="AX691">
            <v>0</v>
          </cell>
          <cell r="AY691">
            <v>0.17799999999999999</v>
          </cell>
          <cell r="AZ691">
            <v>4.4103000000000003</v>
          </cell>
          <cell r="BA691">
            <v>8.3369999999999997</v>
          </cell>
          <cell r="BB691">
            <v>25.049259999999997</v>
          </cell>
          <cell r="BC691">
            <v>34.311000000000007</v>
          </cell>
          <cell r="BD691">
            <v>0</v>
          </cell>
          <cell r="BF691">
            <v>13.366440000000011</v>
          </cell>
          <cell r="BG691">
            <v>1.4537216441793432</v>
          </cell>
          <cell r="BI691">
            <v>22.184950000000001</v>
          </cell>
          <cell r="BJ691">
            <v>20.80462</v>
          </cell>
          <cell r="BK691">
            <v>25.87208</v>
          </cell>
          <cell r="BL691">
            <v>11.635959999999999</v>
          </cell>
          <cell r="BN691">
            <v>8.8116599999999998</v>
          </cell>
          <cell r="BP691">
            <v>0.35699999999999998</v>
          </cell>
          <cell r="BQ691">
            <v>21.053080000000001</v>
          </cell>
          <cell r="BR691">
            <v>0</v>
          </cell>
          <cell r="BS691">
            <v>4.819</v>
          </cell>
          <cell r="BT691">
            <v>2.4776500000000077</v>
          </cell>
          <cell r="BU691">
            <v>5.0674600000000005</v>
          </cell>
          <cell r="BV691">
            <v>1.2435737831308622</v>
          </cell>
        </row>
        <row r="692">
          <cell r="C692">
            <v>321</v>
          </cell>
          <cell r="D692">
            <v>0</v>
          </cell>
          <cell r="E692">
            <v>0</v>
          </cell>
          <cell r="AN692">
            <v>89</v>
          </cell>
          <cell r="AP692" t="str">
            <v xml:space="preserve"> Расширение ПС 110/10-6 кВ "Северная" для обеспечения технологического присоединения энергопринимающих устройств ЗАО "Монокристалл" в г.Ставрополе (устройство 2-х линейных ячеек 10 кВ) (свыше 750)</v>
          </cell>
          <cell r="AQ692" t="str">
            <v>СТФ</v>
          </cell>
          <cell r="AR692">
            <v>5.6449999999999996</v>
          </cell>
          <cell r="AS692">
            <v>5.4817929948000002</v>
          </cell>
          <cell r="AT692">
            <v>4.73888</v>
          </cell>
          <cell r="AU692">
            <v>0.49006186000000002</v>
          </cell>
          <cell r="AV692">
            <v>4.2930000000000001</v>
          </cell>
          <cell r="AW692">
            <v>4.016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4.2930000000000001</v>
          </cell>
          <cell r="BE692">
            <v>4.016</v>
          </cell>
          <cell r="BF692">
            <v>-0.27700000000000014</v>
          </cell>
          <cell r="BG692">
            <v>0.93547635686000463</v>
          </cell>
          <cell r="BJ692">
            <v>5.0653130582400001</v>
          </cell>
          <cell r="BK692">
            <v>4.7389999999999999</v>
          </cell>
          <cell r="BL692">
            <v>0</v>
          </cell>
          <cell r="BN692">
            <v>0</v>
          </cell>
          <cell r="BP692">
            <v>2.13931305824</v>
          </cell>
          <cell r="BR692">
            <v>2.9260000000000002</v>
          </cell>
          <cell r="BS692">
            <v>4.7389999999999999</v>
          </cell>
          <cell r="BT692">
            <v>0</v>
          </cell>
          <cell r="BU692">
            <v>-0.32631305824000023</v>
          </cell>
          <cell r="BV692">
            <v>0.93557889621270884</v>
          </cell>
        </row>
        <row r="693">
          <cell r="C693">
            <v>322</v>
          </cell>
          <cell r="D693">
            <v>0</v>
          </cell>
          <cell r="E693">
            <v>0</v>
          </cell>
          <cell r="AN693">
            <v>90</v>
          </cell>
          <cell r="AP693" t="str">
            <v xml:space="preserve"> Расширение ПС 110/6 кВ "КПФ" для обеспечения технологического присоединения энергопринимающих устройств ООО "Птицекомбинат" в г.Невинномысске (свыше 750)</v>
          </cell>
          <cell r="AQ693" t="str">
            <v>СТФ</v>
          </cell>
          <cell r="AR693">
            <v>5.2204383999999999</v>
          </cell>
          <cell r="AS693">
            <v>11.984080000000001</v>
          </cell>
          <cell r="AT693">
            <v>11.433019999999999</v>
          </cell>
          <cell r="AU693">
            <v>0.46700000000000003</v>
          </cell>
          <cell r="AV693">
            <v>4</v>
          </cell>
          <cell r="AW693">
            <v>9.6890000000000001</v>
          </cell>
          <cell r="AX693">
            <v>0</v>
          </cell>
          <cell r="AY693">
            <v>2.089</v>
          </cell>
          <cell r="AZ693">
            <v>4</v>
          </cell>
          <cell r="BA693">
            <v>0</v>
          </cell>
          <cell r="BB693">
            <v>0</v>
          </cell>
          <cell r="BC693">
            <v>7.6</v>
          </cell>
          <cell r="BD693">
            <v>0</v>
          </cell>
          <cell r="BF693">
            <v>5.6890000000000001</v>
          </cell>
          <cell r="BG693">
            <v>2.42225</v>
          </cell>
          <cell r="BI693">
            <v>0.11606611</v>
          </cell>
          <cell r="BJ693">
            <v>4.7204383999999999</v>
          </cell>
          <cell r="BK693">
            <v>11.316843819999999</v>
          </cell>
          <cell r="BL693">
            <v>2.0424384</v>
          </cell>
          <cell r="BM693">
            <v>2.3419099300000004</v>
          </cell>
          <cell r="BN693">
            <v>2.4420000000000002</v>
          </cell>
          <cell r="BO693">
            <v>-0.11606611000000033</v>
          </cell>
          <cell r="BP693">
            <v>0.23599999999999999</v>
          </cell>
          <cell r="BQ693">
            <v>2.6779999999999999</v>
          </cell>
          <cell r="BR693">
            <v>0</v>
          </cell>
          <cell r="BS693">
            <v>6.4129999999999994</v>
          </cell>
          <cell r="BT693">
            <v>0</v>
          </cell>
          <cell r="BU693">
            <v>6.5964054199999991</v>
          </cell>
          <cell r="BV693">
            <v>2.3974137275046314</v>
          </cell>
        </row>
        <row r="694">
          <cell r="C694">
            <v>60</v>
          </cell>
          <cell r="D694">
            <v>0</v>
          </cell>
          <cell r="E694">
            <v>0</v>
          </cell>
          <cell r="AN694">
            <v>91</v>
          </cell>
          <cell r="AP694" t="str">
            <v>Усиление  ПС 110/35/10 кВ Красногвардейская для тех.прис.спиртзавода (свыше 750)</v>
          </cell>
          <cell r="AQ694" t="str">
            <v>СТФ</v>
          </cell>
          <cell r="AS694">
            <v>6.8144999999999998</v>
          </cell>
          <cell r="AT694">
            <v>6.8144999999999998</v>
          </cell>
          <cell r="AU694">
            <v>0</v>
          </cell>
          <cell r="AV694">
            <v>0</v>
          </cell>
          <cell r="AW694">
            <v>5.7750000000000004</v>
          </cell>
          <cell r="BE694">
            <v>5.7750000000000004</v>
          </cell>
          <cell r="BF694">
            <v>5.7750000000000004</v>
          </cell>
          <cell r="BG694" t="e">
            <v>#DIV/0!</v>
          </cell>
          <cell r="BJ694">
            <v>0</v>
          </cell>
          <cell r="BK694">
            <v>6.8149699999999998</v>
          </cell>
          <cell r="BQ694">
            <v>3.5479699999999998</v>
          </cell>
          <cell r="BS694">
            <v>3.2669999999999999</v>
          </cell>
          <cell r="BT694">
            <v>0</v>
          </cell>
          <cell r="BU694">
            <v>6.8149699999999998</v>
          </cell>
          <cell r="BV694" t="e">
            <v>#DIV/0!</v>
          </cell>
        </row>
        <row r="695">
          <cell r="C695">
            <v>62</v>
          </cell>
          <cell r="D695">
            <v>0.37601879999999999</v>
          </cell>
          <cell r="E695">
            <v>3.5629299999999997</v>
          </cell>
          <cell r="AN695">
            <v>92</v>
          </cell>
          <cell r="AP695" t="str">
            <v>Расширение ПС 110/35/10 кВ Ипатово(устройство линейной  и секционной ячеек 110 кВ с элегазовыми выкл., разъед. с эл. двиг. Приводами, телем. Ячейки, установка АУРА, ИМФ-3Р) для НПС-4  (свыше 750)</v>
          </cell>
          <cell r="AQ695" t="str">
            <v>СТФ</v>
          </cell>
          <cell r="AS695">
            <v>52.234591811400001</v>
          </cell>
          <cell r="AT695">
            <v>0</v>
          </cell>
          <cell r="AU695">
            <v>3.8236032299999998</v>
          </cell>
          <cell r="AV695">
            <v>0</v>
          </cell>
          <cell r="AW695">
            <v>0</v>
          </cell>
          <cell r="BF695">
            <v>0</v>
          </cell>
          <cell r="BG695" t="e">
            <v>#DIV/0!</v>
          </cell>
          <cell r="BH695">
            <v>22.387569129999999</v>
          </cell>
          <cell r="BJ695">
            <v>2.94957</v>
          </cell>
          <cell r="BK695">
            <v>22.387999999999998</v>
          </cell>
          <cell r="BL695">
            <v>2.94957</v>
          </cell>
          <cell r="BN695">
            <v>0</v>
          </cell>
          <cell r="BP695">
            <v>0</v>
          </cell>
          <cell r="BQ695">
            <v>11.35</v>
          </cell>
          <cell r="BR695">
            <v>0</v>
          </cell>
          <cell r="BS695">
            <v>11.038</v>
          </cell>
          <cell r="BT695">
            <v>0</v>
          </cell>
          <cell r="BU695">
            <v>19.438429999999997</v>
          </cell>
          <cell r="BV695">
            <v>7.5902589190966809</v>
          </cell>
        </row>
        <row r="696">
          <cell r="C696">
            <v>325</v>
          </cell>
          <cell r="D696">
            <v>0</v>
          </cell>
          <cell r="E696">
            <v>0.05</v>
          </cell>
          <cell r="AN696">
            <v>93</v>
          </cell>
          <cell r="AP696" t="str">
            <v>Расширение ПС 110/35/10 кВ Благодарная (замена сущ. тр-ра Т-2 на трансф. Большей мощн., установка доп. Ячеек 10 кВ на 1-й и 2-й секц. шин РУ-10 кВ, телемех. устанав. ячеек) (свыше 750)</v>
          </cell>
          <cell r="AQ696" t="str">
            <v>СТФ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BF696">
            <v>0</v>
          </cell>
          <cell r="BG696" t="e">
            <v>#DIV/0!</v>
          </cell>
          <cell r="BH696">
            <v>2.679870460000001</v>
          </cell>
          <cell r="BJ696">
            <v>0</v>
          </cell>
          <cell r="BK696">
            <v>2.6798704600000001</v>
          </cell>
          <cell r="BM696">
            <v>2.6798704600000001</v>
          </cell>
          <cell r="BT696">
            <v>0</v>
          </cell>
          <cell r="BU696">
            <v>2.6798704600000001</v>
          </cell>
          <cell r="BV696" t="e">
            <v>#DIV/0!</v>
          </cell>
        </row>
        <row r="697">
          <cell r="C697">
            <v>57</v>
          </cell>
          <cell r="D697">
            <v>0</v>
          </cell>
          <cell r="E697">
            <v>0</v>
          </cell>
          <cell r="AN697">
            <v>94</v>
          </cell>
          <cell r="AP697" t="str">
            <v>Расширение ПС 110/10 "Дружба" (свыше 750)</v>
          </cell>
          <cell r="AQ697" t="str">
            <v>СТФ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BF697">
            <v>0</v>
          </cell>
          <cell r="BG697" t="e">
            <v>#DIV/0!</v>
          </cell>
          <cell r="BH697">
            <v>14.347644939999997</v>
          </cell>
          <cell r="BJ697">
            <v>0</v>
          </cell>
          <cell r="BK697">
            <v>14.347944939999998</v>
          </cell>
          <cell r="BM697">
            <v>10.839944939999999</v>
          </cell>
          <cell r="BQ697">
            <v>3.508</v>
          </cell>
          <cell r="BT697">
            <v>0</v>
          </cell>
          <cell r="BU697">
            <v>14.347944939999998</v>
          </cell>
          <cell r="BV697" t="e">
            <v>#DIV/0!</v>
          </cell>
        </row>
        <row r="698">
          <cell r="C698">
            <v>56</v>
          </cell>
          <cell r="D698">
            <v>0</v>
          </cell>
          <cell r="E698">
            <v>0.41702999999999996</v>
          </cell>
          <cell r="AN698">
            <v>95</v>
          </cell>
          <cell r="AP698" t="str">
            <v xml:space="preserve"> Расширение ПС 110/6 кВ "КПФ" для обеспечения технологического присоединения энергопринимающих устройств ОАО "Горэлектросеть" в г.Невинномысске (свыше 750)</v>
          </cell>
          <cell r="AQ698" t="str">
            <v>СТФ</v>
          </cell>
          <cell r="AS698">
            <v>2.8437999999999994</v>
          </cell>
          <cell r="AT698">
            <v>2.8437999999999994</v>
          </cell>
          <cell r="AU698">
            <v>0</v>
          </cell>
          <cell r="AV698">
            <v>0</v>
          </cell>
          <cell r="AW698">
            <v>2.4099999999999997</v>
          </cell>
          <cell r="AY698">
            <v>0.154</v>
          </cell>
          <cell r="BE698">
            <v>2.2559999999999998</v>
          </cell>
          <cell r="BF698">
            <v>2.4099999999999997</v>
          </cell>
          <cell r="BG698" t="e">
            <v>#DIV/0!</v>
          </cell>
          <cell r="BJ698">
            <v>0</v>
          </cell>
          <cell r="BK698">
            <v>2.8437999999999994</v>
          </cell>
          <cell r="BO698">
            <v>0.18171999999999999</v>
          </cell>
          <cell r="BS698">
            <v>2.6620799999999996</v>
          </cell>
          <cell r="BT698">
            <v>0</v>
          </cell>
          <cell r="BU698">
            <v>2.8437999999999994</v>
          </cell>
          <cell r="BV698" t="e">
            <v>#DIV/0!</v>
          </cell>
        </row>
        <row r="699">
          <cell r="C699">
            <v>53</v>
          </cell>
          <cell r="D699">
            <v>0</v>
          </cell>
          <cell r="E699">
            <v>0</v>
          </cell>
          <cell r="AP699" t="str">
            <v>ПС 35 кВ (СН1)</v>
          </cell>
          <cell r="AR699">
            <v>0</v>
          </cell>
          <cell r="AS699">
            <v>0</v>
          </cell>
          <cell r="AT699">
            <v>3.0703600000000004</v>
          </cell>
          <cell r="AU699">
            <v>0.30199999999999999</v>
          </cell>
          <cell r="AV699">
            <v>0</v>
          </cell>
          <cell r="AW699">
            <v>2.6020000000000003</v>
          </cell>
          <cell r="AX699">
            <v>0</v>
          </cell>
          <cell r="AY699">
            <v>0</v>
          </cell>
          <cell r="AZ699">
            <v>0</v>
          </cell>
          <cell r="BA699">
            <v>2.121</v>
          </cell>
          <cell r="BB699">
            <v>0</v>
          </cell>
          <cell r="BC699">
            <v>0.48100000000000009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1.2975399999999999</v>
          </cell>
          <cell r="BJ699">
            <v>0</v>
          </cell>
          <cell r="BK699">
            <v>1.7728199999999996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1.238</v>
          </cell>
          <cell r="BR699">
            <v>0</v>
          </cell>
          <cell r="BS699">
            <v>0.53481999999999963</v>
          </cell>
          <cell r="BT699">
            <v>0</v>
          </cell>
          <cell r="BU699">
            <v>1.7728199999999996</v>
          </cell>
          <cell r="BV699" t="e">
            <v>#DIV/0!</v>
          </cell>
          <cell r="BW699">
            <v>0</v>
          </cell>
          <cell r="BX699">
            <v>0</v>
          </cell>
        </row>
        <row r="700">
          <cell r="C700">
            <v>54</v>
          </cell>
          <cell r="D700">
            <v>0</v>
          </cell>
          <cell r="E700">
            <v>0.74805999999999995</v>
          </cell>
          <cell r="AN700">
            <v>96</v>
          </cell>
          <cell r="AP700" t="str">
            <v>Усиление и расширение ПС 35/10 кВ "ДКС-1"(тех.прис.ГКС"Рождественская"в с.Рождественское Изобильненского р-на) (100-750)</v>
          </cell>
          <cell r="AQ700" t="str">
            <v>СТФ</v>
          </cell>
          <cell r="AS700">
            <v>0</v>
          </cell>
          <cell r="AT700">
            <v>3.0703600000000004</v>
          </cell>
          <cell r="AU700">
            <v>0.30199999999999999</v>
          </cell>
          <cell r="AV700">
            <v>0</v>
          </cell>
          <cell r="AW700">
            <v>2.6020000000000003</v>
          </cell>
          <cell r="BA700">
            <v>2.121</v>
          </cell>
          <cell r="BC700">
            <v>0.48100000000000009</v>
          </cell>
          <cell r="BI700">
            <v>1.2975399999999999</v>
          </cell>
          <cell r="BJ700">
            <v>0</v>
          </cell>
          <cell r="BK700">
            <v>1.7728199999999996</v>
          </cell>
          <cell r="BQ700">
            <v>1.238</v>
          </cell>
          <cell r="BS700">
            <v>0.53481999999999963</v>
          </cell>
          <cell r="BT700">
            <v>0</v>
          </cell>
          <cell r="BU700">
            <v>1.7728199999999996</v>
          </cell>
          <cell r="BV700" t="e">
            <v>#DIV/0!</v>
          </cell>
        </row>
        <row r="701">
          <cell r="C701">
            <v>330</v>
          </cell>
          <cell r="D701">
            <v>0</v>
          </cell>
          <cell r="E701">
            <v>0.48447000000000001</v>
          </cell>
          <cell r="AP701" t="str">
            <v>ТП (СН2)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</row>
        <row r="702">
          <cell r="C702">
            <v>52</v>
          </cell>
          <cell r="D702">
            <v>0</v>
          </cell>
          <cell r="E702">
            <v>0</v>
          </cell>
        </row>
        <row r="703">
          <cell r="C703">
            <v>335</v>
          </cell>
          <cell r="D703">
            <v>0</v>
          </cell>
          <cell r="E703">
            <v>5.8999999999999997E-2</v>
          </cell>
          <cell r="AO703" t="str">
            <v>2.5.</v>
          </cell>
          <cell r="AP703" t="str">
            <v>Распределительные сети</v>
          </cell>
          <cell r="AR703">
            <v>39.828579218599998</v>
          </cell>
          <cell r="AS703">
            <v>33.844887062599994</v>
          </cell>
          <cell r="AT703">
            <v>29.73383175</v>
          </cell>
          <cell r="AU703">
            <v>2.5956485699999998</v>
          </cell>
          <cell r="AV703">
            <v>31.622</v>
          </cell>
          <cell r="AW703">
            <v>25.198162499999999</v>
          </cell>
          <cell r="AX703">
            <v>0</v>
          </cell>
          <cell r="AY703">
            <v>0.14200000000000002</v>
          </cell>
          <cell r="AZ703">
            <v>10.952999999999999</v>
          </cell>
          <cell r="BA703">
            <v>13.589999999999998</v>
          </cell>
          <cell r="BB703">
            <v>12.835000000000001</v>
          </cell>
          <cell r="BC703">
            <v>6.2319999999999993</v>
          </cell>
          <cell r="BD703">
            <v>7.8339999999999996</v>
          </cell>
          <cell r="BE703">
            <v>5.2341625000000001</v>
          </cell>
          <cell r="BF703">
            <v>-6.4238375000000012</v>
          </cell>
          <cell r="BG703" t="e">
            <v>#DIV/0!</v>
          </cell>
          <cell r="BH703">
            <v>0.97643117999999995</v>
          </cell>
          <cell r="BI703">
            <v>0</v>
          </cell>
          <cell r="BJ703">
            <v>45.189306000000002</v>
          </cell>
          <cell r="BK703">
            <v>29.873153930000001</v>
          </cell>
          <cell r="BL703">
            <v>8.5642300000000002</v>
          </cell>
          <cell r="BM703">
            <v>1.1540891799999999</v>
          </cell>
          <cell r="BN703">
            <v>11.6289</v>
          </cell>
          <cell r="BO703">
            <v>6.5313560000000006</v>
          </cell>
          <cell r="BP703">
            <v>14.323036666666665</v>
          </cell>
          <cell r="BQ703">
            <v>11.684181333333331</v>
          </cell>
          <cell r="BR703">
            <v>10.673139333333333</v>
          </cell>
          <cell r="BS703">
            <v>10.503527416666666</v>
          </cell>
          <cell r="BT703">
            <v>0.53245999999999993</v>
          </cell>
          <cell r="BU703">
            <v>-15.316152070000003</v>
          </cell>
          <cell r="BV703" t="e">
            <v>#DIV/0!</v>
          </cell>
          <cell r="BW703">
            <v>0</v>
          </cell>
          <cell r="BX703">
            <v>0</v>
          </cell>
        </row>
        <row r="704">
          <cell r="C704">
            <v>47</v>
          </cell>
          <cell r="D704">
            <v>1.388E-2</v>
          </cell>
          <cell r="E704">
            <v>0</v>
          </cell>
          <cell r="AO704">
            <v>1</v>
          </cell>
          <cell r="AP704" t="str">
            <v>Строительство, ТПиР ТП и ВЛЭП, КЛЭП не связанное с тех.присоединением</v>
          </cell>
          <cell r="AR704">
            <v>39.828579218599998</v>
          </cell>
          <cell r="AS704">
            <v>33.844887062599994</v>
          </cell>
          <cell r="AT704">
            <v>29.73383175</v>
          </cell>
          <cell r="AU704">
            <v>2.5956485699999998</v>
          </cell>
          <cell r="AV704">
            <v>31.622</v>
          </cell>
          <cell r="AW704">
            <v>25.198162499999999</v>
          </cell>
          <cell r="AX704">
            <v>0</v>
          </cell>
          <cell r="AY704">
            <v>0.14200000000000002</v>
          </cell>
          <cell r="AZ704">
            <v>10.952999999999999</v>
          </cell>
          <cell r="BA704">
            <v>13.589999999999998</v>
          </cell>
          <cell r="BB704">
            <v>12.835000000000001</v>
          </cell>
          <cell r="BC704">
            <v>6.2319999999999993</v>
          </cell>
          <cell r="BD704">
            <v>7.8339999999999996</v>
          </cell>
          <cell r="BE704">
            <v>5.2341625000000001</v>
          </cell>
          <cell r="BF704">
            <v>-6.4238375000000012</v>
          </cell>
          <cell r="BG704" t="e">
            <v>#DIV/0!</v>
          </cell>
          <cell r="BH704">
            <v>0.97643117999999995</v>
          </cell>
          <cell r="BI704">
            <v>0</v>
          </cell>
          <cell r="BJ704">
            <v>45.189306000000002</v>
          </cell>
          <cell r="BK704">
            <v>29.873153930000001</v>
          </cell>
          <cell r="BL704">
            <v>8.5642300000000002</v>
          </cell>
          <cell r="BM704">
            <v>1.1540891799999999</v>
          </cell>
          <cell r="BN704">
            <v>11.6289</v>
          </cell>
          <cell r="BO704">
            <v>6.5313560000000006</v>
          </cell>
          <cell r="BP704">
            <v>14.323036666666665</v>
          </cell>
          <cell r="BQ704">
            <v>11.684181333333331</v>
          </cell>
          <cell r="BR704">
            <v>10.673139333333333</v>
          </cell>
          <cell r="BS704">
            <v>10.503527416666666</v>
          </cell>
          <cell r="BT704">
            <v>0.53245999999999993</v>
          </cell>
          <cell r="BU704">
            <v>-15.316152070000003</v>
          </cell>
          <cell r="BV704" t="e">
            <v>#DIV/0!</v>
          </cell>
          <cell r="BW704">
            <v>0</v>
          </cell>
          <cell r="BX704">
            <v>0</v>
          </cell>
        </row>
        <row r="705">
          <cell r="D705">
            <v>0.50069412999999996</v>
          </cell>
          <cell r="E705">
            <v>1E-3</v>
          </cell>
          <cell r="AP705" t="str">
            <v xml:space="preserve">Техническое перевооружение и реконструкция, в.т.ч.: </v>
          </cell>
          <cell r="AR705">
            <v>27.6159592186</v>
          </cell>
          <cell r="AS705">
            <v>26.963541749999997</v>
          </cell>
          <cell r="AT705">
            <v>23.64975175</v>
          </cell>
          <cell r="AU705">
            <v>2.101</v>
          </cell>
          <cell r="AV705">
            <v>21.762999999999998</v>
          </cell>
          <cell r="AW705">
            <v>20.0421625</v>
          </cell>
          <cell r="AX705">
            <v>0</v>
          </cell>
          <cell r="AY705">
            <v>0.13600000000000001</v>
          </cell>
          <cell r="AZ705">
            <v>5.9530000000000003</v>
          </cell>
          <cell r="BA705">
            <v>10.406999999999998</v>
          </cell>
          <cell r="BB705">
            <v>7.976</v>
          </cell>
          <cell r="BC705">
            <v>4.2649999999999997</v>
          </cell>
          <cell r="BD705">
            <v>7.8339999999999996</v>
          </cell>
          <cell r="BE705">
            <v>5.2341625000000001</v>
          </cell>
          <cell r="BF705">
            <v>-1.7208375000000009</v>
          </cell>
          <cell r="BG705" t="e">
            <v>#DIV/0!</v>
          </cell>
          <cell r="BH705">
            <v>0</v>
          </cell>
          <cell r="BI705">
            <v>0</v>
          </cell>
          <cell r="BJ705">
            <v>33.555686000000001</v>
          </cell>
          <cell r="BK705">
            <v>23.11722275</v>
          </cell>
          <cell r="BL705">
            <v>8.5642300000000002</v>
          </cell>
          <cell r="BM705">
            <v>0.17130799999999999</v>
          </cell>
          <cell r="BN705">
            <v>5.3854806666666661</v>
          </cell>
          <cell r="BO705">
            <v>6.5313560000000006</v>
          </cell>
          <cell r="BP705">
            <v>10.270680666666665</v>
          </cell>
          <cell r="BQ705">
            <v>8.1160383333333321</v>
          </cell>
          <cell r="BR705">
            <v>9.3352946666666661</v>
          </cell>
          <cell r="BS705">
            <v>8.2985204166666655</v>
          </cell>
          <cell r="BT705">
            <v>0.53245999999999993</v>
          </cell>
          <cell r="BU705">
            <v>-10.438463250000002</v>
          </cell>
          <cell r="BV705" t="e">
            <v>#DIV/0!</v>
          </cell>
          <cell r="BW705">
            <v>0</v>
          </cell>
          <cell r="BX705">
            <v>0</v>
          </cell>
        </row>
        <row r="706">
          <cell r="C706">
            <v>77</v>
          </cell>
          <cell r="D706">
            <v>0</v>
          </cell>
          <cell r="E706">
            <v>0</v>
          </cell>
          <cell r="AP706" t="str">
            <v>ВЛ 1-20 кВ</v>
          </cell>
          <cell r="AR706">
            <v>25.802564020040002</v>
          </cell>
          <cell r="AS706">
            <v>25.342351749999999</v>
          </cell>
          <cell r="AT706">
            <v>22.230211749999999</v>
          </cell>
          <cell r="AU706">
            <v>1.976</v>
          </cell>
          <cell r="AV706">
            <v>20.350999999999999</v>
          </cell>
          <cell r="AW706">
            <v>18.8391625</v>
          </cell>
          <cell r="AX706">
            <v>0</v>
          </cell>
          <cell r="AY706">
            <v>0.13600000000000001</v>
          </cell>
          <cell r="AZ706">
            <v>4.5410000000000004</v>
          </cell>
          <cell r="BA706">
            <v>9.2039999999999988</v>
          </cell>
          <cell r="BB706">
            <v>7.976</v>
          </cell>
          <cell r="BC706">
            <v>4.2649999999999997</v>
          </cell>
          <cell r="BD706">
            <v>7.8339999999999996</v>
          </cell>
          <cell r="BE706">
            <v>5.2341625000000001</v>
          </cell>
          <cell r="BF706">
            <v>-1.5118375000000008</v>
          </cell>
          <cell r="BG706" t="e">
            <v>#DIV/0!</v>
          </cell>
          <cell r="BH706">
            <v>0</v>
          </cell>
          <cell r="BI706">
            <v>0</v>
          </cell>
          <cell r="BJ706">
            <v>31.889526000000004</v>
          </cell>
          <cell r="BK706">
            <v>22.230142749999999</v>
          </cell>
          <cell r="BL706">
            <v>8.5642300000000002</v>
          </cell>
          <cell r="BM706">
            <v>0.17130799999999999</v>
          </cell>
          <cell r="BN706">
            <v>4.1080913333333324</v>
          </cell>
          <cell r="BO706">
            <v>5.7880000000000003</v>
          </cell>
          <cell r="BP706">
            <v>9.8819099999999995</v>
          </cell>
          <cell r="BQ706">
            <v>7.9723143333333324</v>
          </cell>
          <cell r="BR706">
            <v>9.3352946666666661</v>
          </cell>
          <cell r="BS706">
            <v>8.2985204166666655</v>
          </cell>
          <cell r="BT706">
            <v>0</v>
          </cell>
          <cell r="BU706">
            <v>-9.6593832500000012</v>
          </cell>
          <cell r="BV706" t="e">
            <v>#DIV/0!</v>
          </cell>
          <cell r="BW706">
            <v>0</v>
          </cell>
          <cell r="BX706">
            <v>0</v>
          </cell>
        </row>
        <row r="707">
          <cell r="C707">
            <v>72</v>
          </cell>
          <cell r="D707">
            <v>0.17632391</v>
          </cell>
          <cell r="E707">
            <v>0</v>
          </cell>
          <cell r="AN707">
            <v>97</v>
          </cell>
          <cell r="AP707" t="str">
            <v xml:space="preserve">Реконструкция ВЛ-10 кВ Ф-122 от ПС 35/10 кВ «Марьинская» ( установка доп. МТП-160 кВА для разгрузки ТП-2004/122 в с. Марьинское Кировского района) </v>
          </cell>
          <cell r="AQ707" t="str">
            <v>СТФ</v>
          </cell>
          <cell r="AR707">
            <v>2.1393638006</v>
          </cell>
          <cell r="AS707">
            <v>1.8508199999999997</v>
          </cell>
          <cell r="AT707">
            <v>1.6024399999999999</v>
          </cell>
          <cell r="AU707">
            <v>0.156</v>
          </cell>
          <cell r="AV707">
            <v>1.677</v>
          </cell>
          <cell r="AW707">
            <v>1.3579999999999999</v>
          </cell>
          <cell r="AX707">
            <v>0</v>
          </cell>
          <cell r="AY707">
            <v>0.107</v>
          </cell>
          <cell r="AZ707">
            <v>1.677</v>
          </cell>
          <cell r="BA707">
            <v>1.2509999999999999</v>
          </cell>
          <cell r="BB707">
            <v>0</v>
          </cell>
          <cell r="BD707">
            <v>0</v>
          </cell>
          <cell r="BF707">
            <v>-0.31900000000000017</v>
          </cell>
          <cell r="BG707">
            <v>0.8097793679189027</v>
          </cell>
          <cell r="BJ707">
            <v>1.9788599999999996</v>
          </cell>
          <cell r="BK707">
            <v>1.6023709999999998</v>
          </cell>
          <cell r="BL707">
            <v>0</v>
          </cell>
          <cell r="BM707">
            <v>0.107</v>
          </cell>
          <cell r="BN707">
            <v>1.5171259999999998</v>
          </cell>
          <cell r="BP707">
            <v>0.46173399999999992</v>
          </cell>
          <cell r="BQ707">
            <v>1.4023709999999998</v>
          </cell>
          <cell r="BR707">
            <v>0</v>
          </cell>
          <cell r="BS707">
            <v>9.2999999999999999E-2</v>
          </cell>
          <cell r="BT707">
            <v>0</v>
          </cell>
          <cell r="BU707">
            <v>-0.37648899999999985</v>
          </cell>
          <cell r="BV707">
            <v>0.80974449935821635</v>
          </cell>
        </row>
        <row r="708">
          <cell r="C708">
            <v>74</v>
          </cell>
          <cell r="D708">
            <v>8.9532199999999996E-3</v>
          </cell>
          <cell r="E708">
            <v>0</v>
          </cell>
          <cell r="AN708">
            <v>98</v>
          </cell>
          <cell r="AP708" t="str">
            <v>Реконструкция ВЛ -10 кВ Ф-358 от ПС 35/10 кВ "Русская" (с установкой дополнительной МТП-100 кВА для разгрузки ТП-3367/358 и ТП-3368/358 в с.Уваровское Курского района)</v>
          </cell>
          <cell r="AQ708" t="str">
            <v>СТФ</v>
          </cell>
          <cell r="AR708">
            <v>0.76762046051999988</v>
          </cell>
          <cell r="AS708">
            <v>0.68505999999999989</v>
          </cell>
          <cell r="AT708">
            <v>0.56875999999999993</v>
          </cell>
          <cell r="AU708">
            <v>0.08</v>
          </cell>
          <cell r="AV708">
            <v>0.57099999999999995</v>
          </cell>
          <cell r="AW708">
            <v>0.48199999999999998</v>
          </cell>
          <cell r="AX708">
            <v>0</v>
          </cell>
          <cell r="AZ708">
            <v>0.57099999999999995</v>
          </cell>
          <cell r="BA708">
            <v>0.48199999999999998</v>
          </cell>
          <cell r="BB708">
            <v>0</v>
          </cell>
          <cell r="BD708">
            <v>0</v>
          </cell>
          <cell r="BF708">
            <v>-8.8999999999999968E-2</v>
          </cell>
          <cell r="BG708">
            <v>0.84413309982486873</v>
          </cell>
          <cell r="BJ708">
            <v>0.67378000000000005</v>
          </cell>
          <cell r="BK708">
            <v>0.56875999999999993</v>
          </cell>
          <cell r="BL708">
            <v>0</v>
          </cell>
          <cell r="BN708">
            <v>0.51656466666666667</v>
          </cell>
          <cell r="BP708">
            <v>0.15721533333333332</v>
          </cell>
          <cell r="BQ708">
            <v>0.56875999999999993</v>
          </cell>
          <cell r="BR708">
            <v>0</v>
          </cell>
          <cell r="BT708">
            <v>0</v>
          </cell>
          <cell r="BU708">
            <v>-0.10502000000000011</v>
          </cell>
          <cell r="BV708">
            <v>0.8441330998248685</v>
          </cell>
        </row>
        <row r="709">
          <cell r="C709">
            <v>78</v>
          </cell>
          <cell r="D709">
            <v>0</v>
          </cell>
          <cell r="E709">
            <v>0</v>
          </cell>
          <cell r="AN709">
            <v>99</v>
          </cell>
          <cell r="AP709" t="str">
            <v>Реконструкция ВЛ10 КВ Ф-196 от ПС "Лысогорская" (установка дополнительной МТП - 160 кВА для разгрузки ТП-1073/196 в ст. Лысогорской Георгиевского района)</v>
          </cell>
          <cell r="AQ709" t="str">
            <v>СТФ</v>
          </cell>
          <cell r="AS709">
            <v>0.72227847199999995</v>
          </cell>
          <cell r="AT709">
            <v>0.62787847200000002</v>
          </cell>
          <cell r="AU709">
            <v>0.08</v>
          </cell>
          <cell r="AV709">
            <v>0</v>
          </cell>
          <cell r="AW709">
            <v>0.53210040000000003</v>
          </cell>
          <cell r="BE709">
            <v>0.53210040000000003</v>
          </cell>
          <cell r="BF709">
            <v>0.53210040000000003</v>
          </cell>
          <cell r="BG709" t="e">
            <v>#DIV/0!</v>
          </cell>
          <cell r="BJ709">
            <v>0</v>
          </cell>
          <cell r="BK709">
            <v>0.62787847200000002</v>
          </cell>
          <cell r="BS709">
            <v>0.62787847200000002</v>
          </cell>
          <cell r="BT709">
            <v>0</v>
          </cell>
          <cell r="BU709">
            <v>0.62787847200000002</v>
          </cell>
          <cell r="BV709" t="e">
            <v>#DIV/0!</v>
          </cell>
        </row>
        <row r="710">
          <cell r="C710">
            <v>75</v>
          </cell>
          <cell r="D710">
            <v>0.31541699999999995</v>
          </cell>
          <cell r="E710">
            <v>1E-3</v>
          </cell>
          <cell r="AN710">
            <v>100</v>
          </cell>
          <cell r="AP710" t="str">
            <v xml:space="preserve">Реконструкция ВЛ 10 кВ Ф-296 ПС 35/10 кВ «Курская-II» (установка дополнительной МТП-160 кВА в с. Эдиссия Курского района) </v>
          </cell>
          <cell r="AQ710" t="str">
            <v>СТФ</v>
          </cell>
          <cell r="AS710">
            <v>1.0366779079999999</v>
          </cell>
          <cell r="AT710">
            <v>0.87147790799999991</v>
          </cell>
          <cell r="AU710">
            <v>0.14000000000000001</v>
          </cell>
          <cell r="AV710">
            <v>0</v>
          </cell>
          <cell r="AW710">
            <v>0.73854059999999999</v>
          </cell>
          <cell r="BE710">
            <v>0.73854059999999999</v>
          </cell>
          <cell r="BF710">
            <v>0.73854059999999999</v>
          </cell>
          <cell r="BG710" t="e">
            <v>#DIV/0!</v>
          </cell>
          <cell r="BJ710">
            <v>0</v>
          </cell>
          <cell r="BK710">
            <v>0.87147790799999991</v>
          </cell>
          <cell r="BS710">
            <v>0.87147790799999991</v>
          </cell>
          <cell r="BT710">
            <v>0</v>
          </cell>
          <cell r="BU710">
            <v>0.87147790799999991</v>
          </cell>
          <cell r="BV710" t="e">
            <v>#DIV/0!</v>
          </cell>
        </row>
        <row r="711">
          <cell r="C711">
            <v>340</v>
          </cell>
          <cell r="D711">
            <v>0</v>
          </cell>
          <cell r="E711">
            <v>0</v>
          </cell>
          <cell r="AN711">
            <v>101</v>
          </cell>
          <cell r="AP711" t="str">
            <v xml:space="preserve">Реконструкция ВЛ-10 Ф-131от ПС 35/10 кВ «Подгорненская»   (установка дополнительной МТП -160 кВА для разгрузки  ТП-1263/131  в ст. Александрийской  Георгиевского района) </v>
          </cell>
          <cell r="AQ711" t="str">
            <v>СТФ</v>
          </cell>
          <cell r="AS711">
            <v>0.66223098599999997</v>
          </cell>
          <cell r="AT711">
            <v>0.53243098600000005</v>
          </cell>
          <cell r="AU711">
            <v>0.11</v>
          </cell>
          <cell r="AV711">
            <v>0</v>
          </cell>
          <cell r="AW711">
            <v>0.45121270000000002</v>
          </cell>
          <cell r="BE711">
            <v>0.45121270000000002</v>
          </cell>
          <cell r="BF711">
            <v>0.45121270000000002</v>
          </cell>
          <cell r="BG711" t="e">
            <v>#DIV/0!</v>
          </cell>
          <cell r="BJ711">
            <v>0</v>
          </cell>
          <cell r="BK711">
            <v>0.53243098600000005</v>
          </cell>
          <cell r="BS711">
            <v>0.53243098600000005</v>
          </cell>
          <cell r="BT711">
            <v>0</v>
          </cell>
          <cell r="BU711">
            <v>0.53243098600000005</v>
          </cell>
          <cell r="BV711" t="e">
            <v>#DIV/0!</v>
          </cell>
        </row>
        <row r="712">
          <cell r="C712">
            <v>81</v>
          </cell>
          <cell r="D712">
            <v>0</v>
          </cell>
          <cell r="E712">
            <v>0</v>
          </cell>
          <cell r="AN712">
            <v>102</v>
          </cell>
          <cell r="AP712" t="str">
            <v>Реконструкция ВЛ-10кВ.  Ф-474 от ПС 110/10 кВ «Кировская»  (установка дополнительной   МТП -160 кВА  для разгрузки ТП-2131/474 и  ф-1 от ТП-2159/473 в ст. Зольская Кировского района)</v>
          </cell>
          <cell r="AQ712" t="str">
            <v>СТФ</v>
          </cell>
          <cell r="AS712">
            <v>1.2086843839999999</v>
          </cell>
          <cell r="AT712">
            <v>1.078884384</v>
          </cell>
          <cell r="AU712">
            <v>0.11</v>
          </cell>
          <cell r="AV712">
            <v>0</v>
          </cell>
          <cell r="AW712">
            <v>0.91430880000000003</v>
          </cell>
          <cell r="BE712">
            <v>0.91430880000000003</v>
          </cell>
          <cell r="BF712">
            <v>0.91430880000000003</v>
          </cell>
          <cell r="BG712" t="e">
            <v>#DIV/0!</v>
          </cell>
          <cell r="BJ712">
            <v>0</v>
          </cell>
          <cell r="BK712">
            <v>1.078884384</v>
          </cell>
          <cell r="BS712">
            <v>1.078884384</v>
          </cell>
          <cell r="BT712">
            <v>0</v>
          </cell>
          <cell r="BU712">
            <v>1.078884384</v>
          </cell>
          <cell r="BV712" t="e">
            <v>#DIV/0!</v>
          </cell>
        </row>
        <row r="713">
          <cell r="C713">
            <v>80</v>
          </cell>
          <cell r="D713">
            <v>0</v>
          </cell>
          <cell r="E713">
            <v>0</v>
          </cell>
          <cell r="AN713">
            <v>103</v>
          </cell>
          <cell r="AP713" t="str">
            <v>Реконструкция ВЛ-10 кВ и КТП взамен двухцепного участка Л-603 / Л-132</v>
          </cell>
          <cell r="AQ713" t="str">
            <v>СТФ</v>
          </cell>
          <cell r="AR713">
            <v>2.242</v>
          </cell>
          <cell r="AS713">
            <v>2.15557</v>
          </cell>
          <cell r="AT713">
            <v>2.0827</v>
          </cell>
          <cell r="AU713">
            <v>0</v>
          </cell>
          <cell r="AV713">
            <v>1.9</v>
          </cell>
          <cell r="AW713">
            <v>1.7649999999999999</v>
          </cell>
          <cell r="AX713">
            <v>0</v>
          </cell>
          <cell r="AZ713">
            <v>0</v>
          </cell>
          <cell r="BB713">
            <v>1.9</v>
          </cell>
          <cell r="BC713">
            <v>1.7649999999999999</v>
          </cell>
          <cell r="BD713">
            <v>0</v>
          </cell>
          <cell r="BF713">
            <v>-0.13500000000000001</v>
          </cell>
          <cell r="BG713">
            <v>0.92894736842105263</v>
          </cell>
          <cell r="BJ713">
            <v>2.242</v>
          </cell>
          <cell r="BK713">
            <v>2.0827</v>
          </cell>
          <cell r="BL713">
            <v>0</v>
          </cell>
          <cell r="BN713">
            <v>0</v>
          </cell>
          <cell r="BP713">
            <v>1.7188666666666668</v>
          </cell>
          <cell r="BQ713">
            <v>1.5967366666666667</v>
          </cell>
          <cell r="BR713">
            <v>0.52313333333333334</v>
          </cell>
          <cell r="BS713">
            <v>0.4859633333333333</v>
          </cell>
          <cell r="BT713">
            <v>0</v>
          </cell>
          <cell r="BU713">
            <v>-0.1593</v>
          </cell>
          <cell r="BV713">
            <v>0.92894736842105263</v>
          </cell>
        </row>
        <row r="714">
          <cell r="C714">
            <v>76</v>
          </cell>
          <cell r="D714">
            <v>0</v>
          </cell>
          <cell r="E714">
            <v>0</v>
          </cell>
          <cell r="AN714">
            <v>104</v>
          </cell>
          <cell r="AP714" t="str">
            <v>Реконструкция ВЛ-10 кВ Ф-282 от ПС "Московская" Изобильненского района (установка доп. ТП  для разгрузки ТП-3/282 , строительство ВЛ-10 кВ (0,1 км), для подключения новой ТП, строительство ВЛ-0,4 кВ (0,4 км), для разделения н/в Ф на более короткие участки</v>
          </cell>
          <cell r="AQ714" t="str">
            <v>СТФ</v>
          </cell>
          <cell r="AR714">
            <v>3.0515851497999997</v>
          </cell>
          <cell r="AS714">
            <v>2.8051199999999996</v>
          </cell>
          <cell r="AT714">
            <v>2.4661999999999997</v>
          </cell>
          <cell r="AU714">
            <v>0.21</v>
          </cell>
          <cell r="AV714">
            <v>2.3759999999999999</v>
          </cell>
          <cell r="AW714">
            <v>2.09</v>
          </cell>
          <cell r="AX714">
            <v>0</v>
          </cell>
          <cell r="AZ714">
            <v>0</v>
          </cell>
          <cell r="BA714">
            <v>2.09</v>
          </cell>
          <cell r="BB714">
            <v>2.3759999999999999</v>
          </cell>
          <cell r="BD714">
            <v>0</v>
          </cell>
          <cell r="BF714">
            <v>-0.28600000000000003</v>
          </cell>
          <cell r="BG714">
            <v>0.87962962962962965</v>
          </cell>
          <cell r="BJ714">
            <v>2.8036799999999999</v>
          </cell>
          <cell r="BK714">
            <v>2.4661999999999997</v>
          </cell>
          <cell r="BL714">
            <v>0</v>
          </cell>
          <cell r="BN714">
            <v>0</v>
          </cell>
          <cell r="BO714">
            <v>2.14</v>
          </cell>
          <cell r="BP714">
            <v>2.1494879999999998</v>
          </cell>
          <cell r="BQ714">
            <v>0.3261999999999996</v>
          </cell>
          <cell r="BR714">
            <v>0.65419199999999988</v>
          </cell>
          <cell r="BT714">
            <v>0</v>
          </cell>
          <cell r="BU714">
            <v>-0.33748000000000022</v>
          </cell>
          <cell r="BV714">
            <v>0.87962962962962954</v>
          </cell>
        </row>
        <row r="715">
          <cell r="C715">
            <v>79</v>
          </cell>
          <cell r="D715">
            <v>0</v>
          </cell>
          <cell r="E715">
            <v>0</v>
          </cell>
          <cell r="AN715">
            <v>105</v>
          </cell>
          <cell r="AP715" t="str">
            <v>Реконструкция  ВЛ-10 кВ Ф-242 ПС "Орловская"  Буденновского района (установка дополнительной МТП в с. Орловка для разгрузки существующей ВЛ-0,4 кВ от ТП-15/242)</v>
          </cell>
          <cell r="AQ715" t="str">
            <v>СТФ</v>
          </cell>
          <cell r="AR715">
            <v>3.1067042902799997</v>
          </cell>
          <cell r="AS715">
            <v>2.8892599999999997</v>
          </cell>
          <cell r="AT715">
            <v>2.4001199999999998</v>
          </cell>
          <cell r="AU715">
            <v>0.34</v>
          </cell>
          <cell r="AV715">
            <v>2.2930000000000001</v>
          </cell>
          <cell r="AW715">
            <v>2.0339999999999998</v>
          </cell>
          <cell r="AX715">
            <v>0</v>
          </cell>
          <cell r="AZ715">
            <v>2.2930000000000001</v>
          </cell>
          <cell r="BA715">
            <v>2.0339999999999998</v>
          </cell>
          <cell r="BB715">
            <v>0</v>
          </cell>
          <cell r="BD715">
            <v>0</v>
          </cell>
          <cell r="BF715">
            <v>-0.25900000000000034</v>
          </cell>
          <cell r="BG715">
            <v>0.8870475359790666</v>
          </cell>
          <cell r="BJ715">
            <v>2.7057399999999996</v>
          </cell>
          <cell r="BK715">
            <v>2.4001199999999998</v>
          </cell>
          <cell r="BL715">
            <v>0</v>
          </cell>
          <cell r="BN715">
            <v>2.0744006666666666</v>
          </cell>
          <cell r="BP715">
            <v>0.63133933333333325</v>
          </cell>
          <cell r="BQ715">
            <v>2.4001199999999998</v>
          </cell>
          <cell r="BR715">
            <v>0</v>
          </cell>
          <cell r="BT715">
            <v>0</v>
          </cell>
          <cell r="BU715">
            <v>-0.30561999999999978</v>
          </cell>
          <cell r="BV715">
            <v>0.88704753597906683</v>
          </cell>
        </row>
        <row r="716">
          <cell r="D716">
            <v>0</v>
          </cell>
          <cell r="E716">
            <v>0</v>
          </cell>
          <cell r="AN716">
            <v>106</v>
          </cell>
          <cell r="AP716" t="str">
            <v xml:space="preserve">Реконструкция ВЛ-10кВ Ф-782 от ПС 110/10 кВ "Овощи" Туркменского района (установка дополнительного МТП для разгрузки ТП-8/782 с реконструкцией ВЛ-0.4 кВ переключаемых на новое ТП в с.Овощи Туркменского района) </v>
          </cell>
          <cell r="AQ716" t="str">
            <v>СТФ</v>
          </cell>
          <cell r="AR716">
            <v>5.05529031884</v>
          </cell>
          <cell r="AS716">
            <v>4.6274899999999999</v>
          </cell>
          <cell r="AT716">
            <v>3.9494599999999997</v>
          </cell>
          <cell r="AU716">
            <v>0.45</v>
          </cell>
          <cell r="AV716">
            <v>3.8340000000000001</v>
          </cell>
          <cell r="AW716">
            <v>3.347</v>
          </cell>
          <cell r="AX716">
            <v>0</v>
          </cell>
          <cell r="AZ716">
            <v>0</v>
          </cell>
          <cell r="BA716">
            <v>3.347</v>
          </cell>
          <cell r="BB716">
            <v>0</v>
          </cell>
          <cell r="BD716">
            <v>3.8340000000000001</v>
          </cell>
          <cell r="BF716">
            <v>-0.4870000000000001</v>
          </cell>
          <cell r="BG716">
            <v>0.87297861241523211</v>
          </cell>
          <cell r="BJ716">
            <v>3.8352360000000001</v>
          </cell>
          <cell r="BK716">
            <v>3.9494599999999997</v>
          </cell>
          <cell r="BL716">
            <v>0</v>
          </cell>
          <cell r="BN716">
            <v>0</v>
          </cell>
          <cell r="BO716">
            <v>3.6480000000000001</v>
          </cell>
          <cell r="BP716">
            <v>0</v>
          </cell>
          <cell r="BQ716">
            <v>0.30145999999999962</v>
          </cell>
          <cell r="BR716">
            <v>3.8352360000000001</v>
          </cell>
          <cell r="BT716">
            <v>0</v>
          </cell>
          <cell r="BU716">
            <v>0.11422399999999966</v>
          </cell>
          <cell r="BV716">
            <v>1.0297827825979939</v>
          </cell>
        </row>
        <row r="717">
          <cell r="D717">
            <v>0</v>
          </cell>
          <cell r="E717">
            <v>0</v>
          </cell>
          <cell r="AN717">
            <v>107</v>
          </cell>
          <cell r="AP717" t="str">
            <v>Реконструкция электросетей 6 кВ (Ф-601) от ПС Овощевод   в г. Минеральные Воды 3-ая очередь</v>
          </cell>
          <cell r="AQ717" t="str">
            <v>СТФ</v>
          </cell>
          <cell r="AR717">
            <v>9.44</v>
          </cell>
          <cell r="AS717">
            <v>6.6991599999999991</v>
          </cell>
          <cell r="AT717">
            <v>6.0498599999999998</v>
          </cell>
          <cell r="AU717">
            <v>0.3</v>
          </cell>
          <cell r="AV717">
            <v>7.7</v>
          </cell>
          <cell r="AW717">
            <v>5.1269999999999998</v>
          </cell>
          <cell r="AX717">
            <v>0</v>
          </cell>
          <cell r="AY717">
            <v>2.9000000000000001E-2</v>
          </cell>
          <cell r="AZ717">
            <v>0</v>
          </cell>
          <cell r="BB717">
            <v>3.7</v>
          </cell>
          <cell r="BC717">
            <v>2.5</v>
          </cell>
          <cell r="BD717">
            <v>4</v>
          </cell>
          <cell r="BE717">
            <v>2.5979999999999999</v>
          </cell>
          <cell r="BF717">
            <v>-2.5730000000000004</v>
          </cell>
          <cell r="BG717">
            <v>0.66584415584415579</v>
          </cell>
          <cell r="BJ717">
            <v>9.0860000000000003</v>
          </cell>
          <cell r="BK717">
            <v>6.0498599999999998</v>
          </cell>
          <cell r="BL717">
            <v>0</v>
          </cell>
          <cell r="BM717">
            <v>6.430799999999999E-2</v>
          </cell>
          <cell r="BN717">
            <v>0</v>
          </cell>
          <cell r="BP717">
            <v>4.7632666666666665</v>
          </cell>
          <cell r="BQ717">
            <v>1.3766666666666667</v>
          </cell>
          <cell r="BR717">
            <v>4.3227333333333338</v>
          </cell>
          <cell r="BS717">
            <v>4.6088853333333333</v>
          </cell>
          <cell r="BT717">
            <v>0</v>
          </cell>
          <cell r="BU717">
            <v>-3.0361400000000005</v>
          </cell>
          <cell r="BV717">
            <v>0.66584415584415579</v>
          </cell>
        </row>
        <row r="718">
          <cell r="D718">
            <v>0</v>
          </cell>
          <cell r="E718">
            <v>0</v>
          </cell>
          <cell r="AN718">
            <v>108</v>
          </cell>
          <cell r="AP718" t="str">
            <v>Реконструкция  (разукрупнение) электросетей 6 кВ (Ф-601) от ПС Овощевод   в г. Минеральные Воды (установка линейной ячейки в РУ-6 кВ ПС Овощевод, строительство новой ВЛ 10 кВ от ПС Овощевод- 3,8 км, реконструкция ВЛ 6 кВ Ф-601-2,6 км)</v>
          </cell>
          <cell r="AQ718" t="str">
            <v>СТФ</v>
          </cell>
          <cell r="AV718">
            <v>0</v>
          </cell>
          <cell r="AW718">
            <v>0</v>
          </cell>
          <cell r="BF718">
            <v>0</v>
          </cell>
          <cell r="BG718" t="e">
            <v>#DIV/0!</v>
          </cell>
          <cell r="BJ718">
            <v>8.5642300000000002</v>
          </cell>
          <cell r="BK718">
            <v>0</v>
          </cell>
          <cell r="BL718">
            <v>8.5642300000000002</v>
          </cell>
          <cell r="BN718">
            <v>0</v>
          </cell>
          <cell r="BP718">
            <v>0</v>
          </cell>
          <cell r="BR718">
            <v>0</v>
          </cell>
          <cell r="BU718">
            <v>-8.5642300000000002</v>
          </cell>
          <cell r="BV718">
            <v>0</v>
          </cell>
        </row>
        <row r="719">
          <cell r="D719">
            <v>0</v>
          </cell>
          <cell r="E719">
            <v>0</v>
          </cell>
        </row>
        <row r="720">
          <cell r="D720">
            <v>0</v>
          </cell>
          <cell r="E720">
            <v>0</v>
          </cell>
          <cell r="AP720" t="str">
            <v>ВЛ 0.4 кВ</v>
          </cell>
          <cell r="AR720">
            <v>1.8133951985599999</v>
          </cell>
          <cell r="AS720">
            <v>1.6211899999999999</v>
          </cell>
          <cell r="AT720">
            <v>1.41954</v>
          </cell>
          <cell r="AU720">
            <v>0.125</v>
          </cell>
          <cell r="AV720">
            <v>1.4119999999999999</v>
          </cell>
          <cell r="AW720">
            <v>1.2030000000000001</v>
          </cell>
          <cell r="AX720">
            <v>0</v>
          </cell>
          <cell r="AY720">
            <v>0</v>
          </cell>
          <cell r="AZ720">
            <v>1.4119999999999999</v>
          </cell>
          <cell r="BA720">
            <v>1.2030000000000001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-0.20899999999999996</v>
          </cell>
          <cell r="BG720">
            <v>1.6971771626087748</v>
          </cell>
          <cell r="BH720">
            <v>0</v>
          </cell>
          <cell r="BI720">
            <v>0</v>
          </cell>
          <cell r="BJ720">
            <v>1.6661599999999996</v>
          </cell>
          <cell r="BK720">
            <v>0.88707999999999998</v>
          </cell>
          <cell r="BL720">
            <v>0</v>
          </cell>
          <cell r="BM720">
            <v>0</v>
          </cell>
          <cell r="BN720">
            <v>1.2773893333333333</v>
          </cell>
          <cell r="BO720">
            <v>0.74335600000000002</v>
          </cell>
          <cell r="BP720">
            <v>0.3887706666666666</v>
          </cell>
          <cell r="BQ720">
            <v>0.14372399999999996</v>
          </cell>
          <cell r="BR720">
            <v>0</v>
          </cell>
          <cell r="BS720">
            <v>0</v>
          </cell>
          <cell r="BT720">
            <v>0.53245999999999993</v>
          </cell>
          <cell r="BU720">
            <v>-0.77907999999999977</v>
          </cell>
          <cell r="BV720">
            <v>1.010170601563612</v>
          </cell>
          <cell r="BW720">
            <v>0</v>
          </cell>
          <cell r="BX720">
            <v>0</v>
          </cell>
        </row>
        <row r="721">
          <cell r="D721">
            <v>14.706450999999998</v>
          </cell>
          <cell r="E721">
            <v>120.170328</v>
          </cell>
          <cell r="AN721">
            <v>109</v>
          </cell>
          <cell r="AP721" t="str">
            <v>Реконструкция ВЛ-0,4 кВ. Ф-2 от ТП-2047/121 в ст. Марьинская Кировского района</v>
          </cell>
          <cell r="AQ721" t="str">
            <v>СТФ</v>
          </cell>
          <cell r="AR721">
            <v>0.83779999999999988</v>
          </cell>
          <cell r="AS721">
            <v>0.71739999999999993</v>
          </cell>
          <cell r="AT721">
            <v>0.61595999999999995</v>
          </cell>
          <cell r="AU721">
            <v>6.5000000000000002E-2</v>
          </cell>
          <cell r="AV721">
            <v>0.64500000000000002</v>
          </cell>
          <cell r="AW721">
            <v>0.52200000000000002</v>
          </cell>
          <cell r="AX721">
            <v>0</v>
          </cell>
          <cell r="AZ721">
            <v>0.64500000000000002</v>
          </cell>
          <cell r="BA721">
            <v>0.52200000000000002</v>
          </cell>
          <cell r="BB721">
            <v>0</v>
          </cell>
          <cell r="BD721">
            <v>0</v>
          </cell>
          <cell r="BF721">
            <v>-0.123</v>
          </cell>
          <cell r="BG721">
            <v>0.80930232558139537</v>
          </cell>
          <cell r="BJ721">
            <v>0.76109999999999978</v>
          </cell>
          <cell r="BK721">
            <v>0.14372399999999996</v>
          </cell>
          <cell r="BL721">
            <v>0</v>
          </cell>
          <cell r="BN721">
            <v>0.58350999999999986</v>
          </cell>
          <cell r="BP721">
            <v>0.17758999999999994</v>
          </cell>
          <cell r="BQ721">
            <v>0.14372399999999996</v>
          </cell>
          <cell r="BR721">
            <v>0</v>
          </cell>
          <cell r="BT721">
            <v>0.47223599999999999</v>
          </cell>
          <cell r="BU721">
            <v>-0.61737599999999981</v>
          </cell>
          <cell r="BV721">
            <v>0.18883720930232559</v>
          </cell>
        </row>
        <row r="722">
          <cell r="D722">
            <v>14.706450999999998</v>
          </cell>
          <cell r="E722">
            <v>118.93891799999999</v>
          </cell>
          <cell r="AN722">
            <v>110</v>
          </cell>
          <cell r="AP722" t="str">
            <v>Реконструкция  ВЛ-0.4 кВ Ф-2 от КТП-12/782  в с. Овощи Туркменского района (замена опор, провода на СИП, ответвлений к зданиям)</v>
          </cell>
          <cell r="AQ722" t="str">
            <v>СТФ</v>
          </cell>
          <cell r="AR722">
            <v>0.97559519855999988</v>
          </cell>
          <cell r="AS722">
            <v>0.90379000000000009</v>
          </cell>
          <cell r="AT722">
            <v>0.80357999999999996</v>
          </cell>
          <cell r="AU722">
            <v>0.06</v>
          </cell>
          <cell r="AV722">
            <v>0.76700000000000002</v>
          </cell>
          <cell r="AW722">
            <v>0.68100000000000005</v>
          </cell>
          <cell r="AX722">
            <v>0</v>
          </cell>
          <cell r="AZ722">
            <v>0.76700000000000002</v>
          </cell>
          <cell r="BA722">
            <v>0.68100000000000005</v>
          </cell>
          <cell r="BB722">
            <v>0</v>
          </cell>
          <cell r="BD722">
            <v>0</v>
          </cell>
          <cell r="BF722">
            <v>-8.5999999999999965E-2</v>
          </cell>
          <cell r="BG722">
            <v>0.88787483702737946</v>
          </cell>
          <cell r="BJ722">
            <v>0.90505999999999998</v>
          </cell>
          <cell r="BK722">
            <v>0.74335600000000002</v>
          </cell>
          <cell r="BL722">
            <v>0</v>
          </cell>
          <cell r="BN722">
            <v>0.69387933333333329</v>
          </cell>
          <cell r="BO722">
            <v>0.74335600000000002</v>
          </cell>
          <cell r="BP722">
            <v>0.21118066666666663</v>
          </cell>
          <cell r="BR722">
            <v>0</v>
          </cell>
          <cell r="BT722">
            <v>6.0223999999999944E-2</v>
          </cell>
          <cell r="BU722">
            <v>-0.16170399999999996</v>
          </cell>
          <cell r="BV722">
            <v>0.82133339226128654</v>
          </cell>
        </row>
        <row r="723">
          <cell r="C723">
            <v>1</v>
          </cell>
          <cell r="D723">
            <v>0.46880699999999997</v>
          </cell>
          <cell r="E723">
            <v>8.5498600000000007</v>
          </cell>
          <cell r="AP723" t="str">
            <v>ТП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</row>
        <row r="724">
          <cell r="C724">
            <v>5</v>
          </cell>
          <cell r="D724">
            <v>0</v>
          </cell>
          <cell r="E724">
            <v>-1.8222119999999999</v>
          </cell>
        </row>
        <row r="725">
          <cell r="C725">
            <v>82</v>
          </cell>
          <cell r="D725">
            <v>7.9733140000000002</v>
          </cell>
          <cell r="E725">
            <v>13.558999999999999</v>
          </cell>
          <cell r="AP725" t="str">
            <v>Новое строительство и расширение, в.т.ч.:</v>
          </cell>
          <cell r="AR725">
            <v>12.212620000000001</v>
          </cell>
          <cell r="AS725">
            <v>6.8813453125999997</v>
          </cell>
          <cell r="AT725">
            <v>6.0840799999999993</v>
          </cell>
          <cell r="AU725">
            <v>0.49464857000000001</v>
          </cell>
          <cell r="AV725">
            <v>9.859</v>
          </cell>
          <cell r="AW725">
            <v>5.1559999999999997</v>
          </cell>
          <cell r="AX725">
            <v>0</v>
          </cell>
          <cell r="AY725">
            <v>6.0000000000000001E-3</v>
          </cell>
          <cell r="AZ725">
            <v>5</v>
          </cell>
          <cell r="BA725">
            <v>3.1829999999999998</v>
          </cell>
          <cell r="BB725">
            <v>4.859</v>
          </cell>
          <cell r="BC725">
            <v>1.9669999999999999</v>
          </cell>
          <cell r="BD725">
            <v>0</v>
          </cell>
          <cell r="BE725">
            <v>0</v>
          </cell>
          <cell r="BF725">
            <v>-4.7030000000000003</v>
          </cell>
          <cell r="BG725" t="e">
            <v>#DIV/0!</v>
          </cell>
          <cell r="BH725">
            <v>0.97643117999999995</v>
          </cell>
          <cell r="BI725">
            <v>0</v>
          </cell>
          <cell r="BJ725">
            <v>11.633620000000001</v>
          </cell>
          <cell r="BK725">
            <v>6.7559311799999993</v>
          </cell>
          <cell r="BL725">
            <v>0</v>
          </cell>
          <cell r="BM725">
            <v>0.98278118000000003</v>
          </cell>
          <cell r="BN725">
            <v>6.2434193333333337</v>
          </cell>
          <cell r="BO725">
            <v>0</v>
          </cell>
          <cell r="BP725">
            <v>4.0523559999999996</v>
          </cell>
          <cell r="BQ725">
            <v>3.5681429999999992</v>
          </cell>
          <cell r="BR725">
            <v>1.3378446666666666</v>
          </cell>
          <cell r="BS725">
            <v>2.2050069999999997</v>
          </cell>
          <cell r="BT725">
            <v>0</v>
          </cell>
          <cell r="BU725">
            <v>-4.8776888200000013</v>
          </cell>
          <cell r="BV725" t="e">
            <v>#DIV/0!</v>
          </cell>
          <cell r="BW725">
            <v>0</v>
          </cell>
          <cell r="BX725">
            <v>0</v>
          </cell>
        </row>
        <row r="726">
          <cell r="C726">
            <v>2</v>
          </cell>
          <cell r="D726">
            <v>0.82516</v>
          </cell>
          <cell r="E726">
            <v>44.216819999999998</v>
          </cell>
          <cell r="AP726" t="str">
            <v>ВЛ 1-20 кВ</v>
          </cell>
          <cell r="AR726">
            <v>12.212620000000001</v>
          </cell>
          <cell r="AS726">
            <v>6.8813453125999997</v>
          </cell>
          <cell r="AT726">
            <v>6.0840799999999993</v>
          </cell>
          <cell r="AU726">
            <v>0.49464857000000001</v>
          </cell>
          <cell r="AV726">
            <v>9.859</v>
          </cell>
          <cell r="AW726">
            <v>5.1559999999999997</v>
          </cell>
          <cell r="AX726">
            <v>0</v>
          </cell>
          <cell r="AY726">
            <v>6.0000000000000001E-3</v>
          </cell>
          <cell r="AZ726">
            <v>5</v>
          </cell>
          <cell r="BA726">
            <v>3.1829999999999998</v>
          </cell>
          <cell r="BB726">
            <v>4.859</v>
          </cell>
          <cell r="BC726">
            <v>1.9669999999999999</v>
          </cell>
          <cell r="BD726">
            <v>0</v>
          </cell>
          <cell r="BE726">
            <v>0</v>
          </cell>
          <cell r="BF726">
            <v>-4.7030000000000003</v>
          </cell>
          <cell r="BG726" t="e">
            <v>#DIV/0!</v>
          </cell>
          <cell r="BH726">
            <v>0.97643117999999995</v>
          </cell>
          <cell r="BI726">
            <v>0</v>
          </cell>
          <cell r="BJ726">
            <v>11.633620000000001</v>
          </cell>
          <cell r="BK726">
            <v>6.7559311799999993</v>
          </cell>
          <cell r="BL726">
            <v>0</v>
          </cell>
          <cell r="BM726">
            <v>0.98278118000000003</v>
          </cell>
          <cell r="BN726">
            <v>6.2434193333333337</v>
          </cell>
          <cell r="BO726">
            <v>0</v>
          </cell>
          <cell r="BP726">
            <v>4.0523559999999996</v>
          </cell>
          <cell r="BQ726">
            <v>3.5681429999999992</v>
          </cell>
          <cell r="BR726">
            <v>1.3378446666666666</v>
          </cell>
          <cell r="BS726">
            <v>2.2050069999999997</v>
          </cell>
          <cell r="BT726">
            <v>0</v>
          </cell>
          <cell r="BU726">
            <v>-4.8776888200000013</v>
          </cell>
          <cell r="BV726" t="e">
            <v>#DIV/0!</v>
          </cell>
          <cell r="BW726">
            <v>0</v>
          </cell>
          <cell r="BX726">
            <v>0</v>
          </cell>
        </row>
        <row r="727">
          <cell r="C727">
            <v>83</v>
          </cell>
          <cell r="D727">
            <v>0.86848999999999998</v>
          </cell>
          <cell r="E727">
            <v>0.32094</v>
          </cell>
          <cell r="AN727">
            <v>111</v>
          </cell>
          <cell r="AP727" t="str">
            <v>Строительство электрических сетей 10 кВ в п. Энергетик г.Пятигорска для резервирования электроснабжения административного здания ОАО "МРСК СК"</v>
          </cell>
          <cell r="AQ727" t="str">
            <v>СТФ</v>
          </cell>
          <cell r="AR727">
            <v>12.212620000000001</v>
          </cell>
          <cell r="AS727">
            <v>6.8813453125999997</v>
          </cell>
          <cell r="AT727">
            <v>6.0840799999999993</v>
          </cell>
          <cell r="AU727">
            <v>0.49464857000000001</v>
          </cell>
          <cell r="AV727">
            <v>9.859</v>
          </cell>
          <cell r="AW727">
            <v>5.1559999999999997</v>
          </cell>
          <cell r="AX727">
            <v>0</v>
          </cell>
          <cell r="AY727">
            <v>6.0000000000000001E-3</v>
          </cell>
          <cell r="AZ727">
            <v>5</v>
          </cell>
          <cell r="BA727">
            <v>3.1829999999999998</v>
          </cell>
          <cell r="BB727">
            <v>4.859</v>
          </cell>
          <cell r="BC727">
            <v>1.9669999999999999</v>
          </cell>
          <cell r="BD727">
            <v>0</v>
          </cell>
          <cell r="BF727">
            <v>-4.7030000000000003</v>
          </cell>
          <cell r="BG727">
            <v>0.52297393244750989</v>
          </cell>
          <cell r="BJ727">
            <v>11.633620000000001</v>
          </cell>
          <cell r="BK727">
            <v>5.7794999999999987</v>
          </cell>
          <cell r="BL727">
            <v>0</v>
          </cell>
          <cell r="BM727">
            <v>6.3499999999999997E-3</v>
          </cell>
          <cell r="BN727">
            <v>6.2434193333333337</v>
          </cell>
          <cell r="BP727">
            <v>4.0523559999999996</v>
          </cell>
          <cell r="BQ727">
            <v>3.5681429999999992</v>
          </cell>
          <cell r="BR727">
            <v>1.3378446666666666</v>
          </cell>
          <cell r="BS727">
            <v>2.2050069999999997</v>
          </cell>
          <cell r="BT727">
            <v>0</v>
          </cell>
          <cell r="BU727">
            <v>-5.8541200000000018</v>
          </cell>
          <cell r="BV727">
            <v>0.49679291570465584</v>
          </cell>
        </row>
        <row r="728">
          <cell r="C728">
            <v>84</v>
          </cell>
          <cell r="D728">
            <v>3.9906209999999995</v>
          </cell>
          <cell r="E728">
            <v>18.052409999999998</v>
          </cell>
          <cell r="AN728">
            <v>112</v>
          </cell>
          <cell r="AP728" t="str">
            <v>Строительство ВЛ-10 кВ от ПС ГНС в Н.Благодарном (для укор. Ф-162, Ф-163)</v>
          </cell>
          <cell r="AQ728" t="str">
            <v>СТФ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BF728">
            <v>0</v>
          </cell>
          <cell r="BG728" t="e">
            <v>#DIV/0!</v>
          </cell>
          <cell r="BH728">
            <v>0.97643117999999995</v>
          </cell>
          <cell r="BJ728">
            <v>0</v>
          </cell>
          <cell r="BK728">
            <v>0.97643118000000007</v>
          </cell>
          <cell r="BM728">
            <v>0.97643118000000007</v>
          </cell>
          <cell r="BT728">
            <v>0</v>
          </cell>
          <cell r="BU728">
            <v>0.97643118000000007</v>
          </cell>
          <cell r="BV728" t="e">
            <v>#DIV/0!</v>
          </cell>
        </row>
        <row r="729">
          <cell r="C729">
            <v>85</v>
          </cell>
          <cell r="D729">
            <v>0</v>
          </cell>
          <cell r="E729">
            <v>0</v>
          </cell>
        </row>
        <row r="730">
          <cell r="C730">
            <v>86</v>
          </cell>
          <cell r="D730">
            <v>1.421E-2</v>
          </cell>
          <cell r="E730">
            <v>5.3869999999999994E-2</v>
          </cell>
          <cell r="AP730" t="str">
            <v>ВЛ 0,4 кВ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 t="e">
            <v>#DIV/0!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 t="e">
            <v>#DIV/0!</v>
          </cell>
          <cell r="BW730">
            <v>0</v>
          </cell>
          <cell r="BX730">
            <v>0</v>
          </cell>
        </row>
        <row r="731">
          <cell r="C731">
            <v>87</v>
          </cell>
          <cell r="D731">
            <v>7.2658999999999987E-2</v>
          </cell>
          <cell r="E731">
            <v>23.086680000000001</v>
          </cell>
          <cell r="AN731">
            <v>113</v>
          </cell>
          <cell r="AP731" t="str">
            <v>Строительство ВЛИ-0,4 кВ от ЗТП-3/055 в с.Николина Балка Петровского района (замена кабельных сетей  0,4 кВ на ВЛИ, замену ответвлений к зданиям)</v>
          </cell>
          <cell r="AQ731" t="str">
            <v>СТФ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BF731">
            <v>0</v>
          </cell>
          <cell r="BG731" t="e">
            <v>#DIV/0!</v>
          </cell>
          <cell r="BJ731">
            <v>0</v>
          </cell>
          <cell r="BK731">
            <v>0</v>
          </cell>
          <cell r="BT731">
            <v>0</v>
          </cell>
          <cell r="BU731">
            <v>0</v>
          </cell>
          <cell r="BV731" t="e">
            <v>#DIV/0!</v>
          </cell>
        </row>
        <row r="732">
          <cell r="C732">
            <v>88</v>
          </cell>
          <cell r="D732">
            <v>0.31147000000000002</v>
          </cell>
          <cell r="E732">
            <v>10.4361</v>
          </cell>
        </row>
        <row r="733">
          <cell r="C733">
            <v>89</v>
          </cell>
          <cell r="D733">
            <v>0</v>
          </cell>
          <cell r="E733">
            <v>0</v>
          </cell>
          <cell r="AO733" t="str">
            <v>2.6.</v>
          </cell>
          <cell r="AP733" t="str">
            <v>Автоматизация технологического управления (кроме АСКУЭ)</v>
          </cell>
          <cell r="AR733">
            <v>296.65600000000001</v>
          </cell>
          <cell r="AS733">
            <v>298.322</v>
          </cell>
          <cell r="AT733">
            <v>266.89594</v>
          </cell>
          <cell r="AU733">
            <v>0</v>
          </cell>
          <cell r="AV733">
            <v>45.213999999999999</v>
          </cell>
          <cell r="AW733">
            <v>44.982999999999997</v>
          </cell>
          <cell r="AX733">
            <v>0</v>
          </cell>
          <cell r="AY733">
            <v>24.228000000000002</v>
          </cell>
          <cell r="AZ733">
            <v>16.655999999999999</v>
          </cell>
          <cell r="BA733">
            <v>11.744999999999999</v>
          </cell>
          <cell r="BB733">
            <v>19.754000000000001</v>
          </cell>
          <cell r="BC733">
            <v>7.1039999999999992</v>
          </cell>
          <cell r="BD733">
            <v>8.8040000000000003</v>
          </cell>
          <cell r="BE733">
            <v>1.9060000000000001</v>
          </cell>
          <cell r="BF733">
            <v>-0.23100000000000032</v>
          </cell>
          <cell r="BG733" t="e">
            <v>#DIV/0!</v>
          </cell>
          <cell r="BH733">
            <v>10.544542560000002</v>
          </cell>
          <cell r="BI733">
            <v>0</v>
          </cell>
          <cell r="BJ733">
            <v>56.174999999999997</v>
          </cell>
          <cell r="BK733">
            <v>63.624642560000005</v>
          </cell>
          <cell r="BL733">
            <v>28.029</v>
          </cell>
          <cell r="BM733">
            <v>28.607162160000001</v>
          </cell>
          <cell r="BN733">
            <v>7.5339999999999998</v>
          </cell>
          <cell r="BO733">
            <v>17.66815442</v>
          </cell>
          <cell r="BP733">
            <v>6.4950000000000001</v>
          </cell>
          <cell r="BQ733">
            <v>8.0902459800000095</v>
          </cell>
          <cell r="BR733">
            <v>14.117000000000001</v>
          </cell>
          <cell r="BS733">
            <v>9.2590799999999991</v>
          </cell>
          <cell r="BT733">
            <v>213.816</v>
          </cell>
          <cell r="BU733">
            <v>7.4496425600000098</v>
          </cell>
          <cell r="BV733" t="e">
            <v>#DIV/0!</v>
          </cell>
          <cell r="BW733">
            <v>0</v>
          </cell>
          <cell r="BX733">
            <v>0</v>
          </cell>
        </row>
        <row r="734">
          <cell r="C734">
            <v>90</v>
          </cell>
          <cell r="D734">
            <v>0.18171999999999999</v>
          </cell>
          <cell r="E734">
            <v>0</v>
          </cell>
          <cell r="AO734">
            <v>1</v>
          </cell>
          <cell r="AP734" t="str">
            <v>РЗА (включая ПА)</v>
          </cell>
          <cell r="AR734">
            <v>25.015999999999998</v>
          </cell>
          <cell r="AS734">
            <v>27.265079999999998</v>
          </cell>
          <cell r="AT734">
            <v>27.265079999999998</v>
          </cell>
          <cell r="AU734">
            <v>0</v>
          </cell>
          <cell r="AV734">
            <v>0</v>
          </cell>
          <cell r="AW734">
            <v>1.9060000000000001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1.9060000000000001</v>
          </cell>
          <cell r="BF734">
            <v>1.9060000000000001</v>
          </cell>
          <cell r="BG734" t="e">
            <v>#DIV/0!</v>
          </cell>
          <cell r="BH734">
            <v>2.9267467599999999</v>
          </cell>
          <cell r="BI734">
            <v>0</v>
          </cell>
          <cell r="BJ734">
            <v>0</v>
          </cell>
          <cell r="BK734">
            <v>5.1758267599999996</v>
          </cell>
          <cell r="BL734">
            <v>0</v>
          </cell>
          <cell r="BM734">
            <v>2.9267467599999999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2.2490799999999997</v>
          </cell>
          <cell r="BT734">
            <v>25.015999999999998</v>
          </cell>
          <cell r="BU734">
            <v>5.1758267599999996</v>
          </cell>
          <cell r="BV734" t="e">
            <v>#DIV/0!</v>
          </cell>
          <cell r="BW734">
            <v>0</v>
          </cell>
          <cell r="BX734">
            <v>0</v>
          </cell>
        </row>
        <row r="735">
          <cell r="C735">
            <v>93</v>
          </cell>
          <cell r="D735">
            <v>0</v>
          </cell>
          <cell r="E735">
            <v>0</v>
          </cell>
          <cell r="AN735">
            <v>114</v>
          </cell>
          <cell r="AP735" t="str">
            <v>Техперевооружение ПС 110/35/10кВ "Новоалександровская" (средства релейной защиты Л-260 и Л-275, замена панели ЭПЗ-1636 на шкаф защиты ЩЭ 2607-011021)</v>
          </cell>
          <cell r="AQ735" t="str">
            <v>СТФ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BF735">
            <v>0</v>
          </cell>
          <cell r="BG735" t="e">
            <v>#DIV/0!</v>
          </cell>
          <cell r="BH735">
            <v>2.9267467599999999</v>
          </cell>
          <cell r="BJ735">
            <v>0</v>
          </cell>
          <cell r="BK735">
            <v>2.9267467599999999</v>
          </cell>
          <cell r="BM735">
            <v>2.9267467599999999</v>
          </cell>
          <cell r="BT735">
            <v>0</v>
          </cell>
          <cell r="BU735">
            <v>2.9267467599999999</v>
          </cell>
          <cell r="BV735" t="e">
            <v>#DIV/0!</v>
          </cell>
        </row>
        <row r="736">
          <cell r="C736">
            <v>94</v>
          </cell>
          <cell r="D736">
            <v>0</v>
          </cell>
          <cell r="E736">
            <v>0</v>
          </cell>
          <cell r="AN736">
            <v>115</v>
          </cell>
          <cell r="AP736" t="str">
            <v>«Техническое перевооружение средств РЗА на ПС 110/35/10  кВ "Зеленогорская" в линейных ячейках  ВЛ 110 кВ в сторону  ПС 330 "Кисловодск"» (оснащение 2-хлинейных ячеек защитой ДФЗ)</v>
          </cell>
          <cell r="AQ736" t="str">
            <v>СТФ</v>
          </cell>
          <cell r="AR736">
            <v>12.507999999999999</v>
          </cell>
          <cell r="AS736">
            <v>13.758799999999999</v>
          </cell>
          <cell r="AT736">
            <v>13.758799999999999</v>
          </cell>
          <cell r="AU736">
            <v>0</v>
          </cell>
          <cell r="AV736">
            <v>0</v>
          </cell>
          <cell r="AW736">
            <v>1.06</v>
          </cell>
          <cell r="BE736">
            <v>1.06</v>
          </cell>
          <cell r="BF736">
            <v>1.06</v>
          </cell>
          <cell r="BG736" t="e">
            <v>#DIV/0!</v>
          </cell>
          <cell r="BJ736">
            <v>0</v>
          </cell>
          <cell r="BK736">
            <v>1.2507999999999999</v>
          </cell>
          <cell r="BS736">
            <v>1.2507999999999999</v>
          </cell>
          <cell r="BT736">
            <v>12.507999999999999</v>
          </cell>
          <cell r="BU736">
            <v>1.2507999999999999</v>
          </cell>
          <cell r="BV736" t="e">
            <v>#DIV/0!</v>
          </cell>
        </row>
        <row r="737">
          <cell r="C737">
            <v>360</v>
          </cell>
          <cell r="D737">
            <v>0</v>
          </cell>
          <cell r="E737">
            <v>0</v>
          </cell>
          <cell r="AN737">
            <v>116</v>
          </cell>
          <cell r="AP737" t="str">
            <v>«Техническое перевооружение средств РЗА на ПС 110/10  кВ "Парковая" в линейной ячейке  ВЛ 110 кВ в сторону  ПС 330 "Кисловодск"» (оснащение линейной ячейки защитой ДФЗ)</v>
          </cell>
          <cell r="AQ737" t="str">
            <v>СТФ</v>
          </cell>
          <cell r="AR737">
            <v>6.2539999999999996</v>
          </cell>
          <cell r="AS737">
            <v>6.7531399999999993</v>
          </cell>
          <cell r="AT737">
            <v>6.7531399999999993</v>
          </cell>
          <cell r="AU737">
            <v>0</v>
          </cell>
          <cell r="AV737">
            <v>0</v>
          </cell>
          <cell r="AW737">
            <v>0.42299999999999999</v>
          </cell>
          <cell r="BE737">
            <v>0.42299999999999999</v>
          </cell>
          <cell r="BF737">
            <v>0.42299999999999999</v>
          </cell>
          <cell r="BG737" t="e">
            <v>#DIV/0!</v>
          </cell>
          <cell r="BJ737">
            <v>0</v>
          </cell>
          <cell r="BK737">
            <v>0.49913999999999997</v>
          </cell>
          <cell r="BS737">
            <v>0.49913999999999997</v>
          </cell>
          <cell r="BT737">
            <v>6.2539999999999996</v>
          </cell>
          <cell r="BU737">
            <v>0.49913999999999997</v>
          </cell>
          <cell r="BV737" t="e">
            <v>#DIV/0!</v>
          </cell>
        </row>
        <row r="738">
          <cell r="C738">
            <v>92</v>
          </cell>
          <cell r="D738">
            <v>0</v>
          </cell>
          <cell r="E738">
            <v>2.4854499999999997</v>
          </cell>
          <cell r="AN738">
            <v>117</v>
          </cell>
          <cell r="AP738" t="str">
            <v>«Техническое перевооружение средств РЗА на ПС 110/10  кВ "Ясная Поляна" в линейной ячейке  ВЛ 110 кВ в сторону  ПС 330 "Кисловодск"» (оснащение линейной ячейки защитой ДФЗ)</v>
          </cell>
          <cell r="AQ738" t="str">
            <v>СТФ</v>
          </cell>
          <cell r="AR738">
            <v>6.2539999999999996</v>
          </cell>
          <cell r="AS738">
            <v>6.7531399999999993</v>
          </cell>
          <cell r="AT738">
            <v>6.7531399999999993</v>
          </cell>
          <cell r="AU738">
            <v>0</v>
          </cell>
          <cell r="AV738">
            <v>0</v>
          </cell>
          <cell r="AW738">
            <v>0.42299999999999999</v>
          </cell>
          <cell r="BE738">
            <v>0.42299999999999999</v>
          </cell>
          <cell r="BF738">
            <v>0.42299999999999999</v>
          </cell>
          <cell r="BG738" t="e">
            <v>#DIV/0!</v>
          </cell>
          <cell r="BJ738">
            <v>0</v>
          </cell>
          <cell r="BK738">
            <v>0.49913999999999997</v>
          </cell>
          <cell r="BS738">
            <v>0.49913999999999997</v>
          </cell>
          <cell r="BT738">
            <v>6.2539999999999996</v>
          </cell>
          <cell r="BU738">
            <v>0.49913999999999997</v>
          </cell>
          <cell r="BV738" t="e">
            <v>#DIV/0!</v>
          </cell>
        </row>
        <row r="739">
          <cell r="D739">
            <v>0</v>
          </cell>
          <cell r="E739">
            <v>1.2314100000000001</v>
          </cell>
          <cell r="AO739">
            <v>2</v>
          </cell>
          <cell r="AP739" t="str">
            <v>Автоматизированные системы мониторинга и диагностики оборудования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</row>
        <row r="740">
          <cell r="C740">
            <v>96</v>
          </cell>
          <cell r="D740">
            <v>0</v>
          </cell>
          <cell r="E740">
            <v>1.2314100000000001</v>
          </cell>
        </row>
        <row r="741">
          <cell r="C741">
            <v>361</v>
          </cell>
          <cell r="D741">
            <v>0</v>
          </cell>
          <cell r="E741">
            <v>0</v>
          </cell>
          <cell r="AO741">
            <v>3</v>
          </cell>
          <cell r="AP741" t="str">
            <v>АСУТП, телемеханика</v>
          </cell>
          <cell r="AR741">
            <v>271.64</v>
          </cell>
          <cell r="AS741">
            <v>271.05691999999999</v>
          </cell>
          <cell r="AT741">
            <v>239.63085999999998</v>
          </cell>
          <cell r="AU741">
            <v>0</v>
          </cell>
          <cell r="AV741">
            <v>45.213999999999999</v>
          </cell>
          <cell r="AW741">
            <v>43.076999999999998</v>
          </cell>
          <cell r="AX741">
            <v>0</v>
          </cell>
          <cell r="AY741">
            <v>24.228000000000002</v>
          </cell>
          <cell r="AZ741">
            <v>16.655999999999999</v>
          </cell>
          <cell r="BA741">
            <v>11.744999999999999</v>
          </cell>
          <cell r="BB741">
            <v>19.754000000000001</v>
          </cell>
          <cell r="BC741">
            <v>7.1039999999999992</v>
          </cell>
          <cell r="BD741">
            <v>8.8040000000000003</v>
          </cell>
          <cell r="BE741">
            <v>0</v>
          </cell>
          <cell r="BF741">
            <v>-2.1370000000000005</v>
          </cell>
          <cell r="BG741">
            <v>0.95273587826779316</v>
          </cell>
          <cell r="BH741">
            <v>3.6904451000000016</v>
          </cell>
          <cell r="BI741">
            <v>0</v>
          </cell>
          <cell r="BJ741">
            <v>56.174999999999997</v>
          </cell>
          <cell r="BK741">
            <v>54.521465100000007</v>
          </cell>
          <cell r="BL741">
            <v>28.029</v>
          </cell>
          <cell r="BM741">
            <v>21.753064699999999</v>
          </cell>
          <cell r="BN741">
            <v>7.5339999999999998</v>
          </cell>
          <cell r="BO741">
            <v>17.66815442</v>
          </cell>
          <cell r="BP741">
            <v>6.4950000000000001</v>
          </cell>
          <cell r="BQ741">
            <v>8.0902459800000095</v>
          </cell>
          <cell r="BR741">
            <v>14.117000000000001</v>
          </cell>
          <cell r="BS741">
            <v>7.01</v>
          </cell>
          <cell r="BT741">
            <v>188.8</v>
          </cell>
          <cell r="BU741">
            <v>-1.6535348999999897</v>
          </cell>
          <cell r="BV741">
            <v>0.97056457676902552</v>
          </cell>
          <cell r="BW741">
            <v>0</v>
          </cell>
          <cell r="BX741">
            <v>0</v>
          </cell>
        </row>
        <row r="742">
          <cell r="D742">
            <v>0</v>
          </cell>
          <cell r="E742">
            <v>0</v>
          </cell>
          <cell r="AN742">
            <v>118</v>
          </cell>
          <cell r="AP742" t="str">
            <v>Модернизация системы передачи информации филиала  "Ставропольэнерго" на основе внедрения новейших средств телемеханики и связи с применением оборудования и аппаратуры на основе цифровых технологий в соответствии с Программой модернизации ССПИ на 2012-2017</v>
          </cell>
          <cell r="AQ742" t="str">
            <v>СТФ</v>
          </cell>
          <cell r="AR742">
            <v>271.64</v>
          </cell>
          <cell r="AS742">
            <v>271.05691999999999</v>
          </cell>
          <cell r="AT742">
            <v>239.63085999999998</v>
          </cell>
          <cell r="AU742">
            <v>0</v>
          </cell>
          <cell r="AV742">
            <v>45.213999999999999</v>
          </cell>
          <cell r="AW742">
            <v>43.076999999999998</v>
          </cell>
          <cell r="AX742">
            <v>0</v>
          </cell>
          <cell r="AY742">
            <v>24.228000000000002</v>
          </cell>
          <cell r="AZ742">
            <v>16.655999999999999</v>
          </cell>
          <cell r="BA742">
            <v>11.744999999999999</v>
          </cell>
          <cell r="BB742">
            <v>19.754000000000001</v>
          </cell>
          <cell r="BC742">
            <v>7.1039999999999992</v>
          </cell>
          <cell r="BD742">
            <v>8.8040000000000003</v>
          </cell>
          <cell r="BF742">
            <v>-2.1370000000000005</v>
          </cell>
          <cell r="BG742">
            <v>0.95273587826779316</v>
          </cell>
          <cell r="BH742">
            <v>3.6904451000000016</v>
          </cell>
          <cell r="BJ742">
            <v>56.174999999999997</v>
          </cell>
          <cell r="BK742">
            <v>54.521465100000007</v>
          </cell>
          <cell r="BL742">
            <v>28.029</v>
          </cell>
          <cell r="BM742">
            <v>21.753064699999999</v>
          </cell>
          <cell r="BN742">
            <v>7.5339999999999998</v>
          </cell>
          <cell r="BO742">
            <v>17.66815442</v>
          </cell>
          <cell r="BP742">
            <v>6.4950000000000001</v>
          </cell>
          <cell r="BQ742">
            <v>8.0902459800000095</v>
          </cell>
          <cell r="BR742">
            <v>14.117000000000001</v>
          </cell>
          <cell r="BS742">
            <v>7.01</v>
          </cell>
          <cell r="BT742">
            <v>188.8</v>
          </cell>
          <cell r="BU742">
            <v>-1.6535348999999897</v>
          </cell>
          <cell r="BV742">
            <v>0.97056457676902552</v>
          </cell>
        </row>
        <row r="743">
          <cell r="D743">
            <v>0</v>
          </cell>
          <cell r="E743">
            <v>0</v>
          </cell>
        </row>
        <row r="744">
          <cell r="D744">
            <v>0</v>
          </cell>
          <cell r="E744">
            <v>0</v>
          </cell>
          <cell r="AO744">
            <v>4</v>
          </cell>
          <cell r="AP744" t="str">
            <v>Технологическая связь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 t="e">
            <v>#DIV/0!</v>
          </cell>
          <cell r="BH744">
            <v>3.9273506999999994</v>
          </cell>
          <cell r="BI744">
            <v>0</v>
          </cell>
          <cell r="BJ744">
            <v>0</v>
          </cell>
          <cell r="BK744">
            <v>3.9273506999999999</v>
          </cell>
          <cell r="BL744">
            <v>0</v>
          </cell>
          <cell r="BM744">
            <v>3.9273506999999999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3.9273506999999999</v>
          </cell>
          <cell r="BV744" t="e">
            <v>#DIV/0!</v>
          </cell>
          <cell r="BW744">
            <v>0</v>
          </cell>
          <cell r="BX744">
            <v>0</v>
          </cell>
        </row>
        <row r="745">
          <cell r="C745">
            <v>119</v>
          </cell>
          <cell r="D745">
            <v>0</v>
          </cell>
          <cell r="E745">
            <v>0</v>
          </cell>
          <cell r="AN745">
            <v>119</v>
          </cell>
          <cell r="AP745" t="str">
            <v>Строительство   "Радио-релейная линия связи Пятигорск - гора Кольцо- пос. Ударный - ГЭС 3 - гора Стрижамент - г. Ставрополь"</v>
          </cell>
          <cell r="AQ745" t="str">
            <v>СТФ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BF745">
            <v>0</v>
          </cell>
          <cell r="BG745" t="e">
            <v>#DIV/0!</v>
          </cell>
          <cell r="BH745">
            <v>3.9273506999999994</v>
          </cell>
          <cell r="BJ745">
            <v>0</v>
          </cell>
          <cell r="BK745">
            <v>3.9273506999999999</v>
          </cell>
          <cell r="BM745">
            <v>3.9273506999999999</v>
          </cell>
          <cell r="BT745">
            <v>0</v>
          </cell>
          <cell r="BU745">
            <v>3.9273506999999999</v>
          </cell>
          <cell r="BV745" t="e">
            <v>#DIV/0!</v>
          </cell>
        </row>
        <row r="746">
          <cell r="D746">
            <v>0</v>
          </cell>
          <cell r="E746">
            <v>0</v>
          </cell>
          <cell r="AO746">
            <v>5</v>
          </cell>
          <cell r="AP746" t="str">
            <v>Прочие АСТУ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</row>
        <row r="747">
          <cell r="D747">
            <v>0</v>
          </cell>
          <cell r="E747">
            <v>0</v>
          </cell>
        </row>
        <row r="748">
          <cell r="D748">
            <v>0</v>
          </cell>
          <cell r="E748">
            <v>0</v>
          </cell>
        </row>
        <row r="749">
          <cell r="D749">
            <v>0</v>
          </cell>
          <cell r="E749">
            <v>0</v>
          </cell>
          <cell r="AO749" t="str">
            <v>2.7.</v>
          </cell>
          <cell r="AP749" t="str">
            <v>Средства учета, контроля Э/Э</v>
          </cell>
          <cell r="AR749">
            <v>116.0235</v>
          </cell>
          <cell r="AS749">
            <v>73.889239999999987</v>
          </cell>
          <cell r="AT749">
            <v>59.682039999999994</v>
          </cell>
          <cell r="AU749">
            <v>13.196999999999999</v>
          </cell>
          <cell r="AV749">
            <v>51.138000000000005</v>
          </cell>
          <cell r="AW749">
            <v>50.577999999999996</v>
          </cell>
          <cell r="AX749">
            <v>0</v>
          </cell>
          <cell r="AY749">
            <v>0</v>
          </cell>
          <cell r="AZ749">
            <v>3.8620000000000001</v>
          </cell>
          <cell r="BA749">
            <v>0</v>
          </cell>
          <cell r="BB749">
            <v>30</v>
          </cell>
          <cell r="BC749">
            <v>29.051000000000002</v>
          </cell>
          <cell r="BD749">
            <v>17.276</v>
          </cell>
          <cell r="BE749">
            <v>21.527000000000001</v>
          </cell>
          <cell r="BF749">
            <v>-0.56000000000000605</v>
          </cell>
          <cell r="BG749" t="e">
            <v>#DIV/0!</v>
          </cell>
          <cell r="BH749">
            <v>29.928861109999996</v>
          </cell>
          <cell r="BI749">
            <v>0</v>
          </cell>
          <cell r="BJ749">
            <v>59.520849999999996</v>
          </cell>
          <cell r="BK749">
            <v>75.708251099999998</v>
          </cell>
          <cell r="BL749">
            <v>0</v>
          </cell>
          <cell r="BM749">
            <v>29.928861100000002</v>
          </cell>
          <cell r="BN749">
            <v>24.425599999999999</v>
          </cell>
          <cell r="BO749">
            <v>0</v>
          </cell>
          <cell r="BP749">
            <v>22.587499999999999</v>
          </cell>
          <cell r="BQ749">
            <v>30.999390000000002</v>
          </cell>
          <cell r="BR749">
            <v>12.50775</v>
          </cell>
          <cell r="BS749">
            <v>14.78</v>
          </cell>
          <cell r="BT749">
            <v>595.4</v>
          </cell>
          <cell r="BU749">
            <v>16.187401100000006</v>
          </cell>
          <cell r="BV749" t="e">
            <v>#DIV/0!</v>
          </cell>
          <cell r="BW749">
            <v>0</v>
          </cell>
          <cell r="BX749">
            <v>0</v>
          </cell>
        </row>
        <row r="750">
          <cell r="D750">
            <v>0.5670018</v>
          </cell>
          <cell r="E750">
            <v>0.46423000000000003</v>
          </cell>
          <cell r="AO750">
            <v>1</v>
          </cell>
          <cell r="AP750" t="str">
            <v>АСКУЭ оптового рынка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</row>
        <row r="751">
          <cell r="D751">
            <v>0</v>
          </cell>
          <cell r="E751">
            <v>0</v>
          </cell>
        </row>
        <row r="752">
          <cell r="C752" t="str">
            <v>370</v>
          </cell>
          <cell r="D752">
            <v>0</v>
          </cell>
          <cell r="E752">
            <v>0</v>
          </cell>
          <cell r="AO752">
            <v>2</v>
          </cell>
          <cell r="AP752" t="str">
            <v>АСКУЭ розничного рынка</v>
          </cell>
          <cell r="AR752">
            <v>116.0235</v>
          </cell>
          <cell r="AS752">
            <v>73.889239999999987</v>
          </cell>
          <cell r="AT752">
            <v>59.682039999999994</v>
          </cell>
          <cell r="AU752">
            <v>13.196999999999999</v>
          </cell>
          <cell r="AV752">
            <v>51.138000000000005</v>
          </cell>
          <cell r="AW752">
            <v>50.577999999999996</v>
          </cell>
          <cell r="AX752">
            <v>0</v>
          </cell>
          <cell r="AY752">
            <v>0</v>
          </cell>
          <cell r="AZ752">
            <v>3.8620000000000001</v>
          </cell>
          <cell r="BA752">
            <v>0</v>
          </cell>
          <cell r="BB752">
            <v>30</v>
          </cell>
          <cell r="BC752">
            <v>29.051000000000002</v>
          </cell>
          <cell r="BD752">
            <v>17.276</v>
          </cell>
          <cell r="BE752">
            <v>21.527000000000001</v>
          </cell>
          <cell r="BF752">
            <v>-0.56000000000000605</v>
          </cell>
          <cell r="BG752" t="e">
            <v>#DIV/0!</v>
          </cell>
          <cell r="BH752">
            <v>29.928861109999996</v>
          </cell>
          <cell r="BI752">
            <v>0</v>
          </cell>
          <cell r="BJ752">
            <v>59.520849999999996</v>
          </cell>
          <cell r="BK752">
            <v>75.708251099999998</v>
          </cell>
          <cell r="BL752">
            <v>0</v>
          </cell>
          <cell r="BM752">
            <v>29.928861100000002</v>
          </cell>
          <cell r="BN752">
            <v>24.425599999999999</v>
          </cell>
          <cell r="BO752">
            <v>0</v>
          </cell>
          <cell r="BP752">
            <v>22.587499999999999</v>
          </cell>
          <cell r="BQ752">
            <v>30.999390000000002</v>
          </cell>
          <cell r="BR752">
            <v>12.50775</v>
          </cell>
          <cell r="BS752">
            <v>14.78</v>
          </cell>
          <cell r="BT752">
            <v>595.4</v>
          </cell>
          <cell r="BU752">
            <v>16.187401100000006</v>
          </cell>
          <cell r="BV752" t="e">
            <v>#DIV/0!</v>
          </cell>
          <cell r="BW752">
            <v>0</v>
          </cell>
          <cell r="BX752">
            <v>0</v>
          </cell>
        </row>
        <row r="753">
          <cell r="C753" t="str">
            <v>371</v>
          </cell>
          <cell r="D753">
            <v>0</v>
          </cell>
          <cell r="E753">
            <v>0</v>
          </cell>
          <cell r="AN753">
            <v>120</v>
          </cell>
          <cell r="AP753" t="str">
            <v>Программа перспективного развития систем учета электроэнергии на РРЭ</v>
          </cell>
          <cell r="AQ753" t="str">
            <v>СТФ</v>
          </cell>
          <cell r="AR753">
            <v>116.0235</v>
          </cell>
          <cell r="AS753">
            <v>73.889239999999987</v>
          </cell>
          <cell r="AT753">
            <v>58.381679999999996</v>
          </cell>
          <cell r="AU753">
            <v>13.141999999999999</v>
          </cell>
          <cell r="AV753">
            <v>51.138000000000005</v>
          </cell>
          <cell r="AW753">
            <v>49.475999999999999</v>
          </cell>
          <cell r="AX753">
            <v>0</v>
          </cell>
          <cell r="AZ753">
            <v>3.8620000000000001</v>
          </cell>
          <cell r="BB753">
            <v>30</v>
          </cell>
          <cell r="BC753">
            <v>27.949000000000002</v>
          </cell>
          <cell r="BD753">
            <v>17.276</v>
          </cell>
          <cell r="BE753">
            <v>21.527000000000001</v>
          </cell>
          <cell r="BF753">
            <v>-1.6620000000000061</v>
          </cell>
          <cell r="BG753">
            <v>0.9674997066760529</v>
          </cell>
          <cell r="BH753">
            <v>29.928861109999996</v>
          </cell>
          <cell r="BJ753">
            <v>59.520849999999996</v>
          </cell>
          <cell r="BK753">
            <v>74.412861100000001</v>
          </cell>
          <cell r="BL753">
            <v>0</v>
          </cell>
          <cell r="BM753">
            <v>29.928861100000002</v>
          </cell>
          <cell r="BN753">
            <v>24.425599999999999</v>
          </cell>
          <cell r="BP753">
            <v>22.587499999999999</v>
          </cell>
          <cell r="BQ753">
            <v>29.704000000000001</v>
          </cell>
          <cell r="BR753">
            <v>12.50775</v>
          </cell>
          <cell r="BS753">
            <v>14.78</v>
          </cell>
          <cell r="BT753">
            <v>595.4</v>
          </cell>
          <cell r="BU753">
            <v>14.892011100000005</v>
          </cell>
          <cell r="BV753">
            <v>1.2501982263358136</v>
          </cell>
        </row>
        <row r="754">
          <cell r="D754">
            <v>0</v>
          </cell>
          <cell r="E754">
            <v>0</v>
          </cell>
          <cell r="AN754">
            <v>121</v>
          </cell>
          <cell r="AP754" t="str">
            <v>Автоматизация</v>
          </cell>
          <cell r="AV754">
            <v>0</v>
          </cell>
          <cell r="AW754">
            <v>5.51</v>
          </cell>
          <cell r="BF754">
            <v>5.51</v>
          </cell>
          <cell r="BG754" t="e">
            <v>#DIV/0!</v>
          </cell>
          <cell r="BJ754">
            <v>8.4600000000000009</v>
          </cell>
          <cell r="BK754">
            <v>6.5017999999999994</v>
          </cell>
          <cell r="BU754">
            <v>-1.9582000000000015</v>
          </cell>
          <cell r="BV754">
            <v>0.76853427895981075</v>
          </cell>
        </row>
        <row r="755">
          <cell r="C755" t="str">
            <v>373</v>
          </cell>
          <cell r="D755">
            <v>0</v>
          </cell>
          <cell r="E755">
            <v>0</v>
          </cell>
          <cell r="AN755">
            <v>122</v>
          </cell>
          <cell r="AP755" t="str">
            <v>Установка точек учета на присоединении 0,4 кВ</v>
          </cell>
          <cell r="AV755">
            <v>0</v>
          </cell>
          <cell r="AW755">
            <v>3.99</v>
          </cell>
          <cell r="BF755">
            <v>3.99</v>
          </cell>
          <cell r="BG755" t="e">
            <v>#DIV/0!</v>
          </cell>
          <cell r="BJ755">
            <v>4.7087793800000002</v>
          </cell>
          <cell r="BK755">
            <v>4.7081999999999997</v>
          </cell>
          <cell r="BU755">
            <v>-5.793800000004623E-4</v>
          </cell>
          <cell r="BV755">
            <v>0.99987695749721017</v>
          </cell>
        </row>
        <row r="756">
          <cell r="D756">
            <v>0</v>
          </cell>
          <cell r="E756">
            <v>0</v>
          </cell>
          <cell r="AN756">
            <v>123</v>
          </cell>
          <cell r="AP756" t="str">
            <v>Установка точек учета на присоединении 0,2 кВ</v>
          </cell>
          <cell r="AV756">
            <v>0</v>
          </cell>
          <cell r="AW756">
            <v>39.975999999999999</v>
          </cell>
          <cell r="BF756">
            <v>39.975999999999999</v>
          </cell>
          <cell r="BG756" t="e">
            <v>#DIV/0!</v>
          </cell>
          <cell r="BJ756">
            <v>47.17145816</v>
          </cell>
          <cell r="BK756">
            <v>47.171679999999995</v>
          </cell>
          <cell r="BU756">
            <v>2.2183999999469961E-4</v>
          </cell>
          <cell r="BV756">
            <v>1.0000047028438095</v>
          </cell>
        </row>
        <row r="757">
          <cell r="D757">
            <v>0</v>
          </cell>
          <cell r="E757">
            <v>0</v>
          </cell>
          <cell r="AN757">
            <v>124</v>
          </cell>
          <cell r="AP757" t="str">
            <v>Кредиторская задолженность, сформировавшаяся по итогам  года</v>
          </cell>
          <cell r="BF757">
            <v>0</v>
          </cell>
          <cell r="BG757" t="e">
            <v>#DIV/0!</v>
          </cell>
          <cell r="BJ757">
            <v>-0.82199999999999995</v>
          </cell>
          <cell r="BK757">
            <v>16.030999999999999</v>
          </cell>
          <cell r="BU757">
            <v>16.852999999999998</v>
          </cell>
          <cell r="BV757">
            <v>-19.502433090024329</v>
          </cell>
        </row>
        <row r="758">
          <cell r="D758">
            <v>0</v>
          </cell>
          <cell r="E758">
            <v>0</v>
          </cell>
          <cell r="AN758">
            <v>125</v>
          </cell>
          <cell r="AP758" t="str">
            <v>Автоматизированная информационно-измерительная система коммерческого учета электрической энергии и мощности (АИИС КУЭ) по точкам учета ЗЭС на вводах в жилые дома ВЛ 0.4 кВ Ф-1, 2, 3 от ТП 27/150, пос. Темнореченский Шпаковского района</v>
          </cell>
          <cell r="AQ758" t="str">
            <v>СТФ</v>
          </cell>
          <cell r="AS758">
            <v>0</v>
          </cell>
          <cell r="AT758">
            <v>1.30036</v>
          </cell>
          <cell r="AU758">
            <v>5.5E-2</v>
          </cell>
          <cell r="AV758">
            <v>0</v>
          </cell>
          <cell r="AW758">
            <v>1.1020000000000001</v>
          </cell>
          <cell r="BC758">
            <v>1.1020000000000001</v>
          </cell>
          <cell r="BF758">
            <v>1.1020000000000001</v>
          </cell>
          <cell r="BG758" t="e">
            <v>#DIV/0!</v>
          </cell>
          <cell r="BJ758">
            <v>0</v>
          </cell>
          <cell r="BK758">
            <v>1.29539</v>
          </cell>
          <cell r="BQ758">
            <v>1.29539</v>
          </cell>
          <cell r="BT758">
            <v>0</v>
          </cell>
          <cell r="BU758">
            <v>1.29539</v>
          </cell>
          <cell r="BV758" t="e">
            <v>#DIV/0!</v>
          </cell>
        </row>
        <row r="759">
          <cell r="D759">
            <v>0</v>
          </cell>
          <cell r="E759">
            <v>0</v>
          </cell>
          <cell r="AO759">
            <v>3</v>
          </cell>
          <cell r="AP759" t="str">
            <v>Прочие средства учета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 t="e">
            <v>#DIV/0!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 t="e">
            <v>#DIV/0!</v>
          </cell>
          <cell r="BW759">
            <v>0</v>
          </cell>
          <cell r="BX759">
            <v>0</v>
          </cell>
        </row>
        <row r="760">
          <cell r="D760">
            <v>0</v>
          </cell>
          <cell r="E760">
            <v>0</v>
          </cell>
          <cell r="AQ760" t="str">
            <v>Филиал...</v>
          </cell>
          <cell r="AV760">
            <v>0</v>
          </cell>
          <cell r="AW760">
            <v>0</v>
          </cell>
          <cell r="BF760">
            <v>0</v>
          </cell>
          <cell r="BG760" t="e">
            <v>#DIV/0!</v>
          </cell>
          <cell r="BJ760">
            <v>0</v>
          </cell>
          <cell r="BK760">
            <v>0</v>
          </cell>
          <cell r="BU760">
            <v>0</v>
          </cell>
          <cell r="BV760" t="e">
            <v>#DIV/0!</v>
          </cell>
        </row>
        <row r="761">
          <cell r="D761">
            <v>0</v>
          </cell>
          <cell r="E761">
            <v>0</v>
          </cell>
          <cell r="BF761">
            <v>0</v>
          </cell>
          <cell r="BG761" t="e">
            <v>#DIV/0!</v>
          </cell>
          <cell r="BU761">
            <v>0</v>
          </cell>
          <cell r="BV761" t="e">
            <v>#DIV/0!</v>
          </cell>
        </row>
        <row r="762">
          <cell r="D762">
            <v>0</v>
          </cell>
          <cell r="E762">
            <v>0</v>
          </cell>
          <cell r="AO762" t="str">
            <v>2.8.</v>
          </cell>
          <cell r="AP762" t="str">
            <v>Программы по обеспечению безопасности</v>
          </cell>
          <cell r="AR762">
            <v>18.295000000000002</v>
          </cell>
          <cell r="AS762">
            <v>19.572979720600003</v>
          </cell>
          <cell r="AT762">
            <v>13.075580000000002</v>
          </cell>
          <cell r="AU762">
            <v>5.0023641699999999</v>
          </cell>
          <cell r="AV762">
            <v>15.504999999999999</v>
          </cell>
          <cell r="AW762">
            <v>11.081</v>
          </cell>
          <cell r="AX762">
            <v>0</v>
          </cell>
          <cell r="AY762">
            <v>5.4000000000000006E-2</v>
          </cell>
          <cell r="AZ762">
            <v>0</v>
          </cell>
          <cell r="BA762">
            <v>2.3490000000000002</v>
          </cell>
          <cell r="BB762">
            <v>1.5049999999999999</v>
          </cell>
          <cell r="BC762">
            <v>1.5049999999999999</v>
          </cell>
          <cell r="BD762">
            <v>14</v>
          </cell>
          <cell r="BE762">
            <v>7.173</v>
          </cell>
          <cell r="BF762">
            <v>-4.4239999999999995</v>
          </cell>
          <cell r="BG762" t="e">
            <v>#DIV/0!</v>
          </cell>
          <cell r="BH762">
            <v>16.52175986</v>
          </cell>
          <cell r="BI762">
            <v>0.78864409000000002</v>
          </cell>
          <cell r="BJ762">
            <v>18.2959</v>
          </cell>
          <cell r="BK762">
            <v>28.807733549999998</v>
          </cell>
          <cell r="BL762">
            <v>0</v>
          </cell>
          <cell r="BM762">
            <v>3.95E-2</v>
          </cell>
          <cell r="BN762">
            <v>0</v>
          </cell>
          <cell r="BO762">
            <v>18.353694650000001</v>
          </cell>
          <cell r="BP762">
            <v>6.3175233333333338</v>
          </cell>
          <cell r="BQ762">
            <v>2.8464822333333331</v>
          </cell>
          <cell r="BR762">
            <v>11.978376666666666</v>
          </cell>
          <cell r="BS762">
            <v>7.5680566666666671</v>
          </cell>
          <cell r="BT762">
            <v>0</v>
          </cell>
          <cell r="BU762">
            <v>10.511833549999997</v>
          </cell>
          <cell r="BV762" t="e">
            <v>#DIV/0!</v>
          </cell>
          <cell r="BW762">
            <v>0</v>
          </cell>
          <cell r="BX762">
            <v>0</v>
          </cell>
        </row>
        <row r="763">
          <cell r="D763">
            <v>0</v>
          </cell>
          <cell r="E763">
            <v>0</v>
          </cell>
          <cell r="AO763">
            <v>1</v>
          </cell>
          <cell r="AP763" t="str">
            <v>Охрана, обеспечение безопасности</v>
          </cell>
          <cell r="AR763">
            <v>18.295000000000002</v>
          </cell>
          <cell r="AS763">
            <v>19.572979720600003</v>
          </cell>
          <cell r="AT763">
            <v>13.075580000000002</v>
          </cell>
          <cell r="AU763">
            <v>5.0023641699999999</v>
          </cell>
          <cell r="AV763">
            <v>15.504999999999999</v>
          </cell>
          <cell r="AW763">
            <v>11.081</v>
          </cell>
          <cell r="AX763">
            <v>0</v>
          </cell>
          <cell r="AY763">
            <v>5.4000000000000006E-2</v>
          </cell>
          <cell r="AZ763">
            <v>0</v>
          </cell>
          <cell r="BA763">
            <v>2.3490000000000002</v>
          </cell>
          <cell r="BB763">
            <v>1.5049999999999999</v>
          </cell>
          <cell r="BC763">
            <v>1.5049999999999999</v>
          </cell>
          <cell r="BD763">
            <v>14</v>
          </cell>
          <cell r="BE763">
            <v>7.173</v>
          </cell>
          <cell r="BF763">
            <v>-4.4239999999999995</v>
          </cell>
          <cell r="BG763" t="e">
            <v>#DIV/0!</v>
          </cell>
          <cell r="BH763">
            <v>16.52175986</v>
          </cell>
          <cell r="BI763">
            <v>0.78864409000000002</v>
          </cell>
          <cell r="BJ763">
            <v>18.2959</v>
          </cell>
          <cell r="BK763">
            <v>28.807733549999998</v>
          </cell>
          <cell r="BL763">
            <v>0</v>
          </cell>
          <cell r="BM763">
            <v>3.95E-2</v>
          </cell>
          <cell r="BN763">
            <v>0</v>
          </cell>
          <cell r="BO763">
            <v>18.353694650000001</v>
          </cell>
          <cell r="BP763">
            <v>6.3175233333333338</v>
          </cell>
          <cell r="BQ763">
            <v>2.8464822333333331</v>
          </cell>
          <cell r="BR763">
            <v>11.978376666666666</v>
          </cell>
          <cell r="BS763">
            <v>7.5680566666666671</v>
          </cell>
          <cell r="BT763">
            <v>0</v>
          </cell>
          <cell r="BU763">
            <v>10.511833549999997</v>
          </cell>
          <cell r="BV763" t="e">
            <v>#DIV/0!</v>
          </cell>
          <cell r="BW763">
            <v>0</v>
          </cell>
          <cell r="BX763">
            <v>0</v>
          </cell>
        </row>
        <row r="764">
          <cell r="C764" t="str">
            <v>53</v>
          </cell>
          <cell r="D764">
            <v>0</v>
          </cell>
          <cell r="E764">
            <v>0.46423000000000003</v>
          </cell>
          <cell r="AN764">
            <v>126</v>
          </cell>
          <cell r="AP764" t="str">
            <v>Реконструкция ПС 110/10 кВ Б.Уголь (инженерно-технические мероприятия, направленные на охрану объекта)</v>
          </cell>
          <cell r="AQ764" t="str">
            <v>СТФ</v>
          </cell>
          <cell r="AR764">
            <v>5.3120000000000003</v>
          </cell>
          <cell r="AS764">
            <v>3.77637</v>
          </cell>
          <cell r="AT764">
            <v>3.0160800000000001</v>
          </cell>
          <cell r="AU764">
            <v>0.498</v>
          </cell>
          <cell r="AV764">
            <v>4.5019999999999998</v>
          </cell>
          <cell r="AW764">
            <v>2.556</v>
          </cell>
          <cell r="AX764">
            <v>0</v>
          </cell>
          <cell r="AZ764">
            <v>0</v>
          </cell>
          <cell r="BB764">
            <v>0.502</v>
          </cell>
          <cell r="BC764">
            <v>0.502</v>
          </cell>
          <cell r="BD764">
            <v>4</v>
          </cell>
          <cell r="BE764">
            <v>2.0539999999999998</v>
          </cell>
          <cell r="BF764">
            <v>-1.9459999999999997</v>
          </cell>
          <cell r="BG764">
            <v>0.56774766770324303</v>
          </cell>
          <cell r="BJ764">
            <v>5.31236</v>
          </cell>
          <cell r="BK764">
            <v>3.0160800000000001</v>
          </cell>
          <cell r="BL764">
            <v>0</v>
          </cell>
          <cell r="BN764">
            <v>0</v>
          </cell>
          <cell r="BP764">
            <v>1.8701426666666667</v>
          </cell>
          <cell r="BQ764">
            <v>1.1812586666666667</v>
          </cell>
          <cell r="BR764">
            <v>3.4422173333333332</v>
          </cell>
          <cell r="BS764">
            <v>1.8348213333333334</v>
          </cell>
          <cell r="BT764">
            <v>0</v>
          </cell>
          <cell r="BU764">
            <v>-2.2962799999999999</v>
          </cell>
          <cell r="BV764">
            <v>0.56774766770324303</v>
          </cell>
        </row>
        <row r="765">
          <cell r="D765">
            <v>0</v>
          </cell>
          <cell r="E765">
            <v>0</v>
          </cell>
          <cell r="AN765">
            <v>127</v>
          </cell>
          <cell r="AP765" t="str">
            <v>Реконструкция ПС 110/10 кВ Провал (инженерно-технические мероприятия, направленные на охрану объекта)</v>
          </cell>
          <cell r="AQ765" t="str">
            <v>СТФ</v>
          </cell>
          <cell r="AR765">
            <v>5.3120000000000003</v>
          </cell>
          <cell r="AS765">
            <v>3.9687100000000002</v>
          </cell>
          <cell r="AT765">
            <v>3.2084200000000003</v>
          </cell>
          <cell r="AU765">
            <v>0.498</v>
          </cell>
          <cell r="AV765">
            <v>4.5019999999999998</v>
          </cell>
          <cell r="AW765">
            <v>2.7190000000000003</v>
          </cell>
          <cell r="AX765">
            <v>0</v>
          </cell>
          <cell r="AZ765">
            <v>0</v>
          </cell>
          <cell r="BB765">
            <v>0.502</v>
          </cell>
          <cell r="BC765">
            <v>0.502</v>
          </cell>
          <cell r="BD765">
            <v>4</v>
          </cell>
          <cell r="BE765">
            <v>2.2170000000000001</v>
          </cell>
          <cell r="BF765">
            <v>-1.7829999999999995</v>
          </cell>
          <cell r="BG765">
            <v>0.60395379831186147</v>
          </cell>
          <cell r="BJ765">
            <v>5.31236</v>
          </cell>
          <cell r="BK765">
            <v>3.2084199999999994</v>
          </cell>
          <cell r="BL765">
            <v>0</v>
          </cell>
          <cell r="BN765">
            <v>0</v>
          </cell>
          <cell r="BP765">
            <v>1.8701426666666667</v>
          </cell>
          <cell r="BQ765">
            <v>1.2389606666666664</v>
          </cell>
          <cell r="BR765">
            <v>3.4422173333333332</v>
          </cell>
          <cell r="BS765">
            <v>1.9694593333333332</v>
          </cell>
          <cell r="BT765">
            <v>0</v>
          </cell>
          <cell r="BU765">
            <v>-2.1039400000000006</v>
          </cell>
          <cell r="BV765">
            <v>0.60395379831186125</v>
          </cell>
        </row>
        <row r="766">
          <cell r="D766">
            <v>0</v>
          </cell>
          <cell r="E766">
            <v>0</v>
          </cell>
          <cell r="AN766">
            <v>128</v>
          </cell>
          <cell r="AP766" t="str">
            <v>Реконструкция ПС 110/35/10 кВ Александровская (инженерно-технические мероприятия, направленные на охрану объекта)</v>
          </cell>
          <cell r="AQ766" t="str">
            <v>СТФ</v>
          </cell>
          <cell r="AR766">
            <v>7.6710000000000003</v>
          </cell>
          <cell r="AS766">
            <v>4.893790000000001</v>
          </cell>
          <cell r="AT766">
            <v>4.0556600000000005</v>
          </cell>
          <cell r="AU766">
            <v>0.499</v>
          </cell>
          <cell r="AV766">
            <v>6.5010000000000003</v>
          </cell>
          <cell r="AW766">
            <v>3.4370000000000003</v>
          </cell>
          <cell r="AX766">
            <v>0</v>
          </cell>
          <cell r="AY766">
            <v>3.4000000000000002E-2</v>
          </cell>
          <cell r="AZ766">
            <v>0</v>
          </cell>
          <cell r="BB766">
            <v>0.501</v>
          </cell>
          <cell r="BC766">
            <v>0.501</v>
          </cell>
          <cell r="BD766">
            <v>6</v>
          </cell>
          <cell r="BE766">
            <v>2.9020000000000001</v>
          </cell>
          <cell r="BF766">
            <v>-3.0640000000000001</v>
          </cell>
          <cell r="BG766">
            <v>0.52868789417012774</v>
          </cell>
          <cell r="BJ766">
            <v>7.6711799999999997</v>
          </cell>
          <cell r="BK766">
            <v>4.0556600000000005</v>
          </cell>
          <cell r="BL766">
            <v>0</v>
          </cell>
          <cell r="BM766">
            <v>1.6E-2</v>
          </cell>
          <cell r="BN766">
            <v>0</v>
          </cell>
          <cell r="BP766">
            <v>2.5772379999999999</v>
          </cell>
          <cell r="BQ766">
            <v>0.27588399999999996</v>
          </cell>
          <cell r="BR766">
            <v>5.0939420000000002</v>
          </cell>
          <cell r="BS766">
            <v>3.7637760000000005</v>
          </cell>
          <cell r="BT766">
            <v>0</v>
          </cell>
          <cell r="BU766">
            <v>-3.6155199999999992</v>
          </cell>
          <cell r="BV766">
            <v>0.52868789417012774</v>
          </cell>
        </row>
        <row r="767">
          <cell r="D767">
            <v>0</v>
          </cell>
          <cell r="E767">
            <v>0</v>
          </cell>
          <cell r="AN767">
            <v>129</v>
          </cell>
          <cell r="AP767" t="str">
            <v>Реконструкция ПС 110/35/10 кВ "Ессентуки-2" (инженерно-технические мероприятия, направленные на охрану объекта)</v>
          </cell>
          <cell r="AQ767" t="str">
            <v>СТФ</v>
          </cell>
          <cell r="AS767">
            <v>6.9341097206000004</v>
          </cell>
          <cell r="AT767">
            <v>2.79542</v>
          </cell>
          <cell r="AU767">
            <v>3.5073641699999998</v>
          </cell>
          <cell r="AV767">
            <v>0</v>
          </cell>
          <cell r="AW767">
            <v>2.3690000000000002</v>
          </cell>
          <cell r="AY767">
            <v>0.02</v>
          </cell>
          <cell r="BA767">
            <v>2.3490000000000002</v>
          </cell>
          <cell r="BF767">
            <v>2.3690000000000002</v>
          </cell>
          <cell r="BG767" t="e">
            <v>#DIV/0!</v>
          </cell>
          <cell r="BH767">
            <v>0.66133821999999975</v>
          </cell>
          <cell r="BJ767">
            <v>0</v>
          </cell>
          <cell r="BK767">
            <v>3.4567582199999998</v>
          </cell>
          <cell r="BM767">
            <v>2.35E-2</v>
          </cell>
          <cell r="BO767">
            <v>3.2828793199999997</v>
          </cell>
          <cell r="BQ767">
            <v>0.1503789000000002</v>
          </cell>
          <cell r="BT767">
            <v>0</v>
          </cell>
          <cell r="BU767">
            <v>3.4567582199999998</v>
          </cell>
          <cell r="BV767" t="e">
            <v>#DIV/0!</v>
          </cell>
        </row>
        <row r="768">
          <cell r="D768">
            <v>0</v>
          </cell>
          <cell r="E768">
            <v>0</v>
          </cell>
          <cell r="AN768">
            <v>130</v>
          </cell>
          <cell r="AP768" t="str">
            <v>Реконструкция ПС 110/10-6 кВ "Западная" (инженерно-технические мероприятия, направленные на охрану объекта)</v>
          </cell>
          <cell r="AQ768" t="str">
            <v>СТФ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BF768">
            <v>0</v>
          </cell>
          <cell r="BG768" t="e">
            <v>#DIV/0!</v>
          </cell>
          <cell r="BH768">
            <v>2.5782878200000003</v>
          </cell>
          <cell r="BJ768">
            <v>0</v>
          </cell>
          <cell r="BK768">
            <v>2.5779999999999998</v>
          </cell>
          <cell r="BO768">
            <v>2.5779999999999998</v>
          </cell>
          <cell r="BT768">
            <v>0</v>
          </cell>
          <cell r="BU768">
            <v>2.5779999999999998</v>
          </cell>
          <cell r="BV768" t="e">
            <v>#DIV/0!</v>
          </cell>
        </row>
        <row r="769">
          <cell r="C769" t="str">
            <v>60</v>
          </cell>
          <cell r="D769">
            <v>0.40700559999999997</v>
          </cell>
          <cell r="E769">
            <v>0</v>
          </cell>
          <cell r="AN769">
            <v>131</v>
          </cell>
          <cell r="AP769" t="str">
            <v>Реконструкция ПС 110/10-6 кВ "Северная" (инженерно-технические мероприятия, направленные на охрану объекта)</v>
          </cell>
          <cell r="AQ769" t="str">
            <v>СТФ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BF769">
            <v>0</v>
          </cell>
          <cell r="BG769" t="e">
            <v>#DIV/0!</v>
          </cell>
          <cell r="BH769">
            <v>1.4219925099999997</v>
          </cell>
          <cell r="BJ769">
            <v>0</v>
          </cell>
          <cell r="BK769">
            <v>1.4219925099999997</v>
          </cell>
          <cell r="BO769">
            <v>1.4219925099999997</v>
          </cell>
          <cell r="BT769">
            <v>0</v>
          </cell>
          <cell r="BU769">
            <v>1.4219925099999997</v>
          </cell>
          <cell r="BV769" t="e">
            <v>#DIV/0!</v>
          </cell>
        </row>
        <row r="770">
          <cell r="C770" t="str">
            <v>59</v>
          </cell>
          <cell r="D770">
            <v>0.15999620000000001</v>
          </cell>
          <cell r="E770">
            <v>0</v>
          </cell>
          <cell r="AN770">
            <v>132</v>
          </cell>
          <cell r="AP770" t="str">
            <v>Реконструкция ПС 110/6 кВ "Лесная" (инженерно-технические мероприятия, направленные на охрану объекта)</v>
          </cell>
          <cell r="AQ770" t="str">
            <v>СТФ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BF770">
            <v>0</v>
          </cell>
          <cell r="BG770" t="e">
            <v>#DIV/0!</v>
          </cell>
          <cell r="BH770">
            <v>0.22034588999999966</v>
          </cell>
          <cell r="BJ770">
            <v>0</v>
          </cell>
          <cell r="BK770">
            <v>0.22034588999999966</v>
          </cell>
          <cell r="BO770">
            <v>0.22034588999999966</v>
          </cell>
          <cell r="BT770">
            <v>0</v>
          </cell>
          <cell r="BU770">
            <v>0.22034588999999966</v>
          </cell>
          <cell r="BV770" t="e">
            <v>#DIV/0!</v>
          </cell>
        </row>
        <row r="771">
          <cell r="D771">
            <v>4.5560759999999999E-2</v>
          </cell>
          <cell r="E771">
            <v>4.555E-2</v>
          </cell>
          <cell r="AN771">
            <v>133</v>
          </cell>
          <cell r="AP771" t="str">
            <v>Реконструкция ПС 110/10 кВ "Южная" (инженерно-технические мероприятия, направленные на охрану объекта)</v>
          </cell>
          <cell r="AQ771" t="str">
            <v>СТФ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BF771">
            <v>0</v>
          </cell>
          <cell r="BG771" t="e">
            <v>#DIV/0!</v>
          </cell>
          <cell r="BI771">
            <v>0.10972541</v>
          </cell>
          <cell r="BJ771">
            <v>0</v>
          </cell>
          <cell r="BK771">
            <v>-0.10972540999999969</v>
          </cell>
          <cell r="BO771">
            <v>-0.10972540999999969</v>
          </cell>
          <cell r="BT771">
            <v>0</v>
          </cell>
          <cell r="BU771">
            <v>-0.10972540999999969</v>
          </cell>
          <cell r="BV771" t="e">
            <v>#DIV/0!</v>
          </cell>
        </row>
        <row r="772">
          <cell r="D772">
            <v>4.5560759999999999E-2</v>
          </cell>
          <cell r="E772">
            <v>4.555E-2</v>
          </cell>
          <cell r="AN772">
            <v>134</v>
          </cell>
          <cell r="AP772" t="str">
            <v>Реконструкция ПС 110/10-6 кВ "Восточная" (инженерно-технические мероприятия, направленные на охрану объекта)</v>
          </cell>
          <cell r="AQ772" t="str">
            <v>СТФ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BF772">
            <v>0</v>
          </cell>
          <cell r="BG772" t="e">
            <v>#DIV/0!</v>
          </cell>
          <cell r="BH772">
            <v>3.8051786899999995</v>
          </cell>
          <cell r="BJ772">
            <v>0</v>
          </cell>
          <cell r="BK772">
            <v>3.8051786899999995</v>
          </cell>
          <cell r="BO772">
            <v>3.8051786899999995</v>
          </cell>
          <cell r="BT772">
            <v>0</v>
          </cell>
          <cell r="BU772">
            <v>3.8051786899999995</v>
          </cell>
          <cell r="BV772" t="e">
            <v>#DIV/0!</v>
          </cell>
        </row>
        <row r="773">
          <cell r="C773" t="str">
            <v>143</v>
          </cell>
          <cell r="D773">
            <v>4.5560759999999999E-2</v>
          </cell>
          <cell r="E773">
            <v>4.555E-2</v>
          </cell>
          <cell r="AN773">
            <v>135</v>
          </cell>
          <cell r="AP773" t="str">
            <v>Реконструкция ПС 110/6 кВ "Промышленная" (инженерно-технические мероприятия, направленные на охрану объекта)</v>
          </cell>
          <cell r="AQ773" t="str">
            <v>СТФ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BF773">
            <v>0</v>
          </cell>
          <cell r="BG773" t="e">
            <v>#DIV/0!</v>
          </cell>
          <cell r="BH773">
            <v>0.58190135000000009</v>
          </cell>
          <cell r="BJ773">
            <v>0</v>
          </cell>
          <cell r="BK773">
            <v>0.58190135000000009</v>
          </cell>
          <cell r="BO773">
            <v>0.58190135000000009</v>
          </cell>
          <cell r="BT773">
            <v>0</v>
          </cell>
          <cell r="BU773">
            <v>0.58190135000000009</v>
          </cell>
          <cell r="BV773" t="e">
            <v>#DIV/0!</v>
          </cell>
        </row>
        <row r="774">
          <cell r="D774">
            <v>0</v>
          </cell>
          <cell r="E774">
            <v>0</v>
          </cell>
          <cell r="AN774">
            <v>136</v>
          </cell>
          <cell r="AP774" t="str">
            <v>Реконструкция ПС 110/10 кВ "Заводская" (инженерно-технические мероприятия, направленные на охрану объекта)</v>
          </cell>
          <cell r="AQ774" t="str">
            <v>СТФ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BF774">
            <v>0</v>
          </cell>
          <cell r="BG774" t="e">
            <v>#DIV/0!</v>
          </cell>
          <cell r="BH774">
            <v>0.53503424000000022</v>
          </cell>
          <cell r="BJ774">
            <v>0</v>
          </cell>
          <cell r="BK774">
            <v>0.53503424000000022</v>
          </cell>
          <cell r="BO774">
            <v>0.53503424000000022</v>
          </cell>
          <cell r="BT774">
            <v>0</v>
          </cell>
          <cell r="BU774">
            <v>0.53503424000000022</v>
          </cell>
          <cell r="BV774" t="e">
            <v>#DIV/0!</v>
          </cell>
        </row>
        <row r="775">
          <cell r="D775">
            <v>0</v>
          </cell>
          <cell r="E775">
            <v>0</v>
          </cell>
          <cell r="AN775">
            <v>137</v>
          </cell>
          <cell r="AP775" t="str">
            <v>Реконструкция ПС 110/35/10 кВ "3-ий Подъем" (инженерно-технические мероприятия, направленные на охрану объекта)</v>
          </cell>
          <cell r="AQ775" t="str">
            <v>СТФ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BF775">
            <v>0</v>
          </cell>
          <cell r="BG775" t="e">
            <v>#DIV/0!</v>
          </cell>
          <cell r="BH775">
            <v>4.7166278999999998</v>
          </cell>
          <cell r="BJ775">
            <v>0</v>
          </cell>
          <cell r="BK775">
            <v>4.7166278999999998</v>
          </cell>
          <cell r="BO775">
            <v>4.7166278999999998</v>
          </cell>
          <cell r="BT775">
            <v>0</v>
          </cell>
          <cell r="BU775">
            <v>4.7166278999999998</v>
          </cell>
          <cell r="BV775" t="e">
            <v>#DIV/0!</v>
          </cell>
        </row>
        <row r="776">
          <cell r="D776">
            <v>0</v>
          </cell>
          <cell r="E776">
            <v>0</v>
          </cell>
          <cell r="AN776">
            <v>138</v>
          </cell>
          <cell r="AP776" t="str">
            <v>Реконструкция ПС 110/6 кВ "Аэропорт" (инженерно-технические мероприятия, направленные на охрану объекта)</v>
          </cell>
          <cell r="AQ776" t="str">
            <v>СТФ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BF776">
            <v>0</v>
          </cell>
          <cell r="BG776" t="e">
            <v>#DIV/0!</v>
          </cell>
          <cell r="BH776">
            <v>0.78223864999999992</v>
          </cell>
          <cell r="BJ776">
            <v>0</v>
          </cell>
          <cell r="BK776">
            <v>0.78223864999999992</v>
          </cell>
          <cell r="BO776">
            <v>0.78223864999999992</v>
          </cell>
          <cell r="BT776">
            <v>0</v>
          </cell>
          <cell r="BU776">
            <v>0.78223864999999992</v>
          </cell>
          <cell r="BV776" t="e">
            <v>#DIV/0!</v>
          </cell>
        </row>
        <row r="777">
          <cell r="D777">
            <v>0</v>
          </cell>
          <cell r="E777">
            <v>0</v>
          </cell>
          <cell r="AN777">
            <v>139</v>
          </cell>
          <cell r="AP777" t="str">
            <v>Реконструкция ПС 110/35/10 кВ "Горячеводская" (инженерно-технические мероприятия, направленные на охрану объекта)</v>
          </cell>
          <cell r="AQ777" t="str">
            <v>СТФ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BF777">
            <v>0</v>
          </cell>
          <cell r="BG777" t="e">
            <v>#DIV/0!</v>
          </cell>
          <cell r="BI777">
            <v>0.51789499999999999</v>
          </cell>
          <cell r="BJ777">
            <v>0</v>
          </cell>
          <cell r="BK777">
            <v>0</v>
          </cell>
          <cell r="BT777">
            <v>0</v>
          </cell>
          <cell r="BU777">
            <v>0</v>
          </cell>
          <cell r="BV777" t="e">
            <v>#DIV/0!</v>
          </cell>
        </row>
        <row r="778">
          <cell r="C778" t="str">
            <v>380</v>
          </cell>
          <cell r="D778">
            <v>0</v>
          </cell>
          <cell r="E778">
            <v>0</v>
          </cell>
          <cell r="AN778">
            <v>140</v>
          </cell>
          <cell r="AP778" t="str">
            <v>Реконструкция ПС 110/35/6 кВ "ГНС" (инженерно-технические мероприятия, направленные на охрану объекта)</v>
          </cell>
          <cell r="AQ778" t="str">
            <v>СТФ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BF778">
            <v>0</v>
          </cell>
          <cell r="BG778" t="e">
            <v>#DIV/0!</v>
          </cell>
          <cell r="BH778">
            <v>0.57181459000000001</v>
          </cell>
          <cell r="BJ778">
            <v>0</v>
          </cell>
          <cell r="BK778">
            <v>0.57081459000000001</v>
          </cell>
          <cell r="BO778">
            <v>0.57081459000000001</v>
          </cell>
          <cell r="BT778">
            <v>0</v>
          </cell>
          <cell r="BU778">
            <v>0.57081459000000001</v>
          </cell>
          <cell r="BV778" t="e">
            <v>#DIV/0!</v>
          </cell>
        </row>
        <row r="779">
          <cell r="C779" t="str">
            <v>381</v>
          </cell>
          <cell r="D779">
            <v>0</v>
          </cell>
          <cell r="E779">
            <v>0</v>
          </cell>
          <cell r="AN779">
            <v>141</v>
          </cell>
          <cell r="AP779" t="str">
            <v>Реконструкция ПС 110/6 кВ "Скачки-2" (инженерно-технические мероприятия, направленные на охрану объекта)</v>
          </cell>
          <cell r="AQ779" t="str">
            <v>СТФ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BF779">
            <v>0</v>
          </cell>
          <cell r="BG779" t="e">
            <v>#DIV/0!</v>
          </cell>
          <cell r="BH779">
            <v>0.64700000000000002</v>
          </cell>
          <cell r="BJ779">
            <v>0</v>
          </cell>
          <cell r="BK779">
            <v>0.12943060000000001</v>
          </cell>
          <cell r="BO779">
            <v>0.12943060000000001</v>
          </cell>
          <cell r="BT779">
            <v>0</v>
          </cell>
          <cell r="BU779">
            <v>0.12943060000000001</v>
          </cell>
          <cell r="BV779" t="e">
            <v>#DIV/0!</v>
          </cell>
        </row>
        <row r="780">
          <cell r="C780" t="str">
            <v>382</v>
          </cell>
          <cell r="D780">
            <v>0</v>
          </cell>
          <cell r="E780">
            <v>0</v>
          </cell>
          <cell r="AN780">
            <v>142</v>
          </cell>
          <cell r="AP780" t="str">
            <v>Реконструкция ПС 110/10 кВ "Б.Ромашка" (инженерно-технические мероприятия, направленные на охрану объекта)</v>
          </cell>
          <cell r="AQ780" t="str">
            <v>СТФ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BF780">
            <v>0</v>
          </cell>
          <cell r="BG780" t="e">
            <v>#DIV/0!</v>
          </cell>
          <cell r="BI780">
            <v>0.16102368</v>
          </cell>
          <cell r="BJ780">
            <v>0</v>
          </cell>
          <cell r="BK780">
            <v>-0.16102367999999995</v>
          </cell>
          <cell r="BO780">
            <v>-0.16102367999999995</v>
          </cell>
          <cell r="BT780">
            <v>0</v>
          </cell>
          <cell r="BU780">
            <v>-0.16102367999999995</v>
          </cell>
          <cell r="BV780" t="e">
            <v>#DIV/0!</v>
          </cell>
        </row>
        <row r="781">
          <cell r="D781">
            <v>3.0000000000000001E-3</v>
          </cell>
          <cell r="E781">
            <v>0</v>
          </cell>
        </row>
        <row r="782">
          <cell r="C782">
            <v>203</v>
          </cell>
          <cell r="D782">
            <v>3.0000000000000001E-3</v>
          </cell>
          <cell r="E782">
            <v>0</v>
          </cell>
        </row>
        <row r="783">
          <cell r="D783">
            <v>0</v>
          </cell>
          <cell r="E783">
            <v>0</v>
          </cell>
          <cell r="AO783">
            <v>2</v>
          </cell>
          <cell r="AP783" t="str">
            <v>Пожарная охрана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 t="e">
            <v>#DIV/0!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 t="e">
            <v>#DIV/0!</v>
          </cell>
          <cell r="BW783">
            <v>0</v>
          </cell>
          <cell r="BX783">
            <v>0</v>
          </cell>
        </row>
        <row r="784">
          <cell r="D784">
            <v>0</v>
          </cell>
          <cell r="E784">
            <v>0</v>
          </cell>
          <cell r="AQ784" t="str">
            <v>Филиал...</v>
          </cell>
          <cell r="BF784">
            <v>0</v>
          </cell>
          <cell r="BG784" t="e">
            <v>#DIV/0!</v>
          </cell>
          <cell r="BU784">
            <v>0</v>
          </cell>
          <cell r="BV784" t="e">
            <v>#DIV/0!</v>
          </cell>
        </row>
        <row r="785">
          <cell r="D785">
            <v>0</v>
          </cell>
          <cell r="E785">
            <v>0</v>
          </cell>
          <cell r="AO785" t="str">
            <v>2.9.</v>
          </cell>
          <cell r="AP785" t="str">
            <v>Приобретение электросетевых активов, земельных участков и пр. объектов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</row>
        <row r="786">
          <cell r="D786">
            <v>0</v>
          </cell>
          <cell r="E786">
            <v>0</v>
          </cell>
          <cell r="AO786" t="str">
            <v>1</v>
          </cell>
          <cell r="AP786" t="str">
            <v>Консолидация электросетевых активов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</row>
        <row r="787">
          <cell r="D787">
            <v>0</v>
          </cell>
          <cell r="E787">
            <v>0</v>
          </cell>
        </row>
        <row r="788">
          <cell r="D788">
            <v>0</v>
          </cell>
          <cell r="E788">
            <v>0</v>
          </cell>
          <cell r="AO788" t="str">
            <v>2</v>
          </cell>
          <cell r="AP788" t="str">
            <v>Приобретение земельных участков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</row>
        <row r="789">
          <cell r="D789">
            <v>0</v>
          </cell>
          <cell r="E789">
            <v>0</v>
          </cell>
        </row>
        <row r="790">
          <cell r="D790">
            <v>0</v>
          </cell>
          <cell r="E790">
            <v>0</v>
          </cell>
          <cell r="AO790" t="str">
            <v>3</v>
          </cell>
          <cell r="AP790" t="str">
            <v>Приобретение прочих активов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</row>
        <row r="791">
          <cell r="D791">
            <v>0</v>
          </cell>
          <cell r="E791">
            <v>0</v>
          </cell>
        </row>
        <row r="792">
          <cell r="D792">
            <v>0</v>
          </cell>
          <cell r="E792">
            <v>0</v>
          </cell>
          <cell r="AO792" t="str">
            <v>2.10.</v>
          </cell>
          <cell r="AP792" t="str">
            <v>Прочие программы и мероприятия</v>
          </cell>
          <cell r="AR792">
            <v>65.58502701107011</v>
          </cell>
          <cell r="AS792">
            <v>130.66637344667009</v>
          </cell>
          <cell r="AT792">
            <v>101.32274301107012</v>
          </cell>
          <cell r="AU792">
            <v>1.1664380999999999</v>
          </cell>
          <cell r="AV792">
            <v>43.091000000000008</v>
          </cell>
          <cell r="AW792">
            <v>70.7102</v>
          </cell>
          <cell r="AX792">
            <v>1.25</v>
          </cell>
          <cell r="AY792">
            <v>9.0091999999999999</v>
          </cell>
          <cell r="AZ792">
            <v>6.8220000000000001</v>
          </cell>
          <cell r="BA792">
            <v>1.7050000000000001</v>
          </cell>
          <cell r="BB792">
            <v>15.382</v>
          </cell>
          <cell r="BC792">
            <v>15.910999999999998</v>
          </cell>
          <cell r="BD792">
            <v>19.637000000000004</v>
          </cell>
          <cell r="BE792">
            <v>44.085000000000001</v>
          </cell>
          <cell r="BF792">
            <v>27.619199999999999</v>
          </cell>
          <cell r="BG792" t="e">
            <v>#DIV/0!</v>
          </cell>
          <cell r="BH792">
            <v>107.23327219999999</v>
          </cell>
          <cell r="BI792">
            <v>0</v>
          </cell>
          <cell r="BJ792">
            <v>50.847380000000001</v>
          </cell>
          <cell r="BK792">
            <v>175.38456925</v>
          </cell>
          <cell r="BL792">
            <v>1.4750000000000001</v>
          </cell>
          <cell r="BM792">
            <v>99.033268969999995</v>
          </cell>
          <cell r="BN792">
            <v>8.0499600000000004</v>
          </cell>
          <cell r="BO792">
            <v>11.543560760000002</v>
          </cell>
          <cell r="BP792">
            <v>17.737759999999998</v>
          </cell>
          <cell r="BQ792">
            <v>38.336764759999994</v>
          </cell>
          <cell r="BR792">
            <v>23.58466</v>
          </cell>
          <cell r="BS792">
            <v>26.470974759999997</v>
          </cell>
          <cell r="BT792">
            <v>17.88470701107012</v>
          </cell>
          <cell r="BU792">
            <v>124.53718925000001</v>
          </cell>
          <cell r="BV792" t="e">
            <v>#DIV/0!</v>
          </cell>
          <cell r="BW792">
            <v>0</v>
          </cell>
          <cell r="BX792">
            <v>0</v>
          </cell>
        </row>
        <row r="793">
          <cell r="D793">
            <v>0</v>
          </cell>
          <cell r="E793">
            <v>0</v>
          </cell>
          <cell r="AO793">
            <v>1</v>
          </cell>
          <cell r="AP793" t="str">
            <v>Здания, сооружения</v>
          </cell>
          <cell r="AR793">
            <v>4.1535999999999991</v>
          </cell>
          <cell r="AS793">
            <v>6.0306064355999993</v>
          </cell>
          <cell r="AT793">
            <v>5.459859999999999</v>
          </cell>
          <cell r="AU793">
            <v>0.48368341999999998</v>
          </cell>
          <cell r="AV793">
            <v>0</v>
          </cell>
          <cell r="AW793">
            <v>1.107</v>
          </cell>
          <cell r="AX793">
            <v>0</v>
          </cell>
          <cell r="AY793">
            <v>4.5999999999999999E-2</v>
          </cell>
          <cell r="AZ793">
            <v>0</v>
          </cell>
          <cell r="BA793">
            <v>4.5999999999999999E-2</v>
          </cell>
          <cell r="BB793">
            <v>0</v>
          </cell>
          <cell r="BC793">
            <v>4.5999999999999999E-2</v>
          </cell>
          <cell r="BD793">
            <v>0</v>
          </cell>
          <cell r="BE793">
            <v>0.96900000000000008</v>
          </cell>
          <cell r="BF793">
            <v>1.107</v>
          </cell>
          <cell r="BG793" t="e">
            <v>#DIV/0!</v>
          </cell>
          <cell r="BH793">
            <v>9.5826525399999998</v>
          </cell>
          <cell r="BI793">
            <v>0</v>
          </cell>
          <cell r="BJ793">
            <v>0</v>
          </cell>
          <cell r="BK793">
            <v>10.854293590000001</v>
          </cell>
          <cell r="BL793">
            <v>0</v>
          </cell>
          <cell r="BM793">
            <v>9.6282133099999996</v>
          </cell>
          <cell r="BN793">
            <v>0</v>
          </cell>
          <cell r="BO793">
            <v>4.5560759999999999E-2</v>
          </cell>
          <cell r="BP793">
            <v>0</v>
          </cell>
          <cell r="BQ793">
            <v>4.5560759999999999E-2</v>
          </cell>
          <cell r="BR793">
            <v>0</v>
          </cell>
          <cell r="BS793">
            <v>1.1349587600000002</v>
          </cell>
          <cell r="BT793">
            <v>4.1536</v>
          </cell>
          <cell r="BU793">
            <v>10.854293590000001</v>
          </cell>
          <cell r="BV793" t="e">
            <v>#DIV/0!</v>
          </cell>
          <cell r="BW793">
            <v>0</v>
          </cell>
          <cell r="BX793">
            <v>0</v>
          </cell>
        </row>
        <row r="794">
          <cell r="D794">
            <v>0</v>
          </cell>
          <cell r="E794">
            <v>0</v>
          </cell>
          <cell r="AN794">
            <v>143</v>
          </cell>
          <cell r="AP794" t="str">
            <v>Строительство производственной базы в г.Михайловск</v>
          </cell>
          <cell r="AQ794" t="str">
            <v>СТФ</v>
          </cell>
          <cell r="AS794">
            <v>0.78786643559999991</v>
          </cell>
          <cell r="AT794">
            <v>0.21711999999999998</v>
          </cell>
          <cell r="AU794">
            <v>0.48368341999999998</v>
          </cell>
          <cell r="AV794">
            <v>0</v>
          </cell>
          <cell r="AW794">
            <v>0.184</v>
          </cell>
          <cell r="AY794">
            <v>4.5999999999999999E-2</v>
          </cell>
          <cell r="BA794">
            <v>4.5999999999999999E-2</v>
          </cell>
          <cell r="BC794">
            <v>4.5999999999999999E-2</v>
          </cell>
          <cell r="BE794">
            <v>4.5999999999999999E-2</v>
          </cell>
          <cell r="BF794">
            <v>0.184</v>
          </cell>
          <cell r="BG794" t="e">
            <v>#DIV/0!</v>
          </cell>
          <cell r="BJ794">
            <v>0</v>
          </cell>
          <cell r="BK794">
            <v>0.18224304</v>
          </cell>
          <cell r="BM794">
            <v>4.5560759999999999E-2</v>
          </cell>
          <cell r="BO794">
            <v>4.5560759999999999E-2</v>
          </cell>
          <cell r="BQ794">
            <v>4.5560759999999999E-2</v>
          </cell>
          <cell r="BS794">
            <v>4.5560759999999999E-2</v>
          </cell>
          <cell r="BT794">
            <v>0</v>
          </cell>
          <cell r="BU794">
            <v>0.18224304</v>
          </cell>
          <cell r="BV794" t="e">
            <v>#DIV/0!</v>
          </cell>
        </row>
        <row r="795">
          <cell r="E795">
            <v>0</v>
          </cell>
          <cell r="AN795">
            <v>144</v>
          </cell>
          <cell r="AP795" t="str">
            <v>Реконструкция РПБ-1 Новотроицких ЭС в г. Изобильном. (1 ПК - замена  мягкой  кровли на здании ЭРЦ, востановление и усиление фундаментов, замена оконных и дверных проемов; 2 ПК -  стр-во КЛ 0,38 кВ, строительство очистных сооружений, канализационной насосн</v>
          </cell>
          <cell r="AQ795" t="str">
            <v>СТФ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BF795">
            <v>0</v>
          </cell>
          <cell r="BG795" t="e">
            <v>#DIV/0!</v>
          </cell>
          <cell r="BH795">
            <v>6.0057507200000009</v>
          </cell>
          <cell r="BJ795">
            <v>0</v>
          </cell>
          <cell r="BK795">
            <v>6.0057507299999999</v>
          </cell>
          <cell r="BM795">
            <v>6.0057507299999999</v>
          </cell>
          <cell r="BT795">
            <v>0</v>
          </cell>
          <cell r="BU795">
            <v>6.0057507299999999</v>
          </cell>
          <cell r="BV795" t="e">
            <v>#DIV/0!</v>
          </cell>
        </row>
        <row r="796">
          <cell r="E796">
            <v>0</v>
          </cell>
          <cell r="AN796">
            <v>145</v>
          </cell>
          <cell r="AP796" t="str">
            <v xml:space="preserve">Реконструкция производственной базы Цимлянского УЭС Шпаковского РЭС </v>
          </cell>
          <cell r="AQ796" t="str">
            <v>СТФ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BF796">
            <v>0</v>
          </cell>
          <cell r="BG796" t="e">
            <v>#DIV/0!</v>
          </cell>
          <cell r="BH796">
            <v>3.5769018199999993</v>
          </cell>
          <cell r="BJ796">
            <v>0</v>
          </cell>
          <cell r="BK796">
            <v>3.5769018200000002</v>
          </cell>
          <cell r="BM796">
            <v>3.5769018200000002</v>
          </cell>
          <cell r="BT796">
            <v>0</v>
          </cell>
          <cell r="BU796">
            <v>3.5769018200000002</v>
          </cell>
          <cell r="BV796" t="e">
            <v>#DIV/0!</v>
          </cell>
        </row>
        <row r="797">
          <cell r="E797">
            <v>2089848.7860900003</v>
          </cell>
          <cell r="AN797">
            <v>146</v>
          </cell>
          <cell r="AP797" t="str">
            <v xml:space="preserve">Реконструкция производственной базы Кисловодского ПУЭС  Предгорного РЭС (переустройство кровли, замена оконных и дверных блоков, переустройство полов, укрепление фундамента и стен основного здания, востановление штукатурки стен и потолков внутри здания и </v>
          </cell>
          <cell r="AQ797" t="str">
            <v>СТФ</v>
          </cell>
          <cell r="AR797">
            <v>4.1535999999999991</v>
          </cell>
          <cell r="AS797">
            <v>5.2427399999999995</v>
          </cell>
          <cell r="AT797">
            <v>5.2427399999999995</v>
          </cell>
          <cell r="AU797">
            <v>0</v>
          </cell>
          <cell r="AV797">
            <v>0</v>
          </cell>
          <cell r="AW797">
            <v>0.92300000000000004</v>
          </cell>
          <cell r="BE797">
            <v>0.92300000000000004</v>
          </cell>
          <cell r="BF797">
            <v>0.92300000000000004</v>
          </cell>
          <cell r="BG797" t="e">
            <v>#DIV/0!</v>
          </cell>
          <cell r="BJ797">
            <v>0</v>
          </cell>
          <cell r="BK797">
            <v>1.0893980000000001</v>
          </cell>
          <cell r="BS797">
            <v>1.0893980000000001</v>
          </cell>
          <cell r="BT797">
            <v>4.1536</v>
          </cell>
          <cell r="BU797">
            <v>1.0893980000000001</v>
          </cell>
          <cell r="BV797" t="e">
            <v>#DIV/0!</v>
          </cell>
        </row>
        <row r="798">
          <cell r="E798">
            <v>1405684.8103700001</v>
          </cell>
          <cell r="BF798">
            <v>0</v>
          </cell>
          <cell r="BG798" t="e">
            <v>#DIV/0!</v>
          </cell>
          <cell r="BU798">
            <v>0</v>
          </cell>
          <cell r="BV798" t="e">
            <v>#DIV/0!</v>
          </cell>
        </row>
        <row r="799">
          <cell r="E799">
            <v>0</v>
          </cell>
          <cell r="AN799">
            <v>147</v>
          </cell>
          <cell r="AO799">
            <v>2</v>
          </cell>
          <cell r="AP799" t="str">
            <v>Оборудование, не входящее в сметы строек, в.т.ч.:</v>
          </cell>
          <cell r="AQ799" t="str">
            <v>СТФ</v>
          </cell>
          <cell r="AR799">
            <v>47.700320000000005</v>
          </cell>
          <cell r="AS799">
            <v>66.343139999999991</v>
          </cell>
          <cell r="AT799">
            <v>66.343139999999991</v>
          </cell>
          <cell r="AU799">
            <v>0</v>
          </cell>
          <cell r="AV799">
            <v>40.424000000000007</v>
          </cell>
          <cell r="AW799">
            <v>56.222999999999999</v>
          </cell>
          <cell r="AX799">
            <v>1.25</v>
          </cell>
          <cell r="AY799">
            <v>8.9580000000000002</v>
          </cell>
          <cell r="AZ799">
            <v>6.8220000000000001</v>
          </cell>
          <cell r="BA799">
            <v>0.309</v>
          </cell>
          <cell r="BB799">
            <v>13.882</v>
          </cell>
          <cell r="BC799">
            <v>7.2070000000000007</v>
          </cell>
          <cell r="BD799">
            <v>18.470000000000002</v>
          </cell>
          <cell r="BE799">
            <v>39.749000000000002</v>
          </cell>
          <cell r="BF799">
            <v>15.798999999999999</v>
          </cell>
          <cell r="BG799" t="e">
            <v>#DIV/0!</v>
          </cell>
          <cell r="BH799">
            <v>60.286999999999999</v>
          </cell>
          <cell r="BI799">
            <v>0</v>
          </cell>
          <cell r="BJ799">
            <v>47.700320000000005</v>
          </cell>
          <cell r="BK799">
            <v>111.02271999999999</v>
          </cell>
          <cell r="BL799">
            <v>1.4750000000000001</v>
          </cell>
          <cell r="BM799">
            <v>51.68</v>
          </cell>
          <cell r="BN799">
            <v>8.0499600000000004</v>
          </cell>
          <cell r="BO799">
            <v>10.849</v>
          </cell>
          <cell r="BP799">
            <v>16.380759999999999</v>
          </cell>
          <cell r="BQ799">
            <v>29.101599999999998</v>
          </cell>
          <cell r="BR799">
            <v>21.794599999999999</v>
          </cell>
          <cell r="BS799">
            <v>19.392119999999998</v>
          </cell>
          <cell r="BT799">
            <v>0</v>
          </cell>
          <cell r="BU799">
            <v>63.322399999999995</v>
          </cell>
          <cell r="BV799" t="e">
            <v>#DIV/0!</v>
          </cell>
          <cell r="BW799">
            <v>0</v>
          </cell>
          <cell r="BX799">
            <v>0</v>
          </cell>
        </row>
        <row r="800">
          <cell r="AN800">
            <v>148</v>
          </cell>
          <cell r="AP800" t="str">
            <v>Спецтехника, механизмы</v>
          </cell>
          <cell r="AQ800" t="str">
            <v>СТФ</v>
          </cell>
          <cell r="AR800">
            <v>33.866</v>
          </cell>
          <cell r="AS800">
            <v>44.520219999999995</v>
          </cell>
          <cell r="AT800">
            <v>44.520219999999995</v>
          </cell>
          <cell r="AV800">
            <v>28.7</v>
          </cell>
          <cell r="AW800">
            <v>37.728999999999999</v>
          </cell>
          <cell r="AX800">
            <v>0</v>
          </cell>
          <cell r="AY800">
            <v>1.22</v>
          </cell>
          <cell r="AZ800">
            <v>2.6</v>
          </cell>
          <cell r="BB800">
            <v>10.1</v>
          </cell>
          <cell r="BD800">
            <v>16</v>
          </cell>
          <cell r="BE800">
            <v>36.509</v>
          </cell>
          <cell r="BF800">
            <v>9.0289999999999999</v>
          </cell>
          <cell r="BG800">
            <v>1.3145993031358885</v>
          </cell>
          <cell r="BH800">
            <v>51.915999999999997</v>
          </cell>
          <cell r="BJ800">
            <v>33.866</v>
          </cell>
          <cell r="BK800">
            <v>85.636399999999995</v>
          </cell>
          <cell r="BL800">
            <v>0</v>
          </cell>
          <cell r="BM800">
            <v>37.646000000000001</v>
          </cell>
          <cell r="BN800">
            <v>3.0680000000000001</v>
          </cell>
          <cell r="BO800">
            <v>10.39</v>
          </cell>
          <cell r="BP800">
            <v>11.917999999999999</v>
          </cell>
          <cell r="BQ800">
            <v>20.219000000000001</v>
          </cell>
          <cell r="BR800">
            <v>18.88</v>
          </cell>
          <cell r="BS800">
            <v>17.381399999999999</v>
          </cell>
          <cell r="BU800">
            <v>51.770399999999995</v>
          </cell>
          <cell r="BV800">
            <v>2.5286836355046356</v>
          </cell>
        </row>
        <row r="801">
          <cell r="AN801">
            <v>149</v>
          </cell>
          <cell r="AP801" t="str">
            <v>Приборы и другие средства  малой механизации</v>
          </cell>
          <cell r="AQ801" t="str">
            <v>СТФ</v>
          </cell>
          <cell r="AR801">
            <v>1.3923999999999999</v>
          </cell>
          <cell r="AS801">
            <v>4.1536</v>
          </cell>
          <cell r="AT801">
            <v>4.1536</v>
          </cell>
          <cell r="AV801">
            <v>1.18</v>
          </cell>
          <cell r="AW801">
            <v>3.52</v>
          </cell>
          <cell r="AX801">
            <v>0.02</v>
          </cell>
          <cell r="AY801">
            <v>3.52</v>
          </cell>
          <cell r="AZ801">
            <v>1.01</v>
          </cell>
          <cell r="BB801">
            <v>0.15</v>
          </cell>
          <cell r="BF801">
            <v>2.34</v>
          </cell>
          <cell r="BG801">
            <v>2.9830508474576272</v>
          </cell>
          <cell r="BJ801">
            <v>1.3924000000000001</v>
          </cell>
          <cell r="BK801">
            <v>4.1536</v>
          </cell>
          <cell r="BL801">
            <v>2.3599999999999999E-2</v>
          </cell>
          <cell r="BM801">
            <v>4.1536</v>
          </cell>
          <cell r="BN801">
            <v>1.1918</v>
          </cell>
          <cell r="BP801">
            <v>0.17699999999999999</v>
          </cell>
          <cell r="BR801">
            <v>0</v>
          </cell>
          <cell r="BU801">
            <v>2.7611999999999997</v>
          </cell>
          <cell r="BV801">
            <v>2.9830508474576267</v>
          </cell>
        </row>
        <row r="802">
          <cell r="AN802">
            <v>150</v>
          </cell>
          <cell r="AP802" t="str">
            <v>Оргтехника</v>
          </cell>
          <cell r="AQ802" t="str">
            <v>СТФ</v>
          </cell>
          <cell r="AR802">
            <v>0.94399999999999995</v>
          </cell>
          <cell r="AS802">
            <v>0.94399999999999995</v>
          </cell>
          <cell r="AT802">
            <v>0.94399999999999995</v>
          </cell>
          <cell r="AV802">
            <v>0.8</v>
          </cell>
          <cell r="AW802">
            <v>0.8</v>
          </cell>
          <cell r="AX802">
            <v>0.37</v>
          </cell>
          <cell r="AZ802">
            <v>0.11</v>
          </cell>
          <cell r="BB802">
            <v>0.32</v>
          </cell>
          <cell r="BC802">
            <v>0.8</v>
          </cell>
          <cell r="BF802">
            <v>0</v>
          </cell>
          <cell r="BG802">
            <v>1</v>
          </cell>
          <cell r="BJ802">
            <v>0.94399999999999995</v>
          </cell>
          <cell r="BK802">
            <v>0.94399999999999995</v>
          </cell>
          <cell r="BL802">
            <v>0.43659999999999999</v>
          </cell>
          <cell r="BN802">
            <v>0.12979999999999997</v>
          </cell>
          <cell r="BP802">
            <v>0.37759999999999999</v>
          </cell>
          <cell r="BQ802">
            <v>0.94399999999999995</v>
          </cell>
          <cell r="BR802">
            <v>0</v>
          </cell>
          <cell r="BU802">
            <v>0</v>
          </cell>
          <cell r="BV802">
            <v>1</v>
          </cell>
        </row>
        <row r="803">
          <cell r="AN803">
            <v>151</v>
          </cell>
          <cell r="AP803" t="str">
            <v>Вычислительная техника</v>
          </cell>
          <cell r="AQ803" t="str">
            <v>СТФ</v>
          </cell>
          <cell r="AR803">
            <v>2.8437999999999999</v>
          </cell>
          <cell r="AS803">
            <v>4.0237999999999996</v>
          </cell>
          <cell r="AT803">
            <v>4.0237999999999996</v>
          </cell>
          <cell r="AV803">
            <v>2.41</v>
          </cell>
          <cell r="AW803">
            <v>3.41</v>
          </cell>
          <cell r="AX803">
            <v>0</v>
          </cell>
          <cell r="AZ803">
            <v>1.07</v>
          </cell>
          <cell r="BB803">
            <v>0.72</v>
          </cell>
          <cell r="BC803">
            <v>3.41</v>
          </cell>
          <cell r="BD803">
            <v>0.62</v>
          </cell>
          <cell r="BF803">
            <v>1</v>
          </cell>
          <cell r="BG803">
            <v>1.4149377593360997</v>
          </cell>
          <cell r="BJ803">
            <v>2.8437999999999994</v>
          </cell>
          <cell r="BK803">
            <v>4.0237999999999996</v>
          </cell>
          <cell r="BL803">
            <v>0</v>
          </cell>
          <cell r="BN803">
            <v>1.2625999999999999</v>
          </cell>
          <cell r="BP803">
            <v>0.84959999999999991</v>
          </cell>
          <cell r="BQ803">
            <v>4.0237999999999996</v>
          </cell>
          <cell r="BR803">
            <v>0.73159999999999992</v>
          </cell>
          <cell r="BU803">
            <v>1.1800000000000002</v>
          </cell>
          <cell r="BV803">
            <v>1.4149377593360997</v>
          </cell>
        </row>
        <row r="804">
          <cell r="AN804">
            <v>152</v>
          </cell>
          <cell r="AP804" t="str">
            <v>Измерительные приборы и лабораторное оборудование</v>
          </cell>
          <cell r="AQ804" t="str">
            <v>СТФ</v>
          </cell>
          <cell r="AR804">
            <v>6.5548999999999991</v>
          </cell>
          <cell r="AS804">
            <v>10.3545</v>
          </cell>
          <cell r="AT804">
            <v>10.3545</v>
          </cell>
          <cell r="AV804">
            <v>5.5549999999999997</v>
          </cell>
          <cell r="AW804">
            <v>8.7750000000000004</v>
          </cell>
          <cell r="AX804">
            <v>0.5</v>
          </cell>
          <cell r="AY804">
            <v>3.9329999999999998</v>
          </cell>
          <cell r="AZ804">
            <v>1.25</v>
          </cell>
          <cell r="BA804">
            <v>0.309</v>
          </cell>
          <cell r="BB804">
            <v>1.9550000000000001</v>
          </cell>
          <cell r="BC804">
            <v>2.9970000000000003</v>
          </cell>
          <cell r="BD804">
            <v>1.85</v>
          </cell>
          <cell r="BE804">
            <v>1.536</v>
          </cell>
          <cell r="BF804">
            <v>3.2200000000000006</v>
          </cell>
          <cell r="BG804">
            <v>1.5796579657965799</v>
          </cell>
          <cell r="BH804">
            <v>0</v>
          </cell>
          <cell r="BJ804">
            <v>6.5548999999999999</v>
          </cell>
          <cell r="BK804">
            <v>13.917900000000001</v>
          </cell>
          <cell r="BL804">
            <v>0.59</v>
          </cell>
          <cell r="BM804">
            <v>9.8804000000000016</v>
          </cell>
          <cell r="BN804">
            <v>1.4750000000000001</v>
          </cell>
          <cell r="BO804">
            <v>0.45900000000000002</v>
          </cell>
          <cell r="BP804">
            <v>2.3069000000000002</v>
          </cell>
          <cell r="BQ804">
            <v>3.5785</v>
          </cell>
          <cell r="BR804">
            <v>2.1829999999999998</v>
          </cell>
          <cell r="BU804">
            <v>7.3630000000000013</v>
          </cell>
          <cell r="BV804">
            <v>2.1232818197073948</v>
          </cell>
        </row>
        <row r="805">
          <cell r="AN805">
            <v>153</v>
          </cell>
          <cell r="AP805" t="str">
            <v>Мебель</v>
          </cell>
          <cell r="AQ805" t="str">
            <v>СТФ</v>
          </cell>
          <cell r="AR805">
            <v>0.50031999999999999</v>
          </cell>
          <cell r="AS805">
            <v>0.50031999999999999</v>
          </cell>
          <cell r="AT805">
            <v>0.50031999999999999</v>
          </cell>
          <cell r="AV805">
            <v>0.42399999999999999</v>
          </cell>
          <cell r="AW805">
            <v>0.42399999999999999</v>
          </cell>
          <cell r="AX805">
            <v>0</v>
          </cell>
          <cell r="AZ805">
            <v>0.21199999999999999</v>
          </cell>
          <cell r="BB805">
            <v>0.21199999999999999</v>
          </cell>
          <cell r="BE805">
            <v>0.42399999999999999</v>
          </cell>
          <cell r="BF805">
            <v>0</v>
          </cell>
          <cell r="BG805">
            <v>1</v>
          </cell>
          <cell r="BJ805">
            <v>0.50031999999999999</v>
          </cell>
          <cell r="BK805">
            <v>0.50031999999999999</v>
          </cell>
          <cell r="BL805">
            <v>0</v>
          </cell>
          <cell r="BN805">
            <v>0.25015999999999999</v>
          </cell>
          <cell r="BP805">
            <v>0.25015999999999999</v>
          </cell>
          <cell r="BR805">
            <v>0</v>
          </cell>
          <cell r="BS805">
            <v>0.50031999999999999</v>
          </cell>
          <cell r="BU805">
            <v>0</v>
          </cell>
          <cell r="BV805">
            <v>1</v>
          </cell>
        </row>
        <row r="806">
          <cell r="AN806">
            <v>154</v>
          </cell>
          <cell r="AP806" t="str">
            <v>Бытовая техника</v>
          </cell>
          <cell r="AQ806" t="str">
            <v>СТФ</v>
          </cell>
          <cell r="AS806">
            <v>0</v>
          </cell>
          <cell r="AT806">
            <v>0</v>
          </cell>
          <cell r="AV806">
            <v>0</v>
          </cell>
          <cell r="AW806">
            <v>0</v>
          </cell>
          <cell r="AX806">
            <v>0</v>
          </cell>
          <cell r="BF806">
            <v>0</v>
          </cell>
          <cell r="BG806" t="e">
            <v>#DIV/0!</v>
          </cell>
          <cell r="BJ806">
            <v>0</v>
          </cell>
          <cell r="BK806">
            <v>0</v>
          </cell>
          <cell r="BL806">
            <v>0</v>
          </cell>
          <cell r="BN806">
            <v>0</v>
          </cell>
          <cell r="BP806">
            <v>0</v>
          </cell>
          <cell r="BR806">
            <v>0</v>
          </cell>
          <cell r="BU806">
            <v>0</v>
          </cell>
          <cell r="BV806" t="e">
            <v>#DIV/0!</v>
          </cell>
        </row>
        <row r="807">
          <cell r="AN807">
            <v>155</v>
          </cell>
          <cell r="AP807" t="str">
            <v>Прочие</v>
          </cell>
          <cell r="AQ807" t="str">
            <v>СТФ</v>
          </cell>
          <cell r="AR807">
            <v>1.5104</v>
          </cell>
          <cell r="AS807">
            <v>1.5104</v>
          </cell>
          <cell r="AT807">
            <v>1.5104</v>
          </cell>
          <cell r="AV807">
            <v>1.2799999999999998</v>
          </cell>
          <cell r="AW807">
            <v>1.28</v>
          </cell>
          <cell r="AX807">
            <v>0.36</v>
          </cell>
          <cell r="AZ807">
            <v>0.56999999999999995</v>
          </cell>
          <cell r="BB807">
            <v>0.35</v>
          </cell>
          <cell r="BE807">
            <v>1.28</v>
          </cell>
          <cell r="BF807">
            <v>0</v>
          </cell>
          <cell r="BG807">
            <v>1.0000000000000002</v>
          </cell>
          <cell r="BH807">
            <v>8.3710000000000004</v>
          </cell>
          <cell r="BJ807">
            <v>1.5104</v>
          </cell>
          <cell r="BK807">
            <v>1.5104</v>
          </cell>
          <cell r="BL807">
            <v>0.42479999999999996</v>
          </cell>
          <cell r="BN807">
            <v>0.67259999999999986</v>
          </cell>
          <cell r="BP807">
            <v>0.41299999999999998</v>
          </cell>
          <cell r="BR807">
            <v>0</v>
          </cell>
          <cell r="BS807">
            <v>1.5104</v>
          </cell>
          <cell r="BU807">
            <v>0</v>
          </cell>
          <cell r="BV807">
            <v>1</v>
          </cell>
        </row>
        <row r="808">
          <cell r="AN808">
            <v>156</v>
          </cell>
          <cell r="AP808" t="str">
            <v>Средства связи и ТМ</v>
          </cell>
          <cell r="AQ808" t="str">
            <v>СТФ</v>
          </cell>
          <cell r="AR808">
            <v>8.8499999999999995E-2</v>
          </cell>
          <cell r="AS808">
            <v>0.33629999999999993</v>
          </cell>
          <cell r="AT808">
            <v>0.33629999999999993</v>
          </cell>
          <cell r="AV808">
            <v>7.4999999999999997E-2</v>
          </cell>
          <cell r="AW808">
            <v>0.28499999999999998</v>
          </cell>
          <cell r="AX808">
            <v>0</v>
          </cell>
          <cell r="AY808">
            <v>0.28499999999999998</v>
          </cell>
          <cell r="BB808">
            <v>7.4999999999999997E-2</v>
          </cell>
          <cell r="BF808">
            <v>0.20999999999999996</v>
          </cell>
          <cell r="BG808">
            <v>3.8</v>
          </cell>
          <cell r="BJ808">
            <v>8.8499999999999995E-2</v>
          </cell>
          <cell r="BK808">
            <v>0.33629999999999993</v>
          </cell>
          <cell r="BL808">
            <v>0</v>
          </cell>
          <cell r="BN808">
            <v>0</v>
          </cell>
          <cell r="BP808">
            <v>8.8499999999999995E-2</v>
          </cell>
          <cell r="BQ808">
            <v>0.33629999999999993</v>
          </cell>
          <cell r="BR808">
            <v>0</v>
          </cell>
          <cell r="BU808">
            <v>0.24779999999999994</v>
          </cell>
          <cell r="BV808">
            <v>3.7999999999999994</v>
          </cell>
        </row>
        <row r="809">
          <cell r="BF809">
            <v>0</v>
          </cell>
          <cell r="BG809" t="e">
            <v>#DIV/0!</v>
          </cell>
          <cell r="BU809">
            <v>0</v>
          </cell>
          <cell r="BV809" t="e">
            <v>#DIV/0!</v>
          </cell>
        </row>
        <row r="810">
          <cell r="AO810">
            <v>3</v>
          </cell>
          <cell r="AP810" t="str">
            <v>НМА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</row>
        <row r="812">
          <cell r="AO812">
            <v>4</v>
          </cell>
          <cell r="AP812" t="str">
            <v>Долгосрочные вложения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</row>
        <row r="814">
          <cell r="AO814">
            <v>5</v>
          </cell>
          <cell r="AP814" t="str">
            <v>Прочие мероприятия</v>
          </cell>
          <cell r="AR814">
            <v>13.73110701107011</v>
          </cell>
          <cell r="AS814">
            <v>58.29262701107011</v>
          </cell>
          <cell r="AT814">
            <v>29.519743011070116</v>
          </cell>
          <cell r="AU814">
            <v>0.68275467999999995</v>
          </cell>
          <cell r="AV814">
            <v>2.6669999999999998</v>
          </cell>
          <cell r="AW814">
            <v>13.380199999999999</v>
          </cell>
          <cell r="AX814">
            <v>0</v>
          </cell>
          <cell r="AY814">
            <v>5.1999999999999998E-3</v>
          </cell>
          <cell r="AZ814">
            <v>0</v>
          </cell>
          <cell r="BA814">
            <v>1.35</v>
          </cell>
          <cell r="BB814">
            <v>1.5</v>
          </cell>
          <cell r="BC814">
            <v>8.6579999999999977</v>
          </cell>
          <cell r="BD814">
            <v>1.167</v>
          </cell>
          <cell r="BE814">
            <v>3.367</v>
          </cell>
          <cell r="BF814">
            <v>10.713199999999999</v>
          </cell>
          <cell r="BG814" t="e">
            <v>#DIV/0!</v>
          </cell>
          <cell r="BH814">
            <v>37.363619659999991</v>
          </cell>
          <cell r="BI814">
            <v>0</v>
          </cell>
          <cell r="BJ814">
            <v>3.1470599999999997</v>
          </cell>
          <cell r="BK814">
            <v>53.507555660000001</v>
          </cell>
          <cell r="BL814">
            <v>0</v>
          </cell>
          <cell r="BM814">
            <v>37.725055660000002</v>
          </cell>
          <cell r="BN814">
            <v>0</v>
          </cell>
          <cell r="BO814">
            <v>0.64900000000000002</v>
          </cell>
          <cell r="BP814">
            <v>1.357</v>
          </cell>
          <cell r="BQ814">
            <v>9.1896039999999992</v>
          </cell>
          <cell r="BR814">
            <v>1.79006</v>
          </cell>
          <cell r="BS814">
            <v>5.9438959999999996</v>
          </cell>
          <cell r="BT814">
            <v>13.731107011070119</v>
          </cell>
          <cell r="BU814">
            <v>50.360495660000005</v>
          </cell>
          <cell r="BV814" t="e">
            <v>#DIV/0!</v>
          </cell>
          <cell r="BW814">
            <v>0</v>
          </cell>
          <cell r="BX814">
            <v>0</v>
          </cell>
        </row>
        <row r="815">
          <cell r="AP815" t="str">
            <v xml:space="preserve">Техническое перевооружение и реконструкция, в.т.ч.: </v>
          </cell>
          <cell r="AQ815" t="str">
            <v>Филиал...</v>
          </cell>
          <cell r="AR815">
            <v>13.73110701107011</v>
          </cell>
          <cell r="AS815">
            <v>54.10362701107011</v>
          </cell>
          <cell r="AT815">
            <v>25.330743011070116</v>
          </cell>
          <cell r="AU815">
            <v>0.68275467999999995</v>
          </cell>
          <cell r="AV815">
            <v>2.6669999999999998</v>
          </cell>
          <cell r="AW815">
            <v>9.8301999999999978</v>
          </cell>
          <cell r="AX815">
            <v>0</v>
          </cell>
          <cell r="AY815">
            <v>5.1999999999999998E-3</v>
          </cell>
          <cell r="AZ815">
            <v>0</v>
          </cell>
          <cell r="BA815">
            <v>0</v>
          </cell>
          <cell r="BB815">
            <v>1.5</v>
          </cell>
          <cell r="BC815">
            <v>8.6579999999999977</v>
          </cell>
          <cell r="BD815">
            <v>1.167</v>
          </cell>
          <cell r="BE815">
            <v>1.167</v>
          </cell>
          <cell r="BF815">
            <v>7.1631999999999989</v>
          </cell>
          <cell r="BG815" t="e">
            <v>#DIV/0!</v>
          </cell>
          <cell r="BH815">
            <v>37.363619659999991</v>
          </cell>
          <cell r="BI815">
            <v>0</v>
          </cell>
          <cell r="BJ815">
            <v>3.1470599999999997</v>
          </cell>
          <cell r="BK815">
            <v>49.318555660000001</v>
          </cell>
          <cell r="BL815">
            <v>0</v>
          </cell>
          <cell r="BM815">
            <v>37.725055660000002</v>
          </cell>
          <cell r="BN815">
            <v>0</v>
          </cell>
          <cell r="BO815">
            <v>0</v>
          </cell>
          <cell r="BP815">
            <v>1.357</v>
          </cell>
          <cell r="BQ815">
            <v>8.2456040000000002</v>
          </cell>
          <cell r="BR815">
            <v>1.79006</v>
          </cell>
          <cell r="BS815">
            <v>3.3478959999999995</v>
          </cell>
          <cell r="BT815">
            <v>13.731107011070119</v>
          </cell>
          <cell r="BU815">
            <v>46.171495660000005</v>
          </cell>
          <cell r="BV815" t="e">
            <v>#DIV/0!</v>
          </cell>
          <cell r="BW815">
            <v>0</v>
          </cell>
          <cell r="BX815">
            <v>0</v>
          </cell>
        </row>
        <row r="816">
          <cell r="AN816">
            <v>157</v>
          </cell>
          <cell r="AP816" t="str">
            <v>ПИРы будущих лет</v>
          </cell>
          <cell r="AR816">
            <v>0</v>
          </cell>
          <cell r="AS816">
            <v>0</v>
          </cell>
          <cell r="AT816">
            <v>10.222575999999998</v>
          </cell>
          <cell r="AU816">
            <v>0.68275467999999995</v>
          </cell>
          <cell r="AV816">
            <v>1.5</v>
          </cell>
          <cell r="AW816">
            <v>8.663199999999998</v>
          </cell>
          <cell r="AX816">
            <v>0</v>
          </cell>
          <cell r="AY816">
            <v>5.1999999999999998E-3</v>
          </cell>
          <cell r="AZ816">
            <v>0</v>
          </cell>
          <cell r="BA816">
            <v>0</v>
          </cell>
          <cell r="BB816">
            <v>1.5</v>
          </cell>
          <cell r="BC816">
            <v>8.6579999999999977</v>
          </cell>
          <cell r="BD816">
            <v>0</v>
          </cell>
          <cell r="BE816">
            <v>0</v>
          </cell>
          <cell r="BF816">
            <v>7.1631999999999989</v>
          </cell>
          <cell r="BG816" t="e">
            <v>#DIV/0!</v>
          </cell>
          <cell r="BH816">
            <v>0.16</v>
          </cell>
          <cell r="BI816">
            <v>0</v>
          </cell>
          <cell r="BJ816">
            <v>1.77</v>
          </cell>
          <cell r="BK816">
            <v>10.380896</v>
          </cell>
          <cell r="BL816">
            <v>0</v>
          </cell>
          <cell r="BM816">
            <v>0.16445599999999999</v>
          </cell>
          <cell r="BN816">
            <v>0</v>
          </cell>
          <cell r="BO816">
            <v>0</v>
          </cell>
          <cell r="BP816">
            <v>1.357</v>
          </cell>
          <cell r="BQ816">
            <v>8.2456040000000002</v>
          </cell>
          <cell r="BR816">
            <v>0.41299999999999998</v>
          </cell>
          <cell r="BS816">
            <v>1.9708359999999998</v>
          </cell>
          <cell r="BT816">
            <v>0</v>
          </cell>
          <cell r="BU816">
            <v>8.6108960000000003</v>
          </cell>
          <cell r="BV816" t="e">
            <v>#DIV/0!</v>
          </cell>
          <cell r="BW816">
            <v>0</v>
          </cell>
          <cell r="BX816">
            <v>0</v>
          </cell>
        </row>
        <row r="817">
          <cell r="AN817">
            <v>158</v>
          </cell>
          <cell r="AP817" t="str">
            <v>Системный проект связи</v>
          </cell>
          <cell r="AQ817" t="str">
            <v>СТФ</v>
          </cell>
          <cell r="AS817">
            <v>0</v>
          </cell>
          <cell r="AT817">
            <v>1.77</v>
          </cell>
          <cell r="AU817">
            <v>0</v>
          </cell>
          <cell r="AV817">
            <v>1.5</v>
          </cell>
          <cell r="AW817">
            <v>1.5</v>
          </cell>
          <cell r="AX817">
            <v>0</v>
          </cell>
          <cell r="AZ817">
            <v>0</v>
          </cell>
          <cell r="BB817">
            <v>1.5</v>
          </cell>
          <cell r="BC817">
            <v>1.5</v>
          </cell>
          <cell r="BD817">
            <v>0</v>
          </cell>
          <cell r="BF817">
            <v>0</v>
          </cell>
          <cell r="BG817">
            <v>1</v>
          </cell>
          <cell r="BJ817">
            <v>1.77</v>
          </cell>
          <cell r="BK817">
            <v>1.77</v>
          </cell>
          <cell r="BL817">
            <v>0</v>
          </cell>
          <cell r="BN817">
            <v>0</v>
          </cell>
          <cell r="BP817">
            <v>1.357</v>
          </cell>
          <cell r="BQ817">
            <v>1.77</v>
          </cell>
          <cell r="BR817">
            <v>0.41299999999999998</v>
          </cell>
          <cell r="BT817">
            <v>0</v>
          </cell>
          <cell r="BU817">
            <v>0</v>
          </cell>
          <cell r="BV817">
            <v>1</v>
          </cell>
        </row>
        <row r="818">
          <cell r="AN818">
            <v>159</v>
          </cell>
          <cell r="AP818" t="str">
            <v>Реконструкция ВЛ-10кВ Ф-154 от ПС "Пригородная" (участок опор № 1-61.</v>
          </cell>
          <cell r="AQ818" t="str">
            <v>СТФ</v>
          </cell>
          <cell r="AS818">
            <v>0</v>
          </cell>
          <cell r="AT818">
            <v>0.48379999999999995</v>
          </cell>
          <cell r="AU818">
            <v>0</v>
          </cell>
          <cell r="AV818">
            <v>0</v>
          </cell>
          <cell r="AW818">
            <v>0.41</v>
          </cell>
          <cell r="BC818">
            <v>0.41</v>
          </cell>
          <cell r="BF818">
            <v>0.41</v>
          </cell>
          <cell r="BG818" t="e">
            <v>#DIV/0!</v>
          </cell>
          <cell r="BJ818">
            <v>0</v>
          </cell>
          <cell r="BK818">
            <v>0.48380000000000001</v>
          </cell>
          <cell r="BQ818">
            <v>0.37091333333333332</v>
          </cell>
          <cell r="BS818">
            <v>0.11288666666666666</v>
          </cell>
          <cell r="BT818">
            <v>0</v>
          </cell>
          <cell r="BU818">
            <v>0.48380000000000001</v>
          </cell>
          <cell r="BV818" t="e">
            <v>#DIV/0!</v>
          </cell>
        </row>
        <row r="819">
          <cell r="AN819">
            <v>160</v>
          </cell>
          <cell r="AP819" t="str">
            <v xml:space="preserve">Реконструкция ВЛ-10кВ Ф-156 от ПС «Пригородная»» с. Татарка  Шпаковского района </v>
          </cell>
          <cell r="AQ819" t="str">
            <v>СТФ</v>
          </cell>
          <cell r="AS819">
            <v>0</v>
          </cell>
          <cell r="AT819">
            <v>0.42479999999999996</v>
          </cell>
          <cell r="AU819">
            <v>0</v>
          </cell>
          <cell r="AV819">
            <v>0</v>
          </cell>
          <cell r="AW819">
            <v>0.36</v>
          </cell>
          <cell r="BC819">
            <v>0.36</v>
          </cell>
          <cell r="BF819">
            <v>0.36</v>
          </cell>
          <cell r="BG819" t="e">
            <v>#DIV/0!</v>
          </cell>
          <cell r="BJ819">
            <v>0</v>
          </cell>
          <cell r="BK819">
            <v>0.42479999999999996</v>
          </cell>
          <cell r="BQ819">
            <v>0.32567999999999997</v>
          </cell>
          <cell r="BS819">
            <v>9.9119999999999986E-2</v>
          </cell>
          <cell r="BT819">
            <v>0</v>
          </cell>
          <cell r="BU819">
            <v>0.42479999999999996</v>
          </cell>
          <cell r="BV819" t="e">
            <v>#DIV/0!</v>
          </cell>
        </row>
        <row r="820">
          <cell r="AN820">
            <v>161</v>
          </cell>
          <cell r="AP820" t="str">
            <v>Реконструкция ВЛ 10 кВ Ф-163 (установкой доп.ТП для разгрузки КТП-15/163 в с.Старомарьевка Грачевского района )</v>
          </cell>
          <cell r="AQ820" t="str">
            <v>СТФ</v>
          </cell>
          <cell r="AS820">
            <v>0</v>
          </cell>
          <cell r="AT820">
            <v>9.4399999999999998E-2</v>
          </cell>
          <cell r="AU820">
            <v>0</v>
          </cell>
          <cell r="AV820">
            <v>0</v>
          </cell>
          <cell r="AW820">
            <v>0.08</v>
          </cell>
          <cell r="BC820">
            <v>0.08</v>
          </cell>
          <cell r="BF820">
            <v>0.08</v>
          </cell>
          <cell r="BG820" t="e">
            <v>#DIV/0!</v>
          </cell>
          <cell r="BJ820">
            <v>0</v>
          </cell>
          <cell r="BK820">
            <v>9.4399999999999984E-2</v>
          </cell>
          <cell r="BQ820">
            <v>7.2373333333333317E-2</v>
          </cell>
          <cell r="BS820">
            <v>2.202666666666666E-2</v>
          </cell>
          <cell r="BT820">
            <v>0</v>
          </cell>
          <cell r="BU820">
            <v>9.4399999999999984E-2</v>
          </cell>
          <cell r="BV820" t="e">
            <v>#DIV/0!</v>
          </cell>
        </row>
        <row r="821">
          <cell r="AN821">
            <v>162</v>
          </cell>
          <cell r="AP821" t="str">
            <v>Реконструкция ВЛ-10 кВ Ф-135 от ПС «Промкомплекс»» (установка дополнительной ТП   для разгрузки ТП 28/135  в с. Верхнерусское Шпаковского района )</v>
          </cell>
          <cell r="AQ821" t="str">
            <v>СТФ</v>
          </cell>
          <cell r="AS821">
            <v>0</v>
          </cell>
          <cell r="AT821">
            <v>9.4399999999999998E-2</v>
          </cell>
          <cell r="AU821">
            <v>0</v>
          </cell>
          <cell r="AV821">
            <v>0</v>
          </cell>
          <cell r="AW821">
            <v>0.08</v>
          </cell>
          <cell r="BC821">
            <v>0.08</v>
          </cell>
          <cell r="BF821">
            <v>0.08</v>
          </cell>
          <cell r="BG821" t="e">
            <v>#DIV/0!</v>
          </cell>
          <cell r="BJ821">
            <v>0</v>
          </cell>
          <cell r="BK821">
            <v>9.4399999999999984E-2</v>
          </cell>
          <cell r="BQ821">
            <v>7.2373333333333317E-2</v>
          </cell>
          <cell r="BS821">
            <v>2.202666666666666E-2</v>
          </cell>
          <cell r="BT821">
            <v>0</v>
          </cell>
          <cell r="BU821">
            <v>9.4399999999999984E-2</v>
          </cell>
          <cell r="BV821" t="e">
            <v>#DIV/0!</v>
          </cell>
        </row>
        <row r="822">
          <cell r="AN822">
            <v>163</v>
          </cell>
          <cell r="AP822" t="str">
            <v>Реконструкция ВЛ-10 кВ Ф-161 от ПС «Ставрополь-330»» ( установка   дополнительной ТП  для разгрузки  ТП2/161, 3/161 в х. Ташла Шпаковского района )</v>
          </cell>
          <cell r="AQ822" t="str">
            <v>СТФ</v>
          </cell>
          <cell r="AS822">
            <v>0</v>
          </cell>
          <cell r="AT822">
            <v>9.4399999999999998E-2</v>
          </cell>
          <cell r="AU822">
            <v>0</v>
          </cell>
          <cell r="AV822">
            <v>0</v>
          </cell>
          <cell r="AW822">
            <v>0.08</v>
          </cell>
          <cell r="BC822">
            <v>0.08</v>
          </cell>
          <cell r="BF822">
            <v>0.08</v>
          </cell>
          <cell r="BG822" t="e">
            <v>#DIV/0!</v>
          </cell>
          <cell r="BJ822">
            <v>0</v>
          </cell>
          <cell r="BK822">
            <v>9.4399999999999984E-2</v>
          </cell>
          <cell r="BQ822">
            <v>7.2373333333333317E-2</v>
          </cell>
          <cell r="BS822">
            <v>2.202666666666666E-2</v>
          </cell>
          <cell r="BT822">
            <v>0</v>
          </cell>
          <cell r="BU822">
            <v>9.4399999999999984E-2</v>
          </cell>
          <cell r="BV822" t="e">
            <v>#DIV/0!</v>
          </cell>
        </row>
        <row r="823">
          <cell r="AN823">
            <v>164</v>
          </cell>
          <cell r="AP823" t="str">
            <v>Реконструкция ВЛ-10 кВ Ф-166 от ПС «Ставрополь-330»» (уустановка  дополнительной ТП в с Надежда  для разгрузки ТП 13/166, 34/166 в с Надежда Шпаковского района )</v>
          </cell>
          <cell r="AQ823" t="str">
            <v>СТФ</v>
          </cell>
          <cell r="AS823">
            <v>0</v>
          </cell>
          <cell r="AT823">
            <v>9.4399999999999998E-2</v>
          </cell>
          <cell r="AU823">
            <v>0</v>
          </cell>
          <cell r="AV823">
            <v>0</v>
          </cell>
          <cell r="AW823">
            <v>0.08</v>
          </cell>
          <cell r="BC823">
            <v>0.08</v>
          </cell>
          <cell r="BF823">
            <v>0.08</v>
          </cell>
          <cell r="BG823" t="e">
            <v>#DIV/0!</v>
          </cell>
          <cell r="BJ823">
            <v>0</v>
          </cell>
          <cell r="BK823">
            <v>9.4399999999999984E-2</v>
          </cell>
          <cell r="BQ823">
            <v>7.2373333333333317E-2</v>
          </cell>
          <cell r="BS823">
            <v>2.202666666666666E-2</v>
          </cell>
          <cell r="BT823">
            <v>0</v>
          </cell>
          <cell r="BU823">
            <v>9.4399999999999984E-2</v>
          </cell>
          <cell r="BV823" t="e">
            <v>#DIV/0!</v>
          </cell>
        </row>
        <row r="824">
          <cell r="AN824">
            <v>165</v>
          </cell>
          <cell r="AP824" t="str">
            <v>Реконструкция ВЛ-10кВ Ф-166 от ПС «Ставрополь-330» (установка  дополнительной ТП  для разгрузки ТП 9/166, 12/166 в с. Надежда ул. Раздольная военный городок Шпаковского района )</v>
          </cell>
          <cell r="AQ824" t="str">
            <v>СТФ</v>
          </cell>
          <cell r="AS824">
            <v>0</v>
          </cell>
          <cell r="AT824">
            <v>9.4399999999999998E-2</v>
          </cell>
          <cell r="AU824">
            <v>0</v>
          </cell>
          <cell r="AV824">
            <v>0</v>
          </cell>
          <cell r="AW824">
            <v>0.08</v>
          </cell>
          <cell r="BC824">
            <v>0.08</v>
          </cell>
          <cell r="BF824">
            <v>0.08</v>
          </cell>
          <cell r="BG824" t="e">
            <v>#DIV/0!</v>
          </cell>
          <cell r="BJ824">
            <v>0</v>
          </cell>
          <cell r="BK824">
            <v>9.4399999999999984E-2</v>
          </cell>
          <cell r="BQ824">
            <v>7.2373333333333317E-2</v>
          </cell>
          <cell r="BS824">
            <v>2.202666666666666E-2</v>
          </cell>
          <cell r="BT824">
            <v>0</v>
          </cell>
          <cell r="BU824">
            <v>9.4399999999999984E-2</v>
          </cell>
          <cell r="BV824" t="e">
            <v>#DIV/0!</v>
          </cell>
        </row>
        <row r="825">
          <cell r="AN825">
            <v>166</v>
          </cell>
          <cell r="AP825" t="str">
            <v xml:space="preserve">Реконструкция ВЛ-10 Ф-127 от ПС «Шахтер»(   установка   дополнительной ТП в с. Пелагиада Шпаковского района для разгрузки  ТП-4/127
ропольского края
</v>
          </cell>
          <cell r="AQ825" t="str">
            <v>СТФ</v>
          </cell>
          <cell r="AS825">
            <v>0</v>
          </cell>
          <cell r="AT825">
            <v>9.4399999999999998E-2</v>
          </cell>
          <cell r="AU825">
            <v>0</v>
          </cell>
          <cell r="AV825">
            <v>0</v>
          </cell>
          <cell r="AW825">
            <v>0.08</v>
          </cell>
          <cell r="BC825">
            <v>0.08</v>
          </cell>
          <cell r="BF825">
            <v>0.08</v>
          </cell>
          <cell r="BG825" t="e">
            <v>#DIV/0!</v>
          </cell>
          <cell r="BJ825">
            <v>0</v>
          </cell>
          <cell r="BK825">
            <v>9.4399999999999984E-2</v>
          </cell>
          <cell r="BQ825">
            <v>7.2373333333333317E-2</v>
          </cell>
          <cell r="BS825">
            <v>2.202666666666666E-2</v>
          </cell>
          <cell r="BT825">
            <v>0</v>
          </cell>
          <cell r="BU825">
            <v>9.4399999999999984E-2</v>
          </cell>
          <cell r="BV825" t="e">
            <v>#DIV/0!</v>
          </cell>
        </row>
        <row r="826">
          <cell r="AN826">
            <v>167</v>
          </cell>
          <cell r="AP826" t="str">
            <v xml:space="preserve">Реконструкция 0,4 кВ от ТП 2/156 Ф2,Ф1 опор. №1-33 с. Татарка Шпаковского района </v>
          </cell>
          <cell r="AQ826" t="str">
            <v>СТФ</v>
          </cell>
          <cell r="AS826">
            <v>0</v>
          </cell>
          <cell r="AT826">
            <v>0.23599999999999999</v>
          </cell>
          <cell r="AU826">
            <v>0</v>
          </cell>
          <cell r="AV826">
            <v>0</v>
          </cell>
          <cell r="AW826">
            <v>0.2</v>
          </cell>
          <cell r="BC826">
            <v>0.2</v>
          </cell>
          <cell r="BF826">
            <v>0.2</v>
          </cell>
          <cell r="BG826" t="e">
            <v>#DIV/0!</v>
          </cell>
          <cell r="BJ826">
            <v>0</v>
          </cell>
          <cell r="BK826">
            <v>0.23599999999999999</v>
          </cell>
          <cell r="BQ826">
            <v>0.18093333333333333</v>
          </cell>
          <cell r="BS826">
            <v>5.506666666666666E-2</v>
          </cell>
          <cell r="BT826">
            <v>0</v>
          </cell>
          <cell r="BU826">
            <v>0.23599999999999999</v>
          </cell>
          <cell r="BV826" t="e">
            <v>#DIV/0!</v>
          </cell>
        </row>
        <row r="827">
          <cell r="AN827">
            <v>168</v>
          </cell>
          <cell r="AP827" t="str">
            <v xml:space="preserve">Реконструкция 0,4 кВ от ТП 7/156 Ф2, в с. Татарка с   Шпаковского района </v>
          </cell>
          <cell r="AQ827" t="str">
            <v>СТФ</v>
          </cell>
          <cell r="AS827">
            <v>0</v>
          </cell>
          <cell r="AT827">
            <v>0.15340000000000001</v>
          </cell>
          <cell r="AU827">
            <v>0</v>
          </cell>
          <cell r="AV827">
            <v>0</v>
          </cell>
          <cell r="AW827">
            <v>0.13</v>
          </cell>
          <cell r="BC827">
            <v>0.13</v>
          </cell>
          <cell r="BF827">
            <v>0.13</v>
          </cell>
          <cell r="BG827" t="e">
            <v>#DIV/0!</v>
          </cell>
          <cell r="BJ827">
            <v>0</v>
          </cell>
          <cell r="BK827">
            <v>0.15339999999999998</v>
          </cell>
          <cell r="BQ827">
            <v>0.11760666666666665</v>
          </cell>
          <cell r="BS827">
            <v>3.579333333333333E-2</v>
          </cell>
          <cell r="BT827">
            <v>0</v>
          </cell>
          <cell r="BU827">
            <v>0.15339999999999998</v>
          </cell>
          <cell r="BV827" t="e">
            <v>#DIV/0!</v>
          </cell>
        </row>
        <row r="828">
          <cell r="AN828">
            <v>169</v>
          </cell>
          <cell r="AP828" t="str">
            <v xml:space="preserve">Реконструкция ВЛ-0,4 кВ от ТП- 28/135» в с. Верхнерусское Шпаковского района </v>
          </cell>
          <cell r="AQ828" t="str">
            <v>СТФ</v>
          </cell>
          <cell r="AS828">
            <v>0</v>
          </cell>
          <cell r="AT828">
            <v>9.4399999999999998E-2</v>
          </cell>
          <cell r="AU828">
            <v>0</v>
          </cell>
          <cell r="AV828">
            <v>0</v>
          </cell>
          <cell r="AW828">
            <v>0.08</v>
          </cell>
          <cell r="BC828">
            <v>0.08</v>
          </cell>
          <cell r="BF828">
            <v>0.08</v>
          </cell>
          <cell r="BG828" t="e">
            <v>#DIV/0!</v>
          </cell>
          <cell r="BJ828">
            <v>0</v>
          </cell>
          <cell r="BK828">
            <v>9.4399999999999984E-2</v>
          </cell>
          <cell r="BQ828">
            <v>7.2373333333333317E-2</v>
          </cell>
          <cell r="BS828">
            <v>2.202666666666666E-2</v>
          </cell>
          <cell r="BT828">
            <v>0</v>
          </cell>
          <cell r="BU828">
            <v>9.4399999999999984E-2</v>
          </cell>
          <cell r="BV828" t="e">
            <v>#DIV/0!</v>
          </cell>
        </row>
        <row r="829">
          <cell r="AN829">
            <v>170</v>
          </cell>
          <cell r="AP829" t="str">
            <v>Реконструкция ВЛ-0,4 кВ от ТП-13/166 в с. Надежда ул. Орджоникидзе  Шпаковского района Ставропольского края</v>
          </cell>
          <cell r="AQ829" t="str">
            <v>СТФ</v>
          </cell>
          <cell r="AS829">
            <v>0</v>
          </cell>
          <cell r="AT829">
            <v>0.15340000000000001</v>
          </cell>
          <cell r="AU829">
            <v>0</v>
          </cell>
          <cell r="AV829">
            <v>0</v>
          </cell>
          <cell r="AW829">
            <v>0.13</v>
          </cell>
          <cell r="BC829">
            <v>0.13</v>
          </cell>
          <cell r="BF829">
            <v>0.13</v>
          </cell>
          <cell r="BG829" t="e">
            <v>#DIV/0!</v>
          </cell>
          <cell r="BJ829">
            <v>0</v>
          </cell>
          <cell r="BK829">
            <v>0.15339999999999998</v>
          </cell>
          <cell r="BQ829">
            <v>0.11760666666666665</v>
          </cell>
          <cell r="BS829">
            <v>3.579333333333333E-2</v>
          </cell>
          <cell r="BT829">
            <v>0</v>
          </cell>
          <cell r="BU829">
            <v>0.15339999999999998</v>
          </cell>
          <cell r="BV829" t="e">
            <v>#DIV/0!</v>
          </cell>
        </row>
        <row r="830">
          <cell r="AN830">
            <v>171</v>
          </cell>
          <cell r="AP830" t="str">
            <v xml:space="preserve">Реконструкция ВЛ-0,4 кВ от ТП-9/166 в  с. Надежда ул. Раздольная Шпаковского района </v>
          </cell>
          <cell r="AQ830" t="str">
            <v>СТФ</v>
          </cell>
          <cell r="AS830">
            <v>0</v>
          </cell>
          <cell r="AT830">
            <v>8.2600000000000007E-2</v>
          </cell>
          <cell r="AU830">
            <v>0</v>
          </cell>
          <cell r="AV830">
            <v>0</v>
          </cell>
          <cell r="AW830">
            <v>7.0000000000000007E-2</v>
          </cell>
          <cell r="BC830">
            <v>7.0000000000000007E-2</v>
          </cell>
          <cell r="BF830">
            <v>7.0000000000000007E-2</v>
          </cell>
          <cell r="BG830" t="e">
            <v>#DIV/0!</v>
          </cell>
          <cell r="BJ830">
            <v>0</v>
          </cell>
          <cell r="BK830">
            <v>8.2599999999999979E-2</v>
          </cell>
          <cell r="BQ830">
            <v>6.3326666666666656E-2</v>
          </cell>
          <cell r="BS830">
            <v>1.927333333333333E-2</v>
          </cell>
          <cell r="BT830">
            <v>0</v>
          </cell>
          <cell r="BU830">
            <v>8.2599999999999979E-2</v>
          </cell>
          <cell r="BV830" t="e">
            <v>#DIV/0!</v>
          </cell>
        </row>
        <row r="831">
          <cell r="AN831">
            <v>172</v>
          </cell>
          <cell r="AP831" t="str">
            <v xml:space="preserve">Реконструкция ВЛ-0,4 кВ от ТП-12/166 в  с. Надежда ул. Раздольная Шпаковского района </v>
          </cell>
          <cell r="AQ831" t="str">
            <v>СТФ</v>
          </cell>
          <cell r="AS831">
            <v>0</v>
          </cell>
          <cell r="AT831">
            <v>8.2600000000000007E-2</v>
          </cell>
          <cell r="AU831">
            <v>0</v>
          </cell>
          <cell r="AV831">
            <v>0</v>
          </cell>
          <cell r="AW831">
            <v>7.0000000000000007E-2</v>
          </cell>
          <cell r="BC831">
            <v>7.0000000000000007E-2</v>
          </cell>
          <cell r="BF831">
            <v>7.0000000000000007E-2</v>
          </cell>
          <cell r="BG831" t="e">
            <v>#DIV/0!</v>
          </cell>
          <cell r="BJ831">
            <v>0</v>
          </cell>
          <cell r="BK831">
            <v>8.2599999999999979E-2</v>
          </cell>
          <cell r="BQ831">
            <v>6.3326666666666656E-2</v>
          </cell>
          <cell r="BS831">
            <v>1.927333333333333E-2</v>
          </cell>
          <cell r="BT831">
            <v>0</v>
          </cell>
          <cell r="BU831">
            <v>8.2599999999999979E-2</v>
          </cell>
          <cell r="BV831" t="e">
            <v>#DIV/0!</v>
          </cell>
        </row>
        <row r="832">
          <cell r="AN832">
            <v>173</v>
          </cell>
          <cell r="AP832" t="str">
            <v xml:space="preserve">Реконструкция ВЛ-0,4 кВ от ТП-2/166 в  с. Надежда ул. Советская Шпаковского района </v>
          </cell>
          <cell r="AQ832" t="str">
            <v>СТФ</v>
          </cell>
          <cell r="AS832">
            <v>0</v>
          </cell>
          <cell r="AT832">
            <v>0.15340000000000001</v>
          </cell>
          <cell r="AU832">
            <v>0</v>
          </cell>
          <cell r="AV832">
            <v>0</v>
          </cell>
          <cell r="AW832">
            <v>0.13</v>
          </cell>
          <cell r="BC832">
            <v>0.13</v>
          </cell>
          <cell r="BF832">
            <v>0.13</v>
          </cell>
          <cell r="BG832" t="e">
            <v>#DIV/0!</v>
          </cell>
          <cell r="BJ832">
            <v>0</v>
          </cell>
          <cell r="BK832">
            <v>0.15339999999999998</v>
          </cell>
          <cell r="BQ832">
            <v>0.11760666666666665</v>
          </cell>
          <cell r="BS832">
            <v>3.579333333333333E-2</v>
          </cell>
          <cell r="BT832">
            <v>0</v>
          </cell>
          <cell r="BU832">
            <v>0.15339999999999998</v>
          </cell>
          <cell r="BV832" t="e">
            <v>#DIV/0!</v>
          </cell>
        </row>
        <row r="833">
          <cell r="AN833">
            <v>174</v>
          </cell>
          <cell r="AP833" t="str">
            <v xml:space="preserve">Реконструкция ВЛ-0,4 кВ от ТП-27/166 в  с. Надежда ул. Советская Шпаковского района </v>
          </cell>
          <cell r="AQ833" t="str">
            <v>СТФ</v>
          </cell>
          <cell r="AS833">
            <v>0</v>
          </cell>
          <cell r="AT833">
            <v>0.15340000000000001</v>
          </cell>
          <cell r="AU833">
            <v>0</v>
          </cell>
          <cell r="AV833">
            <v>0</v>
          </cell>
          <cell r="AW833">
            <v>0.13</v>
          </cell>
          <cell r="BC833">
            <v>0.13</v>
          </cell>
          <cell r="BF833">
            <v>0.13</v>
          </cell>
          <cell r="BG833" t="e">
            <v>#DIV/0!</v>
          </cell>
          <cell r="BJ833">
            <v>0</v>
          </cell>
          <cell r="BK833">
            <v>0.15339999999999998</v>
          </cell>
          <cell r="BQ833">
            <v>0.11760666666666665</v>
          </cell>
          <cell r="BS833">
            <v>3.579333333333333E-2</v>
          </cell>
          <cell r="BT833">
            <v>0</v>
          </cell>
          <cell r="BU833">
            <v>0.15339999999999998</v>
          </cell>
          <cell r="BV833" t="e">
            <v>#DIV/0!</v>
          </cell>
        </row>
        <row r="834">
          <cell r="AN834">
            <v>175</v>
          </cell>
          <cell r="AP834" t="str">
            <v>Реконструкция ВЛ-0,4кВ Ф-1 от ТП-2/150 в х.Польском Шпаковского района Ставропольского края</v>
          </cell>
          <cell r="AQ834" t="str">
            <v>СТФ</v>
          </cell>
          <cell r="AS834">
            <v>0</v>
          </cell>
          <cell r="AT834">
            <v>0.1888</v>
          </cell>
          <cell r="AU834">
            <v>0</v>
          </cell>
          <cell r="AV834">
            <v>0</v>
          </cell>
          <cell r="AW834">
            <v>0.16</v>
          </cell>
          <cell r="BC834">
            <v>0.16</v>
          </cell>
          <cell r="BF834">
            <v>0.16</v>
          </cell>
          <cell r="BG834" t="e">
            <v>#DIV/0!</v>
          </cell>
          <cell r="BJ834">
            <v>0</v>
          </cell>
          <cell r="BK834">
            <v>0.18879999999999997</v>
          </cell>
          <cell r="BQ834">
            <v>0.14474666666666663</v>
          </cell>
          <cell r="BS834">
            <v>4.4053333333333319E-2</v>
          </cell>
          <cell r="BT834">
            <v>0</v>
          </cell>
          <cell r="BU834">
            <v>0.18879999999999997</v>
          </cell>
          <cell r="BV834" t="e">
            <v>#DIV/0!</v>
          </cell>
        </row>
        <row r="835">
          <cell r="AN835">
            <v>176</v>
          </cell>
          <cell r="AP835" t="str">
            <v>Реконструкция ВЛ-0,4кВ Ф-4 от ТП-1/156 в с.Татарка  Шпаковского района Ставропольского края</v>
          </cell>
          <cell r="AQ835" t="str">
            <v>СТФ</v>
          </cell>
          <cell r="AS835">
            <v>0</v>
          </cell>
          <cell r="AT835">
            <v>0.1298</v>
          </cell>
          <cell r="AU835">
            <v>0</v>
          </cell>
          <cell r="AV835">
            <v>0</v>
          </cell>
          <cell r="AW835">
            <v>0.11</v>
          </cell>
          <cell r="BC835">
            <v>0.11</v>
          </cell>
          <cell r="BF835">
            <v>0.11</v>
          </cell>
          <cell r="BG835" t="e">
            <v>#DIV/0!</v>
          </cell>
          <cell r="BJ835">
            <v>0</v>
          </cell>
          <cell r="BK835">
            <v>0.12979999999999997</v>
          </cell>
          <cell r="BQ835">
            <v>9.9513333333333315E-2</v>
          </cell>
          <cell r="BS835">
            <v>3.0286666666666663E-2</v>
          </cell>
          <cell r="BT835">
            <v>0</v>
          </cell>
          <cell r="BU835">
            <v>0.12979999999999997</v>
          </cell>
          <cell r="BV835" t="e">
            <v>#DIV/0!</v>
          </cell>
        </row>
        <row r="836">
          <cell r="AN836">
            <v>177</v>
          </cell>
          <cell r="AP836" t="str">
            <v>Реконструкция ВЛ-0,4кВ Ф-1.2.3 от ТП-2/154 в с.Татарка Шпаковского района Ставропольского края</v>
          </cell>
          <cell r="AQ836" t="str">
            <v>СТФ</v>
          </cell>
          <cell r="AS836">
            <v>0</v>
          </cell>
          <cell r="AT836">
            <v>0.35399999999999998</v>
          </cell>
          <cell r="AU836">
            <v>0</v>
          </cell>
          <cell r="AV836">
            <v>0</v>
          </cell>
          <cell r="AW836">
            <v>0.3</v>
          </cell>
          <cell r="BC836">
            <v>0.3</v>
          </cell>
          <cell r="BF836">
            <v>0.3</v>
          </cell>
          <cell r="BG836" t="e">
            <v>#DIV/0!</v>
          </cell>
          <cell r="BJ836">
            <v>0</v>
          </cell>
          <cell r="BK836">
            <v>0.35399999999999998</v>
          </cell>
          <cell r="BQ836">
            <v>0.27139999999999997</v>
          </cell>
          <cell r="BS836">
            <v>8.2599999999999993E-2</v>
          </cell>
          <cell r="BT836">
            <v>0</v>
          </cell>
          <cell r="BU836">
            <v>0.35399999999999998</v>
          </cell>
          <cell r="BV836" t="e">
            <v>#DIV/0!</v>
          </cell>
        </row>
        <row r="837">
          <cell r="AN837">
            <v>178</v>
          </cell>
          <cell r="AP837" t="str">
            <v>Реконструкция ВЛ-0,4кВ Ф-1 от ТП-3/120 в х.Темнореченском  Шпаковского района Ставропольского края</v>
          </cell>
          <cell r="AQ837" t="str">
            <v>СТФ</v>
          </cell>
          <cell r="AS837">
            <v>0</v>
          </cell>
          <cell r="AT837">
            <v>0.21239999999999998</v>
          </cell>
          <cell r="AU837">
            <v>0</v>
          </cell>
          <cell r="AV837">
            <v>0</v>
          </cell>
          <cell r="AW837">
            <v>0.18</v>
          </cell>
          <cell r="BC837">
            <v>0.18</v>
          </cell>
          <cell r="BF837">
            <v>0.18</v>
          </cell>
          <cell r="BG837" t="e">
            <v>#DIV/0!</v>
          </cell>
          <cell r="BJ837">
            <v>0</v>
          </cell>
          <cell r="BK837">
            <v>0.21239999999999998</v>
          </cell>
          <cell r="BQ837">
            <v>0.16283999999999998</v>
          </cell>
          <cell r="BS837">
            <v>4.9559999999999993E-2</v>
          </cell>
          <cell r="BT837">
            <v>0</v>
          </cell>
          <cell r="BU837">
            <v>0.21239999999999998</v>
          </cell>
          <cell r="BV837" t="e">
            <v>#DIV/0!</v>
          </cell>
        </row>
        <row r="838">
          <cell r="AN838">
            <v>179</v>
          </cell>
          <cell r="AP838" t="str">
            <v>Реконструкция ВЛ-0,4кВ Ф-3 от ТП-3/157 в с.Татарка  Шпаковского района Ставропольского края</v>
          </cell>
          <cell r="AQ838" t="str">
            <v>СТФ</v>
          </cell>
          <cell r="AS838">
            <v>0</v>
          </cell>
          <cell r="AT838">
            <v>0.11327999999999999</v>
          </cell>
          <cell r="AU838">
            <v>0</v>
          </cell>
          <cell r="AV838">
            <v>0</v>
          </cell>
          <cell r="AW838">
            <v>9.6000000000000002E-2</v>
          </cell>
          <cell r="BC838">
            <v>9.6000000000000002E-2</v>
          </cell>
          <cell r="BF838">
            <v>9.6000000000000002E-2</v>
          </cell>
          <cell r="BG838" t="e">
            <v>#DIV/0!</v>
          </cell>
          <cell r="BJ838">
            <v>0</v>
          </cell>
          <cell r="BK838">
            <v>0.11327999999999999</v>
          </cell>
          <cell r="BQ838">
            <v>8.6847999999999995E-2</v>
          </cell>
          <cell r="BS838">
            <v>2.6431999999999997E-2</v>
          </cell>
          <cell r="BT838">
            <v>0</v>
          </cell>
          <cell r="BU838">
            <v>0.11327999999999999</v>
          </cell>
          <cell r="BV838" t="e">
            <v>#DIV/0!</v>
          </cell>
        </row>
        <row r="839">
          <cell r="AN839">
            <v>180</v>
          </cell>
          <cell r="AP839" t="str">
            <v>Реконструкция ВЛ-0,4кВ Ф-2 от ТП-3/154 в с.Татарка  Шпаковского района Ставропольского края</v>
          </cell>
          <cell r="AQ839" t="str">
            <v>СТФ</v>
          </cell>
          <cell r="AS839">
            <v>0</v>
          </cell>
          <cell r="AT839">
            <v>9.4399999999999998E-2</v>
          </cell>
          <cell r="AU839">
            <v>0</v>
          </cell>
          <cell r="AV839">
            <v>0</v>
          </cell>
          <cell r="AW839">
            <v>0.08</v>
          </cell>
          <cell r="BC839">
            <v>0.08</v>
          </cell>
          <cell r="BF839">
            <v>0.08</v>
          </cell>
          <cell r="BG839" t="e">
            <v>#DIV/0!</v>
          </cell>
          <cell r="BJ839">
            <v>0</v>
          </cell>
          <cell r="BK839">
            <v>9.4399999999999984E-2</v>
          </cell>
          <cell r="BQ839">
            <v>7.2373333333333317E-2</v>
          </cell>
          <cell r="BS839">
            <v>2.202666666666666E-2</v>
          </cell>
          <cell r="BT839">
            <v>0</v>
          </cell>
          <cell r="BU839">
            <v>9.4399999999999984E-2</v>
          </cell>
          <cell r="BV839" t="e">
            <v>#DIV/0!</v>
          </cell>
        </row>
        <row r="840">
          <cell r="AN840">
            <v>181</v>
          </cell>
          <cell r="AP840" t="str">
            <v>Реконструкция ВЛ-0,4кВ Ф-1 от ТП-4/154 в с.Татарка  Шпаковского района Ставропольского края</v>
          </cell>
          <cell r="AQ840" t="str">
            <v>СТФ</v>
          </cell>
          <cell r="AS840">
            <v>0</v>
          </cell>
          <cell r="AT840">
            <v>0.1298</v>
          </cell>
          <cell r="AU840">
            <v>0</v>
          </cell>
          <cell r="AV840">
            <v>0</v>
          </cell>
          <cell r="AW840">
            <v>0.11</v>
          </cell>
          <cell r="BC840">
            <v>0.11</v>
          </cell>
          <cell r="BF840">
            <v>0.11</v>
          </cell>
          <cell r="BG840" t="e">
            <v>#DIV/0!</v>
          </cell>
          <cell r="BJ840">
            <v>0</v>
          </cell>
          <cell r="BK840">
            <v>0.12979999999999997</v>
          </cell>
          <cell r="BQ840">
            <v>9.9513333333333315E-2</v>
          </cell>
          <cell r="BS840">
            <v>3.0286666666666663E-2</v>
          </cell>
          <cell r="BT840">
            <v>0</v>
          </cell>
          <cell r="BU840">
            <v>0.12979999999999997</v>
          </cell>
          <cell r="BV840" t="e">
            <v>#DIV/0!</v>
          </cell>
        </row>
        <row r="841">
          <cell r="AN841">
            <v>182</v>
          </cell>
          <cell r="AP841" t="str">
            <v>Реконструкция ВЛ-0,4кВ Ф-2 от ТП-4/157 в с.Татарка  Шпаковского района Ставропольского края</v>
          </cell>
          <cell r="AQ841" t="str">
            <v>СТФ</v>
          </cell>
          <cell r="AS841">
            <v>0</v>
          </cell>
          <cell r="AT841">
            <v>0.15340000000000001</v>
          </cell>
          <cell r="AU841">
            <v>0</v>
          </cell>
          <cell r="AV841">
            <v>0</v>
          </cell>
          <cell r="AW841">
            <v>0.13</v>
          </cell>
          <cell r="BC841">
            <v>0.13</v>
          </cell>
          <cell r="BF841">
            <v>0.13</v>
          </cell>
          <cell r="BG841" t="e">
            <v>#DIV/0!</v>
          </cell>
          <cell r="BJ841">
            <v>0</v>
          </cell>
          <cell r="BK841">
            <v>0.15339999999999998</v>
          </cell>
          <cell r="BQ841">
            <v>0.11760666666666665</v>
          </cell>
          <cell r="BS841">
            <v>3.579333333333333E-2</v>
          </cell>
          <cell r="BT841">
            <v>0</v>
          </cell>
          <cell r="BU841">
            <v>0.15339999999999998</v>
          </cell>
          <cell r="BV841" t="e">
            <v>#DIV/0!</v>
          </cell>
        </row>
        <row r="842">
          <cell r="AN842">
            <v>183</v>
          </cell>
          <cell r="AP842" t="str">
            <v>Реконструкция ВЛ-0,4кВ Ф-1 от ТП-7/150 в х.Темнореченском  Шпаковского района Ставропольского края</v>
          </cell>
          <cell r="AQ842" t="str">
            <v>СТФ</v>
          </cell>
          <cell r="AS842">
            <v>0</v>
          </cell>
          <cell r="AT842">
            <v>0.10619999999999999</v>
          </cell>
          <cell r="AU842">
            <v>0</v>
          </cell>
          <cell r="AV842">
            <v>0</v>
          </cell>
          <cell r="AW842">
            <v>0.09</v>
          </cell>
          <cell r="BC842">
            <v>0.09</v>
          </cell>
          <cell r="BF842">
            <v>0.09</v>
          </cell>
          <cell r="BG842" t="e">
            <v>#DIV/0!</v>
          </cell>
          <cell r="BJ842">
            <v>0</v>
          </cell>
          <cell r="BK842">
            <v>0.10619999999999999</v>
          </cell>
          <cell r="BQ842">
            <v>8.1419999999999992E-2</v>
          </cell>
          <cell r="BS842">
            <v>2.4779999999999996E-2</v>
          </cell>
          <cell r="BT842">
            <v>0</v>
          </cell>
          <cell r="BU842">
            <v>0.10619999999999999</v>
          </cell>
          <cell r="BV842" t="e">
            <v>#DIV/0!</v>
          </cell>
        </row>
        <row r="843">
          <cell r="AN843">
            <v>184</v>
          </cell>
          <cell r="AP843" t="str">
            <v>Реконструкция ВЛ-0,4кВ Ф-1 от ТП-8/150 в х.Темнореченском Шпаковского района Ставропольского края</v>
          </cell>
          <cell r="AQ843" t="str">
            <v>СТФ</v>
          </cell>
          <cell r="AS843">
            <v>0</v>
          </cell>
          <cell r="AT843">
            <v>0.15340000000000001</v>
          </cell>
          <cell r="AU843">
            <v>0</v>
          </cell>
          <cell r="AV843">
            <v>0</v>
          </cell>
          <cell r="AW843">
            <v>0.13</v>
          </cell>
          <cell r="BC843">
            <v>0.13</v>
          </cell>
          <cell r="BF843">
            <v>0.13</v>
          </cell>
          <cell r="BG843" t="e">
            <v>#DIV/0!</v>
          </cell>
          <cell r="BJ843">
            <v>0</v>
          </cell>
          <cell r="BK843">
            <v>0.15339999999999998</v>
          </cell>
          <cell r="BQ843">
            <v>0.11760666666666665</v>
          </cell>
          <cell r="BS843">
            <v>3.579333333333333E-2</v>
          </cell>
          <cell r="BT843">
            <v>0</v>
          </cell>
          <cell r="BU843">
            <v>0.15339999999999998</v>
          </cell>
          <cell r="BV843" t="e">
            <v>#DIV/0!</v>
          </cell>
        </row>
        <row r="844">
          <cell r="AN844">
            <v>185</v>
          </cell>
          <cell r="AP844" t="str">
            <v>Реконструкция ВЛ-10 кВ Ф-166 от ПС Рыздвяная в пролете оп. №№ 1-66 в ст. Рождественская  Изобильненского района с заменой опор и применением СИП 3А</v>
          </cell>
          <cell r="AQ844" t="str">
            <v>СТФ</v>
          </cell>
          <cell r="AS844">
            <v>0</v>
          </cell>
          <cell r="AT844">
            <v>0.59</v>
          </cell>
          <cell r="AU844">
            <v>0</v>
          </cell>
          <cell r="AV844">
            <v>0</v>
          </cell>
          <cell r="AW844">
            <v>0.5</v>
          </cell>
          <cell r="BC844">
            <v>0.5</v>
          </cell>
          <cell r="BF844">
            <v>0.5</v>
          </cell>
          <cell r="BG844" t="e">
            <v>#DIV/0!</v>
          </cell>
          <cell r="BJ844">
            <v>0</v>
          </cell>
          <cell r="BK844">
            <v>0.59</v>
          </cell>
          <cell r="BQ844">
            <v>0.45233333333333331</v>
          </cell>
          <cell r="BS844">
            <v>0.13766666666666666</v>
          </cell>
          <cell r="BT844">
            <v>0</v>
          </cell>
          <cell r="BU844">
            <v>0.59</v>
          </cell>
          <cell r="BV844" t="e">
            <v>#DIV/0!</v>
          </cell>
        </row>
        <row r="845">
          <cell r="AN845">
            <v>186</v>
          </cell>
          <cell r="AP845" t="str">
            <v>Реконструкция ВЛ-10 кВ Ф-131 от ПС Донская (устройство доп. ТП для разгрузки ТП-2/131, строительство ВЛ-10 кВ для подключения новой ТП и ВЛ 0,4 кВ для отсечения н/в Ф-1 от ТП и разделения на более короткие участки) в с. Донское Труновского района</v>
          </cell>
          <cell r="AQ845" t="str">
            <v>СТФ</v>
          </cell>
          <cell r="AS845">
            <v>0</v>
          </cell>
          <cell r="AT845">
            <v>0.28319999999999995</v>
          </cell>
          <cell r="AU845">
            <v>0</v>
          </cell>
          <cell r="AV845">
            <v>0</v>
          </cell>
          <cell r="AW845">
            <v>0.24</v>
          </cell>
          <cell r="BC845">
            <v>0.24</v>
          </cell>
          <cell r="BF845">
            <v>0.24</v>
          </cell>
          <cell r="BG845" t="e">
            <v>#DIV/0!</v>
          </cell>
          <cell r="BJ845">
            <v>0</v>
          </cell>
          <cell r="BK845">
            <v>0.28320000000000001</v>
          </cell>
          <cell r="BQ845">
            <v>0.21712000000000001</v>
          </cell>
          <cell r="BS845">
            <v>6.608E-2</v>
          </cell>
          <cell r="BT845">
            <v>0</v>
          </cell>
          <cell r="BU845">
            <v>0.28320000000000001</v>
          </cell>
          <cell r="BV845" t="e">
            <v>#DIV/0!</v>
          </cell>
        </row>
        <row r="846">
          <cell r="AN846">
            <v>187</v>
          </cell>
          <cell r="AP846" t="str">
            <v>Реконструкция ВЛ-10 кВ Ф-137 от ПС Донская (установка доп. ТП для разгрузки ТП-5/137, строительство ВЛ-10 кВ для подключения новой ТП и ВЛ 0,4 кВ для отсечения н/в Ф-2 от ТП в пролете оп. №№3-45 и разделения на более короткие участки)  в с. Донское Трунов</v>
          </cell>
          <cell r="AQ846" t="str">
            <v>СТФ</v>
          </cell>
          <cell r="AS846">
            <v>0</v>
          </cell>
          <cell r="AT846">
            <v>0.30325999999999997</v>
          </cell>
          <cell r="AU846">
            <v>0</v>
          </cell>
          <cell r="AV846">
            <v>0</v>
          </cell>
          <cell r="AW846">
            <v>0.25700000000000001</v>
          </cell>
          <cell r="BC846">
            <v>0.25700000000000001</v>
          </cell>
          <cell r="BF846">
            <v>0.25700000000000001</v>
          </cell>
          <cell r="BG846" t="e">
            <v>#DIV/0!</v>
          </cell>
          <cell r="BJ846">
            <v>0</v>
          </cell>
          <cell r="BK846">
            <v>0.30325999999999997</v>
          </cell>
          <cell r="BQ846">
            <v>0.23249933333333331</v>
          </cell>
          <cell r="BS846">
            <v>7.0760666666666666E-2</v>
          </cell>
          <cell r="BT846">
            <v>0</v>
          </cell>
          <cell r="BU846">
            <v>0.30325999999999997</v>
          </cell>
          <cell r="BV846" t="e">
            <v>#DIV/0!</v>
          </cell>
        </row>
        <row r="847">
          <cell r="AN847">
            <v>188</v>
          </cell>
          <cell r="AP847" t="str">
            <v>Реконструкция ВЛ-0.4кВ от ТП-5/354 в х.Сухом  Изобильненского района (замена опор, замена сущ. провода на СИП-2А)</v>
          </cell>
          <cell r="AQ847" t="str">
            <v>СТФ</v>
          </cell>
          <cell r="AS847">
            <v>0</v>
          </cell>
          <cell r="AT847">
            <v>0.36815999999999999</v>
          </cell>
          <cell r="AU847">
            <v>0</v>
          </cell>
          <cell r="AV847">
            <v>0</v>
          </cell>
          <cell r="AW847">
            <v>0.312</v>
          </cell>
          <cell r="BC847">
            <v>0.312</v>
          </cell>
          <cell r="BF847">
            <v>0.312</v>
          </cell>
          <cell r="BG847" t="e">
            <v>#DIV/0!</v>
          </cell>
          <cell r="BJ847">
            <v>0</v>
          </cell>
          <cell r="BK847">
            <v>0.36815999999999993</v>
          </cell>
          <cell r="BQ847">
            <v>0.28225599999999995</v>
          </cell>
          <cell r="BS847">
            <v>8.5903999999999994E-2</v>
          </cell>
          <cell r="BT847">
            <v>0</v>
          </cell>
          <cell r="BU847">
            <v>0.36815999999999993</v>
          </cell>
          <cell r="BV847" t="e">
            <v>#DIV/0!</v>
          </cell>
        </row>
        <row r="848">
          <cell r="AN848">
            <v>189</v>
          </cell>
          <cell r="AP848" t="str">
            <v>Реконструкция ВЛ-0.4кВ от ТП-1/143 в п. Передовой Изобильненского района совместным подвесом с ВЛ-10 кВ Ф-143</v>
          </cell>
          <cell r="AQ848" t="str">
            <v>СТФ</v>
          </cell>
          <cell r="AS848">
            <v>0</v>
          </cell>
          <cell r="AT848">
            <v>0.15340000000000001</v>
          </cell>
          <cell r="AU848">
            <v>0</v>
          </cell>
          <cell r="AV848">
            <v>0</v>
          </cell>
          <cell r="AW848">
            <v>0.13</v>
          </cell>
          <cell r="BC848">
            <v>0.13</v>
          </cell>
          <cell r="BF848">
            <v>0.13</v>
          </cell>
          <cell r="BG848" t="e">
            <v>#DIV/0!</v>
          </cell>
          <cell r="BJ848">
            <v>0</v>
          </cell>
          <cell r="BK848">
            <v>0.15339999999999998</v>
          </cell>
          <cell r="BQ848">
            <v>0.11760666666666665</v>
          </cell>
          <cell r="BS848">
            <v>3.579333333333333E-2</v>
          </cell>
          <cell r="BT848">
            <v>0</v>
          </cell>
          <cell r="BU848">
            <v>0.15339999999999998</v>
          </cell>
          <cell r="BV848" t="e">
            <v>#DIV/0!</v>
          </cell>
        </row>
        <row r="849">
          <cell r="AN849">
            <v>190</v>
          </cell>
          <cell r="AP849" t="str">
            <v xml:space="preserve">Замена существующей КТП-1/409 на МТП с тр-ром 250 кВА в с.Птичье  Изобильненского района </v>
          </cell>
          <cell r="AQ849" t="str">
            <v>СТФ</v>
          </cell>
          <cell r="AS849">
            <v>0</v>
          </cell>
          <cell r="AT849">
            <v>5.8999999999999997E-2</v>
          </cell>
          <cell r="AU849">
            <v>0</v>
          </cell>
          <cell r="AV849">
            <v>0</v>
          </cell>
          <cell r="AW849">
            <v>0.05</v>
          </cell>
          <cell r="BC849">
            <v>0.05</v>
          </cell>
          <cell r="BF849">
            <v>0.05</v>
          </cell>
          <cell r="BG849" t="e">
            <v>#DIV/0!</v>
          </cell>
          <cell r="BJ849">
            <v>0</v>
          </cell>
          <cell r="BK849">
            <v>5.8999999999999997E-2</v>
          </cell>
          <cell r="BQ849">
            <v>4.5233333333333334E-2</v>
          </cell>
          <cell r="BS849">
            <v>1.3766666666666665E-2</v>
          </cell>
          <cell r="BT849">
            <v>0</v>
          </cell>
          <cell r="BU849">
            <v>5.8999999999999997E-2</v>
          </cell>
          <cell r="BV849" t="e">
            <v>#DIV/0!</v>
          </cell>
        </row>
        <row r="850">
          <cell r="AN850">
            <v>191</v>
          </cell>
          <cell r="AP850" t="str">
            <v>Реконструкция ВЛ-0.4кВ от ТП-4/497 в c.Раздольное Новоалександровского района (замена опор, замена сущ. провода на СИП-2А)</v>
          </cell>
          <cell r="AQ850" t="str">
            <v>СТФ</v>
          </cell>
          <cell r="AS850">
            <v>0</v>
          </cell>
          <cell r="AT850">
            <v>0.56757999999999997</v>
          </cell>
          <cell r="AU850">
            <v>0</v>
          </cell>
          <cell r="AV850">
            <v>0</v>
          </cell>
          <cell r="AW850">
            <v>0.48099999999999998</v>
          </cell>
          <cell r="BC850">
            <v>0.48099999999999998</v>
          </cell>
          <cell r="BF850">
            <v>0.48099999999999998</v>
          </cell>
          <cell r="BG850" t="e">
            <v>#DIV/0!</v>
          </cell>
          <cell r="BJ850">
            <v>0</v>
          </cell>
          <cell r="BK850">
            <v>0.56757999999999986</v>
          </cell>
          <cell r="BQ850">
            <v>0.43514466666666657</v>
          </cell>
          <cell r="BS850">
            <v>0.13243533333333332</v>
          </cell>
          <cell r="BT850">
            <v>0</v>
          </cell>
          <cell r="BU850">
            <v>0.56757999999999986</v>
          </cell>
          <cell r="BV850" t="e">
            <v>#DIV/0!</v>
          </cell>
        </row>
        <row r="851">
          <cell r="AN851">
            <v>192</v>
          </cell>
          <cell r="AP851" t="str">
            <v>Реконструкция ВЛ-0.4кВ от ТП-12/204  ст. Кармалиновская Новоалександровского района (замена опор, замена сущ. провода на СИП-2А)</v>
          </cell>
          <cell r="AQ851" t="str">
            <v>СТФ</v>
          </cell>
          <cell r="AS851">
            <v>0</v>
          </cell>
          <cell r="AT851">
            <v>0.32213999999999998</v>
          </cell>
          <cell r="AU851">
            <v>0</v>
          </cell>
          <cell r="AV851">
            <v>0</v>
          </cell>
          <cell r="AW851">
            <v>0.27300000000000002</v>
          </cell>
          <cell r="BC851">
            <v>0.27300000000000002</v>
          </cell>
          <cell r="BF851">
            <v>0.27300000000000002</v>
          </cell>
          <cell r="BG851" t="e">
            <v>#DIV/0!</v>
          </cell>
          <cell r="BJ851">
            <v>0</v>
          </cell>
          <cell r="BK851">
            <v>0.32213999999999998</v>
          </cell>
          <cell r="BQ851">
            <v>0.24697399999999997</v>
          </cell>
          <cell r="BS851">
            <v>7.5165999999999983E-2</v>
          </cell>
          <cell r="BT851">
            <v>0</v>
          </cell>
          <cell r="BU851">
            <v>0.32213999999999998</v>
          </cell>
          <cell r="BV851" t="e">
            <v>#DIV/0!</v>
          </cell>
        </row>
        <row r="852">
          <cell r="AN852">
            <v>193</v>
          </cell>
          <cell r="AP852" t="str">
            <v>Реконструкция ВЛ-0.4кВ от ТП-3/107 в х.Краснодарском Новоалександровского района (замена опор, замена сущ. провода на СИП-2А)</v>
          </cell>
          <cell r="AQ852" t="str">
            <v>СТФ</v>
          </cell>
          <cell r="AS852">
            <v>0</v>
          </cell>
          <cell r="AT852">
            <v>0.24543999999999996</v>
          </cell>
          <cell r="AU852">
            <v>0</v>
          </cell>
          <cell r="AV852">
            <v>0</v>
          </cell>
          <cell r="AW852">
            <v>0.20799999999999999</v>
          </cell>
          <cell r="BC852">
            <v>0.20799999999999999</v>
          </cell>
          <cell r="BF852">
            <v>0.20799999999999999</v>
          </cell>
          <cell r="BG852" t="e">
            <v>#DIV/0!</v>
          </cell>
          <cell r="BJ852">
            <v>0</v>
          </cell>
          <cell r="BK852">
            <v>0.24543999999999999</v>
          </cell>
          <cell r="BQ852">
            <v>0.18817066666666665</v>
          </cell>
          <cell r="BS852">
            <v>5.7269333333333332E-2</v>
          </cell>
          <cell r="BT852">
            <v>0</v>
          </cell>
          <cell r="BU852">
            <v>0.24543999999999999</v>
          </cell>
          <cell r="BV852" t="e">
            <v>#DIV/0!</v>
          </cell>
        </row>
        <row r="853">
          <cell r="AN853">
            <v>194</v>
          </cell>
          <cell r="AP853" t="str">
            <v>Реконструкция ВЛ-0.4кВ от ТП-11/141в ст. Григорополисской Новоалександровского района</v>
          </cell>
          <cell r="AQ853" t="str">
            <v>СТФ</v>
          </cell>
          <cell r="AS853">
            <v>0</v>
          </cell>
          <cell r="AT853">
            <v>0.4602</v>
          </cell>
          <cell r="AU853">
            <v>0</v>
          </cell>
          <cell r="AV853">
            <v>0</v>
          </cell>
          <cell r="AW853">
            <v>0.39</v>
          </cell>
          <cell r="BC853">
            <v>0.39</v>
          </cell>
          <cell r="BF853">
            <v>0.39</v>
          </cell>
          <cell r="BG853" t="e">
            <v>#DIV/0!</v>
          </cell>
          <cell r="BJ853">
            <v>0</v>
          </cell>
          <cell r="BK853">
            <v>0.46019999999999994</v>
          </cell>
          <cell r="BQ853">
            <v>0.35281999999999997</v>
          </cell>
          <cell r="BS853">
            <v>0.10737999999999999</v>
          </cell>
          <cell r="BT853">
            <v>0</v>
          </cell>
          <cell r="BU853">
            <v>0.46019999999999994</v>
          </cell>
          <cell r="BV853" t="e">
            <v>#DIV/0!</v>
          </cell>
        </row>
        <row r="854">
          <cell r="AN854">
            <v>195</v>
          </cell>
          <cell r="AP854" t="str">
            <v>Реконструкция ВЛ-0.4кВ от ТП-10/118 в с. Ладовская Балка Красногвардейского района (замена опор, замена сущ. провода на СИП-2А)</v>
          </cell>
          <cell r="AQ854" t="str">
            <v>СТФ</v>
          </cell>
          <cell r="AS854">
            <v>0</v>
          </cell>
          <cell r="AT854">
            <v>0.16873999999999997</v>
          </cell>
          <cell r="AU854">
            <v>0</v>
          </cell>
          <cell r="AV854">
            <v>0</v>
          </cell>
          <cell r="AW854">
            <v>0.14299999999999999</v>
          </cell>
          <cell r="BC854">
            <v>0.14299999999999999</v>
          </cell>
          <cell r="BF854">
            <v>0.14299999999999999</v>
          </cell>
          <cell r="BG854" t="e">
            <v>#DIV/0!</v>
          </cell>
          <cell r="BJ854">
            <v>0</v>
          </cell>
          <cell r="BK854">
            <v>0.16873999999999997</v>
          </cell>
          <cell r="BQ854">
            <v>0.12936733333333331</v>
          </cell>
          <cell r="BS854">
            <v>3.937266666666666E-2</v>
          </cell>
          <cell r="BT854">
            <v>0</v>
          </cell>
          <cell r="BU854">
            <v>0.16873999999999997</v>
          </cell>
          <cell r="BV854" t="e">
            <v>#DIV/0!</v>
          </cell>
        </row>
        <row r="855">
          <cell r="AN855">
            <v>196</v>
          </cell>
          <cell r="AP855" t="str">
            <v>Реконструкция ВЛ-0.4кВ от ТП-9/116 в с. Ладовская Балка Красногвардейского района (замена опор, замена сущ. провода на СИП-2А)</v>
          </cell>
          <cell r="AQ855" t="str">
            <v>СТФ</v>
          </cell>
          <cell r="AS855">
            <v>0</v>
          </cell>
          <cell r="AT855">
            <v>0.35281999999999997</v>
          </cell>
          <cell r="AU855">
            <v>0</v>
          </cell>
          <cell r="AV855">
            <v>0</v>
          </cell>
          <cell r="AW855">
            <v>0.29899999999999999</v>
          </cell>
          <cell r="BC855">
            <v>0.29899999999999999</v>
          </cell>
          <cell r="BF855">
            <v>0.29899999999999999</v>
          </cell>
          <cell r="BG855" t="e">
            <v>#DIV/0!</v>
          </cell>
          <cell r="BJ855">
            <v>0</v>
          </cell>
          <cell r="BK855">
            <v>0.35281999999999997</v>
          </cell>
          <cell r="BQ855">
            <v>0.27049533333333331</v>
          </cell>
          <cell r="BS855">
            <v>8.2324666666666657E-2</v>
          </cell>
          <cell r="BT855">
            <v>0</v>
          </cell>
          <cell r="BU855">
            <v>0.35281999999999997</v>
          </cell>
          <cell r="BV855" t="e">
            <v>#DIV/0!</v>
          </cell>
        </row>
        <row r="856">
          <cell r="AN856">
            <v>197</v>
          </cell>
          <cell r="AP856" t="str">
            <v>Реконструкция ВЛ-0.4кВ от ТП-7/341 в с. Сухой Лог Труновского района (замена опор, замена сущ. провода на СИП-2А)</v>
          </cell>
          <cell r="AQ856" t="str">
            <v>СТФ</v>
          </cell>
          <cell r="AS856">
            <v>0</v>
          </cell>
          <cell r="AT856">
            <v>0.35281999999999997</v>
          </cell>
          <cell r="AU856">
            <v>0</v>
          </cell>
          <cell r="AV856">
            <v>0</v>
          </cell>
          <cell r="AW856">
            <v>0.29899999999999999</v>
          </cell>
          <cell r="BC856">
            <v>0.29899999999999999</v>
          </cell>
          <cell r="BF856">
            <v>0.29899999999999999</v>
          </cell>
          <cell r="BG856" t="e">
            <v>#DIV/0!</v>
          </cell>
          <cell r="BJ856">
            <v>0</v>
          </cell>
          <cell r="BK856">
            <v>0.35281999999999997</v>
          </cell>
          <cell r="BQ856">
            <v>0.27049533333333331</v>
          </cell>
          <cell r="BS856">
            <v>8.2324666666666657E-2</v>
          </cell>
          <cell r="BT856">
            <v>0</v>
          </cell>
          <cell r="BU856">
            <v>0.35281999999999997</v>
          </cell>
          <cell r="BV856" t="e">
            <v>#DIV/0!</v>
          </cell>
        </row>
        <row r="857">
          <cell r="AN857">
            <v>198</v>
          </cell>
          <cell r="AP857" t="str">
            <v>Реконструкция ВЛ-0,4 кВ от ТП-8/601 ПС "Овощевод"  с. Левокумка (замена сущ. проводов на провола  СИП, частичная замена опор, установка шкафов для счетчиков на фасадах домов)</v>
          </cell>
          <cell r="AQ857" t="str">
            <v>СТФ</v>
          </cell>
          <cell r="AS857">
            <v>0</v>
          </cell>
          <cell r="AT857">
            <v>1.7699999999999999E-3</v>
          </cell>
          <cell r="AU857">
            <v>0.20167676000000001</v>
          </cell>
          <cell r="AV857">
            <v>0</v>
          </cell>
          <cell r="AW857">
            <v>1.5E-3</v>
          </cell>
          <cell r="AY857">
            <v>1.5E-3</v>
          </cell>
          <cell r="BF857">
            <v>1.5E-3</v>
          </cell>
          <cell r="BG857" t="e">
            <v>#DIV/0!</v>
          </cell>
          <cell r="BJ857">
            <v>0</v>
          </cell>
          <cell r="BK857">
            <v>1.4920000000000001E-3</v>
          </cell>
          <cell r="BM857">
            <v>1.4920000000000001E-3</v>
          </cell>
          <cell r="BT857">
            <v>0</v>
          </cell>
          <cell r="BU857">
            <v>1.4920000000000001E-3</v>
          </cell>
          <cell r="BV857" t="e">
            <v>#DIV/0!</v>
          </cell>
        </row>
        <row r="858">
          <cell r="AN858">
            <v>199</v>
          </cell>
          <cell r="AP858" t="str">
            <v>Реконструкция ВЛ 0.4 кВ Ф-1 от КТП-17/286 в п. Большевик Ипатовского района</v>
          </cell>
          <cell r="AQ858" t="str">
            <v>СТФ</v>
          </cell>
          <cell r="AS858">
            <v>0</v>
          </cell>
          <cell r="AT858">
            <v>2.3600000000000001E-3</v>
          </cell>
          <cell r="AU858">
            <v>0.18</v>
          </cell>
          <cell r="AV858">
            <v>0</v>
          </cell>
          <cell r="AW858">
            <v>2E-3</v>
          </cell>
          <cell r="AY858">
            <v>2E-3</v>
          </cell>
          <cell r="BF858">
            <v>2E-3</v>
          </cell>
          <cell r="BG858" t="e">
            <v>#DIV/0!</v>
          </cell>
          <cell r="BH858">
            <v>0.16</v>
          </cell>
          <cell r="BJ858">
            <v>0</v>
          </cell>
          <cell r="BK858">
            <v>0.1613</v>
          </cell>
          <cell r="BM858">
            <v>0.1613</v>
          </cell>
          <cell r="BT858">
            <v>0</v>
          </cell>
          <cell r="BU858">
            <v>0.1613</v>
          </cell>
          <cell r="BV858" t="e">
            <v>#DIV/0!</v>
          </cell>
        </row>
        <row r="859">
          <cell r="AN859">
            <v>200</v>
          </cell>
          <cell r="AP859" t="str">
            <v>Устройство охранных мероприятий по объекту "центральный склад! В п. Энергетик</v>
          </cell>
          <cell r="AQ859" t="str">
            <v>СТФ</v>
          </cell>
          <cell r="AS859">
            <v>0</v>
          </cell>
          <cell r="AT859">
            <v>2.006E-3</v>
          </cell>
          <cell r="AU859">
            <v>0.30107792</v>
          </cell>
          <cell r="AV859">
            <v>0</v>
          </cell>
          <cell r="AW859">
            <v>1.6999999999999999E-3</v>
          </cell>
          <cell r="AY859">
            <v>1.6999999999999999E-3</v>
          </cell>
          <cell r="BF859">
            <v>1.6999999999999999E-3</v>
          </cell>
          <cell r="BG859" t="e">
            <v>#DIV/0!</v>
          </cell>
          <cell r="BJ859">
            <v>0</v>
          </cell>
          <cell r="BK859">
            <v>1.6639999999999999E-3</v>
          </cell>
          <cell r="BM859">
            <v>1.6639999999999999E-3</v>
          </cell>
          <cell r="BT859">
            <v>0</v>
          </cell>
          <cell r="BU859">
            <v>1.6639999999999999E-3</v>
          </cell>
          <cell r="BV859" t="e">
            <v>#DIV/0!</v>
          </cell>
        </row>
        <row r="861">
          <cell r="AP861" t="str">
            <v>Прочее</v>
          </cell>
          <cell r="AR861">
            <v>13.73110701107011</v>
          </cell>
          <cell r="AS861">
            <v>54.10362701107011</v>
          </cell>
          <cell r="AT861">
            <v>15.108167011070117</v>
          </cell>
          <cell r="AU861">
            <v>0</v>
          </cell>
          <cell r="AV861">
            <v>1.167</v>
          </cell>
          <cell r="AW861">
            <v>1.167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1.167</v>
          </cell>
          <cell r="BE861">
            <v>1.167</v>
          </cell>
          <cell r="BF861">
            <v>0</v>
          </cell>
          <cell r="BG861" t="e">
            <v>#DIV/0!</v>
          </cell>
          <cell r="BH861">
            <v>37.203619659999994</v>
          </cell>
          <cell r="BI861">
            <v>0</v>
          </cell>
          <cell r="BJ861">
            <v>1.37706</v>
          </cell>
          <cell r="BK861">
            <v>38.937659660000001</v>
          </cell>
          <cell r="BL861">
            <v>0</v>
          </cell>
          <cell r="BM861">
            <v>37.560599660000001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1.37706</v>
          </cell>
          <cell r="BS861">
            <v>1.37706</v>
          </cell>
          <cell r="BT861">
            <v>13.731107011070119</v>
          </cell>
          <cell r="BU861">
            <v>37.560599660000001</v>
          </cell>
          <cell r="BV861" t="e">
            <v>#DIV/0!</v>
          </cell>
          <cell r="BW861">
            <v>0</v>
          </cell>
          <cell r="BX861">
            <v>0</v>
          </cell>
        </row>
        <row r="862">
          <cell r="AN862">
            <v>201</v>
          </cell>
          <cell r="AP862" t="str">
            <v>Системный проект автоматизации</v>
          </cell>
          <cell r="AQ862" t="str">
            <v>СТФ</v>
          </cell>
          <cell r="AS862">
            <v>38.995459999999994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BF862">
            <v>0</v>
          </cell>
          <cell r="BG862" t="e">
            <v>#DIV/0!</v>
          </cell>
          <cell r="BH862">
            <v>36.493619659999993</v>
          </cell>
          <cell r="BJ862">
            <v>0</v>
          </cell>
          <cell r="BK862">
            <v>36.49361966</v>
          </cell>
          <cell r="BM862">
            <v>36.49361966</v>
          </cell>
          <cell r="BT862">
            <v>0</v>
          </cell>
          <cell r="BU862">
            <v>36.49361966</v>
          </cell>
          <cell r="BV862" t="e">
            <v>#DIV/0!</v>
          </cell>
        </row>
        <row r="863">
          <cell r="AN863">
            <v>202</v>
          </cell>
          <cell r="AP863" t="str">
            <v>Внедрение средств обеспечения информационной безопасности технологических систем*</v>
          </cell>
          <cell r="AQ863" t="str">
            <v>СТФ</v>
          </cell>
          <cell r="AR863">
            <v>13.73110701107011</v>
          </cell>
          <cell r="AS863">
            <v>15.108167011070117</v>
          </cell>
          <cell r="AT863">
            <v>15.108167011070117</v>
          </cell>
          <cell r="AU863">
            <v>0</v>
          </cell>
          <cell r="AV863">
            <v>1.167</v>
          </cell>
          <cell r="AW863">
            <v>1.167</v>
          </cell>
          <cell r="AX863">
            <v>0</v>
          </cell>
          <cell r="AZ863">
            <v>0</v>
          </cell>
          <cell r="BB863">
            <v>0</v>
          </cell>
          <cell r="BD863">
            <v>1.167</v>
          </cell>
          <cell r="BE863">
            <v>1.167</v>
          </cell>
          <cell r="BF863">
            <v>0</v>
          </cell>
          <cell r="BG863">
            <v>1</v>
          </cell>
          <cell r="BJ863">
            <v>1.37706</v>
          </cell>
          <cell r="BK863">
            <v>1.37706</v>
          </cell>
          <cell r="BL863">
            <v>0</v>
          </cell>
          <cell r="BN863">
            <v>0</v>
          </cell>
          <cell r="BP863">
            <v>0</v>
          </cell>
          <cell r="BR863">
            <v>1.37706</v>
          </cell>
          <cell r="BS863">
            <v>1.37706</v>
          </cell>
          <cell r="BT863">
            <v>13.731107011070119</v>
          </cell>
          <cell r="BU863">
            <v>0</v>
          </cell>
          <cell r="BV863">
            <v>1</v>
          </cell>
        </row>
        <row r="864">
          <cell r="AN864">
            <v>203</v>
          </cell>
          <cell r="AP864" t="str">
            <v>Погашение кредиторской задолженности прошлых лет</v>
          </cell>
          <cell r="AQ864" t="str">
            <v>СТФ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BF864">
            <v>0</v>
          </cell>
          <cell r="BG864" t="e">
            <v>#DIV/0!</v>
          </cell>
          <cell r="BH864">
            <v>0.71</v>
          </cell>
          <cell r="BJ864">
            <v>0</v>
          </cell>
          <cell r="BK864">
            <v>1.06698</v>
          </cell>
          <cell r="BM864">
            <v>1.06698</v>
          </cell>
          <cell r="BT864">
            <v>0</v>
          </cell>
          <cell r="BU864">
            <v>1.06698</v>
          </cell>
          <cell r="BV864" t="e">
            <v>#DIV/0!</v>
          </cell>
        </row>
        <row r="866">
          <cell r="AP866" t="str">
            <v xml:space="preserve">Новое строительство, в.т.ч.: </v>
          </cell>
          <cell r="AQ866" t="str">
            <v>Филиал...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 t="e">
            <v>#DIV/0!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 t="e">
            <v>#DIV/0!</v>
          </cell>
          <cell r="BW866">
            <v>0</v>
          </cell>
          <cell r="BX866">
            <v>0</v>
          </cell>
        </row>
        <row r="867">
          <cell r="AP867" t="str">
            <v>ПИРы будущих лет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</row>
        <row r="869">
          <cell r="AP869" t="str">
            <v>Прочее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 t="e">
            <v>#DIV/0!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 t="e">
            <v>#DIV/0!</v>
          </cell>
          <cell r="BW869">
            <v>0</v>
          </cell>
          <cell r="BX869">
            <v>0</v>
          </cell>
        </row>
        <row r="870">
          <cell r="AV870">
            <v>0</v>
          </cell>
          <cell r="AW870">
            <v>0</v>
          </cell>
          <cell r="BF870">
            <v>0</v>
          </cell>
          <cell r="BG870" t="e">
            <v>#DIV/0!</v>
          </cell>
          <cell r="BJ870">
            <v>0</v>
          </cell>
          <cell r="BK870">
            <v>0</v>
          </cell>
          <cell r="BU870">
            <v>0</v>
          </cell>
          <cell r="BV870" t="e">
            <v>#DIV/0!</v>
          </cell>
        </row>
        <row r="871">
          <cell r="AP871" t="str">
            <v>НИОКР</v>
          </cell>
          <cell r="AR871">
            <v>0</v>
          </cell>
          <cell r="AS871">
            <v>4.1890000000000001</v>
          </cell>
          <cell r="AT871">
            <v>4.1890000000000001</v>
          </cell>
          <cell r="AU871">
            <v>0</v>
          </cell>
          <cell r="AV871">
            <v>0</v>
          </cell>
          <cell r="AW871">
            <v>3.5500000000000003</v>
          </cell>
          <cell r="AX871">
            <v>0</v>
          </cell>
          <cell r="AY871">
            <v>0</v>
          </cell>
          <cell r="AZ871">
            <v>0</v>
          </cell>
          <cell r="BA871">
            <v>1.35</v>
          </cell>
          <cell r="BB871">
            <v>0</v>
          </cell>
          <cell r="BC871">
            <v>0</v>
          </cell>
          <cell r="BD871">
            <v>0</v>
          </cell>
          <cell r="BE871">
            <v>2.2000000000000002</v>
          </cell>
          <cell r="BF871">
            <v>3.5500000000000003</v>
          </cell>
          <cell r="BG871" t="e">
            <v>#DIV/0!</v>
          </cell>
          <cell r="BH871">
            <v>0</v>
          </cell>
          <cell r="BI871">
            <v>0</v>
          </cell>
          <cell r="BJ871">
            <v>0</v>
          </cell>
          <cell r="BK871">
            <v>4.1890000000000001</v>
          </cell>
          <cell r="BL871">
            <v>0</v>
          </cell>
          <cell r="BM871">
            <v>0</v>
          </cell>
          <cell r="BN871">
            <v>0</v>
          </cell>
          <cell r="BO871">
            <v>0.64900000000000002</v>
          </cell>
          <cell r="BP871">
            <v>0</v>
          </cell>
          <cell r="BQ871">
            <v>0.94399999999999995</v>
          </cell>
          <cell r="BR871">
            <v>0</v>
          </cell>
          <cell r="BS871">
            <v>2.5960000000000001</v>
          </cell>
          <cell r="BT871">
            <v>0</v>
          </cell>
          <cell r="BU871">
            <v>4.1890000000000001</v>
          </cell>
          <cell r="BV871" t="e">
            <v>#DIV/0!</v>
          </cell>
          <cell r="BW871">
            <v>0</v>
          </cell>
          <cell r="BX871">
            <v>0</v>
          </cell>
        </row>
        <row r="872">
          <cell r="AN872">
            <v>204</v>
          </cell>
          <cell r="AP872" t="str">
            <v>НИОКР по дог. 17/2012 от 18.01.2012г.</v>
          </cell>
          <cell r="AQ872" t="str">
            <v>СТФ</v>
          </cell>
          <cell r="AS872">
            <v>4.1890000000000001</v>
          </cell>
          <cell r="AT872">
            <v>4.1890000000000001</v>
          </cell>
          <cell r="AU872">
            <v>0</v>
          </cell>
          <cell r="AV872">
            <v>0</v>
          </cell>
          <cell r="AW872">
            <v>3.5500000000000003</v>
          </cell>
          <cell r="BA872">
            <v>1.35</v>
          </cell>
          <cell r="BC872">
            <v>0</v>
          </cell>
          <cell r="BE872">
            <v>2.2000000000000002</v>
          </cell>
          <cell r="BF872">
            <v>3.5500000000000003</v>
          </cell>
          <cell r="BG872" t="e">
            <v>#DIV/0!</v>
          </cell>
          <cell r="BJ872">
            <v>0</v>
          </cell>
          <cell r="BK872">
            <v>4.1890000000000001</v>
          </cell>
          <cell r="BO872">
            <v>0.64900000000000002</v>
          </cell>
          <cell r="BQ872">
            <v>0.94399999999999995</v>
          </cell>
          <cell r="BS872">
            <v>2.5960000000000001</v>
          </cell>
          <cell r="BT872">
            <v>0</v>
          </cell>
          <cell r="BU872">
            <v>4.1890000000000001</v>
          </cell>
          <cell r="BV872" t="e">
            <v>#DIV/0!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7.1"/>
      <sheetName val="прил 7.2"/>
      <sheetName val="приложение 8"/>
      <sheetName val="прил 9"/>
      <sheetName val="приложение 10(Радиозавод)"/>
      <sheetName val="приложение 11.1(Радиозавод)"/>
      <sheetName val="приложение 11.2(Радиозавод)"/>
      <sheetName val="приложение 10(НПС-4)"/>
      <sheetName val="приложение 11.1(НПС-4)"/>
      <sheetName val="приложение 11.2(НПС-4)"/>
      <sheetName val="Приложение 12"/>
    </sheetNames>
    <sheetDataSet>
      <sheetData sheetId="0">
        <row r="540">
          <cell r="C540">
            <v>6</v>
          </cell>
          <cell r="D540">
            <v>0.32728000000000002</v>
          </cell>
          <cell r="E540">
            <v>0.39757999999999999</v>
          </cell>
        </row>
        <row r="541">
          <cell r="C541">
            <v>7</v>
          </cell>
          <cell r="D541">
            <v>0</v>
          </cell>
          <cell r="E541">
            <v>0</v>
          </cell>
        </row>
        <row r="542">
          <cell r="C542">
            <v>31</v>
          </cell>
          <cell r="D542">
            <v>0</v>
          </cell>
          <cell r="E542">
            <v>3.39392</v>
          </cell>
        </row>
        <row r="543">
          <cell r="C543">
            <v>32</v>
          </cell>
          <cell r="D543">
            <v>0</v>
          </cell>
          <cell r="E543">
            <v>4.5221599999999995</v>
          </cell>
        </row>
        <row r="544">
          <cell r="C544">
            <v>33</v>
          </cell>
          <cell r="D544">
            <v>0</v>
          </cell>
          <cell r="E544">
            <v>0</v>
          </cell>
          <cell r="AN544">
            <v>1</v>
          </cell>
          <cell r="AP544" t="str">
            <v>Строительство  ПС 110/10кВ "Радиозавод"  с заходами ВЛ 110 кВ  в г Михайловске Шпаковского района     (ОРУ-110кВ по схеме № 110-5 с элегазовыми выкл. в цепях тр-ров и в Мостике, с установкой силовых тр-ров 110/10кВ мощностью 2х25,0 тыс. кВА,  РУ-10 кВ тип</v>
          </cell>
          <cell r="AQ544" t="str">
            <v>СТФ</v>
          </cell>
          <cell r="AR544">
            <v>500.35614999999996</v>
          </cell>
          <cell r="AS544">
            <v>437.11410720000003</v>
          </cell>
          <cell r="AT544">
            <v>197.4860272</v>
          </cell>
          <cell r="AU544">
            <v>200.26300000000001</v>
          </cell>
          <cell r="AV544">
            <v>86.512</v>
          </cell>
          <cell r="AW544">
            <v>83.700040000000001</v>
          </cell>
          <cell r="AX544">
            <v>5</v>
          </cell>
          <cell r="AY544">
            <v>0.35099999999999998</v>
          </cell>
          <cell r="AZ544">
            <v>10</v>
          </cell>
          <cell r="BA544">
            <v>1.0058400000000001</v>
          </cell>
          <cell r="BB544">
            <v>45</v>
          </cell>
          <cell r="BC544">
            <v>38.584199999999996</v>
          </cell>
          <cell r="BD544">
            <v>26.512</v>
          </cell>
          <cell r="BE544">
            <v>43.759</v>
          </cell>
          <cell r="BF544">
            <v>-2.8119599999999991</v>
          </cell>
          <cell r="BG544">
            <v>0.96749630109117812</v>
          </cell>
          <cell r="BH544">
            <v>11.042999999999999</v>
          </cell>
          <cell r="BI544">
            <v>5.2392000000000001E-2</v>
          </cell>
          <cell r="BJ544">
            <v>80.785709999999995</v>
          </cell>
          <cell r="BK544">
            <v>104.58306533</v>
          </cell>
          <cell r="BL544">
            <v>30.498000000000001</v>
          </cell>
          <cell r="BM544">
            <v>11.198065329999999</v>
          </cell>
          <cell r="BN544">
            <v>4.9020000000000001</v>
          </cell>
          <cell r="BO544">
            <v>0.23100000000000001</v>
          </cell>
          <cell r="BP544">
            <v>18.860709999999997</v>
          </cell>
          <cell r="BQ544">
            <v>35</v>
          </cell>
          <cell r="BR544">
            <v>26.524999999999999</v>
          </cell>
          <cell r="BS544">
            <v>58.153999999999996</v>
          </cell>
          <cell r="BT544">
            <v>103.89391000000001</v>
          </cell>
          <cell r="BU544">
            <v>23.797355330000002</v>
          </cell>
          <cell r="BV544">
            <v>1.2945738216573204</v>
          </cell>
        </row>
        <row r="545">
          <cell r="D545">
            <v>0</v>
          </cell>
          <cell r="E545">
            <v>0</v>
          </cell>
          <cell r="AP545" t="str">
            <v>Строительство ВЛ 110 кВ Л-1, Л-2, Л-3</v>
          </cell>
          <cell r="AS545">
            <v>0</v>
          </cell>
          <cell r="AT545">
            <v>86.285139999999998</v>
          </cell>
          <cell r="AU545">
            <v>0</v>
          </cell>
          <cell r="AV545">
            <v>0</v>
          </cell>
          <cell r="AW545">
            <v>73.123000000000005</v>
          </cell>
          <cell r="BC545">
            <v>39.050000000000004</v>
          </cell>
          <cell r="BE545">
            <v>34.073</v>
          </cell>
          <cell r="BK545">
            <v>82.296000000000006</v>
          </cell>
          <cell r="BQ545">
            <v>35</v>
          </cell>
          <cell r="BS545">
            <v>47.296000000000006</v>
          </cell>
        </row>
        <row r="546">
          <cell r="D546">
            <v>0</v>
          </cell>
          <cell r="E546">
            <v>0</v>
          </cell>
          <cell r="AP546" t="str">
            <v>Строительство ПС 110/10 кВ "Радиозавод"</v>
          </cell>
          <cell r="AS546">
            <v>0</v>
          </cell>
          <cell r="AT546">
            <v>111.20084</v>
          </cell>
          <cell r="AU546">
            <v>200.26300000000001</v>
          </cell>
          <cell r="AV546">
            <v>0</v>
          </cell>
          <cell r="AW546">
            <v>10.577</v>
          </cell>
          <cell r="AY546">
            <v>0.35099999999999998</v>
          </cell>
          <cell r="BA546">
            <v>0.54</v>
          </cell>
          <cell r="BE546">
            <v>9.6859999999999999</v>
          </cell>
          <cell r="BH546">
            <v>11.042999999999999</v>
          </cell>
          <cell r="BI546">
            <v>5.1999999999999998E-2</v>
          </cell>
          <cell r="BK546">
            <v>22.287071329999996</v>
          </cell>
          <cell r="BM546">
            <v>11.198065329999999</v>
          </cell>
          <cell r="BO546">
            <v>0.23100000000000001</v>
          </cell>
          <cell r="BS546">
            <v>10.858006</v>
          </cell>
        </row>
        <row r="547">
          <cell r="C547">
            <v>12</v>
          </cell>
          <cell r="D547">
            <v>4.2106249800000004</v>
          </cell>
          <cell r="E547">
            <v>4.1839599999999999</v>
          </cell>
          <cell r="AN547">
            <v>2</v>
          </cell>
          <cell r="AP547" t="str">
            <v>Строительство ПС 110/10 кВ "НПС-4" (КТК)</v>
          </cell>
          <cell r="AQ547" t="str">
            <v>стф</v>
          </cell>
          <cell r="AR547">
            <v>366.30721000000005</v>
          </cell>
          <cell r="AS547">
            <v>362.70074</v>
          </cell>
          <cell r="AT547">
            <v>299.30464000000001</v>
          </cell>
          <cell r="AU547">
            <v>53.709000000000003</v>
          </cell>
          <cell r="AV547">
            <v>261.91809000000001</v>
          </cell>
          <cell r="AW547">
            <v>248.64800000000002</v>
          </cell>
          <cell r="AX547">
            <v>16.478000000000002</v>
          </cell>
          <cell r="AY547">
            <v>47.481000000000002</v>
          </cell>
          <cell r="AZ547">
            <v>15.138</v>
          </cell>
          <cell r="BA547">
            <v>55.64</v>
          </cell>
          <cell r="BB547">
            <v>36.637999999999998</v>
          </cell>
          <cell r="BC547">
            <v>49.06</v>
          </cell>
          <cell r="BD547">
            <v>193.66409000000002</v>
          </cell>
          <cell r="BE547">
            <v>96.466999999999999</v>
          </cell>
          <cell r="BF547">
            <v>-13.270089999999982</v>
          </cell>
          <cell r="BG547">
            <v>0.94933496193409173</v>
          </cell>
          <cell r="BI547">
            <v>101.903704</v>
          </cell>
          <cell r="BJ547">
            <v>176.38306999999998</v>
          </cell>
          <cell r="BK547">
            <v>153.98574200000002</v>
          </cell>
          <cell r="BL547">
            <v>35.539180000000002</v>
          </cell>
          <cell r="BN547">
            <v>37.738570000000003</v>
          </cell>
          <cell r="BO547">
            <v>0.70074199999999998</v>
          </cell>
          <cell r="BP547">
            <v>50.170029999999997</v>
          </cell>
          <cell r="BQ547">
            <v>45.134999999999998</v>
          </cell>
          <cell r="BR547">
            <v>52.935289999999995</v>
          </cell>
          <cell r="BS547">
            <v>108.15</v>
          </cell>
          <cell r="BT547">
            <v>43.415899999999993</v>
          </cell>
          <cell r="BU547">
            <v>-22.397327999999959</v>
          </cell>
          <cell r="BV547">
            <v>0.87301883338349895</v>
          </cell>
        </row>
        <row r="548">
          <cell r="D548">
            <v>0</v>
          </cell>
          <cell r="E548">
            <v>0</v>
          </cell>
          <cell r="AO548" t="str">
            <v>1.4.</v>
          </cell>
          <cell r="AP548" t="str">
            <v xml:space="preserve">Новое строительство ЛЭП 35-330 кВ </v>
          </cell>
          <cell r="BU548">
            <v>0</v>
          </cell>
          <cell r="BV548" t="e">
            <v>#DIV/0!</v>
          </cell>
        </row>
        <row r="549">
          <cell r="C549">
            <v>13</v>
          </cell>
          <cell r="D549">
            <v>0</v>
          </cell>
          <cell r="E549">
            <v>0</v>
          </cell>
        </row>
        <row r="550">
          <cell r="C550">
            <v>14</v>
          </cell>
          <cell r="D550">
            <v>0</v>
          </cell>
          <cell r="E550">
            <v>0</v>
          </cell>
          <cell r="AO550" t="str">
            <v>1.5</v>
          </cell>
          <cell r="AP550" t="str">
            <v>Программы особой важности (федеральные и др.)</v>
          </cell>
          <cell r="BU550">
            <v>0</v>
          </cell>
          <cell r="BV550" t="e">
            <v>#DIV/0!</v>
          </cell>
        </row>
        <row r="551">
          <cell r="D551">
            <v>6.2085913700000006</v>
          </cell>
          <cell r="E551">
            <v>11.39767</v>
          </cell>
        </row>
        <row r="552">
          <cell r="D552">
            <v>0</v>
          </cell>
          <cell r="E552">
            <v>0</v>
          </cell>
          <cell r="AO552">
            <v>2</v>
          </cell>
          <cell r="AP552" t="str">
            <v>Программы</v>
          </cell>
          <cell r="AR552">
            <v>3107.4593368549467</v>
          </cell>
          <cell r="AS552">
            <v>3141.7665670022698</v>
          </cell>
          <cell r="AT552">
            <v>2217.9054075610707</v>
          </cell>
          <cell r="AU552">
            <v>433.53443002</v>
          </cell>
          <cell r="AV552">
            <v>1277.9520712438748</v>
          </cell>
          <cell r="AW552">
            <v>1347.1703225000003</v>
          </cell>
          <cell r="AX552">
            <v>137.993709</v>
          </cell>
          <cell r="AY552">
            <v>125.96819999999997</v>
          </cell>
          <cell r="AZ552">
            <v>239.92694609687479</v>
          </cell>
          <cell r="BA552">
            <v>213.27062000000004</v>
          </cell>
          <cell r="BB552">
            <v>389.50763000000001</v>
          </cell>
          <cell r="BC552">
            <v>406.65799999999984</v>
          </cell>
          <cell r="BD552">
            <v>510.52378614699995</v>
          </cell>
          <cell r="BE552">
            <v>601.27350250000006</v>
          </cell>
          <cell r="BF552">
            <v>69.218251256125541</v>
          </cell>
          <cell r="BG552">
            <v>1.0541634172467462</v>
          </cell>
          <cell r="BH552">
            <v>326.93757918999995</v>
          </cell>
          <cell r="BI552">
            <v>290.12457725000002</v>
          </cell>
          <cell r="BJ552">
            <v>1268.8153943501836</v>
          </cell>
          <cell r="BK552">
            <v>1317.6780694533334</v>
          </cell>
          <cell r="BL552">
            <v>457.84212692</v>
          </cell>
          <cell r="BM552">
            <v>270.20027681000005</v>
          </cell>
          <cell r="BN552">
            <v>212.87409240299999</v>
          </cell>
          <cell r="BO552">
            <v>169.17390188999997</v>
          </cell>
          <cell r="BP552">
            <v>254.82164569385034</v>
          </cell>
          <cell r="BQ552">
            <v>427.12196278000005</v>
          </cell>
          <cell r="BR552">
            <v>343.27752933333329</v>
          </cell>
          <cell r="BS552">
            <v>451.18192797333325</v>
          </cell>
          <cell r="BT552">
            <v>1363.8881720310701</v>
          </cell>
          <cell r="BU552">
            <v>48.862675103149741</v>
          </cell>
          <cell r="BV552">
            <v>1.0385104683634252</v>
          </cell>
          <cell r="BW552">
            <v>0</v>
          </cell>
          <cell r="BX552">
            <v>0</v>
          </cell>
        </row>
        <row r="553">
          <cell r="C553">
            <v>97</v>
          </cell>
          <cell r="D553">
            <v>0.29963999999999996</v>
          </cell>
          <cell r="E553">
            <v>1.45871</v>
          </cell>
          <cell r="AO553" t="str">
            <v>2.2.</v>
          </cell>
          <cell r="AP553" t="str">
            <v>Новое строительство объектов 35-330 кВ</v>
          </cell>
          <cell r="AR553">
            <v>253.4863</v>
          </cell>
          <cell r="AS553">
            <v>254.73721999999998</v>
          </cell>
          <cell r="AT553">
            <v>129.45661999999999</v>
          </cell>
          <cell r="AU553">
            <v>0</v>
          </cell>
          <cell r="AV553">
            <v>0</v>
          </cell>
          <cell r="AW553">
            <v>0.85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0.85</v>
          </cell>
          <cell r="BF553">
            <v>0.85</v>
          </cell>
          <cell r="BG553" t="e">
            <v>#DIV/0!</v>
          </cell>
          <cell r="BH553">
            <v>23.909376569999999</v>
          </cell>
          <cell r="BI553">
            <v>0</v>
          </cell>
          <cell r="BJ553">
            <v>0</v>
          </cell>
          <cell r="BK553">
            <v>25.037738749999999</v>
          </cell>
          <cell r="BL553">
            <v>0</v>
          </cell>
          <cell r="BM553">
            <v>25.856738749999998</v>
          </cell>
          <cell r="BN553">
            <v>0</v>
          </cell>
          <cell r="BO553">
            <v>0</v>
          </cell>
          <cell r="BP553">
            <v>0</v>
          </cell>
          <cell r="BQ553">
            <v>-1.8220000000000001</v>
          </cell>
          <cell r="BR553">
            <v>0</v>
          </cell>
          <cell r="BS553">
            <v>1.0030000000000001</v>
          </cell>
          <cell r="BT553">
            <v>71.179619999999986</v>
          </cell>
          <cell r="BU553">
            <v>25.037738749999999</v>
          </cell>
          <cell r="BV553" t="e">
            <v>#DIV/0!</v>
          </cell>
          <cell r="BW553">
            <v>0</v>
          </cell>
          <cell r="BX553">
            <v>0</v>
          </cell>
        </row>
        <row r="554">
          <cell r="C554">
            <v>98</v>
          </cell>
          <cell r="D554">
            <v>0</v>
          </cell>
          <cell r="E554">
            <v>0.53055999999999992</v>
          </cell>
          <cell r="AO554">
            <v>1</v>
          </cell>
          <cell r="AP554" t="str">
            <v>Воздушные Линии 110-330 кВ (ВН)</v>
          </cell>
          <cell r="AR554">
            <v>11.8</v>
          </cell>
          <cell r="AS554">
            <v>5.722999999999999</v>
          </cell>
          <cell r="AT554">
            <v>5.722999999999999</v>
          </cell>
          <cell r="AU554">
            <v>0</v>
          </cell>
          <cell r="AV554">
            <v>0</v>
          </cell>
          <cell r="AW554">
            <v>0.85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0.85</v>
          </cell>
          <cell r="BF554">
            <v>0.85</v>
          </cell>
          <cell r="BG554" t="e">
            <v>#DIV/0!</v>
          </cell>
          <cell r="BH554">
            <v>0</v>
          </cell>
          <cell r="BI554">
            <v>0</v>
          </cell>
          <cell r="BJ554">
            <v>0</v>
          </cell>
          <cell r="BK554">
            <v>1.0030000000000001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1.0030000000000001</v>
          </cell>
          <cell r="BT554">
            <v>4.72</v>
          </cell>
          <cell r="BU554">
            <v>1.0030000000000001</v>
          </cell>
          <cell r="BV554" t="e">
            <v>#DIV/0!</v>
          </cell>
          <cell r="BW554">
            <v>0</v>
          </cell>
          <cell r="BX554">
            <v>0</v>
          </cell>
        </row>
        <row r="555">
          <cell r="C555">
            <v>99</v>
          </cell>
          <cell r="D555">
            <v>0</v>
          </cell>
          <cell r="E555">
            <v>3.2000000000000001E-2</v>
          </cell>
          <cell r="AN555">
            <v>3</v>
          </cell>
          <cell r="AP555" t="str">
            <v>Строительство заходов от ВЛ 110 Л-170 на ПС "Кисловодск 330"</v>
          </cell>
          <cell r="AQ555" t="str">
            <v>СТФ</v>
          </cell>
          <cell r="AR555">
            <v>11.8</v>
          </cell>
          <cell r="AS555">
            <v>5.722999999999999</v>
          </cell>
          <cell r="AT555">
            <v>5.722999999999999</v>
          </cell>
          <cell r="AU555">
            <v>0</v>
          </cell>
          <cell r="AV555">
            <v>0</v>
          </cell>
          <cell r="AW555">
            <v>0.85</v>
          </cell>
          <cell r="BE555">
            <v>0.85</v>
          </cell>
          <cell r="BF555">
            <v>0.85</v>
          </cell>
          <cell r="BG555" t="e">
            <v>#DIV/0!</v>
          </cell>
          <cell r="BJ555">
            <v>0</v>
          </cell>
          <cell r="BK555">
            <v>1.0030000000000001</v>
          </cell>
          <cell r="BS555">
            <v>1.0030000000000001</v>
          </cell>
          <cell r="BT555">
            <v>4.72</v>
          </cell>
          <cell r="BU555">
            <v>1.0030000000000001</v>
          </cell>
          <cell r="BV555" t="e">
            <v>#DIV/0!</v>
          </cell>
        </row>
        <row r="556">
          <cell r="C556">
            <v>103</v>
          </cell>
          <cell r="D556">
            <v>0</v>
          </cell>
          <cell r="E556">
            <v>1.8995</v>
          </cell>
          <cell r="AO556">
            <v>2</v>
          </cell>
          <cell r="AP556" t="str">
            <v>Воздушные Линии 35 кВ (СН1)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 t="e">
            <v>#DIV/0!</v>
          </cell>
          <cell r="BH556">
            <v>0</v>
          </cell>
          <cell r="BI556">
            <v>0</v>
          </cell>
          <cell r="BJ556">
            <v>0</v>
          </cell>
          <cell r="BK556">
            <v>0.12515013999999999</v>
          </cell>
          <cell r="BL556">
            <v>0</v>
          </cell>
          <cell r="BM556">
            <v>0.12515013999999999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0.12515013999999999</v>
          </cell>
          <cell r="BV556" t="e">
            <v>#DIV/0!</v>
          </cell>
          <cell r="BW556">
            <v>0</v>
          </cell>
          <cell r="BX556">
            <v>0</v>
          </cell>
        </row>
        <row r="557">
          <cell r="C557">
            <v>104</v>
          </cell>
          <cell r="D557">
            <v>2.1423130000000001</v>
          </cell>
          <cell r="E557">
            <v>0</v>
          </cell>
          <cell r="AN557">
            <v>4</v>
          </cell>
          <cell r="AP557" t="str">
            <v>Строительство ВЛ-35кВ "Победа - Рогатая Балка" с ячейкой 35кВ на ПС "Р.Балка"</v>
          </cell>
          <cell r="AQ557" t="str">
            <v>СТФ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BF557">
            <v>0</v>
          </cell>
          <cell r="BG557" t="e">
            <v>#DIV/0!</v>
          </cell>
          <cell r="BJ557">
            <v>0</v>
          </cell>
          <cell r="BK557">
            <v>0.12515013999999999</v>
          </cell>
          <cell r="BM557">
            <v>0.12515013999999999</v>
          </cell>
          <cell r="BT557">
            <v>0</v>
          </cell>
          <cell r="BU557">
            <v>0.12515013999999999</v>
          </cell>
          <cell r="BV557" t="e">
            <v>#DIV/0!</v>
          </cell>
        </row>
        <row r="558">
          <cell r="C558">
            <v>105</v>
          </cell>
          <cell r="D558">
            <v>0.10277</v>
          </cell>
          <cell r="E558">
            <v>2.2578899999999997</v>
          </cell>
          <cell r="AO558">
            <v>3</v>
          </cell>
          <cell r="AP558" t="str">
            <v>Кабельные Линии 110-330 кВ (ВН)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</row>
        <row r="559">
          <cell r="C559">
            <v>106</v>
          </cell>
          <cell r="D559">
            <v>3.6482283700000004</v>
          </cell>
          <cell r="E559">
            <v>0</v>
          </cell>
        </row>
        <row r="560">
          <cell r="C560">
            <v>107</v>
          </cell>
          <cell r="D560">
            <v>1.5640000000000001E-2</v>
          </cell>
          <cell r="E560">
            <v>5.2190099999999999</v>
          </cell>
          <cell r="AO560">
            <v>4</v>
          </cell>
          <cell r="AP560" t="str">
            <v>Кабельные Линии 35 кВ (СН1)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</row>
        <row r="561">
          <cell r="C561">
            <v>108</v>
          </cell>
          <cell r="D561">
            <v>0</v>
          </cell>
          <cell r="E561">
            <v>0</v>
          </cell>
        </row>
        <row r="562">
          <cell r="D562">
            <v>0.74335642000000002</v>
          </cell>
          <cell r="E562">
            <v>0.56455999999999995</v>
          </cell>
          <cell r="AO562">
            <v>5</v>
          </cell>
          <cell r="AP562" t="str">
            <v>ПС 110-330 кВ (ВН)</v>
          </cell>
          <cell r="AR562">
            <v>241.68629999999999</v>
          </cell>
          <cell r="AS562">
            <v>249.01421999999999</v>
          </cell>
          <cell r="AT562">
            <v>123.73361999999999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 t="e">
            <v>#DIV/0!</v>
          </cell>
          <cell r="BH562">
            <v>23.909376569999999</v>
          </cell>
          <cell r="BI562">
            <v>0</v>
          </cell>
          <cell r="BJ562">
            <v>0</v>
          </cell>
          <cell r="BK562">
            <v>23.90958861</v>
          </cell>
          <cell r="BL562">
            <v>0</v>
          </cell>
          <cell r="BM562">
            <v>25.731588609999999</v>
          </cell>
          <cell r="BN562">
            <v>0</v>
          </cell>
          <cell r="BO562">
            <v>0</v>
          </cell>
          <cell r="BP562">
            <v>0</v>
          </cell>
          <cell r="BQ562">
            <v>-1.8220000000000001</v>
          </cell>
          <cell r="BR562">
            <v>0</v>
          </cell>
          <cell r="BS562">
            <v>0</v>
          </cell>
          <cell r="BT562">
            <v>66.459619999999987</v>
          </cell>
          <cell r="BU562">
            <v>23.90958861</v>
          </cell>
          <cell r="BV562" t="e">
            <v>#DIV/0!</v>
          </cell>
          <cell r="BW562">
            <v>0</v>
          </cell>
          <cell r="BX562">
            <v>0</v>
          </cell>
        </row>
        <row r="563">
          <cell r="D563">
            <v>0</v>
          </cell>
          <cell r="E563">
            <v>0</v>
          </cell>
          <cell r="AN563">
            <v>5</v>
          </cell>
          <cell r="AP563" t="str">
            <v>Расширение  ПС 110/10 кВ "Южная"- ( установка 3-го тр-ра мощностью 25,0 тыс. кВА, устройство трансформаторной ячейки 110 кВ для Т-3; строительство помещения ЗРУ-10 для 3-й С.Ш. РУ-10 кВ, установка ячеек К-63 с вакуумными выкл.в проект. Помещении ЗРУ-10)</v>
          </cell>
          <cell r="AQ563" t="str">
            <v>СТФ</v>
          </cell>
          <cell r="AR563">
            <v>241.68629999999999</v>
          </cell>
          <cell r="AS563">
            <v>249.01421999999999</v>
          </cell>
          <cell r="AT563">
            <v>123.73361999999999</v>
          </cell>
          <cell r="AU563">
            <v>0</v>
          </cell>
          <cell r="AV563">
            <v>0</v>
          </cell>
          <cell r="AW563">
            <v>0</v>
          </cell>
          <cell r="BF563">
            <v>0</v>
          </cell>
          <cell r="BG563" t="e">
            <v>#DIV/0!</v>
          </cell>
          <cell r="BH563">
            <v>23.909376569999999</v>
          </cell>
          <cell r="BJ563">
            <v>0</v>
          </cell>
          <cell r="BK563">
            <v>23.90958861</v>
          </cell>
          <cell r="BM563">
            <v>25.731588609999999</v>
          </cell>
          <cell r="BQ563">
            <v>-1.8220000000000001</v>
          </cell>
          <cell r="BT563">
            <v>66.459619999999987</v>
          </cell>
          <cell r="BU563">
            <v>23.90958861</v>
          </cell>
          <cell r="BV563" t="e">
            <v>#DIV/0!</v>
          </cell>
        </row>
        <row r="564">
          <cell r="C564">
            <v>109</v>
          </cell>
          <cell r="D564">
            <v>0</v>
          </cell>
          <cell r="E564">
            <v>0.56455999999999995</v>
          </cell>
          <cell r="AO564">
            <v>6</v>
          </cell>
          <cell r="AP564" t="str">
            <v>ПС 35 кВ (СН1)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</row>
        <row r="565">
          <cell r="C565">
            <v>110</v>
          </cell>
          <cell r="D565">
            <v>0.74335642000000002</v>
          </cell>
          <cell r="E565">
            <v>0</v>
          </cell>
        </row>
        <row r="566">
          <cell r="D566">
            <v>0</v>
          </cell>
          <cell r="E566">
            <v>0</v>
          </cell>
          <cell r="AO566" t="str">
            <v>2.3.</v>
          </cell>
          <cell r="AP566" t="str">
            <v>ТПиР объектов 35-330 кВ</v>
          </cell>
          <cell r="AR566">
            <v>509.55331999999999</v>
          </cell>
          <cell r="AS566">
            <v>353.35747515079998</v>
          </cell>
          <cell r="AT566">
            <v>211.7847716</v>
          </cell>
          <cell r="AU566">
            <v>42.232733059999994</v>
          </cell>
          <cell r="AV566">
            <v>21.12</v>
          </cell>
          <cell r="AW566">
            <v>49.933620000000005</v>
          </cell>
          <cell r="AX566">
            <v>0</v>
          </cell>
          <cell r="AY566">
            <v>2.9769999999999999</v>
          </cell>
          <cell r="AZ566">
            <v>6.2270000000000003</v>
          </cell>
          <cell r="BA566">
            <v>9.4606200000000005</v>
          </cell>
          <cell r="BB566">
            <v>8.2810000000000006</v>
          </cell>
          <cell r="BC566">
            <v>6.0149999999999997</v>
          </cell>
          <cell r="BD566">
            <v>6.6120000000000001</v>
          </cell>
          <cell r="BE566">
            <v>31.480999999999998</v>
          </cell>
          <cell r="BF566">
            <v>18.727999999999994</v>
          </cell>
          <cell r="BG566" t="e">
            <v>#DIV/0!</v>
          </cell>
          <cell r="BH566">
            <v>47.813605189999983</v>
          </cell>
          <cell r="BI566">
            <v>0</v>
          </cell>
          <cell r="BJ566">
            <v>114.21054133333334</v>
          </cell>
          <cell r="BK566">
            <v>96.041779020000021</v>
          </cell>
          <cell r="BL566">
            <v>94.668285999999995</v>
          </cell>
          <cell r="BM566">
            <v>37.511143420000039</v>
          </cell>
          <cell r="BN566">
            <v>7.4201939999999986</v>
          </cell>
          <cell r="BO566">
            <v>14.313786</v>
          </cell>
          <cell r="BP566">
            <v>4.0376846666666664</v>
          </cell>
          <cell r="BQ566">
            <v>27.387489599999999</v>
          </cell>
          <cell r="BR566">
            <v>8.0843766666666674</v>
          </cell>
          <cell r="BS566">
            <v>16.829359999999998</v>
          </cell>
          <cell r="BT566">
            <v>93.090399999999988</v>
          </cell>
          <cell r="BU566">
            <v>-18.1687623133333</v>
          </cell>
          <cell r="BV566" t="e">
            <v>#DIV/0!</v>
          </cell>
          <cell r="BW566">
            <v>0</v>
          </cell>
          <cell r="BX566">
            <v>0</v>
          </cell>
        </row>
        <row r="567">
          <cell r="D567">
            <v>7.1635183199999997</v>
          </cell>
          <cell r="E567">
            <v>0.26573000000000002</v>
          </cell>
          <cell r="AO567">
            <v>1</v>
          </cell>
          <cell r="AP567" t="str">
            <v>Воздушные Линии 110-330 кВ (ВН)</v>
          </cell>
          <cell r="AR567">
            <v>152.90186</v>
          </cell>
          <cell r="AS567">
            <v>154.74807381080001</v>
          </cell>
          <cell r="AT567">
            <v>120.4905316</v>
          </cell>
          <cell r="AU567">
            <v>0.17852006000000001</v>
          </cell>
          <cell r="AV567">
            <v>13.848000000000001</v>
          </cell>
          <cell r="AW567">
            <v>48.995620000000002</v>
          </cell>
          <cell r="AX567">
            <v>0</v>
          </cell>
          <cell r="AY567">
            <v>0.38700000000000001</v>
          </cell>
          <cell r="AZ567">
            <v>3.9550000000000001</v>
          </cell>
          <cell r="BA567">
            <v>13.16262</v>
          </cell>
          <cell r="BB567">
            <v>3.2810000000000001</v>
          </cell>
          <cell r="BC567">
            <v>4.2149999999999999</v>
          </cell>
          <cell r="BD567">
            <v>6.6120000000000001</v>
          </cell>
          <cell r="BE567">
            <v>31.230999999999998</v>
          </cell>
          <cell r="BF567">
            <v>25.061999999999998</v>
          </cell>
          <cell r="BG567" t="e">
            <v>#DIV/0!</v>
          </cell>
          <cell r="BH567">
            <v>8.7652400000000004</v>
          </cell>
          <cell r="BI567">
            <v>0</v>
          </cell>
          <cell r="BJ567">
            <v>18.611767999999998</v>
          </cell>
          <cell r="BK567">
            <v>45.216815599999997</v>
          </cell>
          <cell r="BL567">
            <v>5.5950699999999998</v>
          </cell>
          <cell r="BM567">
            <v>0.57024000000000008</v>
          </cell>
          <cell r="BN567">
            <v>6.7946366666666655</v>
          </cell>
          <cell r="BO567">
            <v>7.546786</v>
          </cell>
          <cell r="BP567">
            <v>1.6776846666666667</v>
          </cell>
          <cell r="BQ567">
            <v>20.476929599999998</v>
          </cell>
          <cell r="BR567">
            <v>4.5443766666666665</v>
          </cell>
          <cell r="BS567">
            <v>16.622859999999999</v>
          </cell>
          <cell r="BT567">
            <v>63.572559999999996</v>
          </cell>
          <cell r="BU567">
            <v>26.605047599999999</v>
          </cell>
          <cell r="BV567" t="e">
            <v>#DIV/0!</v>
          </cell>
          <cell r="BW567">
            <v>0</v>
          </cell>
          <cell r="BX567">
            <v>0</v>
          </cell>
        </row>
        <row r="568">
          <cell r="D568">
            <v>7.1488883199999993</v>
          </cell>
          <cell r="E568">
            <v>0.26573000000000002</v>
          </cell>
          <cell r="AN568">
            <v>6</v>
          </cell>
          <cell r="AP568" t="str">
            <v>Реконструкция ВЛ 110 кВ Л-77 ПС "Прикумск-330" - ПС "Покойная" -  (замена сущ. проводов на АС-240, сущ. опор на новые бетонные и металл., вынос ВЛ из зоны затопления от № 58 до № 63, строительство нового 2х цепного участка прот. 6,62 км от ПС Буденовск 1П</v>
          </cell>
          <cell r="AQ568" t="str">
            <v>СТФ</v>
          </cell>
          <cell r="AR568">
            <v>91.205420000000004</v>
          </cell>
          <cell r="AS568">
            <v>92.470835976800004</v>
          </cell>
          <cell r="AT568">
            <v>58.772260000000003</v>
          </cell>
          <cell r="AU568">
            <v>2.8353759999999999E-2</v>
          </cell>
          <cell r="AV568">
            <v>9.8930000000000007</v>
          </cell>
          <cell r="AW568">
            <v>35.204999999999998</v>
          </cell>
          <cell r="AX568">
            <v>0</v>
          </cell>
          <cell r="AY568">
            <v>0.38700000000000001</v>
          </cell>
          <cell r="AZ568">
            <v>0</v>
          </cell>
          <cell r="BA568">
            <v>0.249</v>
          </cell>
          <cell r="BB568">
            <v>3.2810000000000001</v>
          </cell>
          <cell r="BC568">
            <v>3.3379999999999996</v>
          </cell>
          <cell r="BD568">
            <v>6.6120000000000001</v>
          </cell>
          <cell r="BE568">
            <v>31.230999999999998</v>
          </cell>
          <cell r="BF568">
            <v>25.311999999999998</v>
          </cell>
          <cell r="BG568">
            <v>3.5585767714545633</v>
          </cell>
          <cell r="BJ568">
            <v>11.401868</v>
          </cell>
          <cell r="BK568">
            <v>20.178898</v>
          </cell>
          <cell r="BL568">
            <v>0</v>
          </cell>
          <cell r="BM568">
            <v>0.38700000000000001</v>
          </cell>
          <cell r="BN568">
            <v>5.179806666666666</v>
          </cell>
          <cell r="BP568">
            <v>1.6776846666666667</v>
          </cell>
          <cell r="BQ568">
            <v>4.0658979999999998</v>
          </cell>
          <cell r="BR568">
            <v>4.5443766666666665</v>
          </cell>
          <cell r="BS568">
            <v>15.726000000000001</v>
          </cell>
          <cell r="BT568">
            <v>17.230360000000001</v>
          </cell>
          <cell r="BU568">
            <v>8.7770299999999999</v>
          </cell>
          <cell r="BV568">
            <v>1.7697887749621377</v>
          </cell>
        </row>
        <row r="569">
          <cell r="C569">
            <v>15</v>
          </cell>
          <cell r="D569">
            <v>0</v>
          </cell>
          <cell r="E569">
            <v>0</v>
          </cell>
          <cell r="AN569">
            <v>7</v>
          </cell>
          <cell r="AP569" t="str">
            <v>Реконструкция ВЛ 110 кВ Л-111 и Л-115 ГЭС-4 - ПС Азот (вынос опоры № 44 из зоны подмыва)</v>
          </cell>
          <cell r="AQ569" t="str">
            <v>СТФ</v>
          </cell>
          <cell r="AR569">
            <v>1.2768999999999997</v>
          </cell>
          <cell r="AS569">
            <v>1.2486762339999999</v>
          </cell>
          <cell r="AT569">
            <v>1.0348599999999999</v>
          </cell>
          <cell r="AU569">
            <v>0.1501663</v>
          </cell>
          <cell r="AV569">
            <v>0.95499999999999996</v>
          </cell>
          <cell r="AW569">
            <v>0.877</v>
          </cell>
          <cell r="AX569">
            <v>0</v>
          </cell>
          <cell r="AZ569">
            <v>0.95499999999999996</v>
          </cell>
          <cell r="BB569">
            <v>0</v>
          </cell>
          <cell r="BC569">
            <v>0.877</v>
          </cell>
          <cell r="BD569">
            <v>0</v>
          </cell>
          <cell r="BF569">
            <v>-7.7999999999999958E-2</v>
          </cell>
          <cell r="BG569">
            <v>0.918324607329843</v>
          </cell>
          <cell r="BJ569">
            <v>1.1269</v>
          </cell>
          <cell r="BK569">
            <v>1.0348599999999999</v>
          </cell>
          <cell r="BL569">
            <v>0.33806999999999998</v>
          </cell>
          <cell r="BM569">
            <v>0.13800000000000001</v>
          </cell>
          <cell r="BN569">
            <v>0.78882999999999992</v>
          </cell>
          <cell r="BP569">
            <v>0</v>
          </cell>
          <cell r="BR569">
            <v>0</v>
          </cell>
          <cell r="BS569">
            <v>0.89685999999999988</v>
          </cell>
          <cell r="BT569">
            <v>0.89685999999999999</v>
          </cell>
          <cell r="BU569">
            <v>-9.2040000000000122E-2</v>
          </cell>
          <cell r="BV569">
            <v>0.91832460732984278</v>
          </cell>
        </row>
        <row r="570">
          <cell r="C570">
            <v>16</v>
          </cell>
          <cell r="D570">
            <v>4.5088139999999992</v>
          </cell>
          <cell r="E570">
            <v>7.6100000000000004E-3</v>
          </cell>
          <cell r="AN570">
            <v>8</v>
          </cell>
          <cell r="AP570" t="str">
            <v>Реконструкция ВЛ 110 кВ Л-31 ПС "ГЭС 3" - ПС "Водораздел" -  (замена сущ. проводов на АС-240)</v>
          </cell>
          <cell r="AQ570" t="str">
            <v>СТФ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BF570">
            <v>0</v>
          </cell>
          <cell r="BG570" t="e">
            <v>#DIV/0!</v>
          </cell>
          <cell r="BH570">
            <v>4.5240000000000002E-2</v>
          </cell>
          <cell r="BJ570">
            <v>0</v>
          </cell>
          <cell r="BK570">
            <v>4.5240000000000002E-2</v>
          </cell>
          <cell r="BM570">
            <v>4.5240000000000002E-2</v>
          </cell>
          <cell r="BT570">
            <v>0</v>
          </cell>
          <cell r="BU570">
            <v>4.5240000000000002E-2</v>
          </cell>
          <cell r="BV570" t="e">
            <v>#DIV/0!</v>
          </cell>
        </row>
        <row r="571">
          <cell r="C571">
            <v>36</v>
          </cell>
          <cell r="D571">
            <v>0</v>
          </cell>
          <cell r="E571">
            <v>8.7760000000000005E-2</v>
          </cell>
          <cell r="AN571">
            <v>9</v>
          </cell>
          <cell r="AP571" t="str">
            <v>Реконструкция ВЛ 110 кВ Л-246 c заменой сущ. проводов на провода  АС-185 и частичной заменой опор, изоляторов)</v>
          </cell>
          <cell r="AQ571" t="str">
            <v>СТФ</v>
          </cell>
          <cell r="AR571">
            <v>44.489539999999998</v>
          </cell>
          <cell r="AS571">
            <v>48.897429999999993</v>
          </cell>
          <cell r="AT571">
            <v>48.782379999999996</v>
          </cell>
          <cell r="AU571">
            <v>0</v>
          </cell>
          <cell r="AV571">
            <v>3</v>
          </cell>
          <cell r="AW571">
            <v>2.8279999999999998</v>
          </cell>
          <cell r="AX571">
            <v>0</v>
          </cell>
          <cell r="AZ571">
            <v>3</v>
          </cell>
          <cell r="BA571">
            <v>2.8279999999999998</v>
          </cell>
          <cell r="BB571">
            <v>0</v>
          </cell>
          <cell r="BD571">
            <v>0</v>
          </cell>
          <cell r="BF571">
            <v>-0.17200000000000015</v>
          </cell>
          <cell r="BG571">
            <v>0.94266666666666665</v>
          </cell>
          <cell r="BJ571">
            <v>3.54</v>
          </cell>
          <cell r="BK571">
            <v>3.336786</v>
          </cell>
          <cell r="BL571">
            <v>2.714</v>
          </cell>
          <cell r="BN571">
            <v>0.82599999999999996</v>
          </cell>
          <cell r="BO571">
            <v>3.336786</v>
          </cell>
          <cell r="BP571">
            <v>0</v>
          </cell>
          <cell r="BR571">
            <v>0</v>
          </cell>
          <cell r="BT571">
            <v>45.445339999999995</v>
          </cell>
          <cell r="BU571">
            <v>-0.20321400000000001</v>
          </cell>
          <cell r="BV571">
            <v>0.94259491525423733</v>
          </cell>
        </row>
        <row r="572">
          <cell r="C572">
            <v>25</v>
          </cell>
          <cell r="D572">
            <v>0</v>
          </cell>
          <cell r="E572">
            <v>0</v>
          </cell>
          <cell r="AN572">
            <v>10</v>
          </cell>
          <cell r="AP572" t="str">
            <v>Реконструкция ВЛ 110 кВ ПС "Троицкая" - ПС "Стодеревская"</v>
          </cell>
          <cell r="AQ572" t="str">
            <v>СТФ</v>
          </cell>
          <cell r="AS572">
            <v>4.1598068000000001</v>
          </cell>
          <cell r="AT572">
            <v>4.0447568</v>
          </cell>
          <cell r="AU572">
            <v>0</v>
          </cell>
          <cell r="AV572">
            <v>0</v>
          </cell>
          <cell r="AW572">
            <v>3.4277600000000001</v>
          </cell>
          <cell r="BA572">
            <v>3.4277600000000001</v>
          </cell>
          <cell r="BK572">
            <v>4.0447568</v>
          </cell>
          <cell r="BQ572">
            <v>4.0447568</v>
          </cell>
          <cell r="BU572">
            <v>4.0447568</v>
          </cell>
        </row>
        <row r="573">
          <cell r="C573">
            <v>26</v>
          </cell>
          <cell r="D573">
            <v>0</v>
          </cell>
          <cell r="E573">
            <v>0</v>
          </cell>
          <cell r="AN573">
            <v>11</v>
          </cell>
          <cell r="AP573" t="str">
            <v>Реконструкция ВЛ 110 кВ Л-158 ПС "Моздок" -ПС "Троицкая"</v>
          </cell>
          <cell r="AQ573" t="str">
            <v>СТФ</v>
          </cell>
          <cell r="AS573">
            <v>7.9713247999999997</v>
          </cell>
          <cell r="AT573">
            <v>7.8562747999999996</v>
          </cell>
          <cell r="AU573">
            <v>0</v>
          </cell>
          <cell r="AV573">
            <v>0</v>
          </cell>
          <cell r="AW573">
            <v>6.6578600000000003</v>
          </cell>
          <cell r="BA573">
            <v>6.6578600000000003</v>
          </cell>
          <cell r="BK573">
            <v>7.8562747999999996</v>
          </cell>
          <cell r="BQ573">
            <v>7.8562747999999996</v>
          </cell>
          <cell r="BU573">
            <v>7.8562747999999996</v>
          </cell>
        </row>
        <row r="574">
          <cell r="C574">
            <v>19</v>
          </cell>
          <cell r="D574">
            <v>0</v>
          </cell>
          <cell r="E574">
            <v>0</v>
          </cell>
          <cell r="AN574">
            <v>12</v>
          </cell>
          <cell r="AP574" t="str">
            <v>Мероприятия по внедрению системы температурного мониторинга на ВЛ-110 кВ Сенгилеевская ГЭС – «III Подъем» №132, «Машук» – «Е-2» №10, «ГНС» – «Е-2» №191. (Приказ ОАО «Холдинг МРСК» от 08.10.2010 № 430)</v>
          </cell>
          <cell r="AQ574" t="str">
            <v>СТФ</v>
          </cell>
          <cell r="AR574">
            <v>15.93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BF574">
            <v>0</v>
          </cell>
          <cell r="BG574" t="e">
            <v>#DIV/0!</v>
          </cell>
          <cell r="BH574">
            <v>8.7200000000000006</v>
          </cell>
          <cell r="BJ574">
            <v>2.5430000000000001</v>
          </cell>
          <cell r="BK574">
            <v>8.7200000000000006</v>
          </cell>
          <cell r="BL574">
            <v>2.5430000000000001</v>
          </cell>
          <cell r="BO574">
            <v>4.21</v>
          </cell>
          <cell r="BQ574">
            <v>4.5100000000000007</v>
          </cell>
          <cell r="BT574">
            <v>0</v>
          </cell>
          <cell r="BU574">
            <v>6.1770000000000005</v>
          </cell>
          <cell r="BV574">
            <v>3.429020841525757</v>
          </cell>
        </row>
        <row r="575">
          <cell r="C575">
            <v>17</v>
          </cell>
          <cell r="D575">
            <v>0</v>
          </cell>
          <cell r="E575">
            <v>0</v>
          </cell>
          <cell r="AO575">
            <v>2</v>
          </cell>
          <cell r="AP575" t="str">
            <v>Воздушные Линии 35 кВ (СН1)</v>
          </cell>
          <cell r="AR575">
            <v>11.0861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-9.0419999999999998</v>
          </cell>
          <cell r="AX575">
            <v>0</v>
          </cell>
          <cell r="AY575">
            <v>0</v>
          </cell>
          <cell r="AZ575">
            <v>0</v>
          </cell>
          <cell r="BA575">
            <v>-9.0419999999999998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-9.0419999999999998</v>
          </cell>
          <cell r="BG575" t="e">
            <v>#DIV/0!</v>
          </cell>
          <cell r="BH575">
            <v>0.24576259999999964</v>
          </cell>
          <cell r="BI575">
            <v>0</v>
          </cell>
          <cell r="BJ575">
            <v>2.2599999999999998</v>
          </cell>
          <cell r="BK575">
            <v>0.2457626</v>
          </cell>
          <cell r="BL575">
            <v>2.2599999999999998</v>
          </cell>
          <cell r="BM575">
            <v>0.2457626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-2.0142373999999998</v>
          </cell>
          <cell r="BV575">
            <v>0.10874451327433629</v>
          </cell>
          <cell r="BW575">
            <v>0</v>
          </cell>
          <cell r="BX575">
            <v>0</v>
          </cell>
        </row>
        <row r="576">
          <cell r="C576">
            <v>18</v>
          </cell>
          <cell r="D576">
            <v>0</v>
          </cell>
          <cell r="E576">
            <v>0</v>
          </cell>
          <cell r="AN576">
            <v>13</v>
          </cell>
          <cell r="AP576" t="str">
            <v xml:space="preserve">Реконструкция ВЛ -35 кВ Л-323 ПС "Кисловодск" - ПС "Зеленогорская" </v>
          </cell>
          <cell r="AQ576" t="str">
            <v>СТФ</v>
          </cell>
          <cell r="AR576">
            <v>11.0861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BF576">
            <v>0</v>
          </cell>
          <cell r="BG576" t="e">
            <v>#DIV/0!</v>
          </cell>
          <cell r="BH576">
            <v>0.24576259999999964</v>
          </cell>
          <cell r="BJ576">
            <v>2.2599999999999998</v>
          </cell>
          <cell r="BK576">
            <v>0.2457626</v>
          </cell>
          <cell r="BL576">
            <v>2.2599999999999998</v>
          </cell>
          <cell r="BM576">
            <v>0.2457626</v>
          </cell>
          <cell r="BN576">
            <v>0</v>
          </cell>
          <cell r="BP576">
            <v>0</v>
          </cell>
          <cell r="BQ576">
            <v>0</v>
          </cell>
          <cell r="BR576">
            <v>0</v>
          </cell>
          <cell r="BT576">
            <v>0</v>
          </cell>
          <cell r="BU576">
            <v>-2.0142373999999998</v>
          </cell>
          <cell r="BV576">
            <v>0.10874451327433629</v>
          </cell>
        </row>
        <row r="577">
          <cell r="C577">
            <v>20</v>
          </cell>
          <cell r="D577">
            <v>0</v>
          </cell>
          <cell r="E577">
            <v>0</v>
          </cell>
          <cell r="AN577">
            <v>14</v>
          </cell>
          <cell r="AP577" t="str">
            <v>Реконструкция ВЛ 35 кВ Л-340 ПС "Александровская" - ПС "Н.Ставропольская"</v>
          </cell>
          <cell r="AQ577" t="str">
            <v>СТФ</v>
          </cell>
          <cell r="AW577">
            <v>-9.0419999999999998</v>
          </cell>
          <cell r="BA577">
            <v>-9.0419999999999998</v>
          </cell>
          <cell r="BF577">
            <v>-9.0419999999999998</v>
          </cell>
          <cell r="BU577">
            <v>0</v>
          </cell>
          <cell r="BV577" t="e">
            <v>#DIV/0!</v>
          </cell>
        </row>
        <row r="578">
          <cell r="C578">
            <v>21</v>
          </cell>
          <cell r="D578">
            <v>0</v>
          </cell>
          <cell r="E578">
            <v>0</v>
          </cell>
          <cell r="AO578">
            <v>3</v>
          </cell>
          <cell r="AP578" t="str">
            <v>Кабельные Линии 110-330 кВ (ВН)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</row>
        <row r="579">
          <cell r="C579">
            <v>22</v>
          </cell>
          <cell r="D579">
            <v>0</v>
          </cell>
          <cell r="E579">
            <v>0</v>
          </cell>
        </row>
        <row r="580">
          <cell r="C580">
            <v>23</v>
          </cell>
          <cell r="D580">
            <v>0</v>
          </cell>
          <cell r="E580">
            <v>0</v>
          </cell>
          <cell r="AO580">
            <v>4</v>
          </cell>
          <cell r="AP580" t="str">
            <v>Кабельные Линии 35 кВ (СН1)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</row>
        <row r="581">
          <cell r="C581">
            <v>24</v>
          </cell>
          <cell r="D581">
            <v>0</v>
          </cell>
          <cell r="E581">
            <v>0</v>
          </cell>
        </row>
        <row r="582">
          <cell r="C582">
            <v>370</v>
          </cell>
          <cell r="D582">
            <v>2.6400743199999996</v>
          </cell>
          <cell r="E582">
            <v>0.17036000000000001</v>
          </cell>
          <cell r="AO582">
            <v>5</v>
          </cell>
          <cell r="AP582" t="str">
            <v>ПС 110-330 кВ (ВН)</v>
          </cell>
          <cell r="AR582">
            <v>345.56536</v>
          </cell>
          <cell r="AS582">
            <v>198.60940133999998</v>
          </cell>
          <cell r="AT582">
            <v>91.294239999999988</v>
          </cell>
          <cell r="AU582">
            <v>42.054212999999997</v>
          </cell>
          <cell r="AV582">
            <v>7.2720000000000002</v>
          </cell>
          <cell r="AW582">
            <v>9.98</v>
          </cell>
          <cell r="AX582">
            <v>0</v>
          </cell>
          <cell r="AY582">
            <v>2.59</v>
          </cell>
          <cell r="AZ582">
            <v>2.2719999999999998</v>
          </cell>
          <cell r="BA582">
            <v>5.34</v>
          </cell>
          <cell r="BB582">
            <v>5</v>
          </cell>
          <cell r="BC582">
            <v>1.8</v>
          </cell>
          <cell r="BD582">
            <v>0</v>
          </cell>
          <cell r="BE582">
            <v>0.25</v>
          </cell>
          <cell r="BF582">
            <v>2.7079999999999997</v>
          </cell>
          <cell r="BG582" t="e">
            <v>#DIV/0!</v>
          </cell>
          <cell r="BH582">
            <v>38.708923929999983</v>
          </cell>
          <cell r="BI582">
            <v>0</v>
          </cell>
          <cell r="BJ582">
            <v>93.338773333333336</v>
          </cell>
          <cell r="BK582">
            <v>50.485522160000031</v>
          </cell>
          <cell r="BL582">
            <v>86.813215999999997</v>
          </cell>
          <cell r="BM582">
            <v>36.60146216000004</v>
          </cell>
          <cell r="BN582">
            <v>0.6255573333333333</v>
          </cell>
          <cell r="BO582">
            <v>6.7669999999999995</v>
          </cell>
          <cell r="BP582">
            <v>2.36</v>
          </cell>
          <cell r="BQ582">
            <v>6.9105600000000003</v>
          </cell>
          <cell r="BR582">
            <v>3.54</v>
          </cell>
          <cell r="BS582">
            <v>0.20649999999999999</v>
          </cell>
          <cell r="BT582">
            <v>29.517839999999996</v>
          </cell>
          <cell r="BU582">
            <v>-42.853251173333298</v>
          </cell>
          <cell r="BV582" t="e">
            <v>#DIV/0!</v>
          </cell>
          <cell r="BW582">
            <v>0</v>
          </cell>
          <cell r="BX582">
            <v>0</v>
          </cell>
        </row>
        <row r="583">
          <cell r="C583">
            <v>27</v>
          </cell>
          <cell r="D583">
            <v>0</v>
          </cell>
          <cell r="E583">
            <v>0</v>
          </cell>
          <cell r="AN583">
            <v>15</v>
          </cell>
          <cell r="AP583" t="str">
            <v>Реконструкция ПС 110/35/10кВ "Ачикулак" в Нефтекумском районе(замена тр-ра Т-2  на тр-р 10 тыс.кВА,сущ.выкл.110кВ на элегазовые выкл.типа ВЭБ-110, сущ.разъед. на РГ-110 с двигат. приводом, сущ.ТН-110 на ТН типа НАМИ-110, сущ.выкл.35кВ на элегазовые выкл.т</v>
          </cell>
          <cell r="AQ583" t="str">
            <v>СТФ</v>
          </cell>
          <cell r="AR583">
            <v>133.88662000000002</v>
          </cell>
          <cell r="AS583">
            <v>137.37186999999997</v>
          </cell>
          <cell r="AT583">
            <v>79.680679999999995</v>
          </cell>
          <cell r="AU583">
            <v>0</v>
          </cell>
          <cell r="AV583">
            <v>2.2719999999999998</v>
          </cell>
          <cell r="AW583">
            <v>2.1539999999999999</v>
          </cell>
          <cell r="AX583">
            <v>0</v>
          </cell>
          <cell r="AZ583">
            <v>2.2719999999999998</v>
          </cell>
          <cell r="BA583">
            <v>2.1539999999999999</v>
          </cell>
          <cell r="BB583">
            <v>0</v>
          </cell>
          <cell r="BD583">
            <v>0</v>
          </cell>
          <cell r="BF583">
            <v>-0.11799999999999988</v>
          </cell>
          <cell r="BG583">
            <v>0.94806338028169024</v>
          </cell>
          <cell r="BH583">
            <v>2.7574711400000007</v>
          </cell>
          <cell r="BJ583">
            <v>18.822037333333331</v>
          </cell>
          <cell r="BK583">
            <v>5.2994711400000103</v>
          </cell>
          <cell r="BL583">
            <v>18.196479999999998</v>
          </cell>
          <cell r="BM583">
            <v>2.75747114000001</v>
          </cell>
          <cell r="BN583">
            <v>0.6255573333333333</v>
          </cell>
          <cell r="BO583">
            <v>2.5419999999999998</v>
          </cell>
          <cell r="BP583">
            <v>0</v>
          </cell>
          <cell r="BR583">
            <v>0</v>
          </cell>
          <cell r="BT583">
            <v>27.138959999999997</v>
          </cell>
          <cell r="BU583">
            <v>-13.52256619333332</v>
          </cell>
          <cell r="BV583">
            <v>0.28155672237536089</v>
          </cell>
        </row>
        <row r="584">
          <cell r="D584">
            <v>0</v>
          </cell>
          <cell r="E584">
            <v>0</v>
          </cell>
          <cell r="AN584">
            <v>16</v>
          </cell>
          <cell r="AP584" t="str">
            <v>Реконструкция ПС 110/10кВ "Лермонтовская" (замена сущ. силового тр-ра  Т-2 110/10 кВ мощн. 6,3 т. кВА на тр-р мощн. 16 т. кВА, сущ. ОД и КЗ 110 кВ на элегазовые выключатели ВЭБ-110 -2 шт., сущ. разъед. 110 кВ с ручн. привдом на РГ-110 с электродвигательны</v>
          </cell>
          <cell r="AQ584" t="str">
            <v>СТФ</v>
          </cell>
          <cell r="AR584">
            <v>64.445699999999988</v>
          </cell>
          <cell r="AS584">
            <v>58.563651339999993</v>
          </cell>
          <cell r="AT584">
            <v>8.9396799999999992</v>
          </cell>
          <cell r="AU584">
            <v>42.054212999999997</v>
          </cell>
          <cell r="AV584">
            <v>5</v>
          </cell>
          <cell r="AW584">
            <v>7.5759999999999996</v>
          </cell>
          <cell r="AX584">
            <v>0</v>
          </cell>
          <cell r="AY584">
            <v>2.59</v>
          </cell>
          <cell r="AZ584">
            <v>0</v>
          </cell>
          <cell r="BA584">
            <v>3.1859999999999999</v>
          </cell>
          <cell r="BB584">
            <v>5</v>
          </cell>
          <cell r="BC584">
            <v>1.8</v>
          </cell>
          <cell r="BD584">
            <v>0</v>
          </cell>
          <cell r="BF584">
            <v>2.5759999999999996</v>
          </cell>
          <cell r="BG584">
            <v>1.5151999999999999</v>
          </cell>
          <cell r="BH584">
            <v>4.6307175099999904</v>
          </cell>
          <cell r="BJ584">
            <v>16.133700000000001</v>
          </cell>
          <cell r="BK584">
            <v>13.57031574</v>
          </cell>
          <cell r="BL584">
            <v>10.233700000000001</v>
          </cell>
          <cell r="BM584">
            <v>2.4347557399999999</v>
          </cell>
          <cell r="BN584">
            <v>0</v>
          </cell>
          <cell r="BO584">
            <v>4.2249999999999996</v>
          </cell>
          <cell r="BP584">
            <v>2.36</v>
          </cell>
          <cell r="BQ584">
            <v>6.9105600000000003</v>
          </cell>
          <cell r="BR584">
            <v>3.54</v>
          </cell>
          <cell r="BT584">
            <v>0</v>
          </cell>
          <cell r="BU584">
            <v>-2.5633842600000012</v>
          </cell>
          <cell r="BV584">
            <v>0.84111615686420349</v>
          </cell>
        </row>
        <row r="585">
          <cell r="C585">
            <v>38</v>
          </cell>
          <cell r="D585">
            <v>0</v>
          </cell>
          <cell r="E585">
            <v>0</v>
          </cell>
          <cell r="AN585">
            <v>17</v>
          </cell>
          <cell r="AP585" t="str">
            <v>Техническое перевооружение ПС 110/35/10кВ "Дмитриевская"  (замена МВ- 35 кВ на  вакуумные  в количестве 5 шт., сущ. разъед. 35 кВ на разъед. РГ-35, сущ. ТН-35 на ТН типа НАМИ-35 - 2 компл.)</v>
          </cell>
          <cell r="AQ585" t="str">
            <v>СТФ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BF585">
            <v>0</v>
          </cell>
          <cell r="BG585" t="e">
            <v>#DIV/0!</v>
          </cell>
          <cell r="BH585">
            <v>0.91689456999999996</v>
          </cell>
          <cell r="BJ585">
            <v>0</v>
          </cell>
          <cell r="BK585">
            <v>0.91689456999999996</v>
          </cell>
          <cell r="BM585">
            <v>0.91689456999999996</v>
          </cell>
          <cell r="BT585">
            <v>0</v>
          </cell>
          <cell r="BU585">
            <v>0.91689456999999996</v>
          </cell>
          <cell r="BV585" t="e">
            <v>#DIV/0!</v>
          </cell>
        </row>
        <row r="586">
          <cell r="C586">
            <v>30</v>
          </cell>
          <cell r="D586">
            <v>0</v>
          </cell>
          <cell r="E586">
            <v>0</v>
          </cell>
          <cell r="AN586">
            <v>18</v>
          </cell>
          <cell r="AP586" t="str">
            <v>Реконструкция ПС 110/35/6кВ "Затеречная" ( замена в ЗРУ 6 кВ сущ. МВ на вакуумные с микропроцессорными защитами- 11шт., восстановление строительной части помещения ЗРУ - устройство новой бетонной стяжки полов с покрытием из керамической плитки , покраска)</v>
          </cell>
          <cell r="AQ586" t="str">
            <v>СТФ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BF586">
            <v>0</v>
          </cell>
          <cell r="BG586" t="e">
            <v>#DIV/0!</v>
          </cell>
          <cell r="BH586">
            <v>3.5764533900000006</v>
          </cell>
          <cell r="BJ586">
            <v>0</v>
          </cell>
          <cell r="BK586">
            <v>3.5764533900000002</v>
          </cell>
          <cell r="BM586">
            <v>3.5764533900000002</v>
          </cell>
          <cell r="BT586">
            <v>0</v>
          </cell>
          <cell r="BU586">
            <v>3.5764533900000002</v>
          </cell>
          <cell r="BV586" t="e">
            <v>#DIV/0!</v>
          </cell>
        </row>
        <row r="587">
          <cell r="D587">
            <v>1.4630000000000001E-2</v>
          </cell>
          <cell r="E587">
            <v>0</v>
          </cell>
          <cell r="AN587">
            <v>19</v>
          </cell>
          <cell r="AP587" t="str">
            <v>Реконструкци ПС 110/35/10 кВ "Дивное" Апанасенковского района (переустройство линейной ячейки 110 кВ Л-ДЭ с установкой в ячейки вакуумного выключателя)</v>
          </cell>
          <cell r="AQ587" t="str">
            <v>СТФ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BF587">
            <v>0</v>
          </cell>
          <cell r="BG587" t="e">
            <v>#DIV/0!</v>
          </cell>
          <cell r="BH587">
            <v>0.13679597999999998</v>
          </cell>
          <cell r="BJ587">
            <v>0</v>
          </cell>
          <cell r="BK587">
            <v>0.13679598000000001</v>
          </cell>
          <cell r="BM587">
            <v>0.13679598000000001</v>
          </cell>
          <cell r="BT587">
            <v>0</v>
          </cell>
          <cell r="BU587">
            <v>0.13679598000000001</v>
          </cell>
          <cell r="BV587" t="e">
            <v>#DIV/0!</v>
          </cell>
        </row>
        <row r="588">
          <cell r="C588">
            <v>39</v>
          </cell>
          <cell r="D588">
            <v>1.4630000000000001E-2</v>
          </cell>
          <cell r="E588">
            <v>0</v>
          </cell>
          <cell r="AN588">
            <v>20</v>
          </cell>
          <cell r="AP588" t="str">
            <v>Техперевооружение ПС 110/35/10кВ "Промкомплекс" в г. Ставрополе</v>
          </cell>
          <cell r="AQ588" t="str">
            <v>СТФ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BF588">
            <v>0</v>
          </cell>
          <cell r="BG588" t="e">
            <v>#DIV/0!</v>
          </cell>
          <cell r="BH588">
            <v>0.46893483000000008</v>
          </cell>
          <cell r="BJ588">
            <v>0</v>
          </cell>
          <cell r="BK588">
            <v>0.46893482999999997</v>
          </cell>
          <cell r="BM588">
            <v>0.46893482999999997</v>
          </cell>
          <cell r="BT588">
            <v>0</v>
          </cell>
          <cell r="BU588">
            <v>0.46893482999999997</v>
          </cell>
          <cell r="BV588" t="e">
            <v>#DIV/0!</v>
          </cell>
        </row>
        <row r="589">
          <cell r="D589">
            <v>36.058296870000014</v>
          </cell>
          <cell r="E589">
            <v>5.491200000000001</v>
          </cell>
          <cell r="AN589">
            <v>21</v>
          </cell>
          <cell r="AP589" t="str">
            <v>Реконструкция ПС 110/35/6кВ "Минводы-2" - 1-я очередь (замена сущ. ячеек 6кВ на современные ячейки с вакуумными выкл. 28 шт., , средств ТМ и связи)</v>
          </cell>
          <cell r="AQ589" t="str">
            <v>СТФ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BF589">
            <v>0</v>
          </cell>
          <cell r="BG589" t="e">
            <v>#DIV/0!</v>
          </cell>
          <cell r="BH589">
            <v>1.2385659699999989</v>
          </cell>
          <cell r="BJ589">
            <v>0</v>
          </cell>
          <cell r="BK589">
            <v>1.23856597</v>
          </cell>
          <cell r="BM589">
            <v>1.23856597</v>
          </cell>
          <cell r="BT589">
            <v>0</v>
          </cell>
          <cell r="BU589">
            <v>1.23856597</v>
          </cell>
          <cell r="BV589" t="e">
            <v>#DIV/0!</v>
          </cell>
        </row>
        <row r="590">
          <cell r="C590">
            <v>118</v>
          </cell>
          <cell r="D590">
            <v>17.681194000000001</v>
          </cell>
          <cell r="E590">
            <v>2.7027600000000001</v>
          </cell>
          <cell r="AN590">
            <v>22</v>
          </cell>
          <cell r="AP590" t="str">
            <v>Реконструкция ПС "Промкомплекс" (замена сущ. ошиновок ОРУ 110 кВ)</v>
          </cell>
          <cell r="AQ590" t="str">
            <v>СТФ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BF590">
            <v>0</v>
          </cell>
          <cell r="BG590" t="e">
            <v>#DIV/0!</v>
          </cell>
          <cell r="BH590">
            <v>3.1821011500000003</v>
          </cell>
          <cell r="BJ590">
            <v>0</v>
          </cell>
          <cell r="BK590">
            <v>3.1821011499999998</v>
          </cell>
          <cell r="BM590">
            <v>3.1821011499999998</v>
          </cell>
          <cell r="BT590">
            <v>0</v>
          </cell>
          <cell r="BU590">
            <v>3.1821011499999998</v>
          </cell>
          <cell r="BV590" t="e">
            <v>#DIV/0!</v>
          </cell>
        </row>
        <row r="591">
          <cell r="C591">
            <v>114</v>
          </cell>
          <cell r="D591">
            <v>0</v>
          </cell>
          <cell r="E591">
            <v>0</v>
          </cell>
          <cell r="AN591">
            <v>23</v>
          </cell>
          <cell r="AP591" t="str">
            <v>Техническое перевооружение ПС 110/10кВ "Скачки 2" (Монтаж АТПГ- 9 МВА и устройств плавки гололеда)</v>
          </cell>
          <cell r="AQ591" t="str">
            <v>СТФ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BF591">
            <v>0</v>
          </cell>
          <cell r="BG591" t="e">
            <v>#DIV/0!</v>
          </cell>
          <cell r="BH591">
            <v>5.871678000000026E-2</v>
          </cell>
          <cell r="BJ591">
            <v>0</v>
          </cell>
          <cell r="BK591">
            <v>5.8716780000000003E-2</v>
          </cell>
          <cell r="BM591">
            <v>5.8716780000000003E-2</v>
          </cell>
          <cell r="BT591">
            <v>0</v>
          </cell>
          <cell r="BU591">
            <v>5.8716780000000003E-2</v>
          </cell>
          <cell r="BV591" t="e">
            <v>#DIV/0!</v>
          </cell>
        </row>
        <row r="592">
          <cell r="C592">
            <v>130</v>
          </cell>
          <cell r="D592">
            <v>2.5782878200000003</v>
          </cell>
          <cell r="E592">
            <v>0</v>
          </cell>
          <cell r="AN592">
            <v>24</v>
          </cell>
          <cell r="AP592" t="str">
            <v>Реконструкция БСК на ПС 110/35/6кВ "Георгиевская" г.Георгиевска Ставропольского края (замена сущ. БСК на БСК  мощностью 10 МВАр , замена  в ячейке сущ. МВ-10кВ  типа  ВМГ-133   на  вакуумный   выключатель типа ВБЭС-10-31,5\1600А, сущ. кабеля  от ячейки Ф-</v>
          </cell>
          <cell r="AQ592" t="str">
            <v>СТФ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BF592">
            <v>0</v>
          </cell>
          <cell r="BG592" t="e">
            <v>#DIV/0!</v>
          </cell>
          <cell r="BH592">
            <v>0.71172651999999959</v>
          </cell>
          <cell r="BJ592">
            <v>0</v>
          </cell>
          <cell r="BK592">
            <v>0.71172652000000003</v>
          </cell>
          <cell r="BM592">
            <v>0.71172652000000003</v>
          </cell>
          <cell r="BT592">
            <v>0</v>
          </cell>
          <cell r="BU592">
            <v>0.71172652000000003</v>
          </cell>
          <cell r="BV592" t="e">
            <v>#DIV/0!</v>
          </cell>
        </row>
        <row r="593">
          <cell r="C593">
            <v>131</v>
          </cell>
          <cell r="D593">
            <v>1.4219925099999997</v>
          </cell>
          <cell r="E593">
            <v>0</v>
          </cell>
          <cell r="AN593">
            <v>25</v>
          </cell>
          <cell r="AP593" t="str">
            <v>Техперевооружение ПС 110/35/10кВ "Левокумская" (замена   основного оборудования - ОД и КЗ на элегазовые выкл. Типа ВЭБ-110 - 2шт., сущ. Ячейки 10кВ на К-59 с вакуумн. Выкл. Типа BB/TEL-10 - 19шт., тр-ры тока 110кВ - 21шт., ТН-110 - 6шт., разъед.110кВ с мо</v>
          </cell>
          <cell r="AQ593" t="str">
            <v>СТФ</v>
          </cell>
          <cell r="AR593">
            <v>23.543880000000001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BF593">
            <v>0</v>
          </cell>
          <cell r="BG593" t="e">
            <v>#DIV/0!</v>
          </cell>
          <cell r="BH593">
            <v>3.4465668999999912</v>
          </cell>
          <cell r="BJ593">
            <v>23.543880000000001</v>
          </cell>
          <cell r="BK593">
            <v>3.4465669000000063</v>
          </cell>
          <cell r="BL593">
            <v>23.543880000000001</v>
          </cell>
          <cell r="BM593">
            <v>3.4465669000000063</v>
          </cell>
          <cell r="BN593">
            <v>0</v>
          </cell>
          <cell r="BP593">
            <v>0</v>
          </cell>
          <cell r="BR593">
            <v>0</v>
          </cell>
          <cell r="BT593">
            <v>0</v>
          </cell>
          <cell r="BU593">
            <v>-20.097313099999994</v>
          </cell>
          <cell r="BV593">
            <v>0.14638907860556569</v>
          </cell>
        </row>
        <row r="594">
          <cell r="C594">
            <v>132</v>
          </cell>
          <cell r="D594">
            <v>0.22034588999999966</v>
          </cell>
          <cell r="E594">
            <v>0</v>
          </cell>
          <cell r="AN594">
            <v>26</v>
          </cell>
          <cell r="AP594" t="str">
            <v>Реконстукция ПС 110/35/10кВ "Зеленогорская" (замена сущ. Т-1 25 т. кВА на тр-р мощностью 40 т. кВА,установка ДК, прокладка контрольных кабелей в сущ.и проектируемых кабельных каналах,  сущ. ячеек РУ-10 кВ на КРУН-10 типа К-59 вакуумными выключателями и  с</v>
          </cell>
          <cell r="AQ594" t="str">
            <v>СТФ</v>
          </cell>
          <cell r="AR594">
            <v>112.65567999999999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BF594">
            <v>0</v>
          </cell>
          <cell r="BG594" t="e">
            <v>#DIV/0!</v>
          </cell>
          <cell r="BH594">
            <v>13.39307925</v>
          </cell>
          <cell r="BJ594">
            <v>29.99325</v>
          </cell>
          <cell r="BK594">
            <v>13.393079250000016</v>
          </cell>
          <cell r="BL594">
            <v>29.99325</v>
          </cell>
          <cell r="BM594">
            <v>13.393079250000016</v>
          </cell>
          <cell r="BN594">
            <v>0</v>
          </cell>
          <cell r="BP594">
            <v>0</v>
          </cell>
          <cell r="BR594">
            <v>0</v>
          </cell>
          <cell r="BT594">
            <v>0</v>
          </cell>
          <cell r="BU594">
            <v>-16.600170749999982</v>
          </cell>
          <cell r="BV594">
            <v>0.44653644570028306</v>
          </cell>
        </row>
        <row r="595">
          <cell r="C595">
            <v>133</v>
          </cell>
          <cell r="D595">
            <v>-0.10972540999999969</v>
          </cell>
          <cell r="E595">
            <v>0</v>
          </cell>
          <cell r="AN595">
            <v>27</v>
          </cell>
          <cell r="AP595" t="str">
            <v>Реконструкция ПС 110/35/10кВ Горячеводская  в г. Пятигорске ( замена сущ. трансформатора Т-1 мощностью 15,0 тыс. кВА на трансформатор мощностью 25,0 тыс. кВА, з</v>
          </cell>
          <cell r="AQ595" t="str">
            <v>СТФ</v>
          </cell>
          <cell r="AR595">
            <v>8.6546000000000003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BF595">
            <v>0</v>
          </cell>
          <cell r="BG595" t="e">
            <v>#DIV/0!</v>
          </cell>
          <cell r="BH595">
            <v>3.8368999399999995</v>
          </cell>
          <cell r="BJ595">
            <v>4.8459060000000012</v>
          </cell>
          <cell r="BK595">
            <v>3.8368999399999999</v>
          </cell>
          <cell r="BL595">
            <v>4.8459060000000012</v>
          </cell>
          <cell r="BM595">
            <v>3.8368999399999999</v>
          </cell>
          <cell r="BN595">
            <v>0</v>
          </cell>
          <cell r="BP595">
            <v>0</v>
          </cell>
          <cell r="BR595">
            <v>0</v>
          </cell>
          <cell r="BT595">
            <v>0</v>
          </cell>
          <cell r="BU595">
            <v>-1.0090060600000013</v>
          </cell>
          <cell r="BV595">
            <v>0.79178175144131957</v>
          </cell>
        </row>
        <row r="596">
          <cell r="C596">
            <v>134</v>
          </cell>
          <cell r="D596">
            <v>3.8051786899999991</v>
          </cell>
          <cell r="E596">
            <v>0</v>
          </cell>
          <cell r="AN596">
            <v>28</v>
          </cell>
          <cell r="AP596" t="str">
            <v>Организация грозозащиты оборудования ПС 110 кВ от набегающих волн перенапряжений с ВЛ-110 кВ (подверженных интенсивному гололедообразованию) с помощью нелинейных ОПН с демонтажем грозотроса на подходах к ПС</v>
          </cell>
          <cell r="AQ596" t="str">
            <v>СТФ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BF596">
            <v>0</v>
          </cell>
          <cell r="BG596" t="e">
            <v>#DIV/0!</v>
          </cell>
          <cell r="BH596">
            <v>0.35399999999999998</v>
          </cell>
          <cell r="BJ596">
            <v>0</v>
          </cell>
          <cell r="BK596">
            <v>0.35399999999999998</v>
          </cell>
          <cell r="BM596">
            <v>0.35399999999999998</v>
          </cell>
          <cell r="BT596">
            <v>0</v>
          </cell>
          <cell r="BU596">
            <v>0.35399999999999998</v>
          </cell>
          <cell r="BV596" t="e">
            <v>#DIV/0!</v>
          </cell>
        </row>
        <row r="597">
          <cell r="C597">
            <v>135</v>
          </cell>
          <cell r="D597">
            <v>0.58190135000000009</v>
          </cell>
          <cell r="E597">
            <v>0</v>
          </cell>
          <cell r="AN597">
            <v>29</v>
          </cell>
          <cell r="AP597" t="str">
            <v>Реконструкция ПС 110/35/10 кВ "Восход" (с заменой проводов шин 110 кВ и ошиновки ВЛ и оборудования 110 кВ на провод АС-185)</v>
          </cell>
          <cell r="AQ597" t="str">
            <v>СТФ</v>
          </cell>
          <cell r="AR597">
            <v>2.3788799999999997</v>
          </cell>
          <cell r="AS597">
            <v>2.67388</v>
          </cell>
          <cell r="AT597">
            <v>2.67388</v>
          </cell>
          <cell r="AU597">
            <v>0</v>
          </cell>
          <cell r="AV597">
            <v>0</v>
          </cell>
          <cell r="AW597">
            <v>0.25</v>
          </cell>
          <cell r="BE597">
            <v>0.25</v>
          </cell>
          <cell r="BF597">
            <v>0.25</v>
          </cell>
          <cell r="BG597" t="e">
            <v>#DIV/0!</v>
          </cell>
          <cell r="BJ597">
            <v>0</v>
          </cell>
          <cell r="BK597">
            <v>0.29499999999999998</v>
          </cell>
          <cell r="BM597">
            <v>8.8499999999999995E-2</v>
          </cell>
          <cell r="BS597">
            <v>0.20649999999999999</v>
          </cell>
          <cell r="BT597">
            <v>2.3788800000000001</v>
          </cell>
          <cell r="BU597">
            <v>0.29499999999999998</v>
          </cell>
          <cell r="BV597" t="e">
            <v>#DIV/0!</v>
          </cell>
        </row>
        <row r="598">
          <cell r="C598">
            <v>136</v>
          </cell>
          <cell r="D598">
            <v>0.53503424000000022</v>
          </cell>
          <cell r="E598">
            <v>0</v>
          </cell>
          <cell r="AO598">
            <v>6</v>
          </cell>
          <cell r="AP598" t="str">
            <v>ПС 35 кВ (СН1)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 t="e">
            <v>#DIV/0!</v>
          </cell>
          <cell r="BH598">
            <v>9.367866000000015E-2</v>
          </cell>
          <cell r="BI598">
            <v>0</v>
          </cell>
          <cell r="BJ598">
            <v>0</v>
          </cell>
          <cell r="BK598">
            <v>9.3678660000000011E-2</v>
          </cell>
          <cell r="BL598">
            <v>0</v>
          </cell>
          <cell r="BM598">
            <v>9.3678660000000011E-2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9.3678660000000011E-2</v>
          </cell>
          <cell r="BV598" t="e">
            <v>#DIV/0!</v>
          </cell>
          <cell r="BW598">
            <v>0</v>
          </cell>
          <cell r="BX598">
            <v>0</v>
          </cell>
        </row>
        <row r="599">
          <cell r="C599">
            <v>137</v>
          </cell>
          <cell r="D599">
            <v>4.7166278999999998</v>
          </cell>
          <cell r="E599">
            <v>0</v>
          </cell>
          <cell r="AN599">
            <v>30</v>
          </cell>
          <cell r="AP599" t="str">
            <v xml:space="preserve">Реконструкция ПС 35/10кВ "Комсомолец" - 2-й ПК( замена ячеек КРУН-10 на ячейки типа К-59 с вакумн.выкл.и РЗ типа Сириус- 12 шт,замена сетчатого огражд. ПС на ж/б-160 п.м.) </v>
          </cell>
          <cell r="AQ599" t="str">
            <v>СТФ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BF599">
            <v>0</v>
          </cell>
          <cell r="BG599" t="e">
            <v>#DIV/0!</v>
          </cell>
          <cell r="BH599">
            <v>9.367866000000015E-2</v>
          </cell>
          <cell r="BJ599">
            <v>0</v>
          </cell>
          <cell r="BK599">
            <v>9.3678660000000011E-2</v>
          </cell>
          <cell r="BM599">
            <v>9.3678660000000011E-2</v>
          </cell>
          <cell r="BT599">
            <v>0</v>
          </cell>
          <cell r="BU599">
            <v>9.3678660000000011E-2</v>
          </cell>
          <cell r="BV599" t="e">
            <v>#DIV/0!</v>
          </cell>
        </row>
        <row r="600">
          <cell r="C600">
            <v>138</v>
          </cell>
          <cell r="D600">
            <v>0.78223864999999992</v>
          </cell>
          <cell r="E600">
            <v>0</v>
          </cell>
        </row>
        <row r="601">
          <cell r="D601">
            <v>3.2938793199999998</v>
          </cell>
          <cell r="E601">
            <v>0</v>
          </cell>
          <cell r="AO601" t="str">
            <v>2.4.</v>
          </cell>
          <cell r="AP601" t="str">
            <v>Технологическое присоединение</v>
          </cell>
          <cell r="AR601">
            <v>1808.0316106252767</v>
          </cell>
          <cell r="AS601">
            <v>1977.3763916215999</v>
          </cell>
          <cell r="AT601">
            <v>1405.9538812000001</v>
          </cell>
          <cell r="AU601">
            <v>369.34024612000002</v>
          </cell>
          <cell r="AV601">
            <v>1070.2620712438747</v>
          </cell>
          <cell r="AW601">
            <v>1093.8363400000005</v>
          </cell>
          <cell r="AX601">
            <v>136.743709</v>
          </cell>
          <cell r="AY601">
            <v>89.557999999999964</v>
          </cell>
          <cell r="AZ601">
            <v>195.40694609687478</v>
          </cell>
          <cell r="BA601">
            <v>174.42100000000002</v>
          </cell>
          <cell r="BB601">
            <v>301.75063</v>
          </cell>
          <cell r="BC601">
            <v>340.83999999999992</v>
          </cell>
          <cell r="BD601">
            <v>436.36078614699994</v>
          </cell>
          <cell r="BE601">
            <v>489.01734000000005</v>
          </cell>
          <cell r="BF601">
            <v>18.181268756125263</v>
          </cell>
          <cell r="BG601" t="e">
            <v>#DIV/0!</v>
          </cell>
          <cell r="BH601">
            <v>90.009730519999991</v>
          </cell>
          <cell r="BI601">
            <v>289.33593316000002</v>
          </cell>
          <cell r="BJ601">
            <v>924.5764170168502</v>
          </cell>
          <cell r="BK601">
            <v>823.20020129333341</v>
          </cell>
          <cell r="BL601">
            <v>325.10561092</v>
          </cell>
          <cell r="BM601">
            <v>48.069513230000005</v>
          </cell>
          <cell r="BN601">
            <v>153.815438403</v>
          </cell>
          <cell r="BO601">
            <v>100.76335005999998</v>
          </cell>
          <cell r="BP601">
            <v>183.32314102718365</v>
          </cell>
          <cell r="BQ601">
            <v>309.59940887333335</v>
          </cell>
          <cell r="BR601">
            <v>262.3322266666666</v>
          </cell>
          <cell r="BS601">
            <v>364.76792912999997</v>
          </cell>
          <cell r="BT601">
            <v>371.98498502000001</v>
          </cell>
          <cell r="BU601">
            <v>-101.37621572351703</v>
          </cell>
          <cell r="BV601" t="e">
            <v>#DIV/0!</v>
          </cell>
          <cell r="BW601">
            <v>0</v>
          </cell>
          <cell r="BX601">
            <v>0</v>
          </cell>
        </row>
        <row r="602">
          <cell r="C602">
            <v>139</v>
          </cell>
          <cell r="D602">
            <v>-0.51789499999999999</v>
          </cell>
          <cell r="E602">
            <v>0</v>
          </cell>
          <cell r="AO602">
            <v>1</v>
          </cell>
          <cell r="AP602" t="str">
            <v xml:space="preserve">Объекты технологического присоединения мощностью свыше 750 кВт. </v>
          </cell>
          <cell r="AR602">
            <v>1806.2343906252768</v>
          </cell>
          <cell r="AS602">
            <v>1952.8887646937997</v>
          </cell>
          <cell r="AT602">
            <v>1379.4853012000001</v>
          </cell>
          <cell r="AU602">
            <v>368.11501991</v>
          </cell>
          <cell r="AV602">
            <v>1068.8830712438748</v>
          </cell>
          <cell r="AW602">
            <v>1070.5633400000004</v>
          </cell>
          <cell r="AX602">
            <v>136.743709</v>
          </cell>
          <cell r="AY602">
            <v>83.634999999999977</v>
          </cell>
          <cell r="AZ602">
            <v>194.02794609687479</v>
          </cell>
          <cell r="BA602">
            <v>170.51600000000002</v>
          </cell>
          <cell r="BB602">
            <v>301.75063</v>
          </cell>
          <cell r="BC602">
            <v>329.10699999999997</v>
          </cell>
          <cell r="BD602">
            <v>436.36078614699994</v>
          </cell>
          <cell r="BE602">
            <v>487.30534</v>
          </cell>
          <cell r="BF602">
            <v>1.6802687561252632</v>
          </cell>
          <cell r="BG602" t="e">
            <v>#DIV/0!</v>
          </cell>
          <cell r="BH602">
            <v>88.390540509999994</v>
          </cell>
          <cell r="BI602">
            <v>288.03839316</v>
          </cell>
          <cell r="BJ602">
            <v>922.94919701685023</v>
          </cell>
          <cell r="BK602">
            <v>795.4209807200001</v>
          </cell>
          <cell r="BL602">
            <v>325.10561092</v>
          </cell>
          <cell r="BM602">
            <v>39.833384550000005</v>
          </cell>
          <cell r="BN602">
            <v>152.56790306966667</v>
          </cell>
          <cell r="BO602">
            <v>98.606873039999982</v>
          </cell>
          <cell r="BP602">
            <v>182.94345636051699</v>
          </cell>
          <cell r="BQ602">
            <v>297.184009</v>
          </cell>
          <cell r="BR602">
            <v>262.3322266666666</v>
          </cell>
          <cell r="BS602">
            <v>359.79671413</v>
          </cell>
          <cell r="BT602">
            <v>371.98498502000001</v>
          </cell>
          <cell r="BU602">
            <v>-127.52821629685037</v>
          </cell>
          <cell r="BV602" t="e">
            <v>#DIV/0!</v>
          </cell>
          <cell r="BW602">
            <v>0</v>
          </cell>
          <cell r="BX602">
            <v>0</v>
          </cell>
        </row>
        <row r="603">
          <cell r="C603">
            <v>140</v>
          </cell>
          <cell r="D603">
            <v>0.57181458999999979</v>
          </cell>
          <cell r="E603">
            <v>0</v>
          </cell>
        </row>
        <row r="604">
          <cell r="C604">
            <v>141</v>
          </cell>
          <cell r="D604">
            <v>0.64732600000000007</v>
          </cell>
          <cell r="E604">
            <v>0</v>
          </cell>
          <cell r="AO604">
            <v>2</v>
          </cell>
          <cell r="AP604" t="str">
            <v>Объекты технологического присоединения мощностью от 100 до 750 кВт.</v>
          </cell>
          <cell r="AR604">
            <v>1.79722</v>
          </cell>
          <cell r="AS604">
            <v>18.845780000000001</v>
          </cell>
          <cell r="AT604">
            <v>21.24</v>
          </cell>
          <cell r="AU604">
            <v>0.875</v>
          </cell>
          <cell r="AV604">
            <v>1.379</v>
          </cell>
          <cell r="AW604">
            <v>18</v>
          </cell>
          <cell r="AX604">
            <v>0</v>
          </cell>
          <cell r="AY604">
            <v>5.9179999999999993</v>
          </cell>
          <cell r="AZ604">
            <v>1.379</v>
          </cell>
          <cell r="BA604">
            <v>3.01</v>
          </cell>
          <cell r="BB604">
            <v>0</v>
          </cell>
          <cell r="BC604">
            <v>8.1419999999999995</v>
          </cell>
          <cell r="BD604">
            <v>0</v>
          </cell>
          <cell r="BE604">
            <v>0.93</v>
          </cell>
          <cell r="BF604">
            <v>12.069999999999999</v>
          </cell>
          <cell r="BG604" t="e">
            <v>#DIV/0!</v>
          </cell>
          <cell r="BH604">
            <v>0.29692582000000028</v>
          </cell>
          <cell r="BI604">
            <v>1.2975399999999999</v>
          </cell>
          <cell r="BJ604">
            <v>1.6272199999999999</v>
          </cell>
          <cell r="BK604">
            <v>20.239064646666669</v>
          </cell>
          <cell r="BL604">
            <v>0</v>
          </cell>
          <cell r="BM604">
            <v>6.9121314200000006</v>
          </cell>
          <cell r="BN604">
            <v>1.2475353333333332</v>
          </cell>
          <cell r="BO604">
            <v>1.2301000199999998</v>
          </cell>
          <cell r="BP604">
            <v>0.37968466666666661</v>
          </cell>
          <cell r="BQ604">
            <v>9.9826132066666666</v>
          </cell>
          <cell r="BR604">
            <v>0</v>
          </cell>
          <cell r="BS604">
            <v>2.1142199999999995</v>
          </cell>
          <cell r="BT604">
            <v>0</v>
          </cell>
          <cell r="BU604">
            <v>18.611844646666668</v>
          </cell>
          <cell r="BV604" t="e">
            <v>#DIV/0!</v>
          </cell>
          <cell r="BW604">
            <v>0</v>
          </cell>
          <cell r="BX604">
            <v>0</v>
          </cell>
        </row>
        <row r="605">
          <cell r="C605">
            <v>142</v>
          </cell>
          <cell r="D605">
            <v>-0.16102367999999992</v>
          </cell>
          <cell r="E605">
            <v>0</v>
          </cell>
        </row>
        <row r="606">
          <cell r="C606">
            <v>126</v>
          </cell>
          <cell r="D606">
            <v>1E-3</v>
          </cell>
          <cell r="E606">
            <v>8.7600000000000004E-3</v>
          </cell>
          <cell r="AO606">
            <v>3</v>
          </cell>
          <cell r="AP606" t="str">
            <v>Объекты технологического присоединения мощностью от 15 до 100 кВт.</v>
          </cell>
          <cell r="AR606">
            <v>0</v>
          </cell>
          <cell r="AS606">
            <v>4.3542000000000005</v>
          </cell>
          <cell r="AT606">
            <v>4.3542000000000005</v>
          </cell>
          <cell r="AU606">
            <v>0</v>
          </cell>
          <cell r="AV606">
            <v>0</v>
          </cell>
          <cell r="AW606">
            <v>4.3419999999999996</v>
          </cell>
          <cell r="AX606">
            <v>0</v>
          </cell>
          <cell r="AY606">
            <v>0</v>
          </cell>
          <cell r="AZ606">
            <v>0</v>
          </cell>
          <cell r="BA606">
            <v>0.8660000000000001</v>
          </cell>
          <cell r="BB606">
            <v>0</v>
          </cell>
          <cell r="BC606">
            <v>2.8639999999999999</v>
          </cell>
          <cell r="BD606">
            <v>0</v>
          </cell>
          <cell r="BE606">
            <v>0.61199999999999999</v>
          </cell>
          <cell r="BF606">
            <v>3.69</v>
          </cell>
          <cell r="BG606" t="e">
            <v>#DIV/0!</v>
          </cell>
          <cell r="BH606">
            <v>0.81837811999999999</v>
          </cell>
          <cell r="BI606">
            <v>0</v>
          </cell>
          <cell r="BJ606">
            <v>0</v>
          </cell>
          <cell r="BK606">
            <v>5.9417634533333334</v>
          </cell>
          <cell r="BL606">
            <v>0</v>
          </cell>
          <cell r="BM606">
            <v>0.8183781200000001</v>
          </cell>
          <cell r="BN606">
            <v>0</v>
          </cell>
          <cell r="BO606">
            <v>0.91737700000000011</v>
          </cell>
          <cell r="BP606">
            <v>0</v>
          </cell>
          <cell r="BQ606">
            <v>1.7038133333333327</v>
          </cell>
          <cell r="BR606">
            <v>0</v>
          </cell>
          <cell r="BS606">
            <v>2.5021949999999999</v>
          </cell>
          <cell r="BT606">
            <v>0</v>
          </cell>
          <cell r="BU606">
            <v>5.9417634533333334</v>
          </cell>
          <cell r="BV606" t="e">
            <v>#DIV/0!</v>
          </cell>
          <cell r="BW606">
            <v>0</v>
          </cell>
          <cell r="BX606">
            <v>0</v>
          </cell>
        </row>
        <row r="607">
          <cell r="C607">
            <v>127</v>
          </cell>
          <cell r="D607">
            <v>6.1200000000000004E-3</v>
          </cell>
          <cell r="E607">
            <v>7.79E-3</v>
          </cell>
        </row>
        <row r="608">
          <cell r="C608">
            <v>129</v>
          </cell>
          <cell r="D608">
            <v>0</v>
          </cell>
          <cell r="E608">
            <v>0.13797999999999999</v>
          </cell>
          <cell r="AO608">
            <v>4</v>
          </cell>
          <cell r="AP608" t="str">
            <v>Объекты технологического присоединения мощностью до 15 кВт.</v>
          </cell>
          <cell r="AR608">
            <v>0</v>
          </cell>
          <cell r="AS608">
            <v>1.2876469277999996</v>
          </cell>
          <cell r="AT608">
            <v>0.87438000000000005</v>
          </cell>
          <cell r="AU608">
            <v>0.35022620999999998</v>
          </cell>
          <cell r="AV608">
            <v>0</v>
          </cell>
          <cell r="AW608">
            <v>0.93100000000000005</v>
          </cell>
          <cell r="AX608">
            <v>0</v>
          </cell>
          <cell r="AY608">
            <v>5.0000000000000001E-3</v>
          </cell>
          <cell r="AZ608">
            <v>0</v>
          </cell>
          <cell r="BA608">
            <v>2.9000000000000001E-2</v>
          </cell>
          <cell r="BB608">
            <v>0</v>
          </cell>
          <cell r="BC608">
            <v>0.72699999999999998</v>
          </cell>
          <cell r="BD608">
            <v>0</v>
          </cell>
          <cell r="BE608">
            <v>0.17</v>
          </cell>
          <cell r="BF608">
            <v>0.7410000000000001</v>
          </cell>
          <cell r="BG608" t="e">
            <v>#DIV/0!</v>
          </cell>
          <cell r="BH608">
            <v>0.50388606999999996</v>
          </cell>
          <cell r="BI608">
            <v>0</v>
          </cell>
          <cell r="BJ608">
            <v>0</v>
          </cell>
          <cell r="BK608">
            <v>1.5983924733333332</v>
          </cell>
          <cell r="BL608">
            <v>0</v>
          </cell>
          <cell r="BM608">
            <v>0.50561914000000008</v>
          </cell>
          <cell r="BN608">
            <v>0</v>
          </cell>
          <cell r="BO608">
            <v>8.9999999999999993E-3</v>
          </cell>
          <cell r="BP608">
            <v>0</v>
          </cell>
          <cell r="BQ608">
            <v>0.72897333333333314</v>
          </cell>
          <cell r="BR608">
            <v>0</v>
          </cell>
          <cell r="BS608">
            <v>0.3548</v>
          </cell>
          <cell r="BT608">
            <v>0</v>
          </cell>
          <cell r="BU608">
            <v>1.5983924733333332</v>
          </cell>
          <cell r="BV608" t="e">
            <v>#DIV/0!</v>
          </cell>
          <cell r="BW608">
            <v>0</v>
          </cell>
          <cell r="BX608">
            <v>0</v>
          </cell>
        </row>
        <row r="609">
          <cell r="C609">
            <v>128</v>
          </cell>
          <cell r="D609">
            <v>4.0000000000000001E-3</v>
          </cell>
          <cell r="E609">
            <v>2.6339099999999998</v>
          </cell>
        </row>
        <row r="610">
          <cell r="D610">
            <v>0</v>
          </cell>
          <cell r="E610">
            <v>0</v>
          </cell>
          <cell r="AO610">
            <v>5</v>
          </cell>
          <cell r="AP610" t="str">
            <v>Генерация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</row>
        <row r="611">
          <cell r="D611">
            <v>0</v>
          </cell>
          <cell r="E611">
            <v>0</v>
          </cell>
        </row>
        <row r="612">
          <cell r="D612">
            <v>0</v>
          </cell>
          <cell r="E612">
            <v>0</v>
          </cell>
          <cell r="AP612" t="str">
            <v>в т.ч.</v>
          </cell>
          <cell r="AR612">
            <v>1808.0316106252769</v>
          </cell>
          <cell r="AS612">
            <v>1977.3763916216001</v>
          </cell>
          <cell r="AT612">
            <v>1405.9538811999998</v>
          </cell>
          <cell r="AU612">
            <v>369.34024612000007</v>
          </cell>
          <cell r="AV612">
            <v>1070.2620712438747</v>
          </cell>
          <cell r="AW612">
            <v>1093.8363400000001</v>
          </cell>
          <cell r="AX612">
            <v>136.743709</v>
          </cell>
          <cell r="AY612">
            <v>89.558000000000007</v>
          </cell>
          <cell r="AZ612">
            <v>195.40694609687478</v>
          </cell>
          <cell r="BA612">
            <v>174.42100000000002</v>
          </cell>
          <cell r="BB612">
            <v>301.75063</v>
          </cell>
          <cell r="BC612">
            <v>340.84</v>
          </cell>
          <cell r="BD612">
            <v>436.360786147</v>
          </cell>
          <cell r="BE612">
            <v>489.01733999999993</v>
          </cell>
          <cell r="BF612">
            <v>18.181268756125256</v>
          </cell>
          <cell r="BG612" t="e">
            <v>#DIV/0!</v>
          </cell>
          <cell r="BH612">
            <v>90.009730519999991</v>
          </cell>
          <cell r="BI612">
            <v>289.33593315999997</v>
          </cell>
          <cell r="BJ612">
            <v>924.57641701685043</v>
          </cell>
          <cell r="BK612">
            <v>823.20020129333329</v>
          </cell>
          <cell r="BL612">
            <v>325.10561092</v>
          </cell>
          <cell r="BM612">
            <v>48.069513229999998</v>
          </cell>
          <cell r="BN612">
            <v>153.81543840300003</v>
          </cell>
          <cell r="BO612">
            <v>100.76335005999999</v>
          </cell>
          <cell r="BP612">
            <v>183.32314102718371</v>
          </cell>
          <cell r="BQ612">
            <v>309.59940887333335</v>
          </cell>
          <cell r="BR612">
            <v>262.3322266666666</v>
          </cell>
          <cell r="BS612">
            <v>364.76792912999997</v>
          </cell>
          <cell r="BT612">
            <v>371.98498502000001</v>
          </cell>
          <cell r="BU612">
            <v>-101.37621572351702</v>
          </cell>
          <cell r="BV612" t="e">
            <v>#DIV/0!</v>
          </cell>
          <cell r="BW612">
            <v>0</v>
          </cell>
          <cell r="BX612">
            <v>0</v>
          </cell>
        </row>
        <row r="613">
          <cell r="C613">
            <v>120</v>
          </cell>
          <cell r="D613">
            <v>0</v>
          </cell>
          <cell r="E613">
            <v>0</v>
          </cell>
          <cell r="AP613" t="str">
            <v xml:space="preserve">Техническое перевооружение и реконструкция, в.т.ч.: </v>
          </cell>
          <cell r="AR613">
            <v>24.98414</v>
          </cell>
          <cell r="AS613">
            <v>24.578646928799998</v>
          </cell>
          <cell r="AT613">
            <v>22.9864</v>
          </cell>
          <cell r="AU613">
            <v>0.66124315999999994</v>
          </cell>
          <cell r="AV613">
            <v>21.173000000000002</v>
          </cell>
          <cell r="AW613">
            <v>19.741999999999997</v>
          </cell>
          <cell r="AX613">
            <v>0</v>
          </cell>
          <cell r="AY613">
            <v>0.53100000000000003</v>
          </cell>
          <cell r="AZ613">
            <v>1.173</v>
          </cell>
          <cell r="BA613">
            <v>3.05</v>
          </cell>
          <cell r="BB613">
            <v>10</v>
          </cell>
          <cell r="BC613">
            <v>3.5870000000000002</v>
          </cell>
          <cell r="BD613">
            <v>10</v>
          </cell>
          <cell r="BE613">
            <v>12.574</v>
          </cell>
          <cell r="BF613">
            <v>-1.6930000000000032</v>
          </cell>
          <cell r="BG613" t="e">
            <v>#DIV/0!</v>
          </cell>
          <cell r="BH613">
            <v>20.446143329999995</v>
          </cell>
          <cell r="BI613">
            <v>1.9478</v>
          </cell>
          <cell r="BJ613">
            <v>24.984139999999996</v>
          </cell>
          <cell r="BK613">
            <v>35.054350879999994</v>
          </cell>
          <cell r="BL613">
            <v>10.190769999999999</v>
          </cell>
          <cell r="BM613">
            <v>12.531775880000001</v>
          </cell>
          <cell r="BN613">
            <v>0.493894</v>
          </cell>
          <cell r="BO613">
            <v>2.64</v>
          </cell>
          <cell r="BP613">
            <v>6.1265599999999996</v>
          </cell>
          <cell r="BQ613">
            <v>13.191663</v>
          </cell>
          <cell r="BR613">
            <v>8.1729160000000007</v>
          </cell>
          <cell r="BS613">
            <v>6.6909119999999973</v>
          </cell>
          <cell r="BT613">
            <v>6.7353855200000003</v>
          </cell>
          <cell r="BU613">
            <v>10.070210880000001</v>
          </cell>
          <cell r="BV613" t="e">
            <v>#DIV/0!</v>
          </cell>
          <cell r="BW613">
            <v>0</v>
          </cell>
          <cell r="BX613">
            <v>0</v>
          </cell>
        </row>
        <row r="614">
          <cell r="D614">
            <v>0</v>
          </cell>
          <cell r="E614">
            <v>0</v>
          </cell>
          <cell r="AP614" t="str">
            <v>Воздушные Линии 110-330 кВ (ВН)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 t="e">
            <v>#DIV/0!</v>
          </cell>
          <cell r="BH614">
            <v>19.947389479999998</v>
          </cell>
          <cell r="BI614">
            <v>0</v>
          </cell>
          <cell r="BJ614">
            <v>0</v>
          </cell>
          <cell r="BK614">
            <v>19.396288960000003</v>
          </cell>
          <cell r="BL614">
            <v>0</v>
          </cell>
          <cell r="BM614">
            <v>12.031288960000001</v>
          </cell>
          <cell r="BN614">
            <v>0</v>
          </cell>
          <cell r="BO614">
            <v>0</v>
          </cell>
          <cell r="BP614">
            <v>0</v>
          </cell>
          <cell r="BQ614">
            <v>7.3650000000000002</v>
          </cell>
          <cell r="BR614">
            <v>0</v>
          </cell>
          <cell r="BS614">
            <v>0</v>
          </cell>
          <cell r="BT614">
            <v>0.55110051999999998</v>
          </cell>
          <cell r="BU614">
            <v>19.396288960000003</v>
          </cell>
          <cell r="BV614" t="e">
            <v>#DIV/0!</v>
          </cell>
          <cell r="BW614">
            <v>0</v>
          </cell>
          <cell r="BX614">
            <v>0</v>
          </cell>
        </row>
        <row r="615">
          <cell r="D615">
            <v>0</v>
          </cell>
          <cell r="E615">
            <v>0</v>
          </cell>
          <cell r="AN615">
            <v>31</v>
          </cell>
          <cell r="AP615" t="str">
            <v>Реконструкция ВЛ-110кВ Л-63 Восход  - Благодарная 110 (замена опор, сущ. проводов на провода большего сечения, грозозащитного троса и изоляторов в полном объеме) (свыше 750)</v>
          </cell>
          <cell r="AQ615" t="str">
            <v>СТФ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BF615">
            <v>0</v>
          </cell>
          <cell r="BG615" t="e">
            <v>#DIV/0!</v>
          </cell>
          <cell r="BH615">
            <v>13.327</v>
          </cell>
          <cell r="BJ615">
            <v>0</v>
          </cell>
          <cell r="BK615">
            <v>12.995767550000002</v>
          </cell>
          <cell r="BM615">
            <v>9.9327675500000012</v>
          </cell>
          <cell r="BQ615">
            <v>3.0630000000000002</v>
          </cell>
          <cell r="BT615">
            <v>0.33123245000000001</v>
          </cell>
          <cell r="BU615">
            <v>12.995767550000002</v>
          </cell>
          <cell r="BV615" t="e">
            <v>#DIV/0!</v>
          </cell>
        </row>
        <row r="616">
          <cell r="D616">
            <v>0</v>
          </cell>
          <cell r="E616">
            <v>0</v>
          </cell>
          <cell r="AN616">
            <v>32</v>
          </cell>
          <cell r="AP616" t="str">
            <v>Реконструкция ВЛ-110кВ Л-53 Ипатово   - Н. Балка (замена опор, сущ. проводов на провода большего сечения, грозозащитного троса и изоляторов в полном объеме) (свыше 750)</v>
          </cell>
          <cell r="AQ616" t="str">
            <v>СТФ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BF616">
            <v>0</v>
          </cell>
          <cell r="BG616" t="e">
            <v>#DIV/0!</v>
          </cell>
          <cell r="BH616">
            <v>4.7460000000000004</v>
          </cell>
          <cell r="BJ616">
            <v>0</v>
          </cell>
          <cell r="BK616">
            <v>4.5261319300000009</v>
          </cell>
          <cell r="BM616">
            <v>0.22413193000000001</v>
          </cell>
          <cell r="BQ616">
            <v>4.3020000000000005</v>
          </cell>
          <cell r="BT616">
            <v>0.21986807</v>
          </cell>
          <cell r="BU616">
            <v>4.5261319300000009</v>
          </cell>
          <cell r="BV616" t="e">
            <v>#DIV/0!</v>
          </cell>
        </row>
        <row r="617">
          <cell r="D617">
            <v>0</v>
          </cell>
          <cell r="E617">
            <v>0</v>
          </cell>
          <cell r="AN617">
            <v>33</v>
          </cell>
          <cell r="AP617" t="str">
            <v>Реконструкция ВЛ-110кВ Л-14 Изобильная - Междуреченская (замена  проводов на провод АС-185, изоляторов и грозозащ. троса в полном объеме, частичная  (свыше 750)</v>
          </cell>
          <cell r="AQ617" t="str">
            <v>СТФ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BF617">
            <v>0</v>
          </cell>
          <cell r="BG617" t="e">
            <v>#DIV/0!</v>
          </cell>
          <cell r="BH617">
            <v>1.8743894799999967</v>
          </cell>
          <cell r="BJ617">
            <v>0</v>
          </cell>
          <cell r="BK617">
            <v>1.8743894800000001</v>
          </cell>
          <cell r="BM617">
            <v>1.8743894800000001</v>
          </cell>
          <cell r="BT617">
            <v>0</v>
          </cell>
          <cell r="BU617">
            <v>1.8743894800000001</v>
          </cell>
          <cell r="BV617" t="e">
            <v>#DIV/0!</v>
          </cell>
        </row>
        <row r="618">
          <cell r="D618">
            <v>5.8819271999999998</v>
          </cell>
          <cell r="E618">
            <v>5.0400000000000002E-3</v>
          </cell>
          <cell r="AP618" t="str">
            <v>Воздушные Линии 35 кВ (СН1)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</row>
        <row r="619">
          <cell r="D619">
            <v>0</v>
          </cell>
          <cell r="E619">
            <v>0</v>
          </cell>
        </row>
        <row r="620">
          <cell r="D620">
            <v>0</v>
          </cell>
          <cell r="E620">
            <v>0</v>
          </cell>
          <cell r="AP620" t="str">
            <v>Воздушные Линии 1-20 кВ (СН2)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8.2819299999999929E-3</v>
          </cell>
          <cell r="BI620">
            <v>0</v>
          </cell>
          <cell r="BJ620">
            <v>0</v>
          </cell>
          <cell r="BK620">
            <v>8.2819299999999998E-3</v>
          </cell>
          <cell r="BL620">
            <v>0</v>
          </cell>
          <cell r="BM620">
            <v>8.2819299999999998E-3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8.2819299999999998E-3</v>
          </cell>
          <cell r="BV620" t="e">
            <v>#DIV/0!</v>
          </cell>
          <cell r="BW620">
            <v>0</v>
          </cell>
          <cell r="BX620">
            <v>0</v>
          </cell>
        </row>
        <row r="621">
          <cell r="C621">
            <v>159</v>
          </cell>
          <cell r="D621">
            <v>0</v>
          </cell>
          <cell r="E621">
            <v>0</v>
          </cell>
          <cell r="AN621">
            <v>34</v>
          </cell>
          <cell r="AP621" t="str">
            <v>Реконструкция ВЛ 10 кВ ф-117 от ПС 110/35/10 кВ "Зеленогорская" для тех.присоед. производственных и складских помещений в п.Нежинский  (15-100)</v>
          </cell>
          <cell r="AQ621" t="str">
            <v>СТФ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BH621">
            <v>8.2819299999999929E-3</v>
          </cell>
          <cell r="BJ621">
            <v>0</v>
          </cell>
          <cell r="BK621">
            <v>8.2819299999999998E-3</v>
          </cell>
          <cell r="BM621">
            <v>8.2819299999999998E-3</v>
          </cell>
          <cell r="BT621">
            <v>0</v>
          </cell>
          <cell r="BU621">
            <v>8.2819299999999998E-3</v>
          </cell>
          <cell r="BV621" t="e">
            <v>#DIV/0!</v>
          </cell>
        </row>
        <row r="622">
          <cell r="C622">
            <v>161</v>
          </cell>
          <cell r="D622">
            <v>0</v>
          </cell>
          <cell r="E622">
            <v>0</v>
          </cell>
        </row>
        <row r="623">
          <cell r="C623">
            <v>162</v>
          </cell>
          <cell r="D623">
            <v>0</v>
          </cell>
          <cell r="E623">
            <v>0</v>
          </cell>
          <cell r="AP623" t="str">
            <v>Воздушные Линии 0,4 кВ (СН2)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0.26200000000000001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0.26200000000000001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0.30915999999999999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0.30915999999999999</v>
          </cell>
          <cell r="BT623">
            <v>0</v>
          </cell>
          <cell r="BU623">
            <v>0.30915999999999999</v>
          </cell>
          <cell r="BV623">
            <v>0</v>
          </cell>
          <cell r="BW623">
            <v>0</v>
          </cell>
          <cell r="BX623">
            <v>0</v>
          </cell>
        </row>
        <row r="624">
          <cell r="C624">
            <v>163</v>
          </cell>
          <cell r="D624">
            <v>0</v>
          </cell>
          <cell r="E624">
            <v>0</v>
          </cell>
          <cell r="AN624">
            <v>35</v>
          </cell>
          <cell r="AP624" t="str">
            <v>Реконструкция ВЛ 0,4 кВ Ф-2 от ТП-2276/124 для обеспечения технологического присоединения магазина пос. Комсомолец, ул. Октябрьская, 37 Кировского района Ставропольского края (Маньшина Д.В.) (15-100)</v>
          </cell>
          <cell r="AQ624" t="str">
            <v>СТФ</v>
          </cell>
          <cell r="AW624">
            <v>0.26200000000000001</v>
          </cell>
          <cell r="BE624">
            <v>0.26200000000000001</v>
          </cell>
          <cell r="BK624">
            <v>0.30915999999999999</v>
          </cell>
          <cell r="BS624">
            <v>0.30915999999999999</v>
          </cell>
          <cell r="BU624">
            <v>0.30915999999999999</v>
          </cell>
        </row>
        <row r="625">
          <cell r="C625">
            <v>165</v>
          </cell>
          <cell r="D625">
            <v>0</v>
          </cell>
          <cell r="E625">
            <v>0</v>
          </cell>
          <cell r="AP625" t="str">
            <v>ПС 110-330 кВ (ВН)</v>
          </cell>
          <cell r="AR625">
            <v>24.98414</v>
          </cell>
          <cell r="AS625">
            <v>24.159480000999999</v>
          </cell>
          <cell r="AT625">
            <v>22.980499999999999</v>
          </cell>
          <cell r="AU625">
            <v>0.31101695000000001</v>
          </cell>
          <cell r="AV625">
            <v>21.173000000000002</v>
          </cell>
          <cell r="AW625">
            <v>19.474999999999998</v>
          </cell>
          <cell r="AX625">
            <v>0</v>
          </cell>
          <cell r="AY625">
            <v>0.52600000000000002</v>
          </cell>
          <cell r="AZ625">
            <v>1.173</v>
          </cell>
          <cell r="BA625">
            <v>3.05</v>
          </cell>
          <cell r="BB625">
            <v>10</v>
          </cell>
          <cell r="BC625">
            <v>3.5870000000000002</v>
          </cell>
          <cell r="BD625">
            <v>10</v>
          </cell>
          <cell r="BE625">
            <v>12.311999999999999</v>
          </cell>
          <cell r="BF625">
            <v>-1.6980000000000031</v>
          </cell>
          <cell r="BG625" t="e">
            <v>#DIV/0!</v>
          </cell>
          <cell r="BH625">
            <v>0</v>
          </cell>
          <cell r="BI625">
            <v>1.9478</v>
          </cell>
          <cell r="BJ625">
            <v>24.984139999999996</v>
          </cell>
          <cell r="BK625">
            <v>14.848414999999997</v>
          </cell>
          <cell r="BL625">
            <v>10.190769999999999</v>
          </cell>
          <cell r="BM625">
            <v>0</v>
          </cell>
          <cell r="BN625">
            <v>0.493894</v>
          </cell>
          <cell r="BO625">
            <v>2.64</v>
          </cell>
          <cell r="BP625">
            <v>6.1265599999999996</v>
          </cell>
          <cell r="BQ625">
            <v>5.8266629999999999</v>
          </cell>
          <cell r="BR625">
            <v>8.1729160000000007</v>
          </cell>
          <cell r="BS625">
            <v>6.381751999999997</v>
          </cell>
          <cell r="BT625">
            <v>6.184285</v>
          </cell>
          <cell r="BU625">
            <v>-10.135724999999999</v>
          </cell>
          <cell r="BV625" t="e">
            <v>#DIV/0!</v>
          </cell>
          <cell r="BW625">
            <v>0</v>
          </cell>
          <cell r="BX625">
            <v>0</v>
          </cell>
        </row>
        <row r="626">
          <cell r="C626">
            <v>169</v>
          </cell>
          <cell r="D626">
            <v>0</v>
          </cell>
          <cell r="E626">
            <v>0</v>
          </cell>
          <cell r="AN626">
            <v>36</v>
          </cell>
          <cell r="AP626" t="str">
            <v>Реконструкция ПС 110/10 кВ Колодезная (ячейка 110 кВ Л-76) для НПС-2 (свыше 750)</v>
          </cell>
          <cell r="AQ626" t="str">
            <v>СТФ</v>
          </cell>
          <cell r="AR626">
            <v>24.98414</v>
          </cell>
          <cell r="AS626">
            <v>19.572799999999997</v>
          </cell>
          <cell r="AT626">
            <v>18.760819999999999</v>
          </cell>
          <cell r="AU626">
            <v>0</v>
          </cell>
          <cell r="AV626">
            <v>21.173000000000002</v>
          </cell>
          <cell r="AW626">
            <v>15.898999999999999</v>
          </cell>
          <cell r="AX626">
            <v>0</v>
          </cell>
          <cell r="AZ626">
            <v>1.173</v>
          </cell>
          <cell r="BB626">
            <v>10</v>
          </cell>
          <cell r="BC626">
            <v>3.5870000000000002</v>
          </cell>
          <cell r="BD626">
            <v>10</v>
          </cell>
          <cell r="BE626">
            <v>12.311999999999999</v>
          </cell>
          <cell r="BF626">
            <v>-5.2740000000000027</v>
          </cell>
          <cell r="BG626">
            <v>0.75090917678175029</v>
          </cell>
          <cell r="BJ626">
            <v>24.984139999999996</v>
          </cell>
          <cell r="BK626">
            <v>12.208414999999997</v>
          </cell>
          <cell r="BL626">
            <v>10.190769999999999</v>
          </cell>
          <cell r="BN626">
            <v>0.493894</v>
          </cell>
          <cell r="BP626">
            <v>6.1265599999999996</v>
          </cell>
          <cell r="BQ626">
            <v>5.8266629999999999</v>
          </cell>
          <cell r="BR626">
            <v>8.1729160000000007</v>
          </cell>
          <cell r="BS626">
            <v>6.381751999999997</v>
          </cell>
          <cell r="BT626">
            <v>6.5524050000000003</v>
          </cell>
          <cell r="BU626">
            <v>-12.775725</v>
          </cell>
          <cell r="BV626">
            <v>0.48864659740139138</v>
          </cell>
        </row>
        <row r="627">
          <cell r="C627">
            <v>176</v>
          </cell>
          <cell r="D627">
            <v>0</v>
          </cell>
          <cell r="E627">
            <v>0</v>
          </cell>
          <cell r="AN627">
            <v>37</v>
          </cell>
          <cell r="AP627" t="str">
            <v>Техническое перевооружение ПС 110/6 кВ "Лесная" (свыше 750)</v>
          </cell>
          <cell r="AQ627" t="str">
            <v>СТФ</v>
          </cell>
          <cell r="AS627">
            <v>4.5866800009999995</v>
          </cell>
          <cell r="AT627">
            <v>4.2196799999999994</v>
          </cell>
          <cell r="AU627">
            <v>0.31101695000000001</v>
          </cell>
          <cell r="AV627">
            <v>0</v>
          </cell>
          <cell r="AW627">
            <v>3.5759999999999996</v>
          </cell>
          <cell r="AY627">
            <v>0.52600000000000002</v>
          </cell>
          <cell r="BA627">
            <v>3.05</v>
          </cell>
          <cell r="BF627">
            <v>3.5759999999999996</v>
          </cell>
          <cell r="BG627" t="e">
            <v>#DIV/0!</v>
          </cell>
          <cell r="BI627">
            <v>1.9478</v>
          </cell>
          <cell r="BJ627">
            <v>0</v>
          </cell>
          <cell r="BK627">
            <v>2.64</v>
          </cell>
          <cell r="BO627">
            <v>2.64</v>
          </cell>
          <cell r="BT627">
            <v>-0.36812</v>
          </cell>
          <cell r="BU627">
            <v>2.64</v>
          </cell>
          <cell r="BV627" t="e">
            <v>#DIV/0!</v>
          </cell>
        </row>
        <row r="628">
          <cell r="C628">
            <v>177</v>
          </cell>
          <cell r="D628">
            <v>0</v>
          </cell>
          <cell r="E628">
            <v>0</v>
          </cell>
          <cell r="AP628" t="str">
            <v>ПС 35 кВ (СН1)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 t="e">
            <v>#DIV/0!</v>
          </cell>
          <cell r="BH628">
            <v>7.7204989999999987E-2</v>
          </cell>
          <cell r="BI628">
            <v>0</v>
          </cell>
          <cell r="BJ628">
            <v>0</v>
          </cell>
          <cell r="BK628">
            <v>7.7204990000000015E-2</v>
          </cell>
          <cell r="BL628">
            <v>0</v>
          </cell>
          <cell r="BM628">
            <v>7.7204990000000015E-2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7.7204990000000015E-2</v>
          </cell>
          <cell r="BV628" t="e">
            <v>#DIV/0!</v>
          </cell>
          <cell r="BW628">
            <v>0</v>
          </cell>
          <cell r="BX628">
            <v>0</v>
          </cell>
        </row>
        <row r="629">
          <cell r="C629">
            <v>181</v>
          </cell>
          <cell r="D629">
            <v>0</v>
          </cell>
          <cell r="E629">
            <v>0</v>
          </cell>
          <cell r="AN629">
            <v>38</v>
          </cell>
          <cell r="AP629" t="str">
            <v>Расширение ПС 35/10 Кв "Чкаловская"(замена МВ 10 кВ на ВВ,тех.прис.учебно-тренажерного комплекса аэродрома"Чкаловский" в г.Буденовске) (15-100)</v>
          </cell>
          <cell r="AQ629" t="str">
            <v>СТФ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BF629">
            <v>0</v>
          </cell>
          <cell r="BG629" t="e">
            <v>#DIV/0!</v>
          </cell>
          <cell r="BH629">
            <v>7.7204989999999987E-2</v>
          </cell>
          <cell r="BJ629">
            <v>0</v>
          </cell>
          <cell r="BK629">
            <v>7.7204990000000015E-2</v>
          </cell>
          <cell r="BM629">
            <v>7.7204990000000015E-2</v>
          </cell>
          <cell r="BT629">
            <v>0</v>
          </cell>
          <cell r="BU629">
            <v>7.7204990000000015E-2</v>
          </cell>
          <cell r="BV629" t="e">
            <v>#DIV/0!</v>
          </cell>
        </row>
        <row r="630">
          <cell r="C630">
            <v>182</v>
          </cell>
          <cell r="D630">
            <v>0</v>
          </cell>
          <cell r="E630">
            <v>0</v>
          </cell>
          <cell r="AP630" t="str">
            <v>ТП (СН2)</v>
          </cell>
          <cell r="AR630">
            <v>0</v>
          </cell>
          <cell r="AS630">
            <v>0.41916692779999998</v>
          </cell>
          <cell r="AT630">
            <v>5.8999999999999999E-3</v>
          </cell>
          <cell r="AU630">
            <v>0.35022620999999998</v>
          </cell>
          <cell r="AV630">
            <v>0</v>
          </cell>
          <cell r="AW630">
            <v>5.0000000000000001E-3</v>
          </cell>
          <cell r="AX630">
            <v>0</v>
          </cell>
          <cell r="AY630">
            <v>5.0000000000000001E-3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5.0000000000000001E-3</v>
          </cell>
          <cell r="BG630" t="e">
            <v>#DIV/0!</v>
          </cell>
          <cell r="BH630">
            <v>0.41326692999999998</v>
          </cell>
          <cell r="BI630">
            <v>0</v>
          </cell>
          <cell r="BJ630">
            <v>0</v>
          </cell>
          <cell r="BK630">
            <v>0.41500000000000004</v>
          </cell>
          <cell r="BL630">
            <v>0</v>
          </cell>
          <cell r="BM630">
            <v>0.41500000000000004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0.41500000000000004</v>
          </cell>
          <cell r="BV630" t="e">
            <v>#DIV/0!</v>
          </cell>
          <cell r="BW630">
            <v>0</v>
          </cell>
          <cell r="BX630">
            <v>0</v>
          </cell>
        </row>
        <row r="631">
          <cell r="C631">
            <v>183</v>
          </cell>
          <cell r="D631">
            <v>0</v>
          </cell>
          <cell r="E631">
            <v>0</v>
          </cell>
          <cell r="AN631">
            <v>39</v>
          </cell>
          <cell r="AP631" t="str">
            <v>Реконструкция  МТП 828 Ф-153 ( тех.прис.строит.площадки жил.дома в г. Ессентуки дог. № 553 от 09.11.2011 г. Антонович В.Н.) (до 15)</v>
          </cell>
          <cell r="AQ631" t="str">
            <v>СТФ</v>
          </cell>
          <cell r="AS631">
            <v>0.41916692779999998</v>
          </cell>
          <cell r="AT631">
            <v>5.8999999999999999E-3</v>
          </cell>
          <cell r="AU631">
            <v>0.35022620999999998</v>
          </cell>
          <cell r="AV631">
            <v>0</v>
          </cell>
          <cell r="AW631">
            <v>5.0000000000000001E-3</v>
          </cell>
          <cell r="AY631">
            <v>5.0000000000000001E-3</v>
          </cell>
          <cell r="BF631">
            <v>5.0000000000000001E-3</v>
          </cell>
          <cell r="BG631" t="e">
            <v>#DIV/0!</v>
          </cell>
          <cell r="BH631">
            <v>0.41326692999999998</v>
          </cell>
          <cell r="BJ631">
            <v>0</v>
          </cell>
          <cell r="BK631">
            <v>0.41500000000000004</v>
          </cell>
          <cell r="BM631">
            <v>0.41500000000000004</v>
          </cell>
          <cell r="BT631">
            <v>0</v>
          </cell>
          <cell r="BU631">
            <v>0.41500000000000004</v>
          </cell>
          <cell r="BV631" t="e">
            <v>#DIV/0!</v>
          </cell>
        </row>
        <row r="632">
          <cell r="C632">
            <v>184</v>
          </cell>
          <cell r="D632">
            <v>0</v>
          </cell>
          <cell r="E632">
            <v>0</v>
          </cell>
          <cell r="AP632" t="str">
            <v>Новое строительство и расширение, в.т.ч.:</v>
          </cell>
          <cell r="AR632">
            <v>1783.0474706252769</v>
          </cell>
          <cell r="AS632">
            <v>1952.7977446928001</v>
          </cell>
          <cell r="AT632">
            <v>1382.9674811999998</v>
          </cell>
          <cell r="AU632">
            <v>368.67900296000005</v>
          </cell>
          <cell r="AV632">
            <v>1049.0890712438747</v>
          </cell>
          <cell r="AW632">
            <v>1074.0943400000001</v>
          </cell>
          <cell r="AX632">
            <v>136.743709</v>
          </cell>
          <cell r="AY632">
            <v>89.027000000000001</v>
          </cell>
          <cell r="AZ632">
            <v>194.23394609687477</v>
          </cell>
          <cell r="BA632">
            <v>171.37100000000001</v>
          </cell>
          <cell r="BB632">
            <v>291.75063</v>
          </cell>
          <cell r="BC632">
            <v>337.25299999999999</v>
          </cell>
          <cell r="BD632">
            <v>426.360786147</v>
          </cell>
          <cell r="BE632">
            <v>476.44333999999992</v>
          </cell>
          <cell r="BF632">
            <v>19.874268756125257</v>
          </cell>
          <cell r="BG632" t="e">
            <v>#DIV/0!</v>
          </cell>
          <cell r="BH632">
            <v>69.563587189999993</v>
          </cell>
          <cell r="BI632">
            <v>287.38813316</v>
          </cell>
          <cell r="BJ632">
            <v>899.5922770168504</v>
          </cell>
          <cell r="BK632">
            <v>788.14585041333328</v>
          </cell>
          <cell r="BL632">
            <v>314.91484092000002</v>
          </cell>
          <cell r="BM632">
            <v>35.53773735</v>
          </cell>
          <cell r="BN632">
            <v>153.32154440300002</v>
          </cell>
          <cell r="BO632">
            <v>98.123350059999993</v>
          </cell>
          <cell r="BP632">
            <v>177.1965810271837</v>
          </cell>
          <cell r="BQ632">
            <v>296.40774587333334</v>
          </cell>
          <cell r="BR632">
            <v>254.15931066666661</v>
          </cell>
          <cell r="BS632">
            <v>358.07701713</v>
          </cell>
          <cell r="BT632">
            <v>365.24959949999999</v>
          </cell>
          <cell r="BU632">
            <v>-111.44642660351703</v>
          </cell>
          <cell r="BV632" t="e">
            <v>#DIV/0!</v>
          </cell>
          <cell r="BW632">
            <v>0</v>
          </cell>
          <cell r="BX632">
            <v>0</v>
          </cell>
        </row>
        <row r="633">
          <cell r="C633">
            <v>186</v>
          </cell>
          <cell r="D633">
            <v>0</v>
          </cell>
          <cell r="E633">
            <v>0</v>
          </cell>
          <cell r="AP633" t="str">
            <v>Воздушные Линии 110-330 кВ (ВН)</v>
          </cell>
          <cell r="AR633">
            <v>784.21637222527693</v>
          </cell>
          <cell r="AS633">
            <v>813.77915918600002</v>
          </cell>
          <cell r="AT633">
            <v>531.1983580000001</v>
          </cell>
          <cell r="AU633">
            <v>176.05910269999998</v>
          </cell>
          <cell r="AV633">
            <v>441.29229124387479</v>
          </cell>
          <cell r="AW633">
            <v>389.40510000000006</v>
          </cell>
          <cell r="AX633">
            <v>94.432008999999994</v>
          </cell>
          <cell r="AY633">
            <v>73.697000000000003</v>
          </cell>
          <cell r="AZ633">
            <v>93.706426096874779</v>
          </cell>
          <cell r="BA633">
            <v>62.40100000000001</v>
          </cell>
          <cell r="BB633">
            <v>139.40725</v>
          </cell>
          <cell r="BC633">
            <v>77.550000000000011</v>
          </cell>
          <cell r="BD633">
            <v>113.74660614700001</v>
          </cell>
          <cell r="BE633">
            <v>175.75710000000001</v>
          </cell>
          <cell r="BF633">
            <v>-51.887191243874774</v>
          </cell>
          <cell r="BG633">
            <v>5.6380522644834121</v>
          </cell>
          <cell r="BH633">
            <v>27.878</v>
          </cell>
          <cell r="BI633">
            <v>43.866327999999996</v>
          </cell>
          <cell r="BJ633">
            <v>424.90108555861036</v>
          </cell>
          <cell r="BK633">
            <v>344.66181071</v>
          </cell>
          <cell r="BL633">
            <v>159.38646652</v>
          </cell>
          <cell r="BM633">
            <v>9.0626834299999999</v>
          </cell>
          <cell r="BN633">
            <v>71.489954402999999</v>
          </cell>
          <cell r="BO633">
            <v>82.565809000000002</v>
          </cell>
          <cell r="BP633">
            <v>90.462101302277006</v>
          </cell>
          <cell r="BQ633">
            <v>115.14020099999999</v>
          </cell>
          <cell r="BR633">
            <v>103.56256333333332</v>
          </cell>
          <cell r="BS633">
            <v>137.89311727999998</v>
          </cell>
          <cell r="BT633">
            <v>170.55058635</v>
          </cell>
          <cell r="BU633">
            <v>-80.239274848610336</v>
          </cell>
          <cell r="BV633">
            <v>5.6231548307553672</v>
          </cell>
          <cell r="BW633">
            <v>0</v>
          </cell>
          <cell r="BX633">
            <v>0</v>
          </cell>
        </row>
        <row r="634">
          <cell r="C634">
            <v>187</v>
          </cell>
          <cell r="D634">
            <v>0</v>
          </cell>
          <cell r="E634">
            <v>0</v>
          </cell>
          <cell r="AN634">
            <v>40</v>
          </cell>
          <cell r="AP634" t="str">
            <v>Строительство ВЛ-110кВ ПС "Ипатово" - ПС "НПС-4" (КТК) (свыше 750)</v>
          </cell>
          <cell r="AQ634" t="str">
            <v>СТФ</v>
          </cell>
          <cell r="AR634">
            <v>57.269619000000006</v>
          </cell>
          <cell r="AS634">
            <v>65.038810006600002</v>
          </cell>
          <cell r="AT634">
            <v>49.772399999999998</v>
          </cell>
          <cell r="AU634">
            <v>12.89571187</v>
          </cell>
          <cell r="AV634">
            <v>16.859036698000004</v>
          </cell>
          <cell r="AW634">
            <v>42.18</v>
          </cell>
          <cell r="AX634">
            <v>9.6394699999999993</v>
          </cell>
          <cell r="AY634">
            <v>13.198</v>
          </cell>
          <cell r="AZ634">
            <v>3.0590999999999999</v>
          </cell>
          <cell r="BA634">
            <v>14.446999999999999</v>
          </cell>
          <cell r="BB634">
            <v>3.1486700000000001</v>
          </cell>
          <cell r="BC634">
            <v>12.138999999999999</v>
          </cell>
          <cell r="BD634">
            <v>1.011796698000003</v>
          </cell>
          <cell r="BE634">
            <v>2.3959999999999999</v>
          </cell>
          <cell r="BF634">
            <v>25.320963301999996</v>
          </cell>
          <cell r="BG634">
            <v>2.5019223076371757</v>
          </cell>
          <cell r="BH634">
            <v>0.23599999999999999</v>
          </cell>
          <cell r="BI634">
            <v>12.776</v>
          </cell>
          <cell r="BJ634">
            <v>15.660539999999999</v>
          </cell>
          <cell r="BK634">
            <v>37.232158779999999</v>
          </cell>
          <cell r="BL634">
            <v>6.4009999999999998</v>
          </cell>
          <cell r="BM634">
            <v>0.23623978000000034</v>
          </cell>
          <cell r="BN634">
            <v>2.7212099999999997</v>
          </cell>
          <cell r="BO634">
            <v>19.528138999999999</v>
          </cell>
          <cell r="BP634">
            <v>2.3858000000000001</v>
          </cell>
          <cell r="BQ634">
            <v>12.5548</v>
          </cell>
          <cell r="BR634">
            <v>4.1525300000000005</v>
          </cell>
          <cell r="BS634">
            <v>4.9129799999999992</v>
          </cell>
          <cell r="BT634">
            <v>0</v>
          </cell>
          <cell r="BU634">
            <v>21.571618780000001</v>
          </cell>
          <cell r="BV634">
            <v>2.3774505080923136</v>
          </cell>
        </row>
        <row r="635">
          <cell r="C635">
            <v>197</v>
          </cell>
          <cell r="D635">
            <v>0</v>
          </cell>
          <cell r="E635">
            <v>0</v>
          </cell>
          <cell r="AN635">
            <v>41</v>
          </cell>
          <cell r="AP635" t="str">
            <v>Строительство ВЛ-110кВ ПС "Безопасная" - ПС "НПС-5" (КТК) (свыше 750)</v>
          </cell>
          <cell r="AQ635" t="str">
            <v>СТФ</v>
          </cell>
          <cell r="AR635">
            <v>60.047953225276999</v>
          </cell>
          <cell r="AS635">
            <v>72.156400000000005</v>
          </cell>
          <cell r="AT635">
            <v>3.7582999999999998</v>
          </cell>
          <cell r="AU635">
            <v>0</v>
          </cell>
          <cell r="AV635">
            <v>16.943559000000008</v>
          </cell>
          <cell r="AW635">
            <v>3.1850000000000001</v>
          </cell>
          <cell r="AX635">
            <v>10.988429</v>
          </cell>
          <cell r="AY635">
            <v>2.306</v>
          </cell>
          <cell r="AZ635">
            <v>5.1345299999999998</v>
          </cell>
          <cell r="BA635">
            <v>3.0000000000000001E-3</v>
          </cell>
          <cell r="BB635">
            <v>0.82060000000000533</v>
          </cell>
          <cell r="BC635">
            <v>0.876</v>
          </cell>
          <cell r="BD635">
            <v>0</v>
          </cell>
          <cell r="BF635">
            <v>-13.758559000000007</v>
          </cell>
          <cell r="BG635">
            <v>0.18797703599344143</v>
          </cell>
          <cell r="BH635">
            <v>11.737</v>
          </cell>
          <cell r="BJ635">
            <v>12.329942225277</v>
          </cell>
          <cell r="BK635">
            <v>4.12168665</v>
          </cell>
          <cell r="BL635">
            <v>5.5357565200000005</v>
          </cell>
          <cell r="BM635">
            <v>0.41623165000000001</v>
          </cell>
          <cell r="BN635">
            <v>3.7840244030000001</v>
          </cell>
          <cell r="BO635">
            <v>3.4719449999999998</v>
          </cell>
          <cell r="BP635">
            <v>3.010161302277</v>
          </cell>
          <cell r="BQ635">
            <v>0.23351</v>
          </cell>
          <cell r="BR635">
            <v>0</v>
          </cell>
          <cell r="BT635">
            <v>11.373613349999999</v>
          </cell>
          <cell r="BU635">
            <v>-8.2082555752770006</v>
          </cell>
          <cell r="BV635">
            <v>0.33428272206745102</v>
          </cell>
        </row>
        <row r="636">
          <cell r="C636">
            <v>301</v>
          </cell>
          <cell r="D636">
            <v>2.5421212</v>
          </cell>
          <cell r="E636">
            <v>0</v>
          </cell>
          <cell r="AN636">
            <v>42</v>
          </cell>
          <cell r="AP636" t="str">
            <v>Строительство ВЛ-110кВ ПС "Баклановская" - ПС "НПС-5" (КТК) (свыше 750)</v>
          </cell>
          <cell r="AQ636" t="str">
            <v>СТФ</v>
          </cell>
          <cell r="AR636">
            <v>101.02600000000001</v>
          </cell>
          <cell r="AS636">
            <v>85.344740000000002</v>
          </cell>
          <cell r="AT636">
            <v>9.3691999999999993</v>
          </cell>
          <cell r="AU636">
            <v>64.28</v>
          </cell>
          <cell r="AV636">
            <v>48.419000000000004</v>
          </cell>
          <cell r="AW636">
            <v>7.94</v>
          </cell>
          <cell r="AX636">
            <v>34.180109999999999</v>
          </cell>
          <cell r="AY636">
            <v>6.4</v>
          </cell>
          <cell r="AZ636">
            <v>11.08891</v>
          </cell>
          <cell r="BA636">
            <v>0.94199999999999995</v>
          </cell>
          <cell r="BB636">
            <v>3.1499800000000069</v>
          </cell>
          <cell r="BC636">
            <v>0.59799999999999998</v>
          </cell>
          <cell r="BD636">
            <v>0</v>
          </cell>
          <cell r="BF636">
            <v>-40.479000000000006</v>
          </cell>
          <cell r="BG636">
            <v>0.16398521241661332</v>
          </cell>
          <cell r="BI636">
            <v>5.4880000000000004</v>
          </cell>
          <cell r="BJ636">
            <v>44.637889999999999</v>
          </cell>
          <cell r="BK636">
            <v>4.3416649999999999</v>
          </cell>
          <cell r="BL636">
            <v>35.781190000000002</v>
          </cell>
          <cell r="BM636">
            <v>0.64394000000000007</v>
          </cell>
          <cell r="BN636">
            <v>5.13706</v>
          </cell>
          <cell r="BO636">
            <v>3.6977249999999997</v>
          </cell>
          <cell r="BP636">
            <v>3.7196400000000005</v>
          </cell>
          <cell r="BR636">
            <v>0</v>
          </cell>
          <cell r="BT636">
            <v>-0.46046500000000001</v>
          </cell>
          <cell r="BU636">
            <v>-40.296225</v>
          </cell>
          <cell r="BV636">
            <v>9.7264117994824581E-2</v>
          </cell>
        </row>
        <row r="637">
          <cell r="C637">
            <v>302</v>
          </cell>
          <cell r="D637">
            <v>3.336786</v>
          </cell>
          <cell r="E637">
            <v>2E-3</v>
          </cell>
          <cell r="AN637">
            <v>43</v>
          </cell>
          <cell r="AP637" t="str">
            <v>Строительство ВЛ-110кВ ПС "Южная" - ПС "ГЭС-4" по ТУ для НПС-5 (КТК)  (свыше 750)</v>
          </cell>
          <cell r="AQ637" t="str">
            <v>СТФ</v>
          </cell>
          <cell r="AR637">
            <v>251.35787999999999</v>
          </cell>
          <cell r="AS637">
            <v>279.93499800000001</v>
          </cell>
          <cell r="AT637">
            <v>233.18109800000002</v>
          </cell>
          <cell r="AU637">
            <v>39.049999999999997</v>
          </cell>
          <cell r="AV637">
            <v>142.26500000000001</v>
          </cell>
          <cell r="AW637">
            <v>136.84810000000002</v>
          </cell>
          <cell r="AX637">
            <v>16.14</v>
          </cell>
          <cell r="AY637">
            <v>18.646999999999998</v>
          </cell>
          <cell r="AZ637">
            <v>26.067</v>
          </cell>
          <cell r="BA637">
            <v>32.776000000000003</v>
          </cell>
          <cell r="BB637">
            <v>39.787999999999997</v>
          </cell>
          <cell r="BC637">
            <v>10.121</v>
          </cell>
          <cell r="BD637">
            <v>60.27</v>
          </cell>
          <cell r="BE637">
            <v>75.304100000000005</v>
          </cell>
          <cell r="BF637">
            <v>-5.4168999999999983</v>
          </cell>
          <cell r="BG637">
            <v>0.96192387445963523</v>
          </cell>
          <cell r="BI637">
            <v>25.602328</v>
          </cell>
          <cell r="BJ637">
            <v>118.93401333333333</v>
          </cell>
          <cell r="BK637">
            <v>94.791020000000003</v>
          </cell>
          <cell r="BL637">
            <v>15.548</v>
          </cell>
          <cell r="BM637">
            <v>0.44800000000000001</v>
          </cell>
          <cell r="BN637">
            <v>26.442</v>
          </cell>
          <cell r="BO637">
            <v>7.726</v>
          </cell>
          <cell r="BP637">
            <v>32.741999999999997</v>
          </cell>
          <cell r="BQ637">
            <v>25.133929999999999</v>
          </cell>
          <cell r="BR637">
            <v>44.202013333333326</v>
          </cell>
          <cell r="BS637">
            <v>61.483089999999997</v>
          </cell>
          <cell r="BT637">
            <v>112.79007799999999</v>
          </cell>
          <cell r="BU637">
            <v>-24.142993333333322</v>
          </cell>
          <cell r="BV637">
            <v>0.79700514044146165</v>
          </cell>
        </row>
        <row r="638">
          <cell r="C638">
            <v>199</v>
          </cell>
          <cell r="D638">
            <v>3.0200000000000001E-3</v>
          </cell>
          <cell r="E638">
            <v>3.0400000000000002E-3</v>
          </cell>
          <cell r="AN638">
            <v>44</v>
          </cell>
          <cell r="AP638" t="str">
            <v>Строительство ВЛ-110кВ ПС "Рагули" - ПС "НПС-3" (до границы Республики Калмыкия) для НПС-3 (свыше 750)</v>
          </cell>
          <cell r="AQ638" t="str">
            <v>СТФ</v>
          </cell>
          <cell r="AR638">
            <v>162.04098000000002</v>
          </cell>
          <cell r="AS638">
            <v>159.98128</v>
          </cell>
          <cell r="AT638">
            <v>154.62719999999999</v>
          </cell>
          <cell r="AU638">
            <v>0</v>
          </cell>
          <cell r="AV638">
            <v>139.61099999999999</v>
          </cell>
          <cell r="AW638">
            <v>131.04</v>
          </cell>
          <cell r="AX638">
            <v>0</v>
          </cell>
          <cell r="AZ638">
            <v>29.611000000000001</v>
          </cell>
          <cell r="BA638">
            <v>0</v>
          </cell>
          <cell r="BB638">
            <v>60</v>
          </cell>
          <cell r="BC638">
            <v>35.615000000000002</v>
          </cell>
          <cell r="BD638">
            <v>50</v>
          </cell>
          <cell r="BE638">
            <v>95.424999999999997</v>
          </cell>
          <cell r="BF638">
            <v>-8.570999999999998</v>
          </cell>
          <cell r="BG638">
            <v>0.938607989341814</v>
          </cell>
          <cell r="BJ638">
            <v>162.04097999999999</v>
          </cell>
          <cell r="BK638">
            <v>107.77983999999998</v>
          </cell>
          <cell r="BL638">
            <v>59.113</v>
          </cell>
          <cell r="BM638">
            <v>0.10199999999999999</v>
          </cell>
          <cell r="BN638">
            <v>15.141</v>
          </cell>
          <cell r="BP638">
            <v>38.25</v>
          </cell>
          <cell r="BQ638">
            <v>56.814639999999997</v>
          </cell>
          <cell r="BR638">
            <v>49.536979999999978</v>
          </cell>
          <cell r="BS638">
            <v>50.863199999999992</v>
          </cell>
          <cell r="BT638">
            <v>46.847360000000002</v>
          </cell>
          <cell r="BU638">
            <v>-54.261140000000012</v>
          </cell>
          <cell r="BV638">
            <v>0.66513939868791205</v>
          </cell>
        </row>
        <row r="639">
          <cell r="C639">
            <v>198</v>
          </cell>
          <cell r="D639">
            <v>0</v>
          </cell>
          <cell r="E639">
            <v>0</v>
          </cell>
          <cell r="AN639">
            <v>45</v>
          </cell>
          <cell r="AP639" t="str">
            <v>Строительство ВЛ-110кВ ПС "Рагули" - ПС "НПС-4" (КТК) (свыше 750)</v>
          </cell>
          <cell r="AQ639" t="str">
            <v>СТФ</v>
          </cell>
          <cell r="AR639">
            <v>152.47394</v>
          </cell>
          <cell r="AS639">
            <v>151.32293117940003</v>
          </cell>
          <cell r="AT639">
            <v>80.490160000000017</v>
          </cell>
          <cell r="AU639">
            <v>59.833390829999999</v>
          </cell>
          <cell r="AV639">
            <v>77.194695545874779</v>
          </cell>
          <cell r="AW639">
            <v>68.212000000000018</v>
          </cell>
          <cell r="AX639">
            <v>23.484000000000002</v>
          </cell>
          <cell r="AY639">
            <v>33.146000000000001</v>
          </cell>
          <cell r="AZ639">
            <v>18.745886096874781</v>
          </cell>
          <cell r="BA639">
            <v>14.233000000000001</v>
          </cell>
          <cell r="BB639">
            <v>32.5</v>
          </cell>
          <cell r="BC639">
            <v>18.201000000000001</v>
          </cell>
          <cell r="BD639">
            <v>2.4648094489999965</v>
          </cell>
          <cell r="BE639">
            <v>2.6320000000000001</v>
          </cell>
          <cell r="BF639">
            <v>-8.9826955458747619</v>
          </cell>
          <cell r="BG639">
            <v>0.88363584463473166</v>
          </cell>
          <cell r="BH639">
            <v>15.904999999999999</v>
          </cell>
          <cell r="BJ639">
            <v>71.297719999999998</v>
          </cell>
          <cell r="BK639">
            <v>96.395440280000003</v>
          </cell>
          <cell r="BL639">
            <v>37.00752</v>
          </cell>
          <cell r="BM639">
            <v>7.216272</v>
          </cell>
          <cell r="BN639">
            <v>18.264659999999999</v>
          </cell>
          <cell r="BO639">
            <v>48.141999999999996</v>
          </cell>
          <cell r="BP639">
            <v>10.3545</v>
          </cell>
          <cell r="BQ639">
            <v>20.403320999999998</v>
          </cell>
          <cell r="BR639">
            <v>5.6710399999999996</v>
          </cell>
          <cell r="BS639">
            <v>20.633847280000001</v>
          </cell>
          <cell r="BT639">
            <v>0</v>
          </cell>
          <cell r="BU639">
            <v>25.097720280000004</v>
          </cell>
          <cell r="BV639">
            <v>1.3520129434714041</v>
          </cell>
        </row>
        <row r="640">
          <cell r="C640">
            <v>200</v>
          </cell>
          <cell r="D640">
            <v>0</v>
          </cell>
          <cell r="E640">
            <v>0</v>
          </cell>
          <cell r="AP640" t="str">
            <v>Воздушные Линии 35 кВ (СН1)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</row>
        <row r="641">
          <cell r="C641">
            <v>303</v>
          </cell>
          <cell r="D641">
            <v>0</v>
          </cell>
          <cell r="E641">
            <v>0</v>
          </cell>
        </row>
        <row r="642">
          <cell r="C642">
            <v>304</v>
          </cell>
          <cell r="D642">
            <v>0</v>
          </cell>
          <cell r="E642">
            <v>0</v>
          </cell>
          <cell r="AP642" t="str">
            <v>Воздушные Линии 1-20 кВ (СН2)</v>
          </cell>
          <cell r="AR642">
            <v>12.274439999999998</v>
          </cell>
          <cell r="AS642">
            <v>54.466958122199983</v>
          </cell>
          <cell r="AT642">
            <v>36.301519999999996</v>
          </cell>
          <cell r="AU642">
            <v>15.10587129</v>
          </cell>
          <cell r="AV642">
            <v>10.257999999999999</v>
          </cell>
          <cell r="AW642">
            <v>31.154</v>
          </cell>
          <cell r="AX642">
            <v>0</v>
          </cell>
          <cell r="AY642">
            <v>5.9320000000000004</v>
          </cell>
          <cell r="AZ642">
            <v>5.3789999999999996</v>
          </cell>
          <cell r="BA642">
            <v>7.8209999999999997</v>
          </cell>
          <cell r="BB642">
            <v>4.8789999999999996</v>
          </cell>
          <cell r="BC642">
            <v>16.121000000000002</v>
          </cell>
          <cell r="BD642">
            <v>0</v>
          </cell>
          <cell r="BE642">
            <v>1.2800000000000002</v>
          </cell>
          <cell r="BF642">
            <v>18.557000000000002</v>
          </cell>
          <cell r="BG642" t="e">
            <v>#DIV/0!</v>
          </cell>
          <cell r="BH642">
            <v>1.3746498900000002</v>
          </cell>
          <cell r="BI642">
            <v>0</v>
          </cell>
          <cell r="BJ642">
            <v>12.104439999999997</v>
          </cell>
          <cell r="BK642">
            <v>38.135893379999999</v>
          </cell>
          <cell r="BL642">
            <v>0</v>
          </cell>
          <cell r="BM642">
            <v>7.2525238200000004</v>
          </cell>
          <cell r="BN642">
            <v>6.5933679999999999</v>
          </cell>
          <cell r="BO642">
            <v>2.5144770199999997</v>
          </cell>
          <cell r="BP642">
            <v>4.167720666666666</v>
          </cell>
          <cell r="BQ642">
            <v>17.564866540000001</v>
          </cell>
          <cell r="BR642">
            <v>1.3433513333333331</v>
          </cell>
          <cell r="BS642">
            <v>10.804026</v>
          </cell>
          <cell r="BT642">
            <v>0</v>
          </cell>
          <cell r="BU642">
            <v>26.031453380000006</v>
          </cell>
          <cell r="BV642" t="e">
            <v>#DIV/0!</v>
          </cell>
          <cell r="BW642">
            <v>0</v>
          </cell>
          <cell r="BX642">
            <v>0</v>
          </cell>
        </row>
        <row r="643">
          <cell r="C643">
            <v>305</v>
          </cell>
          <cell r="D643">
            <v>0</v>
          </cell>
          <cell r="E643">
            <v>0</v>
          </cell>
          <cell r="AN643">
            <v>46</v>
          </cell>
          <cell r="AP643" t="str">
            <v>Усиление ВЛ-10 кВ Ф-124 от ПС "Комсомолец" для обеспечения технологического присоединения электроустановок приемно-отгрузочной зерновой площадки ООО "Агрос" в пос. Комсомолец Кировского района (100-750)</v>
          </cell>
          <cell r="AQ643" t="str">
            <v>СТФ</v>
          </cell>
          <cell r="AR643">
            <v>1.79722</v>
          </cell>
          <cell r="AS643">
            <v>1.6602599999999998</v>
          </cell>
          <cell r="AT643">
            <v>1.5422599999999997</v>
          </cell>
          <cell r="AU643">
            <v>0.1</v>
          </cell>
          <cell r="AV643">
            <v>1.379</v>
          </cell>
          <cell r="AW643">
            <v>1.3069999999999999</v>
          </cell>
          <cell r="AX643">
            <v>0</v>
          </cell>
          <cell r="AY643">
            <v>1.3069999999999999</v>
          </cell>
          <cell r="AZ643">
            <v>1.379</v>
          </cell>
          <cell r="BB643">
            <v>0</v>
          </cell>
          <cell r="BD643">
            <v>0</v>
          </cell>
          <cell r="BF643">
            <v>-7.2000000000000064E-2</v>
          </cell>
          <cell r="BG643">
            <v>0.94778825235678021</v>
          </cell>
          <cell r="BJ643">
            <v>1.6272199999999999</v>
          </cell>
          <cell r="BK643">
            <v>1.5422599999999997</v>
          </cell>
          <cell r="BL643">
            <v>0</v>
          </cell>
          <cell r="BM643">
            <v>1.44554044</v>
          </cell>
          <cell r="BN643">
            <v>1.2475353333333332</v>
          </cell>
          <cell r="BO643">
            <v>6.7660020000000015E-2</v>
          </cell>
          <cell r="BP643">
            <v>0.37968466666666661</v>
          </cell>
          <cell r="BQ643">
            <v>2.9059539999999773E-2</v>
          </cell>
          <cell r="BR643">
            <v>0</v>
          </cell>
          <cell r="BT643">
            <v>0</v>
          </cell>
          <cell r="BU643">
            <v>-8.4960000000000147E-2</v>
          </cell>
          <cell r="BV643">
            <v>0.94778825235678021</v>
          </cell>
        </row>
        <row r="644">
          <cell r="C644">
            <v>158</v>
          </cell>
          <cell r="D644">
            <v>0</v>
          </cell>
          <cell r="E644">
            <v>0</v>
          </cell>
          <cell r="AN644">
            <v>47</v>
          </cell>
          <cell r="AP644" t="str">
            <v>Строительство ВЛ 10 кВ от РУ-10 кВ ПС 110/10 "Провал" с установкой дополнительной линейной ячейки (техприсоединение энергопринимающих устройств рынка "Лира")  (свыше 750)</v>
          </cell>
          <cell r="AQ644" t="str">
            <v>СТФ</v>
          </cell>
          <cell r="AR644">
            <v>10.477219999999999</v>
          </cell>
          <cell r="AS644">
            <v>27.501598122199994</v>
          </cell>
          <cell r="AT644">
            <v>10.012299999999998</v>
          </cell>
          <cell r="AU644">
            <v>14.532871289999999</v>
          </cell>
          <cell r="AV644">
            <v>8.8789999999999996</v>
          </cell>
          <cell r="AW644">
            <v>8.4849999999999994</v>
          </cell>
          <cell r="AX644">
            <v>0</v>
          </cell>
          <cell r="AY644">
            <v>1.4E-2</v>
          </cell>
          <cell r="AZ644">
            <v>4</v>
          </cell>
          <cell r="BA644">
            <v>2</v>
          </cell>
          <cell r="BB644">
            <v>4.8789999999999996</v>
          </cell>
          <cell r="BC644">
            <v>6.4710000000000001</v>
          </cell>
          <cell r="BD644">
            <v>0</v>
          </cell>
          <cell r="BF644">
            <v>-0.39400000000000013</v>
          </cell>
          <cell r="BG644">
            <v>0.95562563351728802</v>
          </cell>
          <cell r="BH644">
            <v>0.75495166999999996</v>
          </cell>
          <cell r="BJ644">
            <v>10.477219999999997</v>
          </cell>
          <cell r="BK644">
            <v>10.767610999999999</v>
          </cell>
          <cell r="BL644">
            <v>0</v>
          </cell>
          <cell r="BM644">
            <v>1.762E-2</v>
          </cell>
          <cell r="BN644">
            <v>5.3458326666666665</v>
          </cell>
          <cell r="BP644">
            <v>3.7880359999999991</v>
          </cell>
          <cell r="BQ644">
            <v>2.242</v>
          </cell>
          <cell r="BR644">
            <v>1.3433513333333331</v>
          </cell>
          <cell r="BS644">
            <v>8.5079909999999987</v>
          </cell>
          <cell r="BT644">
            <v>0</v>
          </cell>
          <cell r="BU644">
            <v>0.2903910000000014</v>
          </cell>
          <cell r="BV644">
            <v>1.0277164171411883</v>
          </cell>
        </row>
        <row r="645">
          <cell r="D645">
            <v>0</v>
          </cell>
          <cell r="E645">
            <v>0</v>
          </cell>
          <cell r="AN645">
            <v>48</v>
          </cell>
          <cell r="AP645" t="str">
            <v>Строительство ВЛ 10 кВ Ф-471 ПС 110/10 кВ "Кировская" от в/в оп. №94 для технологического присоединения производственной базы в ст. Зольская ул. Первомайская 2 "б" Кировского района Ставропольского края (Якименко А.А.) (15-100)</v>
          </cell>
          <cell r="AQ645" t="str">
            <v>СТФ</v>
          </cell>
          <cell r="AW645">
            <v>0.38999999999999996</v>
          </cell>
          <cell r="BC645">
            <v>0.04</v>
          </cell>
          <cell r="BE645">
            <v>0.35</v>
          </cell>
          <cell r="BK645">
            <v>0.4602</v>
          </cell>
          <cell r="BQ645">
            <v>4.7199999999999999E-2</v>
          </cell>
          <cell r="BS645">
            <v>0.41299999999999998</v>
          </cell>
          <cell r="BU645">
            <v>0.4602</v>
          </cell>
        </row>
        <row r="646">
          <cell r="D646">
            <v>0</v>
          </cell>
          <cell r="E646">
            <v>0</v>
          </cell>
          <cell r="AN646">
            <v>49</v>
          </cell>
          <cell r="AP646" t="str">
            <v>Усиление ВЛ-10 кВ Ф-240 и Ф-121 от ПС 35/10 кВ "Марьинская" (тех.прис. ООО "Эко-Культура" тепличный комплекс в ст.Марьинская Кировского р-н  (100-750)</v>
          </cell>
          <cell r="AQ646" t="str">
            <v>СТФ</v>
          </cell>
          <cell r="AS646">
            <v>2.54054</v>
          </cell>
          <cell r="AT646">
            <v>2.2915599999999996</v>
          </cell>
          <cell r="AU646">
            <v>0.21099999999999999</v>
          </cell>
          <cell r="AV646">
            <v>0</v>
          </cell>
          <cell r="AW646">
            <v>1.9419999999999999</v>
          </cell>
          <cell r="AY646">
            <v>1.9419999999999999</v>
          </cell>
          <cell r="BF646">
            <v>1.9419999999999999</v>
          </cell>
          <cell r="BG646" t="e">
            <v>#DIV/0!</v>
          </cell>
          <cell r="BJ646">
            <v>0</v>
          </cell>
          <cell r="BK646">
            <v>2.29146399</v>
          </cell>
          <cell r="BM646">
            <v>2.1774639900000001</v>
          </cell>
          <cell r="BO646">
            <v>0.114</v>
          </cell>
          <cell r="BT646">
            <v>0</v>
          </cell>
          <cell r="BU646">
            <v>2.29146399</v>
          </cell>
          <cell r="BV646" t="e">
            <v>#DIV/0!</v>
          </cell>
        </row>
        <row r="647">
          <cell r="C647">
            <v>145</v>
          </cell>
          <cell r="D647">
            <v>0</v>
          </cell>
          <cell r="E647">
            <v>0</v>
          </cell>
          <cell r="AN647">
            <v>50</v>
          </cell>
          <cell r="AP647" t="str">
            <v xml:space="preserve">Отпайка от ВЛ 10 кВ Ф-188 ТП-10/0,4, для технологического присоединения энергопринимающего устройства ВРУ-0,4 кВ магазина "Магнит", Буденовского района, с.Покойное. (15-100)
</v>
          </cell>
          <cell r="AQ647" t="str">
            <v>СТФ</v>
          </cell>
          <cell r="AS647">
            <v>0.43069999999999997</v>
          </cell>
          <cell r="AT647">
            <v>0.43069999999999997</v>
          </cell>
          <cell r="AU647">
            <v>0</v>
          </cell>
          <cell r="AV647">
            <v>0</v>
          </cell>
          <cell r="AW647">
            <v>0.36499999999999999</v>
          </cell>
          <cell r="BA647">
            <v>0.36499999999999999</v>
          </cell>
          <cell r="BF647">
            <v>0.36499999999999999</v>
          </cell>
          <cell r="BG647" t="e">
            <v>#DIV/0!</v>
          </cell>
          <cell r="BJ647">
            <v>0</v>
          </cell>
          <cell r="BK647">
            <v>0.43091199999999996</v>
          </cell>
          <cell r="BO647">
            <v>0.40037699999999998</v>
          </cell>
          <cell r="BS647">
            <v>3.0535E-2</v>
          </cell>
          <cell r="BT647">
            <v>0</v>
          </cell>
          <cell r="BU647">
            <v>0.43091199999999996</v>
          </cell>
          <cell r="BV647" t="e">
            <v>#DIV/0!</v>
          </cell>
        </row>
        <row r="648">
          <cell r="C648">
            <v>144</v>
          </cell>
          <cell r="D648">
            <v>0</v>
          </cell>
          <cell r="E648">
            <v>0</v>
          </cell>
          <cell r="AN648">
            <v>51</v>
          </cell>
          <cell r="AP648" t="str">
            <v>Строительство ВЛ 6 кВ от  ПС  "Т-303"  (техприсоединение энергопринимающих устройств цеха по производству преформ ООО "Стимул-А" в г. Минеральные Воды) (100-750)</v>
          </cell>
          <cell r="AQ648" t="str">
            <v>СТФ</v>
          </cell>
          <cell r="AS648">
            <v>3.45858</v>
          </cell>
          <cell r="AT648">
            <v>3.1494199999999997</v>
          </cell>
          <cell r="AU648">
            <v>0.26200000000000001</v>
          </cell>
          <cell r="AV648">
            <v>0</v>
          </cell>
          <cell r="AW648">
            <v>2.669</v>
          </cell>
          <cell r="AY648">
            <v>2.669</v>
          </cell>
          <cell r="BF648">
            <v>2.669</v>
          </cell>
          <cell r="BG648" t="e">
            <v>#DIV/0!</v>
          </cell>
          <cell r="BJ648">
            <v>0</v>
          </cell>
          <cell r="BK648">
            <v>3.1496721700000005</v>
          </cell>
          <cell r="BM648">
            <v>2.9922011700000004</v>
          </cell>
          <cell r="BQ648">
            <v>0.157471</v>
          </cell>
          <cell r="BT648">
            <v>0</v>
          </cell>
          <cell r="BU648">
            <v>3.1496721700000005</v>
          </cell>
          <cell r="BV648" t="e">
            <v>#DIV/0!</v>
          </cell>
        </row>
        <row r="649">
          <cell r="D649">
            <v>0</v>
          </cell>
          <cell r="E649">
            <v>0</v>
          </cell>
          <cell r="AN649">
            <v>52</v>
          </cell>
          <cell r="AP649" t="str">
            <v>Строительство ЛЭП 10 кВ до границы участка жилого дома, г. Ессентуки, мкр. Опытник, 3 очередь, 28 (тех.прис. Гавриленко Раиса Ивановна) (до 15)</v>
          </cell>
          <cell r="AQ649" t="str">
            <v>СТФ</v>
          </cell>
          <cell r="AS649">
            <v>0.38704</v>
          </cell>
          <cell r="AT649">
            <v>0.38704</v>
          </cell>
          <cell r="AU649">
            <v>0</v>
          </cell>
          <cell r="AV649">
            <v>0</v>
          </cell>
          <cell r="AW649">
            <v>0.32800000000000001</v>
          </cell>
          <cell r="BC649">
            <v>0.32800000000000001</v>
          </cell>
          <cell r="BF649">
            <v>0.32800000000000001</v>
          </cell>
          <cell r="BG649" t="e">
            <v>#DIV/0!</v>
          </cell>
          <cell r="BJ649">
            <v>0</v>
          </cell>
          <cell r="BK649">
            <v>0.38704</v>
          </cell>
          <cell r="BQ649">
            <v>0.38704</v>
          </cell>
          <cell r="BT649">
            <v>0</v>
          </cell>
          <cell r="BU649">
            <v>0.38704</v>
          </cell>
          <cell r="BV649" t="e">
            <v>#DIV/0!</v>
          </cell>
        </row>
        <row r="650">
          <cell r="D650">
            <v>0</v>
          </cell>
          <cell r="E650">
            <v>0</v>
          </cell>
          <cell r="AN650">
            <v>53</v>
          </cell>
          <cell r="AP650" t="str">
            <v>Строительство ЛЭП 10 кВ до границы строительной площадки под кафе-магазин Минераловодский район, пос. Змейка, ул. Пролетарская, 12 (тех.прис. Ярсанаев Б.А.) (15-100)</v>
          </cell>
          <cell r="AQ650" t="str">
            <v>СТФ</v>
          </cell>
          <cell r="AS650">
            <v>0.49914000000000003</v>
          </cell>
          <cell r="AT650">
            <v>0.49914000000000003</v>
          </cell>
          <cell r="AU650">
            <v>0</v>
          </cell>
          <cell r="AV650">
            <v>0</v>
          </cell>
          <cell r="AW650">
            <v>0.42300000000000004</v>
          </cell>
          <cell r="BA650">
            <v>2.3E-2</v>
          </cell>
          <cell r="BC650">
            <v>0.4</v>
          </cell>
          <cell r="BF650">
            <v>0.42300000000000004</v>
          </cell>
          <cell r="BG650" t="e">
            <v>#DIV/0!</v>
          </cell>
          <cell r="BJ650">
            <v>0</v>
          </cell>
          <cell r="BK650">
            <v>0.49880000000000002</v>
          </cell>
          <cell r="BO650">
            <v>2.7E-2</v>
          </cell>
          <cell r="BQ650">
            <v>0.36</v>
          </cell>
          <cell r="BS650">
            <v>0.1118</v>
          </cell>
          <cell r="BT650">
            <v>0</v>
          </cell>
          <cell r="BU650">
            <v>0.49880000000000002</v>
          </cell>
          <cell r="BV650" t="e">
            <v>#DIV/0!</v>
          </cell>
        </row>
        <row r="651">
          <cell r="D651">
            <v>0</v>
          </cell>
          <cell r="E651">
            <v>0</v>
          </cell>
          <cell r="AN651">
            <v>54</v>
          </cell>
          <cell r="AP651" t="str">
            <v>Строительство ВЛ-6 кВ до границы участка Минераловодский район, п. Загорский, ул. Пионерская, № 7 (тех.прис. ООО «Монтажно-строительная компания  Русь») (100-750)</v>
          </cell>
          <cell r="AQ651" t="str">
            <v>СТФ</v>
          </cell>
          <cell r="AS651">
            <v>1.0855999999999999</v>
          </cell>
          <cell r="AT651">
            <v>1.0855999999999999</v>
          </cell>
          <cell r="AU651">
            <v>0</v>
          </cell>
          <cell r="AV651">
            <v>0</v>
          </cell>
          <cell r="AW651">
            <v>0.91999999999999993</v>
          </cell>
          <cell r="BA651">
            <v>0.40799999999999997</v>
          </cell>
          <cell r="BC651">
            <v>0.51200000000000001</v>
          </cell>
          <cell r="BF651">
            <v>0.91999999999999993</v>
          </cell>
          <cell r="BG651" t="e">
            <v>#DIV/0!</v>
          </cell>
          <cell r="BJ651">
            <v>0</v>
          </cell>
          <cell r="BK651">
            <v>1.0855999999999999</v>
          </cell>
          <cell r="BO651">
            <v>0.48143999999999992</v>
          </cell>
          <cell r="BQ651">
            <v>0.60416000000000003</v>
          </cell>
          <cell r="BT651">
            <v>0</v>
          </cell>
          <cell r="BU651">
            <v>1.0855999999999999</v>
          </cell>
          <cell r="BV651" t="e">
            <v>#DIV/0!</v>
          </cell>
        </row>
        <row r="652">
          <cell r="D652">
            <v>0</v>
          </cell>
          <cell r="E652">
            <v>0</v>
          </cell>
          <cell r="AN652">
            <v>55</v>
          </cell>
          <cell r="AP652" t="str">
            <v>Строительство ЛЭП 6 кВ до границы участка расположенного в 15 м. на северо-запад от ориентира магазин адрес ориентира: Минераловодский район, с. Канглы, ул. Шоссейная, 11 «Б» (тех.прис. Алиев М.М.)  (15-100)</v>
          </cell>
          <cell r="AQ652" t="str">
            <v>СТФ</v>
          </cell>
          <cell r="AS652">
            <v>0.33747999999999995</v>
          </cell>
          <cell r="AT652">
            <v>0.33747999999999995</v>
          </cell>
          <cell r="AU652">
            <v>0</v>
          </cell>
          <cell r="AV652">
            <v>0</v>
          </cell>
          <cell r="AW652">
            <v>0.28599999999999998</v>
          </cell>
          <cell r="BC652">
            <v>0.28599999999999998</v>
          </cell>
          <cell r="BF652">
            <v>0.28599999999999998</v>
          </cell>
          <cell r="BG652" t="e">
            <v>#DIV/0!</v>
          </cell>
          <cell r="BJ652">
            <v>0</v>
          </cell>
          <cell r="BK652">
            <v>0.33747999999999995</v>
          </cell>
          <cell r="BQ652">
            <v>0.33747999999999995</v>
          </cell>
          <cell r="BT652">
            <v>0</v>
          </cell>
          <cell r="BU652">
            <v>0.33747999999999995</v>
          </cell>
          <cell r="BV652" t="e">
            <v>#DIV/0!</v>
          </cell>
        </row>
        <row r="653">
          <cell r="D653">
            <v>0</v>
          </cell>
          <cell r="E653">
            <v>0</v>
          </cell>
          <cell r="AN653">
            <v>56</v>
          </cell>
          <cell r="AP653" t="str">
            <v>Строительство ЛЭП 10 кВ до границы участка СПК "Делибалтовых" Домик рыбака, туриста, располженный в Предгорный р-н, ст. т Суворовская, пойма реки Кума, 300 м. выше по течению от границы ст. Суворовской на 1-ой Левобережной пойменной терассе (15-100)</v>
          </cell>
          <cell r="AQ653" t="str">
            <v>СТФ</v>
          </cell>
          <cell r="AS653">
            <v>0.43659999999999999</v>
          </cell>
          <cell r="AT653">
            <v>0.43659999999999999</v>
          </cell>
          <cell r="AU653">
            <v>0</v>
          </cell>
          <cell r="AV653">
            <v>0</v>
          </cell>
          <cell r="AW653">
            <v>0.37</v>
          </cell>
          <cell r="BC653">
            <v>0.37</v>
          </cell>
          <cell r="BF653">
            <v>0.37</v>
          </cell>
          <cell r="BG653" t="e">
            <v>#DIV/0!</v>
          </cell>
          <cell r="BJ653">
            <v>0</v>
          </cell>
          <cell r="BK653">
            <v>0.43663333333333298</v>
          </cell>
          <cell r="BQ653">
            <v>0.27533333333333299</v>
          </cell>
          <cell r="BS653">
            <v>0.16129999999999997</v>
          </cell>
          <cell r="BT653">
            <v>0</v>
          </cell>
          <cell r="BU653">
            <v>0.43663333333333298</v>
          </cell>
          <cell r="BV653" t="e">
            <v>#DIV/0!</v>
          </cell>
        </row>
        <row r="654">
          <cell r="D654">
            <v>0</v>
          </cell>
          <cell r="E654">
            <v>0</v>
          </cell>
          <cell r="AN654">
            <v>57</v>
          </cell>
          <cell r="AP654" t="str">
            <v>Строительство ВЛ-6 кВ для обеспечения технологического присоединения энергопринимающих устройств завода по производству спирта ООО «Первый винокуренный завод» в г. Минеральные Воды (100-750)</v>
          </cell>
          <cell r="AQ654" t="str">
            <v>СТФ</v>
          </cell>
          <cell r="AS654">
            <v>1.3865000000000001</v>
          </cell>
          <cell r="AT654">
            <v>1.3865000000000001</v>
          </cell>
          <cell r="AU654">
            <v>0</v>
          </cell>
          <cell r="AV654">
            <v>0</v>
          </cell>
          <cell r="AW654">
            <v>1.175</v>
          </cell>
          <cell r="BC654">
            <v>1.175</v>
          </cell>
          <cell r="BF654">
            <v>1.175</v>
          </cell>
          <cell r="BG654" t="e">
            <v>#DIV/0!</v>
          </cell>
          <cell r="BJ654">
            <v>0</v>
          </cell>
          <cell r="BK654">
            <v>1.3861226666666671</v>
          </cell>
          <cell r="BQ654">
            <v>0.70392266666666703</v>
          </cell>
          <cell r="BS654">
            <v>0.68220000000000003</v>
          </cell>
          <cell r="BT654">
            <v>0</v>
          </cell>
          <cell r="BU654">
            <v>1.3861226666666671</v>
          </cell>
          <cell r="BV654" t="e">
            <v>#DIV/0!</v>
          </cell>
        </row>
        <row r="655">
          <cell r="D655">
            <v>0</v>
          </cell>
          <cell r="E655">
            <v>0</v>
          </cell>
          <cell r="AN655">
            <v>58</v>
          </cell>
          <cell r="AP655" t="str">
            <v>Строительство ВЛ 10 кВ Ф-153 опора № 33 от ПС "Подгорненская" (Тех.прис.стоянка грузовых автомобилей ст.Подгорненская Вартанов)  (15-100)</v>
          </cell>
          <cell r="AQ655" t="str">
            <v>СТФ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BF655">
            <v>0</v>
          </cell>
          <cell r="BG655" t="e">
            <v>#DIV/0!</v>
          </cell>
          <cell r="BH655">
            <v>0.32277240000000001</v>
          </cell>
          <cell r="BJ655">
            <v>0</v>
          </cell>
          <cell r="BK655">
            <v>0.32277240000000001</v>
          </cell>
          <cell r="BM655">
            <v>0.32277240000000001</v>
          </cell>
          <cell r="BT655">
            <v>0</v>
          </cell>
          <cell r="BU655">
            <v>0.32277240000000001</v>
          </cell>
          <cell r="BV655" t="e">
            <v>#DIV/0!</v>
          </cell>
        </row>
        <row r="656">
          <cell r="C656">
            <v>201</v>
          </cell>
          <cell r="D656">
            <v>0</v>
          </cell>
          <cell r="E656">
            <v>0</v>
          </cell>
          <cell r="AN656">
            <v>59</v>
          </cell>
          <cell r="AP656" t="str">
            <v>Строительство ВЛ-10 кВ для обеспечения технологического присоединения энергопринимающих устройств производственной базы ООО «Европа» в с. Кочубеевском (100-750)</v>
          </cell>
          <cell r="AQ656" t="str">
            <v>СТФ</v>
          </cell>
          <cell r="AS656">
            <v>1.72044</v>
          </cell>
          <cell r="AT656">
            <v>1.72044</v>
          </cell>
          <cell r="AU656">
            <v>0</v>
          </cell>
          <cell r="AV656">
            <v>0</v>
          </cell>
          <cell r="AW656">
            <v>1.458</v>
          </cell>
          <cell r="BA656">
            <v>0.13600000000000001</v>
          </cell>
          <cell r="BC656">
            <v>1.1220000000000001</v>
          </cell>
          <cell r="BE656">
            <v>0.2</v>
          </cell>
          <cell r="BF656">
            <v>1.458</v>
          </cell>
          <cell r="BG656" t="e">
            <v>#DIV/0!</v>
          </cell>
          <cell r="BJ656">
            <v>0</v>
          </cell>
          <cell r="BK656">
            <v>1.7203999999999999</v>
          </cell>
          <cell r="BO656">
            <v>0.16</v>
          </cell>
          <cell r="BQ656">
            <v>1.25</v>
          </cell>
          <cell r="BS656">
            <v>0.31040000000000001</v>
          </cell>
          <cell r="BT656">
            <v>0</v>
          </cell>
          <cell r="BU656">
            <v>1.7203999999999999</v>
          </cell>
          <cell r="BV656" t="e">
            <v>#DIV/0!</v>
          </cell>
        </row>
        <row r="657">
          <cell r="D657">
            <v>13.692</v>
          </cell>
          <cell r="E657">
            <v>7.5672669699999995</v>
          </cell>
          <cell r="AN657">
            <v>60</v>
          </cell>
          <cell r="AP657" t="str">
            <v>Строительство ВЛ-10 кВ  для осуществления технологического присоединения «Дожимной компрессорной станции «Алексеевская» ЗАО «Газпром инвест Юг» в Петровском районе (100-750)</v>
          </cell>
          <cell r="AQ657" t="str">
            <v>СТФ</v>
          </cell>
          <cell r="AS657">
            <v>4.6940399999999993</v>
          </cell>
          <cell r="AT657">
            <v>4.6940399999999993</v>
          </cell>
          <cell r="AU657">
            <v>0</v>
          </cell>
          <cell r="AV657">
            <v>0</v>
          </cell>
          <cell r="AW657">
            <v>3.9779999999999998</v>
          </cell>
          <cell r="BA657">
            <v>0.34499999999999997</v>
          </cell>
          <cell r="BC657">
            <v>3.3029999999999999</v>
          </cell>
          <cell r="BE657">
            <v>0.33</v>
          </cell>
          <cell r="BF657">
            <v>3.9779999999999998</v>
          </cell>
          <cell r="BG657" t="e">
            <v>#DIV/0!</v>
          </cell>
          <cell r="BJ657">
            <v>0</v>
          </cell>
          <cell r="BK657">
            <v>4.694</v>
          </cell>
          <cell r="BO657">
            <v>0.40699999999999997</v>
          </cell>
          <cell r="BQ657">
            <v>4</v>
          </cell>
          <cell r="BS657">
            <v>0.28699999999999998</v>
          </cell>
          <cell r="BT657">
            <v>0</v>
          </cell>
          <cell r="BU657">
            <v>4.694</v>
          </cell>
          <cell r="BV657" t="e">
            <v>#DIV/0!</v>
          </cell>
        </row>
        <row r="658">
          <cell r="C658" t="str">
            <v>147</v>
          </cell>
          <cell r="D658">
            <v>13.692</v>
          </cell>
          <cell r="E658">
            <v>7.5672669699999995</v>
          </cell>
          <cell r="AN658">
            <v>61</v>
          </cell>
          <cell r="AP658" t="str">
            <v>Электроснабжение строительной площадки жилого района Русский лес" в с. Верхнерусском Шпаковского района СК" (100-750)</v>
          </cell>
          <cell r="AQ658" t="str">
            <v>СТФ</v>
          </cell>
          <cell r="AS658">
            <v>2.2998199999999995</v>
          </cell>
          <cell r="AT658">
            <v>2.2998199999999995</v>
          </cell>
          <cell r="AU658">
            <v>0</v>
          </cell>
          <cell r="AV658">
            <v>0</v>
          </cell>
          <cell r="AW658">
            <v>1.9489999999999998</v>
          </cell>
          <cell r="BC658">
            <v>1.5489999999999999</v>
          </cell>
          <cell r="BE658">
            <v>0.4</v>
          </cell>
          <cell r="BK658">
            <v>2.2997999999999998</v>
          </cell>
          <cell r="BQ658">
            <v>2</v>
          </cell>
          <cell r="BS658">
            <v>0.29980000000000001</v>
          </cell>
          <cell r="BU658">
            <v>2.2997999999999998</v>
          </cell>
        </row>
        <row r="659">
          <cell r="D659">
            <v>0</v>
          </cell>
          <cell r="E659">
            <v>0</v>
          </cell>
          <cell r="AN659">
            <v>62</v>
          </cell>
          <cell r="AP659" t="str">
            <v>Строительство ВЛ-10 кВ для осуществления технологического присоединения строительной площадки ЗАО «Ставропольский завод строительных материалов» в с. Спасское Благодарненского района (свыше 750)</v>
          </cell>
          <cell r="AQ659" t="str">
            <v>СТФ</v>
          </cell>
          <cell r="AS659">
            <v>0.37641999999999998</v>
          </cell>
          <cell r="AT659">
            <v>0.37641999999999998</v>
          </cell>
          <cell r="AU659">
            <v>0</v>
          </cell>
          <cell r="AV659">
            <v>0</v>
          </cell>
          <cell r="AW659">
            <v>0.31900000000000001</v>
          </cell>
          <cell r="BA659">
            <v>0.31900000000000001</v>
          </cell>
          <cell r="BF659">
            <v>0.31900000000000001</v>
          </cell>
          <cell r="BG659" t="e">
            <v>#DIV/0!</v>
          </cell>
          <cell r="BJ659">
            <v>0</v>
          </cell>
          <cell r="BK659">
            <v>0.376</v>
          </cell>
          <cell r="BO659">
            <v>0.376</v>
          </cell>
          <cell r="BT659">
            <v>0</v>
          </cell>
          <cell r="BU659">
            <v>0.376</v>
          </cell>
          <cell r="BV659" t="e">
            <v>#DIV/0!</v>
          </cell>
        </row>
        <row r="660">
          <cell r="D660">
            <v>0</v>
          </cell>
          <cell r="E660">
            <v>0</v>
          </cell>
          <cell r="AN660">
            <v>63</v>
          </cell>
          <cell r="AP660" t="str">
            <v>Строительство ВЛ 10 кВ от опоры № 7 Ф-390 ПС "Кинжал" (техприсоединение энергопринимающих устройств стройплощадки логистического центра АПП "Ставрополье" в с. Ульяновка Минераловодского р-на) (свыше 750)</v>
          </cell>
          <cell r="AQ660" t="str">
            <v>СТФ</v>
          </cell>
          <cell r="AS660">
            <v>5.6521999999999997</v>
          </cell>
          <cell r="AT660">
            <v>5.6521999999999997</v>
          </cell>
          <cell r="AU660">
            <v>0</v>
          </cell>
          <cell r="AV660">
            <v>0</v>
          </cell>
          <cell r="AW660">
            <v>4.79</v>
          </cell>
          <cell r="BA660">
            <v>4.2249999999999996</v>
          </cell>
          <cell r="BC660">
            <v>0.56500000000000039</v>
          </cell>
          <cell r="BF660">
            <v>4.79</v>
          </cell>
          <cell r="BG660" t="e">
            <v>#DIV/0!</v>
          </cell>
          <cell r="BJ660">
            <v>0</v>
          </cell>
          <cell r="BK660">
            <v>5.6521999999999997</v>
          </cell>
          <cell r="BO660">
            <v>0.48099999999999998</v>
          </cell>
          <cell r="BQ660">
            <v>5.1711999999999998</v>
          </cell>
          <cell r="BT660">
            <v>0</v>
          </cell>
          <cell r="BU660">
            <v>5.6521999999999997</v>
          </cell>
          <cell r="BV660" t="e">
            <v>#DIV/0!</v>
          </cell>
        </row>
        <row r="661">
          <cell r="D661">
            <v>0</v>
          </cell>
          <cell r="E661">
            <v>0</v>
          </cell>
          <cell r="AN661">
            <v>64</v>
          </cell>
          <cell r="AP661" t="str">
            <v>Строит.ПКУ-10 и ВЛЗ-10 кВ от Ф-296 ПС Курская-2"  (100-750)</v>
          </cell>
          <cell r="AQ661" t="str">
            <v>СТФ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BF661">
            <v>0</v>
          </cell>
          <cell r="BG661" t="e">
            <v>#DIV/0!</v>
          </cell>
          <cell r="BH661">
            <v>0.21694376000000001</v>
          </cell>
          <cell r="BJ661">
            <v>0</v>
          </cell>
          <cell r="BK661">
            <v>0.21694375999999999</v>
          </cell>
          <cell r="BM661">
            <v>0.21694375999999999</v>
          </cell>
          <cell r="BT661">
            <v>0</v>
          </cell>
          <cell r="BU661">
            <v>0.21694375999999999</v>
          </cell>
          <cell r="BV661" t="e">
            <v>#DIV/0!</v>
          </cell>
        </row>
        <row r="662">
          <cell r="D662">
            <v>0</v>
          </cell>
          <cell r="E662">
            <v>0</v>
          </cell>
          <cell r="AN662">
            <v>65</v>
          </cell>
          <cell r="AP662" t="str">
            <v>"Строительство ВЛ 10 кВ от Ф-161,ПС Железноводская до РУ-10 кВ ПС "ДРСУ" (100-750)</v>
          </cell>
          <cell r="AQ662" t="str">
            <v>СТФ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BF662">
            <v>0</v>
          </cell>
          <cell r="BG662" t="e">
            <v>#DIV/0!</v>
          </cell>
          <cell r="BH662">
            <v>3.2000010000000245E-2</v>
          </cell>
          <cell r="BJ662">
            <v>0</v>
          </cell>
          <cell r="BK662">
            <v>3.2000010000000002E-2</v>
          </cell>
          <cell r="BM662">
            <v>3.2000010000000002E-2</v>
          </cell>
          <cell r="BT662">
            <v>0</v>
          </cell>
          <cell r="BU662">
            <v>3.2000010000000002E-2</v>
          </cell>
          <cell r="BV662" t="e">
            <v>#DIV/0!</v>
          </cell>
        </row>
        <row r="663">
          <cell r="D663">
            <v>100.28820168</v>
          </cell>
          <cell r="E663">
            <v>190.400038</v>
          </cell>
          <cell r="AN663">
            <v>66</v>
          </cell>
          <cell r="AP663" t="str">
            <v>Строительство ВЛ-10 кВ Ф-152 от ПС"Е-2" до границы земельного участка в п. Санамер (тех.прис.скважины) (100-750)</v>
          </cell>
          <cell r="AQ663" t="str">
            <v>СТФ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BF663">
            <v>0</v>
          </cell>
          <cell r="BG663" t="e">
            <v>#DIV/0!</v>
          </cell>
          <cell r="BH663">
            <v>4.7982050000000047E-2</v>
          </cell>
          <cell r="BJ663">
            <v>0</v>
          </cell>
          <cell r="BK663">
            <v>4.7982049999999998E-2</v>
          </cell>
          <cell r="BM663">
            <v>4.7982049999999998E-2</v>
          </cell>
          <cell r="BT663">
            <v>0</v>
          </cell>
          <cell r="BU663">
            <v>4.7982049999999998E-2</v>
          </cell>
          <cell r="BV663" t="e">
            <v>#DIV/0!</v>
          </cell>
        </row>
        <row r="664">
          <cell r="D664">
            <v>100.28820168</v>
          </cell>
          <cell r="E664">
            <v>190.400038</v>
          </cell>
          <cell r="AP664" t="str">
            <v>Воздушные Линии 0,4 кВ (СН2)</v>
          </cell>
          <cell r="AR664">
            <v>0</v>
          </cell>
          <cell r="AS664">
            <v>3.1317199999999996</v>
          </cell>
          <cell r="AT664">
            <v>3.1317199999999996</v>
          </cell>
          <cell r="AU664">
            <v>0</v>
          </cell>
          <cell r="AV664">
            <v>0</v>
          </cell>
          <cell r="AW664">
            <v>2.8440000000000003</v>
          </cell>
          <cell r="AX664">
            <v>0</v>
          </cell>
          <cell r="AY664">
            <v>0</v>
          </cell>
          <cell r="AZ664">
            <v>0</v>
          </cell>
          <cell r="BA664">
            <v>0.50700000000000001</v>
          </cell>
          <cell r="BB664">
            <v>0</v>
          </cell>
          <cell r="BC664">
            <v>2.1670000000000003</v>
          </cell>
          <cell r="BD664">
            <v>0</v>
          </cell>
          <cell r="BE664">
            <v>0.17</v>
          </cell>
          <cell r="BF664">
            <v>2.6540000000000004</v>
          </cell>
          <cell r="BG664" t="e">
            <v>#DIV/0!</v>
          </cell>
          <cell r="BH664">
            <v>0.50073794000000005</v>
          </cell>
          <cell r="BI664">
            <v>0</v>
          </cell>
          <cell r="BJ664">
            <v>0</v>
          </cell>
          <cell r="BK664">
            <v>3.8566712733333337</v>
          </cell>
          <cell r="BL664">
            <v>0</v>
          </cell>
          <cell r="BM664">
            <v>0.50073794000000005</v>
          </cell>
          <cell r="BN664">
            <v>0</v>
          </cell>
          <cell r="BO664">
            <v>0.499</v>
          </cell>
          <cell r="BP664">
            <v>0</v>
          </cell>
          <cell r="BQ664">
            <v>1.0257333333333334</v>
          </cell>
          <cell r="BR664">
            <v>0</v>
          </cell>
          <cell r="BS664">
            <v>1.8312000000000002</v>
          </cell>
          <cell r="BT664">
            <v>0</v>
          </cell>
          <cell r="BU664">
            <v>3.8566712733333337</v>
          </cell>
          <cell r="BV664" t="e">
            <v>#DIV/0!</v>
          </cell>
          <cell r="BW664">
            <v>0</v>
          </cell>
          <cell r="BX664">
            <v>0</v>
          </cell>
        </row>
        <row r="665">
          <cell r="D665">
            <v>99.675639120000014</v>
          </cell>
          <cell r="E665">
            <v>189.89025799999999</v>
          </cell>
          <cell r="AN665">
            <v>67</v>
          </cell>
          <cell r="AP665" t="str">
            <v>Строительство ЛЭП 0,4 кВ до границы участка жилого дома, г. Ессентуки ст. Казанская, уч №6 (тех.прис. Щербаков  В.В.) (до 15)</v>
          </cell>
          <cell r="AQ665" t="str">
            <v>СТФ</v>
          </cell>
          <cell r="AS665">
            <v>0.28909999999999997</v>
          </cell>
          <cell r="AT665">
            <v>0.28909999999999997</v>
          </cell>
          <cell r="AU665">
            <v>0</v>
          </cell>
          <cell r="AV665">
            <v>0</v>
          </cell>
          <cell r="AW665">
            <v>0.245</v>
          </cell>
          <cell r="BC665">
            <v>0.245</v>
          </cell>
          <cell r="BF665">
            <v>0.245</v>
          </cell>
          <cell r="BG665" t="e">
            <v>#DIV/0!</v>
          </cell>
          <cell r="BJ665">
            <v>0</v>
          </cell>
          <cell r="BK665">
            <v>0.28911333333333333</v>
          </cell>
          <cell r="BQ665">
            <v>0.13491333333333333</v>
          </cell>
          <cell r="BS665">
            <v>0.15419999999999998</v>
          </cell>
          <cell r="BT665">
            <v>0</v>
          </cell>
          <cell r="BU665">
            <v>0.28911333333333333</v>
          </cell>
          <cell r="BV665" t="e">
            <v>#DIV/0!</v>
          </cell>
        </row>
        <row r="666">
          <cell r="D666">
            <v>84.969188120000013</v>
          </cell>
          <cell r="E666">
            <v>69.719930000000005</v>
          </cell>
          <cell r="AN666">
            <v>68</v>
          </cell>
          <cell r="AP666" t="str">
            <v>Строительство ЛЭП 0,4 кВ до границы участка жилого дома, г. Ессентуки, ул. им. Н. Панасенко, дом  №9 (тех.прис. Пророкин Г.Г. ) (до 15)</v>
          </cell>
          <cell r="AQ666" t="str">
            <v>СТФ</v>
          </cell>
          <cell r="AS666">
            <v>8.26E-3</v>
          </cell>
          <cell r="AT666">
            <v>8.26E-3</v>
          </cell>
          <cell r="AU666">
            <v>0</v>
          </cell>
          <cell r="AV666">
            <v>0</v>
          </cell>
          <cell r="AW666">
            <v>7.0000000000000001E-3</v>
          </cell>
          <cell r="BC666">
            <v>7.0000000000000001E-3</v>
          </cell>
          <cell r="BF666">
            <v>7.0000000000000001E-3</v>
          </cell>
          <cell r="BG666" t="e">
            <v>#DIV/0!</v>
          </cell>
          <cell r="BJ666">
            <v>0</v>
          </cell>
          <cell r="BK666">
            <v>8.3000000000000001E-3</v>
          </cell>
          <cell r="BQ666">
            <v>8.3000000000000001E-3</v>
          </cell>
          <cell r="BT666">
            <v>0</v>
          </cell>
          <cell r="BU666">
            <v>8.3000000000000001E-3</v>
          </cell>
          <cell r="BV666" t="e">
            <v>#DIV/0!</v>
          </cell>
        </row>
        <row r="667">
          <cell r="D667">
            <v>84.969188120000013</v>
          </cell>
          <cell r="E667">
            <v>69.719930000000005</v>
          </cell>
          <cell r="AN667">
            <v>69</v>
          </cell>
          <cell r="AP667" t="str">
            <v>Строительство ВЛ 0,4 кВ для осуществления тех.прис. Жилого дома ул. Новая, 44 в а. Эдельбай Благодарненского района (Тойкиев З.С.) (до 15)</v>
          </cell>
          <cell r="AQ667" t="str">
            <v>СТФ</v>
          </cell>
          <cell r="AW667">
            <v>0.19</v>
          </cell>
          <cell r="BC667">
            <v>0.02</v>
          </cell>
          <cell r="BE667">
            <v>0.17</v>
          </cell>
          <cell r="BK667">
            <v>0.22420000000000001</v>
          </cell>
          <cell r="BQ667">
            <v>2.3599999999999999E-2</v>
          </cell>
          <cell r="BS667">
            <v>0.2006</v>
          </cell>
          <cell r="BU667">
            <v>0.22420000000000001</v>
          </cell>
        </row>
        <row r="668">
          <cell r="D668">
            <v>83.000917999999999</v>
          </cell>
          <cell r="E668">
            <v>54.432910000000007</v>
          </cell>
          <cell r="AN668">
            <v>70</v>
          </cell>
          <cell r="AP668" t="str">
            <v>Строительство ЛЭП 0,4 кВ до границы участка жилого дома, г. Ессентуки ст. Казанская, уч №7 (тех.прис. Камышов В.И.) (до 15)</v>
          </cell>
          <cell r="AQ668" t="str">
            <v>СТФ</v>
          </cell>
          <cell r="AS668">
            <v>8.26E-3</v>
          </cell>
          <cell r="AT668">
            <v>8.26E-3</v>
          </cell>
          <cell r="AU668">
            <v>0</v>
          </cell>
          <cell r="AV668">
            <v>0</v>
          </cell>
          <cell r="AW668">
            <v>7.0000000000000001E-3</v>
          </cell>
          <cell r="BC668">
            <v>7.0000000000000001E-3</v>
          </cell>
          <cell r="BF668">
            <v>7.0000000000000001E-3</v>
          </cell>
          <cell r="BG668" t="e">
            <v>#DIV/0!</v>
          </cell>
          <cell r="BJ668">
            <v>0</v>
          </cell>
          <cell r="BK668">
            <v>8.3000000000000001E-3</v>
          </cell>
          <cell r="BQ668">
            <v>8.3000000000000001E-3</v>
          </cell>
          <cell r="BT668">
            <v>0</v>
          </cell>
          <cell r="BU668">
            <v>8.3000000000000001E-3</v>
          </cell>
          <cell r="BV668" t="e">
            <v>#DIV/0!</v>
          </cell>
        </row>
        <row r="669">
          <cell r="C669">
            <v>40</v>
          </cell>
          <cell r="D669">
            <v>30.155285000000003</v>
          </cell>
          <cell r="E669">
            <v>0.10348</v>
          </cell>
          <cell r="AN669">
            <v>71</v>
          </cell>
          <cell r="AP669" t="str">
            <v>Строительство ЛЭП 0,4 кВ до границы 66 участков по ул. 60 лет Победы и ул. Лесная в Пос. Пятигорском Предгорного района (тех.прис. К.С. Алисултанов, И. Г. - Б. Ли) (15-100)</v>
          </cell>
          <cell r="AQ669" t="str">
            <v>СТФ</v>
          </cell>
          <cell r="AS669">
            <v>2.0862400000000001</v>
          </cell>
          <cell r="AT669">
            <v>2.0862400000000001</v>
          </cell>
          <cell r="AU669">
            <v>0</v>
          </cell>
          <cell r="AV669">
            <v>0</v>
          </cell>
          <cell r="AW669">
            <v>1.768</v>
          </cell>
          <cell r="BC669">
            <v>1.768</v>
          </cell>
          <cell r="BF669">
            <v>1.768</v>
          </cell>
          <cell r="BG669" t="e">
            <v>#DIV/0!</v>
          </cell>
          <cell r="BJ669">
            <v>0</v>
          </cell>
          <cell r="BK669">
            <v>2.0862000000000003</v>
          </cell>
          <cell r="BQ669">
            <v>0.60980000000000001</v>
          </cell>
          <cell r="BS669">
            <v>1.4764000000000002</v>
          </cell>
          <cell r="BT669">
            <v>0</v>
          </cell>
          <cell r="BU669">
            <v>2.0862000000000003</v>
          </cell>
          <cell r="BV669" t="e">
            <v>#DIV/0!</v>
          </cell>
        </row>
        <row r="670">
          <cell r="C670">
            <v>41</v>
          </cell>
          <cell r="D670">
            <v>1.8442550000000002</v>
          </cell>
          <cell r="E670">
            <v>0.49378</v>
          </cell>
          <cell r="AN670">
            <v>72</v>
          </cell>
          <cell r="AP670" t="str">
            <v>Строительство ЛЭП 0,4 кВ до границы участка ул. Тупиковая, 4,  с. Прикумское, Минераловодский район (тех.прис. Ефименко Р.П.) (15-100)</v>
          </cell>
          <cell r="AQ670" t="str">
            <v>СТФ</v>
          </cell>
          <cell r="AS670">
            <v>0.22183999999999998</v>
          </cell>
          <cell r="AT670">
            <v>0.22183999999999998</v>
          </cell>
          <cell r="AU670">
            <v>0</v>
          </cell>
          <cell r="AV670">
            <v>0</v>
          </cell>
          <cell r="AW670">
            <v>0.188</v>
          </cell>
          <cell r="BA670">
            <v>0.188</v>
          </cell>
          <cell r="BF670">
            <v>0.188</v>
          </cell>
          <cell r="BG670" t="e">
            <v>#DIV/0!</v>
          </cell>
          <cell r="BJ670">
            <v>0</v>
          </cell>
          <cell r="BK670">
            <v>0.22199999999999998</v>
          </cell>
          <cell r="BO670">
            <v>0.17599999999999999</v>
          </cell>
          <cell r="BQ670">
            <v>4.5999999999999999E-2</v>
          </cell>
          <cell r="BT670">
            <v>0</v>
          </cell>
          <cell r="BU670">
            <v>0.22199999999999998</v>
          </cell>
          <cell r="BV670" t="e">
            <v>#DIV/0!</v>
          </cell>
        </row>
        <row r="671">
          <cell r="C671">
            <v>42</v>
          </cell>
          <cell r="D671">
            <v>5.4912350000000005</v>
          </cell>
          <cell r="E671">
            <v>2.1950000000000001E-2</v>
          </cell>
          <cell r="AN671">
            <v>73</v>
          </cell>
          <cell r="AP671" t="str">
            <v>Строительство ЛЭП 0,4 кВ до границы участка жилого дома, с. Ульяновка, ул. Ленина, 46е, Минераловодский район (тех.прис. Арабов С.Г.) (до 15)</v>
          </cell>
          <cell r="AQ671" t="str">
            <v>СТФ</v>
          </cell>
          <cell r="AS671">
            <v>0.14159999999999998</v>
          </cell>
          <cell r="AT671">
            <v>0.14159999999999998</v>
          </cell>
          <cell r="AU671">
            <v>0</v>
          </cell>
          <cell r="AV671">
            <v>0</v>
          </cell>
          <cell r="AW671">
            <v>0.12</v>
          </cell>
          <cell r="BC671">
            <v>0.12</v>
          </cell>
          <cell r="BF671">
            <v>0.12</v>
          </cell>
          <cell r="BG671" t="e">
            <v>#DIV/0!</v>
          </cell>
          <cell r="BJ671">
            <v>0</v>
          </cell>
          <cell r="BK671">
            <v>0.14159999999999998</v>
          </cell>
          <cell r="BQ671">
            <v>0.14159999999999998</v>
          </cell>
          <cell r="BT671">
            <v>0</v>
          </cell>
          <cell r="BU671">
            <v>0.14159999999999998</v>
          </cell>
          <cell r="BV671" t="e">
            <v>#DIV/0!</v>
          </cell>
        </row>
        <row r="672">
          <cell r="C672">
            <v>43</v>
          </cell>
          <cell r="D672">
            <v>7.9666490000000003</v>
          </cell>
          <cell r="E672">
            <v>29.47682</v>
          </cell>
          <cell r="AN672">
            <v>74</v>
          </cell>
          <cell r="AP672" t="str">
            <v>Строительство ЛЭП 0,4 кВ до границы строительной площадки жилого дома, Предгорный район, МО Ессентукский с/с, пос. Горный, ул. Садовая, 33 (тех.прис. Корикова Юлия Викторовна) (до 15)</v>
          </cell>
          <cell r="AQ672" t="str">
            <v>СТФ</v>
          </cell>
          <cell r="AS672">
            <v>3.422E-2</v>
          </cell>
          <cell r="AT672">
            <v>3.422E-2</v>
          </cell>
          <cell r="AU672">
            <v>0</v>
          </cell>
          <cell r="AV672">
            <v>0</v>
          </cell>
          <cell r="AW672">
            <v>2.9000000000000001E-2</v>
          </cell>
          <cell r="BA672">
            <v>2.9000000000000001E-2</v>
          </cell>
          <cell r="BF672">
            <v>2.9000000000000001E-2</v>
          </cell>
          <cell r="BG672" t="e">
            <v>#DIV/0!</v>
          </cell>
          <cell r="BJ672">
            <v>0</v>
          </cell>
          <cell r="BK672">
            <v>3.422E-2</v>
          </cell>
          <cell r="BO672">
            <v>8.9999999999999993E-3</v>
          </cell>
          <cell r="BQ672">
            <v>2.5219999999999999E-2</v>
          </cell>
          <cell r="BT672">
            <v>0</v>
          </cell>
          <cell r="BU672">
            <v>3.422E-2</v>
          </cell>
          <cell r="BV672" t="e">
            <v>#DIV/0!</v>
          </cell>
        </row>
        <row r="673">
          <cell r="C673">
            <v>44</v>
          </cell>
          <cell r="D673">
            <v>0</v>
          </cell>
          <cell r="E673">
            <v>0.25845000000000001</v>
          </cell>
          <cell r="AN673">
            <v>75</v>
          </cell>
          <cell r="AP673" t="str">
            <v>Строительство ЛЭП 0,4 кВ до границы участка подсобного хозяйства и базы отдыха, в ст.Боргустанская Предгорного района (тех.прис. Санаторий внутренних войск МВД России «Дон») (15-100)</v>
          </cell>
          <cell r="AQ673" t="str">
            <v>СТФ</v>
          </cell>
          <cell r="AS673">
            <v>0.34219999999999995</v>
          </cell>
          <cell r="AT673">
            <v>0.34219999999999995</v>
          </cell>
          <cell r="AU673">
            <v>0</v>
          </cell>
          <cell r="AV673">
            <v>0</v>
          </cell>
          <cell r="AW673">
            <v>0.28999999999999998</v>
          </cell>
          <cell r="BA673">
            <v>0.28999999999999998</v>
          </cell>
          <cell r="BF673">
            <v>0.28999999999999998</v>
          </cell>
          <cell r="BG673" t="e">
            <v>#DIV/0!</v>
          </cell>
          <cell r="BJ673">
            <v>0</v>
          </cell>
          <cell r="BK673">
            <v>0.34200000000000003</v>
          </cell>
          <cell r="BO673">
            <v>0.314</v>
          </cell>
          <cell r="BQ673">
            <v>2.8000000000000001E-2</v>
          </cell>
          <cell r="BT673">
            <v>0</v>
          </cell>
          <cell r="BU673">
            <v>0.34200000000000003</v>
          </cell>
          <cell r="BV673" t="e">
            <v>#DIV/0!</v>
          </cell>
        </row>
        <row r="674">
          <cell r="C674">
            <v>315</v>
          </cell>
          <cell r="D674">
            <v>0</v>
          </cell>
          <cell r="E674">
            <v>0</v>
          </cell>
          <cell r="AN674">
            <v>76</v>
          </cell>
          <cell r="AP674" t="str">
            <v>Строительство ВЛ 0,4 кВ от опоры № 16 Ф-1,от ТП-449 Ф-114  (тех.прис. жилого дома сад.товарищество "Родничек" Джараштиев С.М. дог. № 222 от 23.05.2011 г.) (до 15)</v>
          </cell>
          <cell r="AQ674" t="str">
            <v>СТФ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BF674">
            <v>0</v>
          </cell>
          <cell r="BG674" t="e">
            <v>#DIV/0!</v>
          </cell>
          <cell r="BH674">
            <v>3.330118E-2</v>
          </cell>
          <cell r="BJ674">
            <v>0</v>
          </cell>
          <cell r="BK674">
            <v>3.330118E-2</v>
          </cell>
          <cell r="BM674">
            <v>3.330118E-2</v>
          </cell>
          <cell r="BT674">
            <v>0</v>
          </cell>
          <cell r="BU674">
            <v>3.330118E-2</v>
          </cell>
          <cell r="BV674" t="e">
            <v>#DIV/0!</v>
          </cell>
        </row>
        <row r="675">
          <cell r="C675">
            <v>45</v>
          </cell>
          <cell r="D675">
            <v>37.543493999999995</v>
          </cell>
          <cell r="E675">
            <v>24.078430000000001</v>
          </cell>
          <cell r="AN675">
            <v>77</v>
          </cell>
          <cell r="AP675" t="str">
            <v>Строительство ЛЭП 0,4 кВ от опоры присоединения ВЛ 0,4 кВ Ф-4 от ТП-106 Ф-135  (тех.прис. жилого дома с.Этока договор № 539 от 25.10.2010 г. Алексанян С.Б.)  (до 15)</v>
          </cell>
          <cell r="AQ675" t="str">
            <v>СТФ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BF675">
            <v>0</v>
          </cell>
          <cell r="BG675" t="e">
            <v>#DIV/0!</v>
          </cell>
          <cell r="BH675">
            <v>5.7317960000000001E-2</v>
          </cell>
          <cell r="BJ675">
            <v>0</v>
          </cell>
          <cell r="BK675">
            <v>5.7317960000000001E-2</v>
          </cell>
          <cell r="BM675">
            <v>5.7317960000000001E-2</v>
          </cell>
          <cell r="BT675">
            <v>0</v>
          </cell>
          <cell r="BU675">
            <v>5.7317960000000001E-2</v>
          </cell>
          <cell r="BV675" t="e">
            <v>#DIV/0!</v>
          </cell>
        </row>
        <row r="676">
          <cell r="D676">
            <v>0</v>
          </cell>
          <cell r="E676">
            <v>0</v>
          </cell>
          <cell r="AN676">
            <v>78</v>
          </cell>
          <cell r="AP676" t="str">
            <v>Строительство ЛЭП 0,4 кВ от РУ 0,4 кВ ЗТП 88 Ф-170  (тех.прис. административного здания склад. и подсобных помещениий в ОАО Агрофирма "Пятигорье" ИП Магдалянов Г.Л. Дог. № 44-05/9 от 25.04.2011 г.)  (15-100)</v>
          </cell>
          <cell r="AQ676" t="str">
            <v>СТФ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BF676">
            <v>0</v>
          </cell>
          <cell r="BG676" t="e">
            <v>#DIV/0!</v>
          </cell>
          <cell r="BH676">
            <v>0.11367666</v>
          </cell>
          <cell r="BJ676">
            <v>0</v>
          </cell>
          <cell r="BK676">
            <v>0.11367666</v>
          </cell>
          <cell r="BM676">
            <v>0.11367666</v>
          </cell>
          <cell r="BT676">
            <v>0</v>
          </cell>
          <cell r="BU676">
            <v>0.11367666</v>
          </cell>
          <cell r="BV676" t="e">
            <v>#DIV/0!</v>
          </cell>
        </row>
        <row r="677">
          <cell r="C677">
            <v>4</v>
          </cell>
          <cell r="D677">
            <v>0</v>
          </cell>
          <cell r="E677">
            <v>0</v>
          </cell>
          <cell r="AN677">
            <v>79</v>
          </cell>
          <cell r="AP677" t="str">
            <v>Строительство ВЛ 0,4 кВ от опоры № 16 Ф-3,от ТП-11 Ф-609  (тех.прис. жилого дома в с. Левокумка Шевченко В.В.дог. № 292 от 09.06.2011 г.)    (15-100)</v>
          </cell>
          <cell r="AQ677" t="str">
            <v>СТФ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BF677">
            <v>0</v>
          </cell>
          <cell r="BG677" t="e">
            <v>#DIV/0!</v>
          </cell>
          <cell r="BH677">
            <v>0.11380554</v>
          </cell>
          <cell r="BJ677">
            <v>0</v>
          </cell>
          <cell r="BK677">
            <v>0.11380554</v>
          </cell>
          <cell r="BM677">
            <v>0.11380554</v>
          </cell>
          <cell r="BT677">
            <v>0</v>
          </cell>
          <cell r="BU677">
            <v>0.11380554</v>
          </cell>
          <cell r="BV677" t="e">
            <v>#DIV/0!</v>
          </cell>
        </row>
        <row r="678">
          <cell r="D678">
            <v>1.4675759899999998</v>
          </cell>
          <cell r="E678">
            <v>15.286020000000001</v>
          </cell>
          <cell r="AN678">
            <v>80</v>
          </cell>
          <cell r="AP678" t="str">
            <v>Строительство ЛЭП 0,4 кВ от РУ 0,4 кВ ТП -61388 Ф-187  (тех.прис. жил.дома в ст.Суворовской Каниди А.Г.дог. №652 от 11.10.2011 г.)    (15-100)</v>
          </cell>
          <cell r="AQ678" t="str">
            <v>СТФ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BF678">
            <v>0</v>
          </cell>
          <cell r="BG678" t="e">
            <v>#DIV/0!</v>
          </cell>
          <cell r="BH678">
            <v>4.9634209999999998E-2</v>
          </cell>
          <cell r="BJ678">
            <v>0</v>
          </cell>
          <cell r="BK678">
            <v>4.9634209999999998E-2</v>
          </cell>
          <cell r="BM678">
            <v>4.9634209999999998E-2</v>
          </cell>
          <cell r="BT678">
            <v>0</v>
          </cell>
          <cell r="BU678">
            <v>4.9634209999999998E-2</v>
          </cell>
          <cell r="BV678" t="e">
            <v>#DIV/0!</v>
          </cell>
        </row>
        <row r="679">
          <cell r="C679">
            <v>111</v>
          </cell>
          <cell r="D679">
            <v>5.2199999999999998E-3</v>
          </cell>
          <cell r="E679">
            <v>5.2563900000000006</v>
          </cell>
          <cell r="AN679">
            <v>81</v>
          </cell>
          <cell r="AP679" t="str">
            <v>Строительство ЛЭП 0,4 кВ от РУ 0,4 кВ ТП -837 Ф-144  (тех.прис. жил.дома в п.Пятигорский Романов С.П дог. № 385 от 15.07.2011 г.)    (15-100)</v>
          </cell>
          <cell r="AQ679" t="str">
            <v>СТФ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BF679">
            <v>0</v>
          </cell>
          <cell r="BG679" t="e">
            <v>#DIV/0!</v>
          </cell>
          <cell r="BH679">
            <v>0.13300239000000003</v>
          </cell>
          <cell r="BJ679">
            <v>0</v>
          </cell>
          <cell r="BK679">
            <v>0.13300239000000003</v>
          </cell>
          <cell r="BM679">
            <v>0.13300239000000003</v>
          </cell>
          <cell r="BT679">
            <v>0</v>
          </cell>
          <cell r="BU679">
            <v>0.13300239000000003</v>
          </cell>
          <cell r="BV679" t="e">
            <v>#DIV/0!</v>
          </cell>
        </row>
        <row r="680">
          <cell r="C680">
            <v>46</v>
          </cell>
          <cell r="D680">
            <v>6.7659999999999998E-2</v>
          </cell>
          <cell r="E680">
            <v>0</v>
          </cell>
          <cell r="AP680" t="str">
            <v>Кабельные Линии 10-20 кВ (СН2)</v>
          </cell>
        </row>
        <row r="681">
          <cell r="C681">
            <v>112</v>
          </cell>
          <cell r="D681">
            <v>0</v>
          </cell>
          <cell r="E681">
            <v>0</v>
          </cell>
        </row>
        <row r="682">
          <cell r="C682">
            <v>66</v>
          </cell>
          <cell r="D682">
            <v>0</v>
          </cell>
          <cell r="E682">
            <v>0</v>
          </cell>
          <cell r="AP682" t="str">
            <v>Кабельные Линии 0,4 кВ (НН)</v>
          </cell>
        </row>
        <row r="683">
          <cell r="C683">
            <v>58</v>
          </cell>
          <cell r="D683">
            <v>0</v>
          </cell>
          <cell r="E683">
            <v>0</v>
          </cell>
        </row>
        <row r="684">
          <cell r="C684">
            <v>34</v>
          </cell>
          <cell r="D684">
            <v>0</v>
          </cell>
          <cell r="E684">
            <v>0</v>
          </cell>
          <cell r="AP684" t="str">
            <v>ПС 110-330 кВ (ВН)</v>
          </cell>
          <cell r="AR684">
            <v>986.55665839999995</v>
          </cell>
          <cell r="AS684">
            <v>1081.4199073846</v>
          </cell>
          <cell r="AT684">
            <v>809.26552319999985</v>
          </cell>
          <cell r="AU684">
            <v>177.21202897000001</v>
          </cell>
          <cell r="AV684">
            <v>597.53877999999997</v>
          </cell>
          <cell r="AW684">
            <v>648.0892399999999</v>
          </cell>
          <cell r="AX684">
            <v>42.311700000000002</v>
          </cell>
          <cell r="AY684">
            <v>9.3979999999999997</v>
          </cell>
          <cell r="AZ684">
            <v>95.148520000000005</v>
          </cell>
          <cell r="BA684">
            <v>98.521000000000001</v>
          </cell>
          <cell r="BB684">
            <v>147.46438000000001</v>
          </cell>
          <cell r="BC684">
            <v>240.93399999999997</v>
          </cell>
          <cell r="BD684">
            <v>312.61417999999998</v>
          </cell>
          <cell r="BE684">
            <v>299.23623999999995</v>
          </cell>
          <cell r="BF684">
            <v>50.550460000000029</v>
          </cell>
          <cell r="BG684" t="e">
            <v>#DIV/0!</v>
          </cell>
          <cell r="BH684">
            <v>39.810199359999999</v>
          </cell>
          <cell r="BI684">
            <v>242.22426515999999</v>
          </cell>
          <cell r="BJ684">
            <v>462.58675145823997</v>
          </cell>
          <cell r="BK684">
            <v>399.71865504999988</v>
          </cell>
          <cell r="BL684">
            <v>155.52837440000002</v>
          </cell>
          <cell r="BM684">
            <v>18.72179216</v>
          </cell>
          <cell r="BN684">
            <v>75.238222000000007</v>
          </cell>
          <cell r="BO684">
            <v>12.54406404</v>
          </cell>
          <cell r="BP684">
            <v>82.566759058240009</v>
          </cell>
          <cell r="BQ684">
            <v>161.43894499999999</v>
          </cell>
          <cell r="BR684">
            <v>149.25339599999998</v>
          </cell>
          <cell r="BS684">
            <v>207.01385385</v>
          </cell>
          <cell r="BT684">
            <v>194.69901314999998</v>
          </cell>
          <cell r="BU684">
            <v>-62.868096408240021</v>
          </cell>
          <cell r="BV684" t="e">
            <v>#DIV/0!</v>
          </cell>
          <cell r="BW684">
            <v>0</v>
          </cell>
          <cell r="BX684">
            <v>0</v>
          </cell>
        </row>
        <row r="685">
          <cell r="C685">
            <v>64</v>
          </cell>
          <cell r="D685">
            <v>0</v>
          </cell>
          <cell r="E685">
            <v>0</v>
          </cell>
          <cell r="AN685">
            <v>82</v>
          </cell>
          <cell r="AP685" t="str">
            <v>Расширение ПС /35/10 кВ УПТК в г. Светлограде (замена сущ. тр-ровмощностью по 2,5 МВА на трансф. Мощн. По 6,3 МВА, укомплектование ячеек Ф--173 и Ф-177 вакуумными выкл.,средствами РЗА, телемеханикой , дуговой защитой, ИМФ-1Р, замена в ячейках вводов и  се</v>
          </cell>
          <cell r="AQ685" t="str">
            <v>СТФ</v>
          </cell>
          <cell r="AR685">
            <v>36.167370000000005</v>
          </cell>
          <cell r="AS685">
            <v>36.24606</v>
          </cell>
          <cell r="AT685">
            <v>25.42428</v>
          </cell>
          <cell r="AU685">
            <v>0</v>
          </cell>
          <cell r="AV685">
            <v>21.545999999999999</v>
          </cell>
          <cell r="AW685">
            <v>21.545999999999999</v>
          </cell>
          <cell r="AX685">
            <v>6.0129999999999999</v>
          </cell>
          <cell r="AY685">
            <v>5.0000000000000001E-3</v>
          </cell>
          <cell r="AZ685">
            <v>14.122</v>
          </cell>
          <cell r="BA685">
            <v>10.7</v>
          </cell>
          <cell r="BB685">
            <v>1.329</v>
          </cell>
          <cell r="BC685">
            <v>10.840999999999999</v>
          </cell>
          <cell r="BD685">
            <v>8.2000000000000003E-2</v>
          </cell>
          <cell r="BF685">
            <v>0</v>
          </cell>
          <cell r="BG685">
            <v>1</v>
          </cell>
          <cell r="BH685">
            <v>0.39511483000000008</v>
          </cell>
          <cell r="BJ685">
            <v>15.693369999999998</v>
          </cell>
          <cell r="BK685">
            <v>25.81939483</v>
          </cell>
          <cell r="BL685">
            <v>4.2569999999999997</v>
          </cell>
          <cell r="BM685">
            <v>0.40002682999999994</v>
          </cell>
          <cell r="BN685">
            <v>9.9979999999999993</v>
          </cell>
          <cell r="BO685">
            <v>7.8827641499999999</v>
          </cell>
          <cell r="BP685">
            <v>0.94037000000000004</v>
          </cell>
          <cell r="BQ685">
            <v>10.15</v>
          </cell>
          <cell r="BR685">
            <v>0.498</v>
          </cell>
          <cell r="BS685">
            <v>7.3866038500000002</v>
          </cell>
          <cell r="BT685">
            <v>0</v>
          </cell>
          <cell r="BU685">
            <v>10.126024830000002</v>
          </cell>
          <cell r="BV685">
            <v>1.6452422156617734</v>
          </cell>
        </row>
        <row r="686">
          <cell r="C686">
            <v>50</v>
          </cell>
          <cell r="D686">
            <v>0.40037751999999999</v>
          </cell>
          <cell r="E686">
            <v>0</v>
          </cell>
          <cell r="AN686">
            <v>83</v>
          </cell>
          <cell r="AP686" t="str">
            <v>Строительство ПС 110/10 кВ "НПС-5" (КТК) (свыше 750)</v>
          </cell>
          <cell r="AQ686" t="str">
            <v>СТФ</v>
          </cell>
          <cell r="AR686">
            <v>340.65844000000004</v>
          </cell>
          <cell r="AS686">
            <v>341.62651999999997</v>
          </cell>
          <cell r="AT686">
            <v>271.23361999999997</v>
          </cell>
          <cell r="AU686">
            <v>59.655000000000001</v>
          </cell>
          <cell r="AV686">
            <v>206.91794999999996</v>
          </cell>
          <cell r="AW686">
            <v>192.13</v>
          </cell>
          <cell r="AX686">
            <v>11.073700000000001</v>
          </cell>
          <cell r="AY686">
            <v>2.3530000000000002</v>
          </cell>
          <cell r="AZ686">
            <v>15.571999999999999</v>
          </cell>
          <cell r="BA686">
            <v>33.920999999999999</v>
          </cell>
          <cell r="BB686">
            <v>28.37501</v>
          </cell>
          <cell r="BC686">
            <v>12.946</v>
          </cell>
          <cell r="BD686">
            <v>151.89723999999998</v>
          </cell>
          <cell r="BE686">
            <v>142.91</v>
          </cell>
          <cell r="BF686">
            <v>-14.787949999999967</v>
          </cell>
          <cell r="BG686">
            <v>0.92853229988021835</v>
          </cell>
          <cell r="BI686">
            <v>93.608474999999999</v>
          </cell>
          <cell r="BJ686">
            <v>147.17099999999999</v>
          </cell>
          <cell r="BK686">
            <v>82.100699999999989</v>
          </cell>
          <cell r="BL686">
            <v>11.936</v>
          </cell>
          <cell r="BM686">
            <v>2.4600399999999998</v>
          </cell>
          <cell r="BN686">
            <v>12.35</v>
          </cell>
          <cell r="BO686">
            <v>0.58399999999999996</v>
          </cell>
          <cell r="BP686">
            <v>28.446999999999999</v>
          </cell>
          <cell r="BQ686">
            <v>21.13</v>
          </cell>
          <cell r="BR686">
            <v>94.438000000000002</v>
          </cell>
          <cell r="BS686">
            <v>57.926659999999998</v>
          </cell>
          <cell r="BT686">
            <v>83.089444999999998</v>
          </cell>
          <cell r="BU686">
            <v>-65.070300000000003</v>
          </cell>
          <cell r="BV686">
            <v>0.55785922498318274</v>
          </cell>
        </row>
        <row r="687">
          <cell r="C687">
            <v>65</v>
          </cell>
          <cell r="D687">
            <v>0</v>
          </cell>
          <cell r="E687">
            <v>0</v>
          </cell>
          <cell r="AN687">
            <v>84</v>
          </cell>
          <cell r="AP687" t="str">
            <v xml:space="preserve">Расширение ПС 110/35/10 кВ Рагули( устройство нового ОРУ-110 кВ по схеме "Одна рабочая, секционированная выключателем, и обходная системы шин" с устройством двух линейных  ячеек 110 кВ с элегазовыми выкл., разъед. с эл. двиг. Приводами, телем.ОРУ-110 кВ, </v>
          </cell>
          <cell r="AQ687" t="str">
            <v>СТФ</v>
          </cell>
          <cell r="AR687">
            <v>174.31063999999998</v>
          </cell>
          <cell r="AS687">
            <v>178.85420937839999</v>
          </cell>
          <cell r="AT687">
            <v>118.92629999999998</v>
          </cell>
          <cell r="AU687">
            <v>50.786363880000003</v>
          </cell>
          <cell r="AV687">
            <v>108.78771999999999</v>
          </cell>
          <cell r="AW687">
            <v>100.785</v>
          </cell>
          <cell r="AX687">
            <v>5.3319999999999999</v>
          </cell>
          <cell r="AY687">
            <v>0</v>
          </cell>
          <cell r="AZ687">
            <v>16.143080000000001</v>
          </cell>
          <cell r="BA687">
            <v>6.3019999999999996</v>
          </cell>
          <cell r="BB687">
            <v>20.133939999999999</v>
          </cell>
          <cell r="BC687">
            <v>54.278999999999996</v>
          </cell>
          <cell r="BD687">
            <v>67.178699999999992</v>
          </cell>
          <cell r="BE687">
            <v>40.204000000000001</v>
          </cell>
          <cell r="BF687">
            <v>-8.0027199999999965</v>
          </cell>
          <cell r="BG687">
            <v>0.92643728538478431</v>
          </cell>
          <cell r="BI687">
            <v>24.27221419</v>
          </cell>
          <cell r="BJ687">
            <v>81.237049999999996</v>
          </cell>
          <cell r="BK687">
            <v>56.849435999999997</v>
          </cell>
          <cell r="BL687">
            <v>15.704790000000001</v>
          </cell>
          <cell r="BN687">
            <v>21.534569999999999</v>
          </cell>
          <cell r="BO687">
            <v>3.9160659999999998</v>
          </cell>
          <cell r="BP687">
            <v>20.568309999999997</v>
          </cell>
          <cell r="BQ687">
            <v>20.568309999999997</v>
          </cell>
          <cell r="BR687">
            <v>23.429379999999998</v>
          </cell>
          <cell r="BS687">
            <v>32.36506</v>
          </cell>
          <cell r="BT687">
            <v>37.804649809999987</v>
          </cell>
          <cell r="BU687">
            <v>-24.387613999999999</v>
          </cell>
          <cell r="BV687">
            <v>0.69979690301408037</v>
          </cell>
        </row>
        <row r="688">
          <cell r="C688">
            <v>63</v>
          </cell>
          <cell r="D688">
            <v>0.48177629999999999</v>
          </cell>
          <cell r="E688">
            <v>4.7081400000000002</v>
          </cell>
          <cell r="AN688">
            <v>85</v>
          </cell>
          <cell r="AP688" t="str">
            <v>Расширение ПС 110/35/10 кВ Рагули для НПС-3 (свыше 750)</v>
          </cell>
          <cell r="AQ688" t="str">
            <v>СТФ</v>
          </cell>
          <cell r="AR688">
            <v>32.130220000000001</v>
          </cell>
          <cell r="AS688">
            <v>38.166810000000005</v>
          </cell>
          <cell r="AT688">
            <v>38.032580000000003</v>
          </cell>
          <cell r="AU688">
            <v>0</v>
          </cell>
          <cell r="AV688">
            <v>27.225000000000001</v>
          </cell>
          <cell r="AW688">
            <v>32.231000000000002</v>
          </cell>
          <cell r="AX688">
            <v>3.5</v>
          </cell>
          <cell r="AY688">
            <v>3.319</v>
          </cell>
          <cell r="AZ688">
            <v>3.7250000000000001</v>
          </cell>
          <cell r="BA688">
            <v>0</v>
          </cell>
          <cell r="BB688">
            <v>10</v>
          </cell>
          <cell r="BC688">
            <v>4</v>
          </cell>
          <cell r="BD688">
            <v>10</v>
          </cell>
          <cell r="BE688">
            <v>24.911999999999999</v>
          </cell>
          <cell r="BF688">
            <v>5.0060000000000002</v>
          </cell>
          <cell r="BG688">
            <v>1.1838751147842057</v>
          </cell>
          <cell r="BJ688">
            <v>32.130220000000001</v>
          </cell>
          <cell r="BK688">
            <v>23.701535</v>
          </cell>
          <cell r="BL688">
            <v>14.988526</v>
          </cell>
          <cell r="BN688">
            <v>2.866762</v>
          </cell>
          <cell r="BP688">
            <v>8.6449159999999985</v>
          </cell>
          <cell r="BQ688">
            <v>7.691535</v>
          </cell>
          <cell r="BR688">
            <v>5.6300159999999995</v>
          </cell>
          <cell r="BS688">
            <v>16.009999999999998</v>
          </cell>
          <cell r="BT688">
            <v>14.331045000000003</v>
          </cell>
          <cell r="BU688">
            <v>-8.4286850000000015</v>
          </cell>
          <cell r="BV688">
            <v>0.73767110838332262</v>
          </cell>
        </row>
        <row r="689">
          <cell r="C689">
            <v>49</v>
          </cell>
          <cell r="D689">
            <v>0.11460336999999965</v>
          </cell>
          <cell r="E689">
            <v>0</v>
          </cell>
          <cell r="AN689">
            <v>86</v>
          </cell>
          <cell r="AP689" t="str">
            <v xml:space="preserve">Расширение ПС 110/35/10 кВ Безопасная( устройство нового ОРУ-110 кВ по схеме "Одна рабочая, секционированная выключателем, и обходная системы шин" с устройством трех линейных  ячеек 110 кВ с элегазовыми выкл., разъед. с эл. двиг. приводами, телем.ОРУ-110 </v>
          </cell>
          <cell r="AQ689" t="str">
            <v>СТФ</v>
          </cell>
          <cell r="AR689">
            <v>203.76333999999997</v>
          </cell>
          <cell r="AS689">
            <v>213.16492319999998</v>
          </cell>
          <cell r="AT689">
            <v>176.52238319999998</v>
          </cell>
          <cell r="AU689">
            <v>27.492999999999999</v>
          </cell>
          <cell r="AV689">
            <v>122.03429</v>
          </cell>
          <cell r="AW689">
            <v>149.59523999999999</v>
          </cell>
          <cell r="AX689">
            <v>9.1259999999999994</v>
          </cell>
          <cell r="AY689">
            <v>0.81499999999999995</v>
          </cell>
          <cell r="AZ689">
            <v>21.531140000000001</v>
          </cell>
          <cell r="BA689">
            <v>9.2639999999999993</v>
          </cell>
          <cell r="BB689">
            <v>22.576910000000002</v>
          </cell>
          <cell r="BC689">
            <v>70.715999999999994</v>
          </cell>
          <cell r="BD689">
            <v>68.800240000000002</v>
          </cell>
          <cell r="BE689">
            <v>68.800240000000002</v>
          </cell>
          <cell r="BF689">
            <v>27.560949999999991</v>
          </cell>
          <cell r="BG689">
            <v>1.2258459487083506</v>
          </cell>
          <cell r="BI689">
            <v>66.733058439999994</v>
          </cell>
          <cell r="BJ689">
            <v>95.34384</v>
          </cell>
          <cell r="BK689">
            <v>69.641549999999995</v>
          </cell>
          <cell r="BL689">
            <v>61.291040000000002</v>
          </cell>
          <cell r="BN689">
            <v>6.4891399999999999</v>
          </cell>
          <cell r="BO689">
            <v>9.5579999999999998E-2</v>
          </cell>
          <cell r="BP689">
            <v>9.8986599999999996</v>
          </cell>
          <cell r="BQ689">
            <v>35.443519999999999</v>
          </cell>
          <cell r="BR689">
            <v>17.664999999999999</v>
          </cell>
          <cell r="BS689">
            <v>34.102450000000005</v>
          </cell>
          <cell r="BT689">
            <v>40.147774760000019</v>
          </cell>
          <cell r="BU689">
            <v>-25.702290000000005</v>
          </cell>
          <cell r="BV689">
            <v>0.7304252692150851</v>
          </cell>
        </row>
        <row r="690">
          <cell r="C690">
            <v>51</v>
          </cell>
          <cell r="D690">
            <v>8.0399999999999985E-3</v>
          </cell>
          <cell r="E690">
            <v>0</v>
          </cell>
          <cell r="AN690">
            <v>87</v>
          </cell>
          <cell r="AP690" t="str">
            <v>Расширение ПС 110/35/10 кВ Баклановская( устройство нового ОРУ-110 кВ по схеме "Одна рабочая, секционированная выключателем, и обходная системы шин" с устройством трех линейных  ячеек 110 кВ с элегазовыми выкл., разъед. с эл. двиг. приводами, телем.ОРУ-11</v>
          </cell>
          <cell r="AQ690" t="str">
            <v>СТФ</v>
          </cell>
          <cell r="AR690">
            <v>133.36206999999999</v>
          </cell>
          <cell r="AS690">
            <v>138.00453999999999</v>
          </cell>
          <cell r="AT690">
            <v>102.76147999999999</v>
          </cell>
          <cell r="AU690">
            <v>29.867000000000001</v>
          </cell>
          <cell r="AV690">
            <v>73.275260000000003</v>
          </cell>
          <cell r="AW690">
            <v>87.085999999999999</v>
          </cell>
          <cell r="AX690">
            <v>7.2670000000000003</v>
          </cell>
          <cell r="AY690">
            <v>0.48499999999999999</v>
          </cell>
          <cell r="AZ690">
            <v>15.645</v>
          </cell>
          <cell r="BA690">
            <v>29.997</v>
          </cell>
          <cell r="BB690">
            <v>40.000260000000004</v>
          </cell>
          <cell r="BC690">
            <v>46.241</v>
          </cell>
          <cell r="BD690">
            <v>10.363</v>
          </cell>
          <cell r="BE690">
            <v>10.363</v>
          </cell>
          <cell r="BF690">
            <v>13.810739999999996</v>
          </cell>
          <cell r="BG690">
            <v>1.1884775297965506</v>
          </cell>
          <cell r="BI690">
            <v>35.309501419999997</v>
          </cell>
          <cell r="BJ690">
            <v>57.471330000000009</v>
          </cell>
          <cell r="BK690">
            <v>50.603529999999999</v>
          </cell>
          <cell r="BL690">
            <v>30.723050000000001</v>
          </cell>
          <cell r="BN690">
            <v>10.746090000000001</v>
          </cell>
          <cell r="BP690">
            <v>11.335190000000001</v>
          </cell>
          <cell r="BQ690">
            <v>24.318529999999999</v>
          </cell>
          <cell r="BR690">
            <v>4.6669999999999998</v>
          </cell>
          <cell r="BS690">
            <v>26.285</v>
          </cell>
          <cell r="BT690">
            <v>16.848448580000003</v>
          </cell>
          <cell r="BU690">
            <v>-6.8678000000000097</v>
          </cell>
          <cell r="BV690">
            <v>0.88050041646852428</v>
          </cell>
        </row>
        <row r="691">
          <cell r="C691">
            <v>320</v>
          </cell>
          <cell r="D691">
            <v>0</v>
          </cell>
          <cell r="E691">
            <v>0</v>
          </cell>
          <cell r="AN691">
            <v>88</v>
          </cell>
          <cell r="AP691" t="str">
            <v>Расширение ПС 110/10 кВ Южная(устройство линейной  ячейки 110 кВ с элегазовыми выкл., разъед. с эл. двиг. Приводами, телем. Ячейки, установка АУРА, ИМФ-3Р, УРОВ, устройство РЗА) для НПС-5 (свыше 750)</v>
          </cell>
          <cell r="AQ691" t="str">
            <v>СТФ</v>
          </cell>
          <cell r="AR691">
            <v>55.299140000000001</v>
          </cell>
          <cell r="AS691">
            <v>55.998080000000009</v>
          </cell>
          <cell r="AT691">
            <v>50.534680000000009</v>
          </cell>
          <cell r="AU691">
            <v>4.63</v>
          </cell>
          <cell r="AV691">
            <v>29.459559999999996</v>
          </cell>
          <cell r="AW691">
            <v>42.826000000000008</v>
          </cell>
          <cell r="AX691">
            <v>0</v>
          </cell>
          <cell r="AY691">
            <v>0.17799999999999999</v>
          </cell>
          <cell r="AZ691">
            <v>4.4103000000000003</v>
          </cell>
          <cell r="BA691">
            <v>8.3369999999999997</v>
          </cell>
          <cell r="BB691">
            <v>25.049259999999997</v>
          </cell>
          <cell r="BC691">
            <v>34.311000000000007</v>
          </cell>
          <cell r="BD691">
            <v>0</v>
          </cell>
          <cell r="BF691">
            <v>13.366440000000011</v>
          </cell>
          <cell r="BG691">
            <v>1.4537216441793432</v>
          </cell>
          <cell r="BI691">
            <v>22.184950000000001</v>
          </cell>
          <cell r="BJ691">
            <v>20.80462</v>
          </cell>
          <cell r="BK691">
            <v>25.87208</v>
          </cell>
          <cell r="BL691">
            <v>11.635959999999999</v>
          </cell>
          <cell r="BN691">
            <v>8.8116599999999998</v>
          </cell>
          <cell r="BP691">
            <v>0.35699999999999998</v>
          </cell>
          <cell r="BQ691">
            <v>21.053080000000001</v>
          </cell>
          <cell r="BR691">
            <v>0</v>
          </cell>
          <cell r="BS691">
            <v>4.819</v>
          </cell>
          <cell r="BT691">
            <v>2.4776500000000077</v>
          </cell>
          <cell r="BU691">
            <v>5.0674600000000005</v>
          </cell>
          <cell r="BV691">
            <v>1.2435737831308622</v>
          </cell>
        </row>
        <row r="692">
          <cell r="C692">
            <v>321</v>
          </cell>
          <cell r="D692">
            <v>0</v>
          </cell>
          <cell r="E692">
            <v>0</v>
          </cell>
          <cell r="AN692">
            <v>89</v>
          </cell>
          <cell r="AP692" t="str">
            <v xml:space="preserve"> Расширение ПС 110/10-6 кВ "Северная" для обеспечения технологического присоединения энергопринимающих устройств ЗАО "Монокристалл" в г.Ставрополе (устройство 2-х линейных ячеек 10 кВ) (свыше 750)</v>
          </cell>
          <cell r="AQ692" t="str">
            <v>СТФ</v>
          </cell>
          <cell r="AR692">
            <v>5.6449999999999996</v>
          </cell>
          <cell r="AS692">
            <v>5.4817929948000002</v>
          </cell>
          <cell r="AT692">
            <v>4.73888</v>
          </cell>
          <cell r="AU692">
            <v>0.49006186000000002</v>
          </cell>
          <cell r="AV692">
            <v>4.2930000000000001</v>
          </cell>
          <cell r="AW692">
            <v>4.016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4.2930000000000001</v>
          </cell>
          <cell r="BE692">
            <v>4.016</v>
          </cell>
          <cell r="BF692">
            <v>-0.27700000000000014</v>
          </cell>
          <cell r="BG692">
            <v>0.93547635686000463</v>
          </cell>
          <cell r="BJ692">
            <v>5.0653130582400001</v>
          </cell>
          <cell r="BK692">
            <v>4.7389999999999999</v>
          </cell>
          <cell r="BL692">
            <v>0</v>
          </cell>
          <cell r="BN692">
            <v>0</v>
          </cell>
          <cell r="BP692">
            <v>2.13931305824</v>
          </cell>
          <cell r="BR692">
            <v>2.9260000000000002</v>
          </cell>
          <cell r="BS692">
            <v>4.7389999999999999</v>
          </cell>
          <cell r="BT692">
            <v>0</v>
          </cell>
          <cell r="BU692">
            <v>-0.32631305824000023</v>
          </cell>
          <cell r="BV692">
            <v>0.93557889621270884</v>
          </cell>
        </row>
        <row r="693">
          <cell r="C693">
            <v>322</v>
          </cell>
          <cell r="D693">
            <v>0</v>
          </cell>
          <cell r="E693">
            <v>0</v>
          </cell>
          <cell r="AN693">
            <v>90</v>
          </cell>
          <cell r="AP693" t="str">
            <v xml:space="preserve"> Расширение ПС 110/6 кВ "КПФ" для обеспечения технологического присоединения энергопринимающих устройств ООО "Птицекомбинат" в г.Невинномысске (свыше 750)</v>
          </cell>
          <cell r="AQ693" t="str">
            <v>СТФ</v>
          </cell>
          <cell r="AR693">
            <v>5.2204383999999999</v>
          </cell>
          <cell r="AS693">
            <v>11.984080000000001</v>
          </cell>
          <cell r="AT693">
            <v>11.433019999999999</v>
          </cell>
          <cell r="AU693">
            <v>0.46700000000000003</v>
          </cell>
          <cell r="AV693">
            <v>4</v>
          </cell>
          <cell r="AW693">
            <v>9.6890000000000001</v>
          </cell>
          <cell r="AX693">
            <v>0</v>
          </cell>
          <cell r="AY693">
            <v>2.089</v>
          </cell>
          <cell r="AZ693">
            <v>4</v>
          </cell>
          <cell r="BA693">
            <v>0</v>
          </cell>
          <cell r="BB693">
            <v>0</v>
          </cell>
          <cell r="BC693">
            <v>7.6</v>
          </cell>
          <cell r="BD693">
            <v>0</v>
          </cell>
          <cell r="BF693">
            <v>5.6890000000000001</v>
          </cell>
          <cell r="BG693">
            <v>2.42225</v>
          </cell>
          <cell r="BI693">
            <v>0.11606611</v>
          </cell>
          <cell r="BJ693">
            <v>4.7204383999999999</v>
          </cell>
          <cell r="BK693">
            <v>11.316843819999999</v>
          </cell>
          <cell r="BL693">
            <v>2.0424384</v>
          </cell>
          <cell r="BM693">
            <v>2.3419099300000004</v>
          </cell>
          <cell r="BN693">
            <v>2.4420000000000002</v>
          </cell>
          <cell r="BO693">
            <v>-0.11606611000000033</v>
          </cell>
          <cell r="BP693">
            <v>0.23599999999999999</v>
          </cell>
          <cell r="BQ693">
            <v>2.6779999999999999</v>
          </cell>
          <cell r="BR693">
            <v>0</v>
          </cell>
          <cell r="BS693">
            <v>6.4129999999999994</v>
          </cell>
          <cell r="BT693">
            <v>0</v>
          </cell>
          <cell r="BU693">
            <v>6.5964054199999991</v>
          </cell>
          <cell r="BV693">
            <v>2.3974137275046314</v>
          </cell>
        </row>
        <row r="694">
          <cell r="C694">
            <v>60</v>
          </cell>
          <cell r="D694">
            <v>0</v>
          </cell>
          <cell r="E694">
            <v>0</v>
          </cell>
          <cell r="AN694">
            <v>91</v>
          </cell>
          <cell r="AP694" t="str">
            <v>Усиление  ПС 110/35/10 кВ Красногвардейская для тех.прис.спиртзавода (свыше 750)</v>
          </cell>
          <cell r="AQ694" t="str">
            <v>СТФ</v>
          </cell>
          <cell r="AS694">
            <v>6.8144999999999998</v>
          </cell>
          <cell r="AT694">
            <v>6.8144999999999998</v>
          </cell>
          <cell r="AU694">
            <v>0</v>
          </cell>
          <cell r="AV694">
            <v>0</v>
          </cell>
          <cell r="AW694">
            <v>5.7750000000000004</v>
          </cell>
          <cell r="BE694">
            <v>5.7750000000000004</v>
          </cell>
          <cell r="BF694">
            <v>5.7750000000000004</v>
          </cell>
          <cell r="BG694" t="e">
            <v>#DIV/0!</v>
          </cell>
          <cell r="BJ694">
            <v>0</v>
          </cell>
          <cell r="BK694">
            <v>6.8149699999999998</v>
          </cell>
          <cell r="BQ694">
            <v>3.5479699999999998</v>
          </cell>
          <cell r="BS694">
            <v>3.2669999999999999</v>
          </cell>
          <cell r="BT694">
            <v>0</v>
          </cell>
          <cell r="BU694">
            <v>6.8149699999999998</v>
          </cell>
          <cell r="BV694" t="e">
            <v>#DIV/0!</v>
          </cell>
        </row>
        <row r="695">
          <cell r="C695">
            <v>62</v>
          </cell>
          <cell r="D695">
            <v>0.37601879999999999</v>
          </cell>
          <cell r="E695">
            <v>3.5629299999999997</v>
          </cell>
          <cell r="AN695">
            <v>92</v>
          </cell>
          <cell r="AP695" t="str">
            <v>Расширение ПС 110/35/10 кВ Ипатово(устройство линейной  и секционной ячеек 110 кВ с элегазовыми выкл., разъед. с эл. двиг. Приводами, телем. Ячейки, установка АУРА, ИМФ-3Р) для НПС-4  (свыше 750)</v>
          </cell>
          <cell r="AQ695" t="str">
            <v>СТФ</v>
          </cell>
          <cell r="AS695">
            <v>52.234591811400001</v>
          </cell>
          <cell r="AT695">
            <v>0</v>
          </cell>
          <cell r="AU695">
            <v>3.8236032299999998</v>
          </cell>
          <cell r="AV695">
            <v>0</v>
          </cell>
          <cell r="AW695">
            <v>0</v>
          </cell>
          <cell r="BF695">
            <v>0</v>
          </cell>
          <cell r="BG695" t="e">
            <v>#DIV/0!</v>
          </cell>
          <cell r="BH695">
            <v>22.387569129999999</v>
          </cell>
          <cell r="BJ695">
            <v>2.94957</v>
          </cell>
          <cell r="BK695">
            <v>22.387999999999998</v>
          </cell>
          <cell r="BL695">
            <v>2.94957</v>
          </cell>
          <cell r="BN695">
            <v>0</v>
          </cell>
          <cell r="BP695">
            <v>0</v>
          </cell>
          <cell r="BQ695">
            <v>11.35</v>
          </cell>
          <cell r="BR695">
            <v>0</v>
          </cell>
          <cell r="BS695">
            <v>11.038</v>
          </cell>
          <cell r="BT695">
            <v>0</v>
          </cell>
          <cell r="BU695">
            <v>19.438429999999997</v>
          </cell>
          <cell r="BV695">
            <v>7.5902589190966809</v>
          </cell>
        </row>
        <row r="696">
          <cell r="C696">
            <v>325</v>
          </cell>
          <cell r="D696">
            <v>0</v>
          </cell>
          <cell r="E696">
            <v>0.05</v>
          </cell>
          <cell r="AN696">
            <v>93</v>
          </cell>
          <cell r="AP696" t="str">
            <v>Расширение ПС 110/35/10 кВ Благодарная (замена сущ. тр-ра Т-2 на трансф. Большей мощн., установка доп. Ячеек 10 кВ на 1-й и 2-й секц. шин РУ-10 кВ, телемех. устанав. ячеек) (свыше 750)</v>
          </cell>
          <cell r="AQ696" t="str">
            <v>СТФ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BF696">
            <v>0</v>
          </cell>
          <cell r="BG696" t="e">
            <v>#DIV/0!</v>
          </cell>
          <cell r="BH696">
            <v>2.679870460000001</v>
          </cell>
          <cell r="BJ696">
            <v>0</v>
          </cell>
          <cell r="BK696">
            <v>2.6798704600000001</v>
          </cell>
          <cell r="BM696">
            <v>2.6798704600000001</v>
          </cell>
          <cell r="BT696">
            <v>0</v>
          </cell>
          <cell r="BU696">
            <v>2.6798704600000001</v>
          </cell>
          <cell r="BV696" t="e">
            <v>#DIV/0!</v>
          </cell>
        </row>
        <row r="697">
          <cell r="C697">
            <v>57</v>
          </cell>
          <cell r="D697">
            <v>0</v>
          </cell>
          <cell r="E697">
            <v>0</v>
          </cell>
          <cell r="AN697">
            <v>94</v>
          </cell>
          <cell r="AP697" t="str">
            <v>Расширение ПС 110/10 "Дружба" (свыше 750)</v>
          </cell>
          <cell r="AQ697" t="str">
            <v>СТФ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BF697">
            <v>0</v>
          </cell>
          <cell r="BG697" t="e">
            <v>#DIV/0!</v>
          </cell>
          <cell r="BH697">
            <v>14.347644939999997</v>
          </cell>
          <cell r="BJ697">
            <v>0</v>
          </cell>
          <cell r="BK697">
            <v>14.347944939999998</v>
          </cell>
          <cell r="BM697">
            <v>10.839944939999999</v>
          </cell>
          <cell r="BQ697">
            <v>3.508</v>
          </cell>
          <cell r="BT697">
            <v>0</v>
          </cell>
          <cell r="BU697">
            <v>14.347944939999998</v>
          </cell>
          <cell r="BV697" t="e">
            <v>#DIV/0!</v>
          </cell>
        </row>
        <row r="698">
          <cell r="C698">
            <v>56</v>
          </cell>
          <cell r="D698">
            <v>0</v>
          </cell>
          <cell r="E698">
            <v>0.41702999999999996</v>
          </cell>
          <cell r="AN698">
            <v>95</v>
          </cell>
          <cell r="AP698" t="str">
            <v xml:space="preserve"> Расширение ПС 110/6 кВ "КПФ" для обеспечения технологического присоединения энергопринимающих устройств ОАО "Горэлектросеть" в г.Невинномысске (свыше 750)</v>
          </cell>
          <cell r="AQ698" t="str">
            <v>СТФ</v>
          </cell>
          <cell r="AS698">
            <v>2.8437999999999994</v>
          </cell>
          <cell r="AT698">
            <v>2.8437999999999994</v>
          </cell>
          <cell r="AU698">
            <v>0</v>
          </cell>
          <cell r="AV698">
            <v>0</v>
          </cell>
          <cell r="AW698">
            <v>2.4099999999999997</v>
          </cell>
          <cell r="AY698">
            <v>0.154</v>
          </cell>
          <cell r="BE698">
            <v>2.2559999999999998</v>
          </cell>
          <cell r="BF698">
            <v>2.4099999999999997</v>
          </cell>
          <cell r="BG698" t="e">
            <v>#DIV/0!</v>
          </cell>
          <cell r="BJ698">
            <v>0</v>
          </cell>
          <cell r="BK698">
            <v>2.8437999999999994</v>
          </cell>
          <cell r="BO698">
            <v>0.18171999999999999</v>
          </cell>
          <cell r="BS698">
            <v>2.6620799999999996</v>
          </cell>
          <cell r="BT698">
            <v>0</v>
          </cell>
          <cell r="BU698">
            <v>2.8437999999999994</v>
          </cell>
          <cell r="BV698" t="e">
            <v>#DIV/0!</v>
          </cell>
        </row>
        <row r="699">
          <cell r="C699">
            <v>53</v>
          </cell>
          <cell r="D699">
            <v>0</v>
          </cell>
          <cell r="E699">
            <v>0</v>
          </cell>
          <cell r="AP699" t="str">
            <v>ПС 35 кВ (СН1)</v>
          </cell>
          <cell r="AR699">
            <v>0</v>
          </cell>
          <cell r="AS699">
            <v>0</v>
          </cell>
          <cell r="AT699">
            <v>3.0703600000000004</v>
          </cell>
          <cell r="AU699">
            <v>0.30199999999999999</v>
          </cell>
          <cell r="AV699">
            <v>0</v>
          </cell>
          <cell r="AW699">
            <v>2.6020000000000003</v>
          </cell>
          <cell r="AX699">
            <v>0</v>
          </cell>
          <cell r="AY699">
            <v>0</v>
          </cell>
          <cell r="AZ699">
            <v>0</v>
          </cell>
          <cell r="BA699">
            <v>2.121</v>
          </cell>
          <cell r="BB699">
            <v>0</v>
          </cell>
          <cell r="BC699">
            <v>0.48100000000000009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1.2975399999999999</v>
          </cell>
          <cell r="BJ699">
            <v>0</v>
          </cell>
          <cell r="BK699">
            <v>1.7728199999999996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1.238</v>
          </cell>
          <cell r="BR699">
            <v>0</v>
          </cell>
          <cell r="BS699">
            <v>0.53481999999999963</v>
          </cell>
          <cell r="BT699">
            <v>0</v>
          </cell>
          <cell r="BU699">
            <v>1.7728199999999996</v>
          </cell>
          <cell r="BV699" t="e">
            <v>#DIV/0!</v>
          </cell>
          <cell r="BW699">
            <v>0</v>
          </cell>
          <cell r="BX699">
            <v>0</v>
          </cell>
        </row>
        <row r="700">
          <cell r="C700">
            <v>54</v>
          </cell>
          <cell r="D700">
            <v>0</v>
          </cell>
          <cell r="E700">
            <v>0.74805999999999995</v>
          </cell>
          <cell r="AN700">
            <v>96</v>
          </cell>
          <cell r="AP700" t="str">
            <v>Усиление и расширение ПС 35/10 кВ "ДКС-1"(тех.прис.ГКС"Рождественская"в с.Рождественское Изобильненского р-на) (100-750)</v>
          </cell>
          <cell r="AQ700" t="str">
            <v>СТФ</v>
          </cell>
          <cell r="AS700">
            <v>0</v>
          </cell>
          <cell r="AT700">
            <v>3.0703600000000004</v>
          </cell>
          <cell r="AU700">
            <v>0.30199999999999999</v>
          </cell>
          <cell r="AV700">
            <v>0</v>
          </cell>
          <cell r="AW700">
            <v>2.6020000000000003</v>
          </cell>
          <cell r="BA700">
            <v>2.121</v>
          </cell>
          <cell r="BC700">
            <v>0.48100000000000009</v>
          </cell>
          <cell r="BI700">
            <v>1.2975399999999999</v>
          </cell>
          <cell r="BJ700">
            <v>0</v>
          </cell>
          <cell r="BK700">
            <v>1.7728199999999996</v>
          </cell>
          <cell r="BQ700">
            <v>1.238</v>
          </cell>
          <cell r="BS700">
            <v>0.53481999999999963</v>
          </cell>
          <cell r="BT700">
            <v>0</v>
          </cell>
          <cell r="BU700">
            <v>1.7728199999999996</v>
          </cell>
          <cell r="BV700" t="e">
            <v>#DIV/0!</v>
          </cell>
        </row>
        <row r="701">
          <cell r="C701">
            <v>330</v>
          </cell>
          <cell r="D701">
            <v>0</v>
          </cell>
          <cell r="E701">
            <v>0.48447000000000001</v>
          </cell>
          <cell r="AP701" t="str">
            <v>ТП (СН2)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</row>
        <row r="702">
          <cell r="C702">
            <v>52</v>
          </cell>
          <cell r="D702">
            <v>0</v>
          </cell>
          <cell r="E702">
            <v>0</v>
          </cell>
        </row>
        <row r="703">
          <cell r="C703">
            <v>335</v>
          </cell>
          <cell r="D703">
            <v>0</v>
          </cell>
          <cell r="E703">
            <v>5.8999999999999997E-2</v>
          </cell>
          <cell r="AO703" t="str">
            <v>2.5.</v>
          </cell>
          <cell r="AP703" t="str">
            <v>Распределительные сети</v>
          </cell>
          <cell r="AR703">
            <v>39.828579218599998</v>
          </cell>
          <cell r="AS703">
            <v>33.844887062599994</v>
          </cell>
          <cell r="AT703">
            <v>29.73383175</v>
          </cell>
          <cell r="AU703">
            <v>2.5956485699999998</v>
          </cell>
          <cell r="AV703">
            <v>31.622</v>
          </cell>
          <cell r="AW703">
            <v>25.198162499999999</v>
          </cell>
          <cell r="AX703">
            <v>0</v>
          </cell>
          <cell r="AY703">
            <v>0.14200000000000002</v>
          </cell>
          <cell r="AZ703">
            <v>10.952999999999999</v>
          </cell>
          <cell r="BA703">
            <v>13.589999999999998</v>
          </cell>
          <cell r="BB703">
            <v>12.835000000000001</v>
          </cell>
          <cell r="BC703">
            <v>6.2319999999999993</v>
          </cell>
          <cell r="BD703">
            <v>7.8339999999999996</v>
          </cell>
          <cell r="BE703">
            <v>5.2341625000000001</v>
          </cell>
          <cell r="BF703">
            <v>-6.4238375000000012</v>
          </cell>
          <cell r="BG703" t="e">
            <v>#DIV/0!</v>
          </cell>
          <cell r="BH703">
            <v>0.97643117999999995</v>
          </cell>
          <cell r="BI703">
            <v>0</v>
          </cell>
          <cell r="BJ703">
            <v>45.189306000000002</v>
          </cell>
          <cell r="BK703">
            <v>29.873153930000001</v>
          </cell>
          <cell r="BL703">
            <v>8.5642300000000002</v>
          </cell>
          <cell r="BM703">
            <v>1.1540891799999999</v>
          </cell>
          <cell r="BN703">
            <v>11.6289</v>
          </cell>
          <cell r="BO703">
            <v>6.5313560000000006</v>
          </cell>
          <cell r="BP703">
            <v>14.323036666666665</v>
          </cell>
          <cell r="BQ703">
            <v>11.684181333333331</v>
          </cell>
          <cell r="BR703">
            <v>10.673139333333333</v>
          </cell>
          <cell r="BS703">
            <v>10.503527416666666</v>
          </cell>
          <cell r="BT703">
            <v>0.53245999999999993</v>
          </cell>
          <cell r="BU703">
            <v>-15.316152070000003</v>
          </cell>
          <cell r="BV703" t="e">
            <v>#DIV/0!</v>
          </cell>
          <cell r="BW703">
            <v>0</v>
          </cell>
          <cell r="BX703">
            <v>0</v>
          </cell>
        </row>
        <row r="704">
          <cell r="C704">
            <v>47</v>
          </cell>
          <cell r="D704">
            <v>1.388E-2</v>
          </cell>
          <cell r="E704">
            <v>0</v>
          </cell>
          <cell r="AO704">
            <v>1</v>
          </cell>
          <cell r="AP704" t="str">
            <v>Строительство, ТПиР ТП и ВЛЭП, КЛЭП не связанное с тех.присоединением</v>
          </cell>
          <cell r="AR704">
            <v>39.828579218599998</v>
          </cell>
          <cell r="AS704">
            <v>33.844887062599994</v>
          </cell>
          <cell r="AT704">
            <v>29.73383175</v>
          </cell>
          <cell r="AU704">
            <v>2.5956485699999998</v>
          </cell>
          <cell r="AV704">
            <v>31.622</v>
          </cell>
          <cell r="AW704">
            <v>25.198162499999999</v>
          </cell>
          <cell r="AX704">
            <v>0</v>
          </cell>
          <cell r="AY704">
            <v>0.14200000000000002</v>
          </cell>
          <cell r="AZ704">
            <v>10.952999999999999</v>
          </cell>
          <cell r="BA704">
            <v>13.589999999999998</v>
          </cell>
          <cell r="BB704">
            <v>12.835000000000001</v>
          </cell>
          <cell r="BC704">
            <v>6.2319999999999993</v>
          </cell>
          <cell r="BD704">
            <v>7.8339999999999996</v>
          </cell>
          <cell r="BE704">
            <v>5.2341625000000001</v>
          </cell>
          <cell r="BF704">
            <v>-6.4238375000000012</v>
          </cell>
          <cell r="BG704" t="e">
            <v>#DIV/0!</v>
          </cell>
          <cell r="BH704">
            <v>0.97643117999999995</v>
          </cell>
          <cell r="BI704">
            <v>0</v>
          </cell>
          <cell r="BJ704">
            <v>45.189306000000002</v>
          </cell>
          <cell r="BK704">
            <v>29.873153930000001</v>
          </cell>
          <cell r="BL704">
            <v>8.5642300000000002</v>
          </cell>
          <cell r="BM704">
            <v>1.1540891799999999</v>
          </cell>
          <cell r="BN704">
            <v>11.6289</v>
          </cell>
          <cell r="BO704">
            <v>6.5313560000000006</v>
          </cell>
          <cell r="BP704">
            <v>14.323036666666665</v>
          </cell>
          <cell r="BQ704">
            <v>11.684181333333331</v>
          </cell>
          <cell r="BR704">
            <v>10.673139333333333</v>
          </cell>
          <cell r="BS704">
            <v>10.503527416666666</v>
          </cell>
          <cell r="BT704">
            <v>0.53245999999999993</v>
          </cell>
          <cell r="BU704">
            <v>-15.316152070000003</v>
          </cell>
          <cell r="BV704" t="e">
            <v>#DIV/0!</v>
          </cell>
          <cell r="BW704">
            <v>0</v>
          </cell>
          <cell r="BX704">
            <v>0</v>
          </cell>
        </row>
        <row r="705">
          <cell r="D705">
            <v>0.50069412999999996</v>
          </cell>
          <cell r="E705">
            <v>1E-3</v>
          </cell>
          <cell r="AP705" t="str">
            <v xml:space="preserve">Техническое перевооружение и реконструкция, в.т.ч.: </v>
          </cell>
          <cell r="AR705">
            <v>27.6159592186</v>
          </cell>
          <cell r="AS705">
            <v>26.963541749999997</v>
          </cell>
          <cell r="AT705">
            <v>23.64975175</v>
          </cell>
          <cell r="AU705">
            <v>2.101</v>
          </cell>
          <cell r="AV705">
            <v>21.762999999999998</v>
          </cell>
          <cell r="AW705">
            <v>20.0421625</v>
          </cell>
          <cell r="AX705">
            <v>0</v>
          </cell>
          <cell r="AY705">
            <v>0.13600000000000001</v>
          </cell>
          <cell r="AZ705">
            <v>5.9530000000000003</v>
          </cell>
          <cell r="BA705">
            <v>10.406999999999998</v>
          </cell>
          <cell r="BB705">
            <v>7.976</v>
          </cell>
          <cell r="BC705">
            <v>4.2649999999999997</v>
          </cell>
          <cell r="BD705">
            <v>7.8339999999999996</v>
          </cell>
          <cell r="BE705">
            <v>5.2341625000000001</v>
          </cell>
          <cell r="BF705">
            <v>-1.7208375000000009</v>
          </cell>
          <cell r="BG705" t="e">
            <v>#DIV/0!</v>
          </cell>
          <cell r="BH705">
            <v>0</v>
          </cell>
          <cell r="BI705">
            <v>0</v>
          </cell>
          <cell r="BJ705">
            <v>33.555686000000001</v>
          </cell>
          <cell r="BK705">
            <v>23.11722275</v>
          </cell>
          <cell r="BL705">
            <v>8.5642300000000002</v>
          </cell>
          <cell r="BM705">
            <v>0.17130799999999999</v>
          </cell>
          <cell r="BN705">
            <v>5.3854806666666661</v>
          </cell>
          <cell r="BO705">
            <v>6.5313560000000006</v>
          </cell>
          <cell r="BP705">
            <v>10.270680666666665</v>
          </cell>
          <cell r="BQ705">
            <v>8.1160383333333321</v>
          </cell>
          <cell r="BR705">
            <v>9.3352946666666661</v>
          </cell>
          <cell r="BS705">
            <v>8.2985204166666655</v>
          </cell>
          <cell r="BT705">
            <v>0.53245999999999993</v>
          </cell>
          <cell r="BU705">
            <v>-10.438463250000002</v>
          </cell>
          <cell r="BV705" t="e">
            <v>#DIV/0!</v>
          </cell>
          <cell r="BW705">
            <v>0</v>
          </cell>
          <cell r="BX705">
            <v>0</v>
          </cell>
        </row>
        <row r="706">
          <cell r="C706">
            <v>77</v>
          </cell>
          <cell r="D706">
            <v>0</v>
          </cell>
          <cell r="E706">
            <v>0</v>
          </cell>
          <cell r="AP706" t="str">
            <v>ВЛ 1-20 кВ</v>
          </cell>
          <cell r="AR706">
            <v>25.802564020040002</v>
          </cell>
          <cell r="AS706">
            <v>25.342351749999999</v>
          </cell>
          <cell r="AT706">
            <v>22.230211749999999</v>
          </cell>
          <cell r="AU706">
            <v>1.976</v>
          </cell>
          <cell r="AV706">
            <v>20.350999999999999</v>
          </cell>
          <cell r="AW706">
            <v>18.8391625</v>
          </cell>
          <cell r="AX706">
            <v>0</v>
          </cell>
          <cell r="AY706">
            <v>0.13600000000000001</v>
          </cell>
          <cell r="AZ706">
            <v>4.5410000000000004</v>
          </cell>
          <cell r="BA706">
            <v>9.2039999999999988</v>
          </cell>
          <cell r="BB706">
            <v>7.976</v>
          </cell>
          <cell r="BC706">
            <v>4.2649999999999997</v>
          </cell>
          <cell r="BD706">
            <v>7.8339999999999996</v>
          </cell>
          <cell r="BE706">
            <v>5.2341625000000001</v>
          </cell>
          <cell r="BF706">
            <v>-1.5118375000000008</v>
          </cell>
          <cell r="BG706" t="e">
            <v>#DIV/0!</v>
          </cell>
          <cell r="BH706">
            <v>0</v>
          </cell>
          <cell r="BI706">
            <v>0</v>
          </cell>
          <cell r="BJ706">
            <v>31.889526000000004</v>
          </cell>
          <cell r="BK706">
            <v>22.230142749999999</v>
          </cell>
          <cell r="BL706">
            <v>8.5642300000000002</v>
          </cell>
          <cell r="BM706">
            <v>0.17130799999999999</v>
          </cell>
          <cell r="BN706">
            <v>4.1080913333333324</v>
          </cell>
          <cell r="BO706">
            <v>5.7880000000000003</v>
          </cell>
          <cell r="BP706">
            <v>9.8819099999999995</v>
          </cell>
          <cell r="BQ706">
            <v>7.9723143333333324</v>
          </cell>
          <cell r="BR706">
            <v>9.3352946666666661</v>
          </cell>
          <cell r="BS706">
            <v>8.2985204166666655</v>
          </cell>
          <cell r="BT706">
            <v>0</v>
          </cell>
          <cell r="BU706">
            <v>-9.6593832500000012</v>
          </cell>
          <cell r="BV706" t="e">
            <v>#DIV/0!</v>
          </cell>
          <cell r="BW706">
            <v>0</v>
          </cell>
          <cell r="BX706">
            <v>0</v>
          </cell>
        </row>
        <row r="707">
          <cell r="C707">
            <v>72</v>
          </cell>
          <cell r="D707">
            <v>0.17632391</v>
          </cell>
          <cell r="E707">
            <v>0</v>
          </cell>
          <cell r="AN707">
            <v>97</v>
          </cell>
          <cell r="AP707" t="str">
            <v xml:space="preserve">Реконструкция ВЛ-10 кВ Ф-122 от ПС 35/10 кВ «Марьинская» ( установка доп. МТП-160 кВА для разгрузки ТП-2004/122 в с. Марьинское Кировского района) </v>
          </cell>
          <cell r="AQ707" t="str">
            <v>СТФ</v>
          </cell>
          <cell r="AR707">
            <v>2.1393638006</v>
          </cell>
          <cell r="AS707">
            <v>1.8508199999999997</v>
          </cell>
          <cell r="AT707">
            <v>1.6024399999999999</v>
          </cell>
          <cell r="AU707">
            <v>0.156</v>
          </cell>
          <cell r="AV707">
            <v>1.677</v>
          </cell>
          <cell r="AW707">
            <v>1.3579999999999999</v>
          </cell>
          <cell r="AX707">
            <v>0</v>
          </cell>
          <cell r="AY707">
            <v>0.107</v>
          </cell>
          <cell r="AZ707">
            <v>1.677</v>
          </cell>
          <cell r="BA707">
            <v>1.2509999999999999</v>
          </cell>
          <cell r="BB707">
            <v>0</v>
          </cell>
          <cell r="BD707">
            <v>0</v>
          </cell>
          <cell r="BF707">
            <v>-0.31900000000000017</v>
          </cell>
          <cell r="BG707">
            <v>0.8097793679189027</v>
          </cell>
          <cell r="BJ707">
            <v>1.9788599999999996</v>
          </cell>
          <cell r="BK707">
            <v>1.6023709999999998</v>
          </cell>
          <cell r="BL707">
            <v>0</v>
          </cell>
          <cell r="BM707">
            <v>0.107</v>
          </cell>
          <cell r="BN707">
            <v>1.5171259999999998</v>
          </cell>
          <cell r="BP707">
            <v>0.46173399999999992</v>
          </cell>
          <cell r="BQ707">
            <v>1.4023709999999998</v>
          </cell>
          <cell r="BR707">
            <v>0</v>
          </cell>
          <cell r="BS707">
            <v>9.2999999999999999E-2</v>
          </cell>
          <cell r="BT707">
            <v>0</v>
          </cell>
          <cell r="BU707">
            <v>-0.37648899999999985</v>
          </cell>
          <cell r="BV707">
            <v>0.80974449935821635</v>
          </cell>
        </row>
        <row r="708">
          <cell r="C708">
            <v>74</v>
          </cell>
          <cell r="D708">
            <v>8.9532199999999996E-3</v>
          </cell>
          <cell r="E708">
            <v>0</v>
          </cell>
          <cell r="AN708">
            <v>98</v>
          </cell>
          <cell r="AP708" t="str">
            <v>Реконструкция ВЛ -10 кВ Ф-358 от ПС 35/10 кВ "Русская" (с установкой дополнительной МТП-100 кВА для разгрузки ТП-3367/358 и ТП-3368/358 в с.Уваровское Курского района)</v>
          </cell>
          <cell r="AQ708" t="str">
            <v>СТФ</v>
          </cell>
          <cell r="AR708">
            <v>0.76762046051999988</v>
          </cell>
          <cell r="AS708">
            <v>0.68505999999999989</v>
          </cell>
          <cell r="AT708">
            <v>0.56875999999999993</v>
          </cell>
          <cell r="AU708">
            <v>0.08</v>
          </cell>
          <cell r="AV708">
            <v>0.57099999999999995</v>
          </cell>
          <cell r="AW708">
            <v>0.48199999999999998</v>
          </cell>
          <cell r="AX708">
            <v>0</v>
          </cell>
          <cell r="AZ708">
            <v>0.57099999999999995</v>
          </cell>
          <cell r="BA708">
            <v>0.48199999999999998</v>
          </cell>
          <cell r="BB708">
            <v>0</v>
          </cell>
          <cell r="BD708">
            <v>0</v>
          </cell>
          <cell r="BF708">
            <v>-8.8999999999999968E-2</v>
          </cell>
          <cell r="BG708">
            <v>0.84413309982486873</v>
          </cell>
          <cell r="BJ708">
            <v>0.67378000000000005</v>
          </cell>
          <cell r="BK708">
            <v>0.56875999999999993</v>
          </cell>
          <cell r="BL708">
            <v>0</v>
          </cell>
          <cell r="BN708">
            <v>0.51656466666666667</v>
          </cell>
          <cell r="BP708">
            <v>0.15721533333333332</v>
          </cell>
          <cell r="BQ708">
            <v>0.56875999999999993</v>
          </cell>
          <cell r="BR708">
            <v>0</v>
          </cell>
          <cell r="BT708">
            <v>0</v>
          </cell>
          <cell r="BU708">
            <v>-0.10502000000000011</v>
          </cell>
          <cell r="BV708">
            <v>0.8441330998248685</v>
          </cell>
        </row>
        <row r="709">
          <cell r="C709">
            <v>78</v>
          </cell>
          <cell r="D709">
            <v>0</v>
          </cell>
          <cell r="E709">
            <v>0</v>
          </cell>
          <cell r="AN709">
            <v>99</v>
          </cell>
          <cell r="AP709" t="str">
            <v>Реконструкция ВЛ10 КВ Ф-196 от ПС "Лысогорская" (установка дополнительной МТП - 160 кВА для разгрузки ТП-1073/196 в ст. Лысогорской Георгиевского района)</v>
          </cell>
          <cell r="AQ709" t="str">
            <v>СТФ</v>
          </cell>
          <cell r="AS709">
            <v>0.72227847199999995</v>
          </cell>
          <cell r="AT709">
            <v>0.62787847200000002</v>
          </cell>
          <cell r="AU709">
            <v>0.08</v>
          </cell>
          <cell r="AV709">
            <v>0</v>
          </cell>
          <cell r="AW709">
            <v>0.53210040000000003</v>
          </cell>
          <cell r="BE709">
            <v>0.53210040000000003</v>
          </cell>
          <cell r="BF709">
            <v>0.53210040000000003</v>
          </cell>
          <cell r="BG709" t="e">
            <v>#DIV/0!</v>
          </cell>
          <cell r="BJ709">
            <v>0</v>
          </cell>
          <cell r="BK709">
            <v>0.62787847200000002</v>
          </cell>
          <cell r="BS709">
            <v>0.62787847200000002</v>
          </cell>
          <cell r="BT709">
            <v>0</v>
          </cell>
          <cell r="BU709">
            <v>0.62787847200000002</v>
          </cell>
          <cell r="BV709" t="e">
            <v>#DIV/0!</v>
          </cell>
        </row>
        <row r="710">
          <cell r="C710">
            <v>75</v>
          </cell>
          <cell r="D710">
            <v>0.31541699999999995</v>
          </cell>
          <cell r="E710">
            <v>1E-3</v>
          </cell>
          <cell r="AN710">
            <v>100</v>
          </cell>
          <cell r="AP710" t="str">
            <v xml:space="preserve">Реконструкция ВЛ 10 кВ Ф-296 ПС 35/10 кВ «Курская-II» (установка дополнительной МТП-160 кВА в с. Эдиссия Курского района) </v>
          </cell>
          <cell r="AQ710" t="str">
            <v>СТФ</v>
          </cell>
          <cell r="AS710">
            <v>1.0366779079999999</v>
          </cell>
          <cell r="AT710">
            <v>0.87147790799999991</v>
          </cell>
          <cell r="AU710">
            <v>0.14000000000000001</v>
          </cell>
          <cell r="AV710">
            <v>0</v>
          </cell>
          <cell r="AW710">
            <v>0.73854059999999999</v>
          </cell>
          <cell r="BE710">
            <v>0.73854059999999999</v>
          </cell>
          <cell r="BF710">
            <v>0.73854059999999999</v>
          </cell>
          <cell r="BG710" t="e">
            <v>#DIV/0!</v>
          </cell>
          <cell r="BJ710">
            <v>0</v>
          </cell>
          <cell r="BK710">
            <v>0.87147790799999991</v>
          </cell>
          <cell r="BS710">
            <v>0.87147790799999991</v>
          </cell>
          <cell r="BT710">
            <v>0</v>
          </cell>
          <cell r="BU710">
            <v>0.87147790799999991</v>
          </cell>
          <cell r="BV710" t="e">
            <v>#DIV/0!</v>
          </cell>
        </row>
        <row r="711">
          <cell r="C711">
            <v>340</v>
          </cell>
          <cell r="D711">
            <v>0</v>
          </cell>
          <cell r="E711">
            <v>0</v>
          </cell>
          <cell r="AN711">
            <v>101</v>
          </cell>
          <cell r="AP711" t="str">
            <v xml:space="preserve">Реконструкция ВЛ-10 Ф-131от ПС 35/10 кВ «Подгорненская»   (установка дополнительной МТП -160 кВА для разгрузки  ТП-1263/131  в ст. Александрийской  Георгиевского района) </v>
          </cell>
          <cell r="AQ711" t="str">
            <v>СТФ</v>
          </cell>
          <cell r="AS711">
            <v>0.66223098599999997</v>
          </cell>
          <cell r="AT711">
            <v>0.53243098600000005</v>
          </cell>
          <cell r="AU711">
            <v>0.11</v>
          </cell>
          <cell r="AV711">
            <v>0</v>
          </cell>
          <cell r="AW711">
            <v>0.45121270000000002</v>
          </cell>
          <cell r="BE711">
            <v>0.45121270000000002</v>
          </cell>
          <cell r="BF711">
            <v>0.45121270000000002</v>
          </cell>
          <cell r="BG711" t="e">
            <v>#DIV/0!</v>
          </cell>
          <cell r="BJ711">
            <v>0</v>
          </cell>
          <cell r="BK711">
            <v>0.53243098600000005</v>
          </cell>
          <cell r="BS711">
            <v>0.53243098600000005</v>
          </cell>
          <cell r="BT711">
            <v>0</v>
          </cell>
          <cell r="BU711">
            <v>0.53243098600000005</v>
          </cell>
          <cell r="BV711" t="e">
            <v>#DIV/0!</v>
          </cell>
        </row>
        <row r="712">
          <cell r="C712">
            <v>81</v>
          </cell>
          <cell r="D712">
            <v>0</v>
          </cell>
          <cell r="E712">
            <v>0</v>
          </cell>
          <cell r="AN712">
            <v>102</v>
          </cell>
          <cell r="AP712" t="str">
            <v>Реконструкция ВЛ-10кВ.  Ф-474 от ПС 110/10 кВ «Кировская»  (установка дополнительной   МТП -160 кВА  для разгрузки ТП-2131/474 и  ф-1 от ТП-2159/473 в ст. Зольская Кировского района)</v>
          </cell>
          <cell r="AQ712" t="str">
            <v>СТФ</v>
          </cell>
          <cell r="AS712">
            <v>1.2086843839999999</v>
          </cell>
          <cell r="AT712">
            <v>1.078884384</v>
          </cell>
          <cell r="AU712">
            <v>0.11</v>
          </cell>
          <cell r="AV712">
            <v>0</v>
          </cell>
          <cell r="AW712">
            <v>0.91430880000000003</v>
          </cell>
          <cell r="BE712">
            <v>0.91430880000000003</v>
          </cell>
          <cell r="BF712">
            <v>0.91430880000000003</v>
          </cell>
          <cell r="BG712" t="e">
            <v>#DIV/0!</v>
          </cell>
          <cell r="BJ712">
            <v>0</v>
          </cell>
          <cell r="BK712">
            <v>1.078884384</v>
          </cell>
          <cell r="BS712">
            <v>1.078884384</v>
          </cell>
          <cell r="BT712">
            <v>0</v>
          </cell>
          <cell r="BU712">
            <v>1.078884384</v>
          </cell>
          <cell r="BV712" t="e">
            <v>#DIV/0!</v>
          </cell>
        </row>
        <row r="713">
          <cell r="C713">
            <v>80</v>
          </cell>
          <cell r="D713">
            <v>0</v>
          </cell>
          <cell r="E713">
            <v>0</v>
          </cell>
          <cell r="AN713">
            <v>103</v>
          </cell>
          <cell r="AP713" t="str">
            <v>Реконструкция ВЛ-10 кВ и КТП взамен двухцепного участка Л-603 / Л-132</v>
          </cell>
          <cell r="AQ713" t="str">
            <v>СТФ</v>
          </cell>
          <cell r="AR713">
            <v>2.242</v>
          </cell>
          <cell r="AS713">
            <v>2.15557</v>
          </cell>
          <cell r="AT713">
            <v>2.0827</v>
          </cell>
          <cell r="AU713">
            <v>0</v>
          </cell>
          <cell r="AV713">
            <v>1.9</v>
          </cell>
          <cell r="AW713">
            <v>1.7649999999999999</v>
          </cell>
          <cell r="AX713">
            <v>0</v>
          </cell>
          <cell r="AZ713">
            <v>0</v>
          </cell>
          <cell r="BB713">
            <v>1.9</v>
          </cell>
          <cell r="BC713">
            <v>1.7649999999999999</v>
          </cell>
          <cell r="BD713">
            <v>0</v>
          </cell>
          <cell r="BF713">
            <v>-0.13500000000000001</v>
          </cell>
          <cell r="BG713">
            <v>0.92894736842105263</v>
          </cell>
          <cell r="BJ713">
            <v>2.242</v>
          </cell>
          <cell r="BK713">
            <v>2.0827</v>
          </cell>
          <cell r="BL713">
            <v>0</v>
          </cell>
          <cell r="BN713">
            <v>0</v>
          </cell>
          <cell r="BP713">
            <v>1.7188666666666668</v>
          </cell>
          <cell r="BQ713">
            <v>1.5967366666666667</v>
          </cell>
          <cell r="BR713">
            <v>0.52313333333333334</v>
          </cell>
          <cell r="BS713">
            <v>0.4859633333333333</v>
          </cell>
          <cell r="BT713">
            <v>0</v>
          </cell>
          <cell r="BU713">
            <v>-0.1593</v>
          </cell>
          <cell r="BV713">
            <v>0.92894736842105263</v>
          </cell>
        </row>
        <row r="714">
          <cell r="C714">
            <v>76</v>
          </cell>
          <cell r="D714">
            <v>0</v>
          </cell>
          <cell r="E714">
            <v>0</v>
          </cell>
          <cell r="AN714">
            <v>104</v>
          </cell>
          <cell r="AP714" t="str">
            <v>Реконструкция ВЛ-10 кВ Ф-282 от ПС "Московская" Изобильненского района (установка доп. ТП  для разгрузки ТП-3/282 , строительство ВЛ-10 кВ (0,1 км), для подключения новой ТП, строительство ВЛ-0,4 кВ (0,4 км), для разделения н/в Ф на более короткие участки</v>
          </cell>
          <cell r="AQ714" t="str">
            <v>СТФ</v>
          </cell>
          <cell r="AR714">
            <v>3.0515851497999997</v>
          </cell>
          <cell r="AS714">
            <v>2.8051199999999996</v>
          </cell>
          <cell r="AT714">
            <v>2.4661999999999997</v>
          </cell>
          <cell r="AU714">
            <v>0.21</v>
          </cell>
          <cell r="AV714">
            <v>2.3759999999999999</v>
          </cell>
          <cell r="AW714">
            <v>2.09</v>
          </cell>
          <cell r="AX714">
            <v>0</v>
          </cell>
          <cell r="AZ714">
            <v>0</v>
          </cell>
          <cell r="BA714">
            <v>2.09</v>
          </cell>
          <cell r="BB714">
            <v>2.3759999999999999</v>
          </cell>
          <cell r="BD714">
            <v>0</v>
          </cell>
          <cell r="BF714">
            <v>-0.28600000000000003</v>
          </cell>
          <cell r="BG714">
            <v>0.87962962962962965</v>
          </cell>
          <cell r="BJ714">
            <v>2.8036799999999999</v>
          </cell>
          <cell r="BK714">
            <v>2.4661999999999997</v>
          </cell>
          <cell r="BL714">
            <v>0</v>
          </cell>
          <cell r="BN714">
            <v>0</v>
          </cell>
          <cell r="BO714">
            <v>2.14</v>
          </cell>
          <cell r="BP714">
            <v>2.1494879999999998</v>
          </cell>
          <cell r="BQ714">
            <v>0.3261999999999996</v>
          </cell>
          <cell r="BR714">
            <v>0.65419199999999988</v>
          </cell>
          <cell r="BT714">
            <v>0</v>
          </cell>
          <cell r="BU714">
            <v>-0.33748000000000022</v>
          </cell>
          <cell r="BV714">
            <v>0.87962962962962954</v>
          </cell>
        </row>
        <row r="715">
          <cell r="C715">
            <v>79</v>
          </cell>
          <cell r="D715">
            <v>0</v>
          </cell>
          <cell r="E715">
            <v>0</v>
          </cell>
          <cell r="AN715">
            <v>105</v>
          </cell>
          <cell r="AP715" t="str">
            <v>Реконструкция  ВЛ-10 кВ Ф-242 ПС "Орловская"  Буденновского района (установка дополнительной МТП в с. Орловка для разгрузки существующей ВЛ-0,4 кВ от ТП-15/242)</v>
          </cell>
          <cell r="AQ715" t="str">
            <v>СТФ</v>
          </cell>
          <cell r="AR715">
            <v>3.1067042902799997</v>
          </cell>
          <cell r="AS715">
            <v>2.8892599999999997</v>
          </cell>
          <cell r="AT715">
            <v>2.4001199999999998</v>
          </cell>
          <cell r="AU715">
            <v>0.34</v>
          </cell>
          <cell r="AV715">
            <v>2.2930000000000001</v>
          </cell>
          <cell r="AW715">
            <v>2.0339999999999998</v>
          </cell>
          <cell r="AX715">
            <v>0</v>
          </cell>
          <cell r="AZ715">
            <v>2.2930000000000001</v>
          </cell>
          <cell r="BA715">
            <v>2.0339999999999998</v>
          </cell>
          <cell r="BB715">
            <v>0</v>
          </cell>
          <cell r="BD715">
            <v>0</v>
          </cell>
          <cell r="BF715">
            <v>-0.25900000000000034</v>
          </cell>
          <cell r="BG715">
            <v>0.8870475359790666</v>
          </cell>
          <cell r="BJ715">
            <v>2.7057399999999996</v>
          </cell>
          <cell r="BK715">
            <v>2.4001199999999998</v>
          </cell>
          <cell r="BL715">
            <v>0</v>
          </cell>
          <cell r="BN715">
            <v>2.0744006666666666</v>
          </cell>
          <cell r="BP715">
            <v>0.63133933333333325</v>
          </cell>
          <cell r="BQ715">
            <v>2.4001199999999998</v>
          </cell>
          <cell r="BR715">
            <v>0</v>
          </cell>
          <cell r="BT715">
            <v>0</v>
          </cell>
          <cell r="BU715">
            <v>-0.30561999999999978</v>
          </cell>
          <cell r="BV715">
            <v>0.88704753597906683</v>
          </cell>
        </row>
        <row r="716">
          <cell r="D716">
            <v>0</v>
          </cell>
          <cell r="E716">
            <v>0</v>
          </cell>
          <cell r="AN716">
            <v>106</v>
          </cell>
          <cell r="AP716" t="str">
            <v xml:space="preserve">Реконструкция ВЛ-10кВ Ф-782 от ПС 110/10 кВ "Овощи" Туркменского района (установка дополнительного МТП для разгрузки ТП-8/782 с реконструкцией ВЛ-0.4 кВ переключаемых на новое ТП в с.Овощи Туркменского района) </v>
          </cell>
          <cell r="AQ716" t="str">
            <v>СТФ</v>
          </cell>
          <cell r="AR716">
            <v>5.05529031884</v>
          </cell>
          <cell r="AS716">
            <v>4.6274899999999999</v>
          </cell>
          <cell r="AT716">
            <v>3.9494599999999997</v>
          </cell>
          <cell r="AU716">
            <v>0.45</v>
          </cell>
          <cell r="AV716">
            <v>3.8340000000000001</v>
          </cell>
          <cell r="AW716">
            <v>3.347</v>
          </cell>
          <cell r="AX716">
            <v>0</v>
          </cell>
          <cell r="AZ716">
            <v>0</v>
          </cell>
          <cell r="BA716">
            <v>3.347</v>
          </cell>
          <cell r="BB716">
            <v>0</v>
          </cell>
          <cell r="BD716">
            <v>3.8340000000000001</v>
          </cell>
          <cell r="BF716">
            <v>-0.4870000000000001</v>
          </cell>
          <cell r="BG716">
            <v>0.87297861241523211</v>
          </cell>
          <cell r="BJ716">
            <v>3.8352360000000001</v>
          </cell>
          <cell r="BK716">
            <v>3.9494599999999997</v>
          </cell>
          <cell r="BL716">
            <v>0</v>
          </cell>
          <cell r="BN716">
            <v>0</v>
          </cell>
          <cell r="BO716">
            <v>3.6480000000000001</v>
          </cell>
          <cell r="BP716">
            <v>0</v>
          </cell>
          <cell r="BQ716">
            <v>0.30145999999999962</v>
          </cell>
          <cell r="BR716">
            <v>3.8352360000000001</v>
          </cell>
          <cell r="BT716">
            <v>0</v>
          </cell>
          <cell r="BU716">
            <v>0.11422399999999966</v>
          </cell>
          <cell r="BV716">
            <v>1.0297827825979939</v>
          </cell>
        </row>
        <row r="717">
          <cell r="D717">
            <v>0</v>
          </cell>
          <cell r="E717">
            <v>0</v>
          </cell>
          <cell r="AN717">
            <v>107</v>
          </cell>
          <cell r="AP717" t="str">
            <v>Реконструкция электросетей 6 кВ (Ф-601) от ПС Овощевод   в г. Минеральные Воды 3-ая очередь</v>
          </cell>
          <cell r="AQ717" t="str">
            <v>СТФ</v>
          </cell>
          <cell r="AR717">
            <v>9.44</v>
          </cell>
          <cell r="AS717">
            <v>6.6991599999999991</v>
          </cell>
          <cell r="AT717">
            <v>6.0498599999999998</v>
          </cell>
          <cell r="AU717">
            <v>0.3</v>
          </cell>
          <cell r="AV717">
            <v>7.7</v>
          </cell>
          <cell r="AW717">
            <v>5.1269999999999998</v>
          </cell>
          <cell r="AX717">
            <v>0</v>
          </cell>
          <cell r="AY717">
            <v>2.9000000000000001E-2</v>
          </cell>
          <cell r="AZ717">
            <v>0</v>
          </cell>
          <cell r="BB717">
            <v>3.7</v>
          </cell>
          <cell r="BC717">
            <v>2.5</v>
          </cell>
          <cell r="BD717">
            <v>4</v>
          </cell>
          <cell r="BE717">
            <v>2.5979999999999999</v>
          </cell>
          <cell r="BF717">
            <v>-2.5730000000000004</v>
          </cell>
          <cell r="BG717">
            <v>0.66584415584415579</v>
          </cell>
          <cell r="BJ717">
            <v>9.0860000000000003</v>
          </cell>
          <cell r="BK717">
            <v>6.0498599999999998</v>
          </cell>
          <cell r="BL717">
            <v>0</v>
          </cell>
          <cell r="BM717">
            <v>6.430799999999999E-2</v>
          </cell>
          <cell r="BN717">
            <v>0</v>
          </cell>
          <cell r="BP717">
            <v>4.7632666666666665</v>
          </cell>
          <cell r="BQ717">
            <v>1.3766666666666667</v>
          </cell>
          <cell r="BR717">
            <v>4.3227333333333338</v>
          </cell>
          <cell r="BS717">
            <v>4.6088853333333333</v>
          </cell>
          <cell r="BT717">
            <v>0</v>
          </cell>
          <cell r="BU717">
            <v>-3.0361400000000005</v>
          </cell>
          <cell r="BV717">
            <v>0.66584415584415579</v>
          </cell>
        </row>
        <row r="718">
          <cell r="D718">
            <v>0</v>
          </cell>
          <cell r="E718">
            <v>0</v>
          </cell>
          <cell r="AN718">
            <v>108</v>
          </cell>
          <cell r="AP718" t="str">
            <v>Реконструкция  (разукрупнение) электросетей 6 кВ (Ф-601) от ПС Овощевод   в г. Минеральные Воды (установка линейной ячейки в РУ-6 кВ ПС Овощевод, строительство новой ВЛ 10 кВ от ПС Овощевод- 3,8 км, реконструкция ВЛ 6 кВ Ф-601-2,6 км)</v>
          </cell>
          <cell r="AQ718" t="str">
            <v>СТФ</v>
          </cell>
          <cell r="AV718">
            <v>0</v>
          </cell>
          <cell r="AW718">
            <v>0</v>
          </cell>
          <cell r="BF718">
            <v>0</v>
          </cell>
          <cell r="BG718" t="e">
            <v>#DIV/0!</v>
          </cell>
          <cell r="BJ718">
            <v>8.5642300000000002</v>
          </cell>
          <cell r="BK718">
            <v>0</v>
          </cell>
          <cell r="BL718">
            <v>8.5642300000000002</v>
          </cell>
          <cell r="BN718">
            <v>0</v>
          </cell>
          <cell r="BP718">
            <v>0</v>
          </cell>
          <cell r="BR718">
            <v>0</v>
          </cell>
          <cell r="BU718">
            <v>-8.5642300000000002</v>
          </cell>
          <cell r="BV718">
            <v>0</v>
          </cell>
        </row>
        <row r="719">
          <cell r="D719">
            <v>0</v>
          </cell>
          <cell r="E719">
            <v>0</v>
          </cell>
        </row>
        <row r="720">
          <cell r="D720">
            <v>0</v>
          </cell>
          <cell r="E720">
            <v>0</v>
          </cell>
          <cell r="AP720" t="str">
            <v>ВЛ 0.4 кВ</v>
          </cell>
          <cell r="AR720">
            <v>1.8133951985599999</v>
          </cell>
          <cell r="AS720">
            <v>1.6211899999999999</v>
          </cell>
          <cell r="AT720">
            <v>1.41954</v>
          </cell>
          <cell r="AU720">
            <v>0.125</v>
          </cell>
          <cell r="AV720">
            <v>1.4119999999999999</v>
          </cell>
          <cell r="AW720">
            <v>1.2030000000000001</v>
          </cell>
          <cell r="AX720">
            <v>0</v>
          </cell>
          <cell r="AY720">
            <v>0</v>
          </cell>
          <cell r="AZ720">
            <v>1.4119999999999999</v>
          </cell>
          <cell r="BA720">
            <v>1.2030000000000001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-0.20899999999999996</v>
          </cell>
          <cell r="BG720">
            <v>1.6971771626087748</v>
          </cell>
          <cell r="BH720">
            <v>0</v>
          </cell>
          <cell r="BI720">
            <v>0</v>
          </cell>
          <cell r="BJ720">
            <v>1.6661599999999996</v>
          </cell>
          <cell r="BK720">
            <v>0.88707999999999998</v>
          </cell>
          <cell r="BL720">
            <v>0</v>
          </cell>
          <cell r="BM720">
            <v>0</v>
          </cell>
          <cell r="BN720">
            <v>1.2773893333333333</v>
          </cell>
          <cell r="BO720">
            <v>0.74335600000000002</v>
          </cell>
          <cell r="BP720">
            <v>0.3887706666666666</v>
          </cell>
          <cell r="BQ720">
            <v>0.14372399999999996</v>
          </cell>
          <cell r="BR720">
            <v>0</v>
          </cell>
          <cell r="BS720">
            <v>0</v>
          </cell>
          <cell r="BT720">
            <v>0.53245999999999993</v>
          </cell>
          <cell r="BU720">
            <v>-0.77907999999999977</v>
          </cell>
          <cell r="BV720">
            <v>1.010170601563612</v>
          </cell>
          <cell r="BW720">
            <v>0</v>
          </cell>
          <cell r="BX720">
            <v>0</v>
          </cell>
        </row>
        <row r="721">
          <cell r="D721">
            <v>14.706450999999998</v>
          </cell>
          <cell r="E721">
            <v>120.170328</v>
          </cell>
          <cell r="AN721">
            <v>109</v>
          </cell>
          <cell r="AP721" t="str">
            <v>Реконструкция ВЛ-0,4 кВ. Ф-2 от ТП-2047/121 в ст. Марьинская Кировского района</v>
          </cell>
          <cell r="AQ721" t="str">
            <v>СТФ</v>
          </cell>
          <cell r="AR721">
            <v>0.83779999999999988</v>
          </cell>
          <cell r="AS721">
            <v>0.71739999999999993</v>
          </cell>
          <cell r="AT721">
            <v>0.61595999999999995</v>
          </cell>
          <cell r="AU721">
            <v>6.5000000000000002E-2</v>
          </cell>
          <cell r="AV721">
            <v>0.64500000000000002</v>
          </cell>
          <cell r="AW721">
            <v>0.52200000000000002</v>
          </cell>
          <cell r="AX721">
            <v>0</v>
          </cell>
          <cell r="AZ721">
            <v>0.64500000000000002</v>
          </cell>
          <cell r="BA721">
            <v>0.52200000000000002</v>
          </cell>
          <cell r="BB721">
            <v>0</v>
          </cell>
          <cell r="BD721">
            <v>0</v>
          </cell>
          <cell r="BF721">
            <v>-0.123</v>
          </cell>
          <cell r="BG721">
            <v>0.80930232558139537</v>
          </cell>
          <cell r="BJ721">
            <v>0.76109999999999978</v>
          </cell>
          <cell r="BK721">
            <v>0.14372399999999996</v>
          </cell>
          <cell r="BL721">
            <v>0</v>
          </cell>
          <cell r="BN721">
            <v>0.58350999999999986</v>
          </cell>
          <cell r="BP721">
            <v>0.17758999999999994</v>
          </cell>
          <cell r="BQ721">
            <v>0.14372399999999996</v>
          </cell>
          <cell r="BR721">
            <v>0</v>
          </cell>
          <cell r="BT721">
            <v>0.47223599999999999</v>
          </cell>
          <cell r="BU721">
            <v>-0.61737599999999981</v>
          </cell>
          <cell r="BV721">
            <v>0.18883720930232559</v>
          </cell>
        </row>
        <row r="722">
          <cell r="D722">
            <v>14.706450999999998</v>
          </cell>
          <cell r="E722">
            <v>118.93891799999999</v>
          </cell>
          <cell r="AN722">
            <v>110</v>
          </cell>
          <cell r="AP722" t="str">
            <v>Реконструкция  ВЛ-0.4 кВ Ф-2 от КТП-12/782  в с. Овощи Туркменского района (замена опор, провода на СИП, ответвлений к зданиям)</v>
          </cell>
          <cell r="AQ722" t="str">
            <v>СТФ</v>
          </cell>
          <cell r="AR722">
            <v>0.97559519855999988</v>
          </cell>
          <cell r="AS722">
            <v>0.90379000000000009</v>
          </cell>
          <cell r="AT722">
            <v>0.80357999999999996</v>
          </cell>
          <cell r="AU722">
            <v>0.06</v>
          </cell>
          <cell r="AV722">
            <v>0.76700000000000002</v>
          </cell>
          <cell r="AW722">
            <v>0.68100000000000005</v>
          </cell>
          <cell r="AX722">
            <v>0</v>
          </cell>
          <cell r="AZ722">
            <v>0.76700000000000002</v>
          </cell>
          <cell r="BA722">
            <v>0.68100000000000005</v>
          </cell>
          <cell r="BB722">
            <v>0</v>
          </cell>
          <cell r="BD722">
            <v>0</v>
          </cell>
          <cell r="BF722">
            <v>-8.5999999999999965E-2</v>
          </cell>
          <cell r="BG722">
            <v>0.88787483702737946</v>
          </cell>
          <cell r="BJ722">
            <v>0.90505999999999998</v>
          </cell>
          <cell r="BK722">
            <v>0.74335600000000002</v>
          </cell>
          <cell r="BL722">
            <v>0</v>
          </cell>
          <cell r="BN722">
            <v>0.69387933333333329</v>
          </cell>
          <cell r="BO722">
            <v>0.74335600000000002</v>
          </cell>
          <cell r="BP722">
            <v>0.21118066666666663</v>
          </cell>
          <cell r="BR722">
            <v>0</v>
          </cell>
          <cell r="BT722">
            <v>6.0223999999999944E-2</v>
          </cell>
          <cell r="BU722">
            <v>-0.16170399999999996</v>
          </cell>
          <cell r="BV722">
            <v>0.82133339226128654</v>
          </cell>
        </row>
        <row r="723">
          <cell r="C723">
            <v>1</v>
          </cell>
          <cell r="D723">
            <v>0.46880699999999997</v>
          </cell>
          <cell r="E723">
            <v>8.5498600000000007</v>
          </cell>
          <cell r="AP723" t="str">
            <v>ТП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</row>
        <row r="724">
          <cell r="C724">
            <v>5</v>
          </cell>
          <cell r="D724">
            <v>0</v>
          </cell>
          <cell r="E724">
            <v>-1.8222119999999999</v>
          </cell>
        </row>
        <row r="725">
          <cell r="C725">
            <v>82</v>
          </cell>
          <cell r="D725">
            <v>7.9733140000000002</v>
          </cell>
          <cell r="E725">
            <v>13.558999999999999</v>
          </cell>
          <cell r="AP725" t="str">
            <v>Новое строительство и расширение, в.т.ч.:</v>
          </cell>
          <cell r="AR725">
            <v>12.212620000000001</v>
          </cell>
          <cell r="AS725">
            <v>6.8813453125999997</v>
          </cell>
          <cell r="AT725">
            <v>6.0840799999999993</v>
          </cell>
          <cell r="AU725">
            <v>0.49464857000000001</v>
          </cell>
          <cell r="AV725">
            <v>9.859</v>
          </cell>
          <cell r="AW725">
            <v>5.1559999999999997</v>
          </cell>
          <cell r="AX725">
            <v>0</v>
          </cell>
          <cell r="AY725">
            <v>6.0000000000000001E-3</v>
          </cell>
          <cell r="AZ725">
            <v>5</v>
          </cell>
          <cell r="BA725">
            <v>3.1829999999999998</v>
          </cell>
          <cell r="BB725">
            <v>4.859</v>
          </cell>
          <cell r="BC725">
            <v>1.9669999999999999</v>
          </cell>
          <cell r="BD725">
            <v>0</v>
          </cell>
          <cell r="BE725">
            <v>0</v>
          </cell>
          <cell r="BF725">
            <v>-4.7030000000000003</v>
          </cell>
          <cell r="BG725" t="e">
            <v>#DIV/0!</v>
          </cell>
          <cell r="BH725">
            <v>0.97643117999999995</v>
          </cell>
          <cell r="BI725">
            <v>0</v>
          </cell>
          <cell r="BJ725">
            <v>11.633620000000001</v>
          </cell>
          <cell r="BK725">
            <v>6.7559311799999993</v>
          </cell>
          <cell r="BL725">
            <v>0</v>
          </cell>
          <cell r="BM725">
            <v>0.98278118000000003</v>
          </cell>
          <cell r="BN725">
            <v>6.2434193333333337</v>
          </cell>
          <cell r="BO725">
            <v>0</v>
          </cell>
          <cell r="BP725">
            <v>4.0523559999999996</v>
          </cell>
          <cell r="BQ725">
            <v>3.5681429999999992</v>
          </cell>
          <cell r="BR725">
            <v>1.3378446666666666</v>
          </cell>
          <cell r="BS725">
            <v>2.2050069999999997</v>
          </cell>
          <cell r="BT725">
            <v>0</v>
          </cell>
          <cell r="BU725">
            <v>-4.8776888200000013</v>
          </cell>
          <cell r="BV725" t="e">
            <v>#DIV/0!</v>
          </cell>
          <cell r="BW725">
            <v>0</v>
          </cell>
          <cell r="BX725">
            <v>0</v>
          </cell>
        </row>
        <row r="726">
          <cell r="C726">
            <v>2</v>
          </cell>
          <cell r="D726">
            <v>0.82516</v>
          </cell>
          <cell r="E726">
            <v>44.216819999999998</v>
          </cell>
          <cell r="AP726" t="str">
            <v>ВЛ 1-20 кВ</v>
          </cell>
          <cell r="AR726">
            <v>12.212620000000001</v>
          </cell>
          <cell r="AS726">
            <v>6.8813453125999997</v>
          </cell>
          <cell r="AT726">
            <v>6.0840799999999993</v>
          </cell>
          <cell r="AU726">
            <v>0.49464857000000001</v>
          </cell>
          <cell r="AV726">
            <v>9.859</v>
          </cell>
          <cell r="AW726">
            <v>5.1559999999999997</v>
          </cell>
          <cell r="AX726">
            <v>0</v>
          </cell>
          <cell r="AY726">
            <v>6.0000000000000001E-3</v>
          </cell>
          <cell r="AZ726">
            <v>5</v>
          </cell>
          <cell r="BA726">
            <v>3.1829999999999998</v>
          </cell>
          <cell r="BB726">
            <v>4.859</v>
          </cell>
          <cell r="BC726">
            <v>1.9669999999999999</v>
          </cell>
          <cell r="BD726">
            <v>0</v>
          </cell>
          <cell r="BE726">
            <v>0</v>
          </cell>
          <cell r="BF726">
            <v>-4.7030000000000003</v>
          </cell>
          <cell r="BG726" t="e">
            <v>#DIV/0!</v>
          </cell>
          <cell r="BH726">
            <v>0.97643117999999995</v>
          </cell>
          <cell r="BI726">
            <v>0</v>
          </cell>
          <cell r="BJ726">
            <v>11.633620000000001</v>
          </cell>
          <cell r="BK726">
            <v>6.7559311799999993</v>
          </cell>
          <cell r="BL726">
            <v>0</v>
          </cell>
          <cell r="BM726">
            <v>0.98278118000000003</v>
          </cell>
          <cell r="BN726">
            <v>6.2434193333333337</v>
          </cell>
          <cell r="BO726">
            <v>0</v>
          </cell>
          <cell r="BP726">
            <v>4.0523559999999996</v>
          </cell>
          <cell r="BQ726">
            <v>3.5681429999999992</v>
          </cell>
          <cell r="BR726">
            <v>1.3378446666666666</v>
          </cell>
          <cell r="BS726">
            <v>2.2050069999999997</v>
          </cell>
          <cell r="BT726">
            <v>0</v>
          </cell>
          <cell r="BU726">
            <v>-4.8776888200000013</v>
          </cell>
          <cell r="BV726" t="e">
            <v>#DIV/0!</v>
          </cell>
          <cell r="BW726">
            <v>0</v>
          </cell>
          <cell r="BX726">
            <v>0</v>
          </cell>
        </row>
        <row r="727">
          <cell r="C727">
            <v>83</v>
          </cell>
          <cell r="D727">
            <v>0.86848999999999998</v>
          </cell>
          <cell r="E727">
            <v>0.32094</v>
          </cell>
          <cell r="AN727">
            <v>111</v>
          </cell>
          <cell r="AP727" t="str">
            <v>Строительство электрических сетей 10 кВ в п. Энергетик г.Пятигорска для резервирования электроснабжения административного здания ОАО "МРСК СК"</v>
          </cell>
          <cell r="AQ727" t="str">
            <v>СТФ</v>
          </cell>
          <cell r="AR727">
            <v>12.212620000000001</v>
          </cell>
          <cell r="AS727">
            <v>6.8813453125999997</v>
          </cell>
          <cell r="AT727">
            <v>6.0840799999999993</v>
          </cell>
          <cell r="AU727">
            <v>0.49464857000000001</v>
          </cell>
          <cell r="AV727">
            <v>9.859</v>
          </cell>
          <cell r="AW727">
            <v>5.1559999999999997</v>
          </cell>
          <cell r="AX727">
            <v>0</v>
          </cell>
          <cell r="AY727">
            <v>6.0000000000000001E-3</v>
          </cell>
          <cell r="AZ727">
            <v>5</v>
          </cell>
          <cell r="BA727">
            <v>3.1829999999999998</v>
          </cell>
          <cell r="BB727">
            <v>4.859</v>
          </cell>
          <cell r="BC727">
            <v>1.9669999999999999</v>
          </cell>
          <cell r="BD727">
            <v>0</v>
          </cell>
          <cell r="BF727">
            <v>-4.7030000000000003</v>
          </cell>
          <cell r="BG727">
            <v>0.52297393244750989</v>
          </cell>
          <cell r="BJ727">
            <v>11.633620000000001</v>
          </cell>
          <cell r="BK727">
            <v>5.7794999999999987</v>
          </cell>
          <cell r="BL727">
            <v>0</v>
          </cell>
          <cell r="BM727">
            <v>6.3499999999999997E-3</v>
          </cell>
          <cell r="BN727">
            <v>6.2434193333333337</v>
          </cell>
          <cell r="BP727">
            <v>4.0523559999999996</v>
          </cell>
          <cell r="BQ727">
            <v>3.5681429999999992</v>
          </cell>
          <cell r="BR727">
            <v>1.3378446666666666</v>
          </cell>
          <cell r="BS727">
            <v>2.2050069999999997</v>
          </cell>
          <cell r="BT727">
            <v>0</v>
          </cell>
          <cell r="BU727">
            <v>-5.8541200000000018</v>
          </cell>
          <cell r="BV727">
            <v>0.49679291570465584</v>
          </cell>
        </row>
        <row r="728">
          <cell r="C728">
            <v>84</v>
          </cell>
          <cell r="D728">
            <v>3.9906209999999995</v>
          </cell>
          <cell r="E728">
            <v>18.052409999999998</v>
          </cell>
          <cell r="AN728">
            <v>112</v>
          </cell>
          <cell r="AP728" t="str">
            <v>Строительство ВЛ-10 кВ от ПС ГНС в Н.Благодарном (для укор. Ф-162, Ф-163)</v>
          </cell>
          <cell r="AQ728" t="str">
            <v>СТФ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BF728">
            <v>0</v>
          </cell>
          <cell r="BG728" t="e">
            <v>#DIV/0!</v>
          </cell>
          <cell r="BH728">
            <v>0.97643117999999995</v>
          </cell>
          <cell r="BJ728">
            <v>0</v>
          </cell>
          <cell r="BK728">
            <v>0.97643118000000007</v>
          </cell>
          <cell r="BM728">
            <v>0.97643118000000007</v>
          </cell>
          <cell r="BT728">
            <v>0</v>
          </cell>
          <cell r="BU728">
            <v>0.97643118000000007</v>
          </cell>
          <cell r="BV728" t="e">
            <v>#DIV/0!</v>
          </cell>
        </row>
        <row r="729">
          <cell r="C729">
            <v>85</v>
          </cell>
          <cell r="D729">
            <v>0</v>
          </cell>
          <cell r="E729">
            <v>0</v>
          </cell>
        </row>
        <row r="730">
          <cell r="C730">
            <v>86</v>
          </cell>
          <cell r="D730">
            <v>1.421E-2</v>
          </cell>
          <cell r="E730">
            <v>5.3869999999999994E-2</v>
          </cell>
          <cell r="AP730" t="str">
            <v>ВЛ 0,4 кВ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 t="e">
            <v>#DIV/0!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 t="e">
            <v>#DIV/0!</v>
          </cell>
          <cell r="BW730">
            <v>0</v>
          </cell>
          <cell r="BX730">
            <v>0</v>
          </cell>
        </row>
        <row r="731">
          <cell r="C731">
            <v>87</v>
          </cell>
          <cell r="D731">
            <v>7.2658999999999987E-2</v>
          </cell>
          <cell r="E731">
            <v>23.086680000000001</v>
          </cell>
          <cell r="AN731">
            <v>113</v>
          </cell>
          <cell r="AP731" t="str">
            <v>Строительство ВЛИ-0,4 кВ от ЗТП-3/055 в с.Николина Балка Петровского района (замена кабельных сетей  0,4 кВ на ВЛИ, замену ответвлений к зданиям)</v>
          </cell>
          <cell r="AQ731" t="str">
            <v>СТФ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BF731">
            <v>0</v>
          </cell>
          <cell r="BG731" t="e">
            <v>#DIV/0!</v>
          </cell>
          <cell r="BJ731">
            <v>0</v>
          </cell>
          <cell r="BK731">
            <v>0</v>
          </cell>
          <cell r="BT731">
            <v>0</v>
          </cell>
          <cell r="BU731">
            <v>0</v>
          </cell>
          <cell r="BV731" t="e">
            <v>#DIV/0!</v>
          </cell>
        </row>
        <row r="732">
          <cell r="C732">
            <v>88</v>
          </cell>
          <cell r="D732">
            <v>0.31147000000000002</v>
          </cell>
          <cell r="E732">
            <v>10.4361</v>
          </cell>
        </row>
        <row r="733">
          <cell r="C733">
            <v>89</v>
          </cell>
          <cell r="D733">
            <v>0</v>
          </cell>
          <cell r="E733">
            <v>0</v>
          </cell>
          <cell r="AO733" t="str">
            <v>2.6.</v>
          </cell>
          <cell r="AP733" t="str">
            <v>Автоматизация технологического управления (кроме АСКУЭ)</v>
          </cell>
          <cell r="AR733">
            <v>296.65600000000001</v>
          </cell>
          <cell r="AS733">
            <v>298.322</v>
          </cell>
          <cell r="AT733">
            <v>266.89594</v>
          </cell>
          <cell r="AU733">
            <v>0</v>
          </cell>
          <cell r="AV733">
            <v>45.213999999999999</v>
          </cell>
          <cell r="AW733">
            <v>44.982999999999997</v>
          </cell>
          <cell r="AX733">
            <v>0</v>
          </cell>
          <cell r="AY733">
            <v>24.228000000000002</v>
          </cell>
          <cell r="AZ733">
            <v>16.655999999999999</v>
          </cell>
          <cell r="BA733">
            <v>11.744999999999999</v>
          </cell>
          <cell r="BB733">
            <v>19.754000000000001</v>
          </cell>
          <cell r="BC733">
            <v>7.1039999999999992</v>
          </cell>
          <cell r="BD733">
            <v>8.8040000000000003</v>
          </cell>
          <cell r="BE733">
            <v>1.9060000000000001</v>
          </cell>
          <cell r="BF733">
            <v>-0.23100000000000032</v>
          </cell>
          <cell r="BG733" t="e">
            <v>#DIV/0!</v>
          </cell>
          <cell r="BH733">
            <v>10.544542560000002</v>
          </cell>
          <cell r="BI733">
            <v>0</v>
          </cell>
          <cell r="BJ733">
            <v>56.174999999999997</v>
          </cell>
          <cell r="BK733">
            <v>63.624642560000005</v>
          </cell>
          <cell r="BL733">
            <v>28.029</v>
          </cell>
          <cell r="BM733">
            <v>28.607162160000001</v>
          </cell>
          <cell r="BN733">
            <v>7.5339999999999998</v>
          </cell>
          <cell r="BO733">
            <v>17.66815442</v>
          </cell>
          <cell r="BP733">
            <v>6.4950000000000001</v>
          </cell>
          <cell r="BQ733">
            <v>8.0902459800000095</v>
          </cell>
          <cell r="BR733">
            <v>14.117000000000001</v>
          </cell>
          <cell r="BS733">
            <v>9.2590799999999991</v>
          </cell>
          <cell r="BT733">
            <v>213.816</v>
          </cell>
          <cell r="BU733">
            <v>7.4496425600000098</v>
          </cell>
          <cell r="BV733" t="e">
            <v>#DIV/0!</v>
          </cell>
          <cell r="BW733">
            <v>0</v>
          </cell>
          <cell r="BX733">
            <v>0</v>
          </cell>
        </row>
        <row r="734">
          <cell r="C734">
            <v>90</v>
          </cell>
          <cell r="D734">
            <v>0.18171999999999999</v>
          </cell>
          <cell r="E734">
            <v>0</v>
          </cell>
          <cell r="AO734">
            <v>1</v>
          </cell>
          <cell r="AP734" t="str">
            <v>РЗА (включая ПА)</v>
          </cell>
          <cell r="AR734">
            <v>25.015999999999998</v>
          </cell>
          <cell r="AS734">
            <v>27.265079999999998</v>
          </cell>
          <cell r="AT734">
            <v>27.265079999999998</v>
          </cell>
          <cell r="AU734">
            <v>0</v>
          </cell>
          <cell r="AV734">
            <v>0</v>
          </cell>
          <cell r="AW734">
            <v>1.9060000000000001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1.9060000000000001</v>
          </cell>
          <cell r="BF734">
            <v>1.9060000000000001</v>
          </cell>
          <cell r="BG734" t="e">
            <v>#DIV/0!</v>
          </cell>
          <cell r="BH734">
            <v>2.9267467599999999</v>
          </cell>
          <cell r="BI734">
            <v>0</v>
          </cell>
          <cell r="BJ734">
            <v>0</v>
          </cell>
          <cell r="BK734">
            <v>5.1758267599999996</v>
          </cell>
          <cell r="BL734">
            <v>0</v>
          </cell>
          <cell r="BM734">
            <v>2.9267467599999999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2.2490799999999997</v>
          </cell>
          <cell r="BT734">
            <v>25.015999999999998</v>
          </cell>
          <cell r="BU734">
            <v>5.1758267599999996</v>
          </cell>
          <cell r="BV734" t="e">
            <v>#DIV/0!</v>
          </cell>
          <cell r="BW734">
            <v>0</v>
          </cell>
          <cell r="BX734">
            <v>0</v>
          </cell>
        </row>
        <row r="735">
          <cell r="C735">
            <v>93</v>
          </cell>
          <cell r="D735">
            <v>0</v>
          </cell>
          <cell r="E735">
            <v>0</v>
          </cell>
          <cell r="AN735">
            <v>114</v>
          </cell>
          <cell r="AP735" t="str">
            <v>Техперевооружение ПС 110/35/10кВ "Новоалександровская" (средства релейной защиты Л-260 и Л-275, замена панели ЭПЗ-1636 на шкаф защиты ЩЭ 2607-011021)</v>
          </cell>
          <cell r="AQ735" t="str">
            <v>СТФ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BF735">
            <v>0</v>
          </cell>
          <cell r="BG735" t="e">
            <v>#DIV/0!</v>
          </cell>
          <cell r="BH735">
            <v>2.9267467599999999</v>
          </cell>
          <cell r="BJ735">
            <v>0</v>
          </cell>
          <cell r="BK735">
            <v>2.9267467599999999</v>
          </cell>
          <cell r="BM735">
            <v>2.9267467599999999</v>
          </cell>
          <cell r="BT735">
            <v>0</v>
          </cell>
          <cell r="BU735">
            <v>2.9267467599999999</v>
          </cell>
          <cell r="BV735" t="e">
            <v>#DIV/0!</v>
          </cell>
        </row>
        <row r="736">
          <cell r="C736">
            <v>94</v>
          </cell>
          <cell r="D736">
            <v>0</v>
          </cell>
          <cell r="E736">
            <v>0</v>
          </cell>
          <cell r="AN736">
            <v>115</v>
          </cell>
          <cell r="AP736" t="str">
            <v>«Техническое перевооружение средств РЗА на ПС 110/35/10  кВ "Зеленогорская" в линейных ячейках  ВЛ 110 кВ в сторону  ПС 330 "Кисловодск"» (оснащение 2-хлинейных ячеек защитой ДФЗ)</v>
          </cell>
          <cell r="AQ736" t="str">
            <v>СТФ</v>
          </cell>
          <cell r="AR736">
            <v>12.507999999999999</v>
          </cell>
          <cell r="AS736">
            <v>13.758799999999999</v>
          </cell>
          <cell r="AT736">
            <v>13.758799999999999</v>
          </cell>
          <cell r="AU736">
            <v>0</v>
          </cell>
          <cell r="AV736">
            <v>0</v>
          </cell>
          <cell r="AW736">
            <v>1.06</v>
          </cell>
          <cell r="BE736">
            <v>1.06</v>
          </cell>
          <cell r="BF736">
            <v>1.06</v>
          </cell>
          <cell r="BG736" t="e">
            <v>#DIV/0!</v>
          </cell>
          <cell r="BJ736">
            <v>0</v>
          </cell>
          <cell r="BK736">
            <v>1.2507999999999999</v>
          </cell>
          <cell r="BS736">
            <v>1.2507999999999999</v>
          </cell>
          <cell r="BT736">
            <v>12.507999999999999</v>
          </cell>
          <cell r="BU736">
            <v>1.2507999999999999</v>
          </cell>
          <cell r="BV736" t="e">
            <v>#DIV/0!</v>
          </cell>
        </row>
        <row r="737">
          <cell r="C737">
            <v>360</v>
          </cell>
          <cell r="D737">
            <v>0</v>
          </cell>
          <cell r="E737">
            <v>0</v>
          </cell>
          <cell r="AN737">
            <v>116</v>
          </cell>
          <cell r="AP737" t="str">
            <v>«Техническое перевооружение средств РЗА на ПС 110/10  кВ "Парковая" в линейной ячейке  ВЛ 110 кВ в сторону  ПС 330 "Кисловодск"» (оснащение линейной ячейки защитой ДФЗ)</v>
          </cell>
          <cell r="AQ737" t="str">
            <v>СТФ</v>
          </cell>
          <cell r="AR737">
            <v>6.2539999999999996</v>
          </cell>
          <cell r="AS737">
            <v>6.7531399999999993</v>
          </cell>
          <cell r="AT737">
            <v>6.7531399999999993</v>
          </cell>
          <cell r="AU737">
            <v>0</v>
          </cell>
          <cell r="AV737">
            <v>0</v>
          </cell>
          <cell r="AW737">
            <v>0.42299999999999999</v>
          </cell>
          <cell r="BE737">
            <v>0.42299999999999999</v>
          </cell>
          <cell r="BF737">
            <v>0.42299999999999999</v>
          </cell>
          <cell r="BG737" t="e">
            <v>#DIV/0!</v>
          </cell>
          <cell r="BJ737">
            <v>0</v>
          </cell>
          <cell r="BK737">
            <v>0.49913999999999997</v>
          </cell>
          <cell r="BS737">
            <v>0.49913999999999997</v>
          </cell>
          <cell r="BT737">
            <v>6.2539999999999996</v>
          </cell>
          <cell r="BU737">
            <v>0.49913999999999997</v>
          </cell>
          <cell r="BV737" t="e">
            <v>#DIV/0!</v>
          </cell>
        </row>
        <row r="738">
          <cell r="C738">
            <v>92</v>
          </cell>
          <cell r="D738">
            <v>0</v>
          </cell>
          <cell r="E738">
            <v>2.4854499999999997</v>
          </cell>
          <cell r="AN738">
            <v>117</v>
          </cell>
          <cell r="AP738" t="str">
            <v>«Техническое перевооружение средств РЗА на ПС 110/10  кВ "Ясная Поляна" в линейной ячейке  ВЛ 110 кВ в сторону  ПС 330 "Кисловодск"» (оснащение линейной ячейки защитой ДФЗ)</v>
          </cell>
          <cell r="AQ738" t="str">
            <v>СТФ</v>
          </cell>
          <cell r="AR738">
            <v>6.2539999999999996</v>
          </cell>
          <cell r="AS738">
            <v>6.7531399999999993</v>
          </cell>
          <cell r="AT738">
            <v>6.7531399999999993</v>
          </cell>
          <cell r="AU738">
            <v>0</v>
          </cell>
          <cell r="AV738">
            <v>0</v>
          </cell>
          <cell r="AW738">
            <v>0.42299999999999999</v>
          </cell>
          <cell r="BE738">
            <v>0.42299999999999999</v>
          </cell>
          <cell r="BF738">
            <v>0.42299999999999999</v>
          </cell>
          <cell r="BG738" t="e">
            <v>#DIV/0!</v>
          </cell>
          <cell r="BJ738">
            <v>0</v>
          </cell>
          <cell r="BK738">
            <v>0.49913999999999997</v>
          </cell>
          <cell r="BS738">
            <v>0.49913999999999997</v>
          </cell>
          <cell r="BT738">
            <v>6.2539999999999996</v>
          </cell>
          <cell r="BU738">
            <v>0.49913999999999997</v>
          </cell>
          <cell r="BV738" t="e">
            <v>#DIV/0!</v>
          </cell>
        </row>
        <row r="739">
          <cell r="D739">
            <v>0</v>
          </cell>
          <cell r="E739">
            <v>1.2314100000000001</v>
          </cell>
          <cell r="AO739">
            <v>2</v>
          </cell>
          <cell r="AP739" t="str">
            <v>Автоматизированные системы мониторинга и диагностики оборудования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</row>
        <row r="740">
          <cell r="C740">
            <v>96</v>
          </cell>
          <cell r="D740">
            <v>0</v>
          </cell>
          <cell r="E740">
            <v>1.2314100000000001</v>
          </cell>
        </row>
        <row r="741">
          <cell r="C741">
            <v>361</v>
          </cell>
          <cell r="D741">
            <v>0</v>
          </cell>
          <cell r="E741">
            <v>0</v>
          </cell>
          <cell r="AO741">
            <v>3</v>
          </cell>
          <cell r="AP741" t="str">
            <v>АСУТП, телемеханика</v>
          </cell>
          <cell r="AR741">
            <v>271.64</v>
          </cell>
          <cell r="AS741">
            <v>271.05691999999999</v>
          </cell>
          <cell r="AT741">
            <v>239.63085999999998</v>
          </cell>
          <cell r="AU741">
            <v>0</v>
          </cell>
          <cell r="AV741">
            <v>45.213999999999999</v>
          </cell>
          <cell r="AW741">
            <v>43.076999999999998</v>
          </cell>
          <cell r="AX741">
            <v>0</v>
          </cell>
          <cell r="AY741">
            <v>24.228000000000002</v>
          </cell>
          <cell r="AZ741">
            <v>16.655999999999999</v>
          </cell>
          <cell r="BA741">
            <v>11.744999999999999</v>
          </cell>
          <cell r="BB741">
            <v>19.754000000000001</v>
          </cell>
          <cell r="BC741">
            <v>7.1039999999999992</v>
          </cell>
          <cell r="BD741">
            <v>8.8040000000000003</v>
          </cell>
          <cell r="BE741">
            <v>0</v>
          </cell>
          <cell r="BF741">
            <v>-2.1370000000000005</v>
          </cell>
          <cell r="BG741">
            <v>0.95273587826779316</v>
          </cell>
          <cell r="BH741">
            <v>3.6904451000000016</v>
          </cell>
          <cell r="BI741">
            <v>0</v>
          </cell>
          <cell r="BJ741">
            <v>56.174999999999997</v>
          </cell>
          <cell r="BK741">
            <v>54.521465100000007</v>
          </cell>
          <cell r="BL741">
            <v>28.029</v>
          </cell>
          <cell r="BM741">
            <v>21.753064699999999</v>
          </cell>
          <cell r="BN741">
            <v>7.5339999999999998</v>
          </cell>
          <cell r="BO741">
            <v>17.66815442</v>
          </cell>
          <cell r="BP741">
            <v>6.4950000000000001</v>
          </cell>
          <cell r="BQ741">
            <v>8.0902459800000095</v>
          </cell>
          <cell r="BR741">
            <v>14.117000000000001</v>
          </cell>
          <cell r="BS741">
            <v>7.01</v>
          </cell>
          <cell r="BT741">
            <v>188.8</v>
          </cell>
          <cell r="BU741">
            <v>-1.6535348999999897</v>
          </cell>
          <cell r="BV741">
            <v>0.97056457676902552</v>
          </cell>
          <cell r="BW741">
            <v>0</v>
          </cell>
          <cell r="BX741">
            <v>0</v>
          </cell>
        </row>
        <row r="742">
          <cell r="D742">
            <v>0</v>
          </cell>
          <cell r="E742">
            <v>0</v>
          </cell>
          <cell r="AN742">
            <v>118</v>
          </cell>
          <cell r="AP742" t="str">
            <v>Модернизация системы передачи информации филиала  "Ставропольэнерго" на основе внедрения новейших средств телемеханики и связи с применением оборудования и аппаратуры на основе цифровых технологий в соответствии с Программой модернизации ССПИ на 2012-2017</v>
          </cell>
          <cell r="AQ742" t="str">
            <v>СТФ</v>
          </cell>
          <cell r="AR742">
            <v>271.64</v>
          </cell>
          <cell r="AS742">
            <v>271.05691999999999</v>
          </cell>
          <cell r="AT742">
            <v>239.63085999999998</v>
          </cell>
          <cell r="AU742">
            <v>0</v>
          </cell>
          <cell r="AV742">
            <v>45.213999999999999</v>
          </cell>
          <cell r="AW742">
            <v>43.076999999999998</v>
          </cell>
          <cell r="AX742">
            <v>0</v>
          </cell>
          <cell r="AY742">
            <v>24.228000000000002</v>
          </cell>
          <cell r="AZ742">
            <v>16.655999999999999</v>
          </cell>
          <cell r="BA742">
            <v>11.744999999999999</v>
          </cell>
          <cell r="BB742">
            <v>19.754000000000001</v>
          </cell>
          <cell r="BC742">
            <v>7.1039999999999992</v>
          </cell>
          <cell r="BD742">
            <v>8.8040000000000003</v>
          </cell>
          <cell r="BF742">
            <v>-2.1370000000000005</v>
          </cell>
          <cell r="BG742">
            <v>0.95273587826779316</v>
          </cell>
          <cell r="BH742">
            <v>3.6904451000000016</v>
          </cell>
          <cell r="BJ742">
            <v>56.174999999999997</v>
          </cell>
          <cell r="BK742">
            <v>54.521465100000007</v>
          </cell>
          <cell r="BL742">
            <v>28.029</v>
          </cell>
          <cell r="BM742">
            <v>21.753064699999999</v>
          </cell>
          <cell r="BN742">
            <v>7.5339999999999998</v>
          </cell>
          <cell r="BO742">
            <v>17.66815442</v>
          </cell>
          <cell r="BP742">
            <v>6.4950000000000001</v>
          </cell>
          <cell r="BQ742">
            <v>8.0902459800000095</v>
          </cell>
          <cell r="BR742">
            <v>14.117000000000001</v>
          </cell>
          <cell r="BS742">
            <v>7.01</v>
          </cell>
          <cell r="BT742">
            <v>188.8</v>
          </cell>
          <cell r="BU742">
            <v>-1.6535348999999897</v>
          </cell>
          <cell r="BV742">
            <v>0.97056457676902552</v>
          </cell>
        </row>
        <row r="743">
          <cell r="D743">
            <v>0</v>
          </cell>
          <cell r="E743">
            <v>0</v>
          </cell>
        </row>
        <row r="744">
          <cell r="D744">
            <v>0</v>
          </cell>
          <cell r="E744">
            <v>0</v>
          </cell>
          <cell r="AO744">
            <v>4</v>
          </cell>
          <cell r="AP744" t="str">
            <v>Технологическая связь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 t="e">
            <v>#DIV/0!</v>
          </cell>
          <cell r="BH744">
            <v>3.9273506999999994</v>
          </cell>
          <cell r="BI744">
            <v>0</v>
          </cell>
          <cell r="BJ744">
            <v>0</v>
          </cell>
          <cell r="BK744">
            <v>3.9273506999999999</v>
          </cell>
          <cell r="BL744">
            <v>0</v>
          </cell>
          <cell r="BM744">
            <v>3.9273506999999999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3.9273506999999999</v>
          </cell>
          <cell r="BV744" t="e">
            <v>#DIV/0!</v>
          </cell>
          <cell r="BW744">
            <v>0</v>
          </cell>
          <cell r="BX744">
            <v>0</v>
          </cell>
        </row>
        <row r="745">
          <cell r="C745">
            <v>119</v>
          </cell>
          <cell r="D745">
            <v>0</v>
          </cell>
          <cell r="E745">
            <v>0</v>
          </cell>
          <cell r="AN745">
            <v>119</v>
          </cell>
          <cell r="AP745" t="str">
            <v>Строительство   "Радио-релейная линия связи Пятигорск - гора Кольцо- пос. Ударный - ГЭС 3 - гора Стрижамент - г. Ставрополь"</v>
          </cell>
          <cell r="AQ745" t="str">
            <v>СТФ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BF745">
            <v>0</v>
          </cell>
          <cell r="BG745" t="e">
            <v>#DIV/0!</v>
          </cell>
          <cell r="BH745">
            <v>3.9273506999999994</v>
          </cell>
          <cell r="BJ745">
            <v>0</v>
          </cell>
          <cell r="BK745">
            <v>3.9273506999999999</v>
          </cell>
          <cell r="BM745">
            <v>3.9273506999999999</v>
          </cell>
          <cell r="BT745">
            <v>0</v>
          </cell>
          <cell r="BU745">
            <v>3.9273506999999999</v>
          </cell>
          <cell r="BV745" t="e">
            <v>#DIV/0!</v>
          </cell>
        </row>
        <row r="746">
          <cell r="D746">
            <v>0</v>
          </cell>
          <cell r="E746">
            <v>0</v>
          </cell>
          <cell r="AO746">
            <v>5</v>
          </cell>
          <cell r="AP746" t="str">
            <v>Прочие АСТУ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</row>
        <row r="747">
          <cell r="D747">
            <v>0</v>
          </cell>
          <cell r="E747">
            <v>0</v>
          </cell>
        </row>
        <row r="748">
          <cell r="D748">
            <v>0</v>
          </cell>
          <cell r="E748">
            <v>0</v>
          </cell>
        </row>
        <row r="749">
          <cell r="D749">
            <v>0</v>
          </cell>
          <cell r="E749">
            <v>0</v>
          </cell>
          <cell r="AO749" t="str">
            <v>2.7.</v>
          </cell>
          <cell r="AP749" t="str">
            <v>Средства учета, контроля Э/Э</v>
          </cell>
          <cell r="AR749">
            <v>116.0235</v>
          </cell>
          <cell r="AS749">
            <v>73.889239999999987</v>
          </cell>
          <cell r="AT749">
            <v>59.682039999999994</v>
          </cell>
          <cell r="AU749">
            <v>13.196999999999999</v>
          </cell>
          <cell r="AV749">
            <v>51.138000000000005</v>
          </cell>
          <cell r="AW749">
            <v>50.577999999999996</v>
          </cell>
          <cell r="AX749">
            <v>0</v>
          </cell>
          <cell r="AY749">
            <v>0</v>
          </cell>
          <cell r="AZ749">
            <v>3.8620000000000001</v>
          </cell>
          <cell r="BA749">
            <v>0</v>
          </cell>
          <cell r="BB749">
            <v>30</v>
          </cell>
          <cell r="BC749">
            <v>29.051000000000002</v>
          </cell>
          <cell r="BD749">
            <v>17.276</v>
          </cell>
          <cell r="BE749">
            <v>21.527000000000001</v>
          </cell>
          <cell r="BF749">
            <v>-0.56000000000000605</v>
          </cell>
          <cell r="BG749" t="e">
            <v>#DIV/0!</v>
          </cell>
          <cell r="BH749">
            <v>29.928861109999996</v>
          </cell>
          <cell r="BI749">
            <v>0</v>
          </cell>
          <cell r="BJ749">
            <v>59.520849999999996</v>
          </cell>
          <cell r="BK749">
            <v>75.708251099999998</v>
          </cell>
          <cell r="BL749">
            <v>0</v>
          </cell>
          <cell r="BM749">
            <v>29.928861100000002</v>
          </cell>
          <cell r="BN749">
            <v>24.425599999999999</v>
          </cell>
          <cell r="BO749">
            <v>0</v>
          </cell>
          <cell r="BP749">
            <v>22.587499999999999</v>
          </cell>
          <cell r="BQ749">
            <v>30.999390000000002</v>
          </cell>
          <cell r="BR749">
            <v>12.50775</v>
          </cell>
          <cell r="BS749">
            <v>14.78</v>
          </cell>
          <cell r="BT749">
            <v>595.4</v>
          </cell>
          <cell r="BU749">
            <v>16.187401100000006</v>
          </cell>
          <cell r="BV749" t="e">
            <v>#DIV/0!</v>
          </cell>
          <cell r="BW749">
            <v>0</v>
          </cell>
          <cell r="BX749">
            <v>0</v>
          </cell>
        </row>
        <row r="750">
          <cell r="D750">
            <v>0.5670018</v>
          </cell>
          <cell r="E750">
            <v>0.46423000000000003</v>
          </cell>
          <cell r="AO750">
            <v>1</v>
          </cell>
          <cell r="AP750" t="str">
            <v>АСКУЭ оптового рынка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</row>
        <row r="751">
          <cell r="D751">
            <v>0</v>
          </cell>
          <cell r="E751">
            <v>0</v>
          </cell>
        </row>
        <row r="752">
          <cell r="C752" t="str">
            <v>370</v>
          </cell>
          <cell r="D752">
            <v>0</v>
          </cell>
          <cell r="E752">
            <v>0</v>
          </cell>
          <cell r="AO752">
            <v>2</v>
          </cell>
          <cell r="AP752" t="str">
            <v>АСКУЭ розничного рынка</v>
          </cell>
          <cell r="AR752">
            <v>116.0235</v>
          </cell>
          <cell r="AS752">
            <v>73.889239999999987</v>
          </cell>
          <cell r="AT752">
            <v>59.682039999999994</v>
          </cell>
          <cell r="AU752">
            <v>13.196999999999999</v>
          </cell>
          <cell r="AV752">
            <v>51.138000000000005</v>
          </cell>
          <cell r="AW752">
            <v>50.577999999999996</v>
          </cell>
          <cell r="AX752">
            <v>0</v>
          </cell>
          <cell r="AY752">
            <v>0</v>
          </cell>
          <cell r="AZ752">
            <v>3.8620000000000001</v>
          </cell>
          <cell r="BA752">
            <v>0</v>
          </cell>
          <cell r="BB752">
            <v>30</v>
          </cell>
          <cell r="BC752">
            <v>29.051000000000002</v>
          </cell>
          <cell r="BD752">
            <v>17.276</v>
          </cell>
          <cell r="BE752">
            <v>21.527000000000001</v>
          </cell>
          <cell r="BF752">
            <v>-0.56000000000000605</v>
          </cell>
          <cell r="BG752" t="e">
            <v>#DIV/0!</v>
          </cell>
          <cell r="BH752">
            <v>29.928861109999996</v>
          </cell>
          <cell r="BI752">
            <v>0</v>
          </cell>
          <cell r="BJ752">
            <v>59.520849999999996</v>
          </cell>
          <cell r="BK752">
            <v>75.708251099999998</v>
          </cell>
          <cell r="BL752">
            <v>0</v>
          </cell>
          <cell r="BM752">
            <v>29.928861100000002</v>
          </cell>
          <cell r="BN752">
            <v>24.425599999999999</v>
          </cell>
          <cell r="BO752">
            <v>0</v>
          </cell>
          <cell r="BP752">
            <v>22.587499999999999</v>
          </cell>
          <cell r="BQ752">
            <v>30.999390000000002</v>
          </cell>
          <cell r="BR752">
            <v>12.50775</v>
          </cell>
          <cell r="BS752">
            <v>14.78</v>
          </cell>
          <cell r="BT752">
            <v>595.4</v>
          </cell>
          <cell r="BU752">
            <v>16.187401100000006</v>
          </cell>
          <cell r="BV752" t="e">
            <v>#DIV/0!</v>
          </cell>
          <cell r="BW752">
            <v>0</v>
          </cell>
          <cell r="BX752">
            <v>0</v>
          </cell>
        </row>
        <row r="753">
          <cell r="C753" t="str">
            <v>371</v>
          </cell>
          <cell r="D753">
            <v>0</v>
          </cell>
          <cell r="E753">
            <v>0</v>
          </cell>
          <cell r="AN753">
            <v>120</v>
          </cell>
          <cell r="AP753" t="str">
            <v>Программа перспективного развития систем учета электроэнергии на РРЭ</v>
          </cell>
          <cell r="AQ753" t="str">
            <v>СТФ</v>
          </cell>
          <cell r="AR753">
            <v>116.0235</v>
          </cell>
          <cell r="AS753">
            <v>73.889239999999987</v>
          </cell>
          <cell r="AT753">
            <v>58.381679999999996</v>
          </cell>
          <cell r="AU753">
            <v>13.141999999999999</v>
          </cell>
          <cell r="AV753">
            <v>51.138000000000005</v>
          </cell>
          <cell r="AW753">
            <v>49.475999999999999</v>
          </cell>
          <cell r="AX753">
            <v>0</v>
          </cell>
          <cell r="AZ753">
            <v>3.8620000000000001</v>
          </cell>
          <cell r="BB753">
            <v>30</v>
          </cell>
          <cell r="BC753">
            <v>27.949000000000002</v>
          </cell>
          <cell r="BD753">
            <v>17.276</v>
          </cell>
          <cell r="BE753">
            <v>21.527000000000001</v>
          </cell>
          <cell r="BF753">
            <v>-1.6620000000000061</v>
          </cell>
          <cell r="BG753">
            <v>0.9674997066760529</v>
          </cell>
          <cell r="BH753">
            <v>29.928861109999996</v>
          </cell>
          <cell r="BJ753">
            <v>59.520849999999996</v>
          </cell>
          <cell r="BK753">
            <v>74.412861100000001</v>
          </cell>
          <cell r="BL753">
            <v>0</v>
          </cell>
          <cell r="BM753">
            <v>29.928861100000002</v>
          </cell>
          <cell r="BN753">
            <v>24.425599999999999</v>
          </cell>
          <cell r="BP753">
            <v>22.587499999999999</v>
          </cell>
          <cell r="BQ753">
            <v>29.704000000000001</v>
          </cell>
          <cell r="BR753">
            <v>12.50775</v>
          </cell>
          <cell r="BS753">
            <v>14.78</v>
          </cell>
          <cell r="BT753">
            <v>595.4</v>
          </cell>
          <cell r="BU753">
            <v>14.892011100000005</v>
          </cell>
          <cell r="BV753">
            <v>1.2501982263358136</v>
          </cell>
        </row>
        <row r="754">
          <cell r="D754">
            <v>0</v>
          </cell>
          <cell r="E754">
            <v>0</v>
          </cell>
          <cell r="AN754">
            <v>121</v>
          </cell>
          <cell r="AP754" t="str">
            <v>Автоматизация</v>
          </cell>
          <cell r="AV754">
            <v>0</v>
          </cell>
          <cell r="AW754">
            <v>5.51</v>
          </cell>
          <cell r="BF754">
            <v>5.51</v>
          </cell>
          <cell r="BG754" t="e">
            <v>#DIV/0!</v>
          </cell>
          <cell r="BJ754">
            <v>8.4600000000000009</v>
          </cell>
          <cell r="BK754">
            <v>6.5017999999999994</v>
          </cell>
          <cell r="BU754">
            <v>-1.9582000000000015</v>
          </cell>
          <cell r="BV754">
            <v>0.76853427895981075</v>
          </cell>
        </row>
        <row r="755">
          <cell r="C755" t="str">
            <v>373</v>
          </cell>
          <cell r="D755">
            <v>0</v>
          </cell>
          <cell r="E755">
            <v>0</v>
          </cell>
          <cell r="AN755">
            <v>122</v>
          </cell>
          <cell r="AP755" t="str">
            <v>Установка точек учета на присоединении 0,4 кВ</v>
          </cell>
          <cell r="AV755">
            <v>0</v>
          </cell>
          <cell r="AW755">
            <v>3.99</v>
          </cell>
          <cell r="BF755">
            <v>3.99</v>
          </cell>
          <cell r="BG755" t="e">
            <v>#DIV/0!</v>
          </cell>
          <cell r="BJ755">
            <v>4.7087793800000002</v>
          </cell>
          <cell r="BK755">
            <v>4.7081999999999997</v>
          </cell>
          <cell r="BU755">
            <v>-5.793800000004623E-4</v>
          </cell>
          <cell r="BV755">
            <v>0.99987695749721017</v>
          </cell>
        </row>
        <row r="756">
          <cell r="D756">
            <v>0</v>
          </cell>
          <cell r="E756">
            <v>0</v>
          </cell>
          <cell r="AN756">
            <v>123</v>
          </cell>
          <cell r="AP756" t="str">
            <v>Установка точек учета на присоединении 0,2 кВ</v>
          </cell>
          <cell r="AV756">
            <v>0</v>
          </cell>
          <cell r="AW756">
            <v>39.975999999999999</v>
          </cell>
          <cell r="BF756">
            <v>39.975999999999999</v>
          </cell>
          <cell r="BG756" t="e">
            <v>#DIV/0!</v>
          </cell>
          <cell r="BJ756">
            <v>47.17145816</v>
          </cell>
          <cell r="BK756">
            <v>47.171679999999995</v>
          </cell>
          <cell r="BU756">
            <v>2.2183999999469961E-4</v>
          </cell>
          <cell r="BV756">
            <v>1.0000047028438095</v>
          </cell>
        </row>
        <row r="757">
          <cell r="D757">
            <v>0</v>
          </cell>
          <cell r="E757">
            <v>0</v>
          </cell>
          <cell r="AN757">
            <v>124</v>
          </cell>
          <cell r="AP757" t="str">
            <v>Кредиторская задолженность, сформировавшаяся по итогам  года</v>
          </cell>
          <cell r="BF757">
            <v>0</v>
          </cell>
          <cell r="BG757" t="e">
            <v>#DIV/0!</v>
          </cell>
          <cell r="BJ757">
            <v>-0.82199999999999995</v>
          </cell>
          <cell r="BK757">
            <v>16.030999999999999</v>
          </cell>
          <cell r="BU757">
            <v>16.852999999999998</v>
          </cell>
          <cell r="BV757">
            <v>-19.502433090024329</v>
          </cell>
        </row>
        <row r="758">
          <cell r="D758">
            <v>0</v>
          </cell>
          <cell r="E758">
            <v>0</v>
          </cell>
          <cell r="AN758">
            <v>125</v>
          </cell>
          <cell r="AP758" t="str">
            <v>Автоматизированная информационно-измерительная система коммерческого учета электрической энергии и мощности (АИИС КУЭ) по точкам учета ЗЭС на вводах в жилые дома ВЛ 0.4 кВ Ф-1, 2, 3 от ТП 27/150, пос. Темнореченский Шпаковского района</v>
          </cell>
          <cell r="AQ758" t="str">
            <v>СТФ</v>
          </cell>
          <cell r="AS758">
            <v>0</v>
          </cell>
          <cell r="AT758">
            <v>1.30036</v>
          </cell>
          <cell r="AU758">
            <v>5.5E-2</v>
          </cell>
          <cell r="AV758">
            <v>0</v>
          </cell>
          <cell r="AW758">
            <v>1.1020000000000001</v>
          </cell>
          <cell r="BC758">
            <v>1.1020000000000001</v>
          </cell>
          <cell r="BF758">
            <v>1.1020000000000001</v>
          </cell>
          <cell r="BG758" t="e">
            <v>#DIV/0!</v>
          </cell>
          <cell r="BJ758">
            <v>0</v>
          </cell>
          <cell r="BK758">
            <v>1.29539</v>
          </cell>
          <cell r="BQ758">
            <v>1.29539</v>
          </cell>
          <cell r="BT758">
            <v>0</v>
          </cell>
          <cell r="BU758">
            <v>1.29539</v>
          </cell>
          <cell r="BV758" t="e">
            <v>#DIV/0!</v>
          </cell>
        </row>
        <row r="759">
          <cell r="D759">
            <v>0</v>
          </cell>
          <cell r="E759">
            <v>0</v>
          </cell>
          <cell r="AO759">
            <v>3</v>
          </cell>
          <cell r="AP759" t="str">
            <v>Прочие средства учета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 t="e">
            <v>#DIV/0!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 t="e">
            <v>#DIV/0!</v>
          </cell>
          <cell r="BW759">
            <v>0</v>
          </cell>
          <cell r="BX759">
            <v>0</v>
          </cell>
        </row>
        <row r="760">
          <cell r="D760">
            <v>0</v>
          </cell>
          <cell r="E760">
            <v>0</v>
          </cell>
          <cell r="AQ760" t="str">
            <v>Филиал...</v>
          </cell>
          <cell r="AV760">
            <v>0</v>
          </cell>
          <cell r="AW760">
            <v>0</v>
          </cell>
          <cell r="BF760">
            <v>0</v>
          </cell>
          <cell r="BG760" t="e">
            <v>#DIV/0!</v>
          </cell>
          <cell r="BJ760">
            <v>0</v>
          </cell>
          <cell r="BK760">
            <v>0</v>
          </cell>
          <cell r="BU760">
            <v>0</v>
          </cell>
          <cell r="BV760" t="e">
            <v>#DIV/0!</v>
          </cell>
        </row>
        <row r="761">
          <cell r="D761">
            <v>0</v>
          </cell>
          <cell r="E761">
            <v>0</v>
          </cell>
          <cell r="BF761">
            <v>0</v>
          </cell>
          <cell r="BG761" t="e">
            <v>#DIV/0!</v>
          </cell>
          <cell r="BU761">
            <v>0</v>
          </cell>
          <cell r="BV761" t="e">
            <v>#DIV/0!</v>
          </cell>
        </row>
        <row r="762">
          <cell r="D762">
            <v>0</v>
          </cell>
          <cell r="E762">
            <v>0</v>
          </cell>
          <cell r="AO762" t="str">
            <v>2.8.</v>
          </cell>
          <cell r="AP762" t="str">
            <v>Программы по обеспечению безопасности</v>
          </cell>
          <cell r="AR762">
            <v>18.295000000000002</v>
          </cell>
          <cell r="AS762">
            <v>19.572979720600003</v>
          </cell>
          <cell r="AT762">
            <v>13.075580000000002</v>
          </cell>
          <cell r="AU762">
            <v>5.0023641699999999</v>
          </cell>
          <cell r="AV762">
            <v>15.504999999999999</v>
          </cell>
          <cell r="AW762">
            <v>11.081</v>
          </cell>
          <cell r="AX762">
            <v>0</v>
          </cell>
          <cell r="AY762">
            <v>5.4000000000000006E-2</v>
          </cell>
          <cell r="AZ762">
            <v>0</v>
          </cell>
          <cell r="BA762">
            <v>2.3490000000000002</v>
          </cell>
          <cell r="BB762">
            <v>1.5049999999999999</v>
          </cell>
          <cell r="BC762">
            <v>1.5049999999999999</v>
          </cell>
          <cell r="BD762">
            <v>14</v>
          </cell>
          <cell r="BE762">
            <v>7.173</v>
          </cell>
          <cell r="BF762">
            <v>-4.4239999999999995</v>
          </cell>
          <cell r="BG762" t="e">
            <v>#DIV/0!</v>
          </cell>
          <cell r="BH762">
            <v>16.52175986</v>
          </cell>
          <cell r="BI762">
            <v>0.78864409000000002</v>
          </cell>
          <cell r="BJ762">
            <v>18.2959</v>
          </cell>
          <cell r="BK762">
            <v>28.807733549999998</v>
          </cell>
          <cell r="BL762">
            <v>0</v>
          </cell>
          <cell r="BM762">
            <v>3.95E-2</v>
          </cell>
          <cell r="BN762">
            <v>0</v>
          </cell>
          <cell r="BO762">
            <v>18.353694650000001</v>
          </cell>
          <cell r="BP762">
            <v>6.3175233333333338</v>
          </cell>
          <cell r="BQ762">
            <v>2.8464822333333331</v>
          </cell>
          <cell r="BR762">
            <v>11.978376666666666</v>
          </cell>
          <cell r="BS762">
            <v>7.5680566666666671</v>
          </cell>
          <cell r="BT762">
            <v>0</v>
          </cell>
          <cell r="BU762">
            <v>10.511833549999997</v>
          </cell>
          <cell r="BV762" t="e">
            <v>#DIV/0!</v>
          </cell>
          <cell r="BW762">
            <v>0</v>
          </cell>
          <cell r="BX762">
            <v>0</v>
          </cell>
        </row>
        <row r="763">
          <cell r="D763">
            <v>0</v>
          </cell>
          <cell r="E763">
            <v>0</v>
          </cell>
          <cell r="AO763">
            <v>1</v>
          </cell>
          <cell r="AP763" t="str">
            <v>Охрана, обеспечение безопасности</v>
          </cell>
          <cell r="AR763">
            <v>18.295000000000002</v>
          </cell>
          <cell r="AS763">
            <v>19.572979720600003</v>
          </cell>
          <cell r="AT763">
            <v>13.075580000000002</v>
          </cell>
          <cell r="AU763">
            <v>5.0023641699999999</v>
          </cell>
          <cell r="AV763">
            <v>15.504999999999999</v>
          </cell>
          <cell r="AW763">
            <v>11.081</v>
          </cell>
          <cell r="AX763">
            <v>0</v>
          </cell>
          <cell r="AY763">
            <v>5.4000000000000006E-2</v>
          </cell>
          <cell r="AZ763">
            <v>0</v>
          </cell>
          <cell r="BA763">
            <v>2.3490000000000002</v>
          </cell>
          <cell r="BB763">
            <v>1.5049999999999999</v>
          </cell>
          <cell r="BC763">
            <v>1.5049999999999999</v>
          </cell>
          <cell r="BD763">
            <v>14</v>
          </cell>
          <cell r="BE763">
            <v>7.173</v>
          </cell>
          <cell r="BF763">
            <v>-4.4239999999999995</v>
          </cell>
          <cell r="BG763" t="e">
            <v>#DIV/0!</v>
          </cell>
          <cell r="BH763">
            <v>16.52175986</v>
          </cell>
          <cell r="BI763">
            <v>0.78864409000000002</v>
          </cell>
          <cell r="BJ763">
            <v>18.2959</v>
          </cell>
          <cell r="BK763">
            <v>28.807733549999998</v>
          </cell>
          <cell r="BL763">
            <v>0</v>
          </cell>
          <cell r="BM763">
            <v>3.95E-2</v>
          </cell>
          <cell r="BN763">
            <v>0</v>
          </cell>
          <cell r="BO763">
            <v>18.353694650000001</v>
          </cell>
          <cell r="BP763">
            <v>6.3175233333333338</v>
          </cell>
          <cell r="BQ763">
            <v>2.8464822333333331</v>
          </cell>
          <cell r="BR763">
            <v>11.978376666666666</v>
          </cell>
          <cell r="BS763">
            <v>7.5680566666666671</v>
          </cell>
          <cell r="BT763">
            <v>0</v>
          </cell>
          <cell r="BU763">
            <v>10.511833549999997</v>
          </cell>
          <cell r="BV763" t="e">
            <v>#DIV/0!</v>
          </cell>
          <cell r="BW763">
            <v>0</v>
          </cell>
          <cell r="BX763">
            <v>0</v>
          </cell>
        </row>
        <row r="764">
          <cell r="C764" t="str">
            <v>53</v>
          </cell>
          <cell r="D764">
            <v>0</v>
          </cell>
          <cell r="E764">
            <v>0.46423000000000003</v>
          </cell>
          <cell r="AN764">
            <v>126</v>
          </cell>
          <cell r="AP764" t="str">
            <v>Реконструкция ПС 110/10 кВ Б.Уголь (инженерно-технические мероприятия, направленные на охрану объекта)</v>
          </cell>
          <cell r="AQ764" t="str">
            <v>СТФ</v>
          </cell>
          <cell r="AR764">
            <v>5.3120000000000003</v>
          </cell>
          <cell r="AS764">
            <v>3.77637</v>
          </cell>
          <cell r="AT764">
            <v>3.0160800000000001</v>
          </cell>
          <cell r="AU764">
            <v>0.498</v>
          </cell>
          <cell r="AV764">
            <v>4.5019999999999998</v>
          </cell>
          <cell r="AW764">
            <v>2.556</v>
          </cell>
          <cell r="AX764">
            <v>0</v>
          </cell>
          <cell r="AZ764">
            <v>0</v>
          </cell>
          <cell r="BB764">
            <v>0.502</v>
          </cell>
          <cell r="BC764">
            <v>0.502</v>
          </cell>
          <cell r="BD764">
            <v>4</v>
          </cell>
          <cell r="BE764">
            <v>2.0539999999999998</v>
          </cell>
          <cell r="BF764">
            <v>-1.9459999999999997</v>
          </cell>
          <cell r="BG764">
            <v>0.56774766770324303</v>
          </cell>
          <cell r="BJ764">
            <v>5.31236</v>
          </cell>
          <cell r="BK764">
            <v>3.0160800000000001</v>
          </cell>
          <cell r="BL764">
            <v>0</v>
          </cell>
          <cell r="BN764">
            <v>0</v>
          </cell>
          <cell r="BP764">
            <v>1.8701426666666667</v>
          </cell>
          <cell r="BQ764">
            <v>1.1812586666666667</v>
          </cell>
          <cell r="BR764">
            <v>3.4422173333333332</v>
          </cell>
          <cell r="BS764">
            <v>1.8348213333333334</v>
          </cell>
          <cell r="BT764">
            <v>0</v>
          </cell>
          <cell r="BU764">
            <v>-2.2962799999999999</v>
          </cell>
          <cell r="BV764">
            <v>0.56774766770324303</v>
          </cell>
        </row>
        <row r="765">
          <cell r="D765">
            <v>0</v>
          </cell>
          <cell r="E765">
            <v>0</v>
          </cell>
          <cell r="AN765">
            <v>127</v>
          </cell>
          <cell r="AP765" t="str">
            <v>Реконструкция ПС 110/10 кВ Провал (инженерно-технические мероприятия, направленные на охрану объекта)</v>
          </cell>
          <cell r="AQ765" t="str">
            <v>СТФ</v>
          </cell>
          <cell r="AR765">
            <v>5.3120000000000003</v>
          </cell>
          <cell r="AS765">
            <v>3.9687100000000002</v>
          </cell>
          <cell r="AT765">
            <v>3.2084200000000003</v>
          </cell>
          <cell r="AU765">
            <v>0.498</v>
          </cell>
          <cell r="AV765">
            <v>4.5019999999999998</v>
          </cell>
          <cell r="AW765">
            <v>2.7190000000000003</v>
          </cell>
          <cell r="AX765">
            <v>0</v>
          </cell>
          <cell r="AZ765">
            <v>0</v>
          </cell>
          <cell r="BB765">
            <v>0.502</v>
          </cell>
          <cell r="BC765">
            <v>0.502</v>
          </cell>
          <cell r="BD765">
            <v>4</v>
          </cell>
          <cell r="BE765">
            <v>2.2170000000000001</v>
          </cell>
          <cell r="BF765">
            <v>-1.7829999999999995</v>
          </cell>
          <cell r="BG765">
            <v>0.60395379831186147</v>
          </cell>
          <cell r="BJ765">
            <v>5.31236</v>
          </cell>
          <cell r="BK765">
            <v>3.2084199999999994</v>
          </cell>
          <cell r="BL765">
            <v>0</v>
          </cell>
          <cell r="BN765">
            <v>0</v>
          </cell>
          <cell r="BP765">
            <v>1.8701426666666667</v>
          </cell>
          <cell r="BQ765">
            <v>1.2389606666666664</v>
          </cell>
          <cell r="BR765">
            <v>3.4422173333333332</v>
          </cell>
          <cell r="BS765">
            <v>1.9694593333333332</v>
          </cell>
          <cell r="BT765">
            <v>0</v>
          </cell>
          <cell r="BU765">
            <v>-2.1039400000000006</v>
          </cell>
          <cell r="BV765">
            <v>0.60395379831186125</v>
          </cell>
        </row>
        <row r="766">
          <cell r="D766">
            <v>0</v>
          </cell>
          <cell r="E766">
            <v>0</v>
          </cell>
          <cell r="AN766">
            <v>128</v>
          </cell>
          <cell r="AP766" t="str">
            <v>Реконструкция ПС 110/35/10 кВ Александровская (инженерно-технические мероприятия, направленные на охрану объекта)</v>
          </cell>
          <cell r="AQ766" t="str">
            <v>СТФ</v>
          </cell>
          <cell r="AR766">
            <v>7.6710000000000003</v>
          </cell>
          <cell r="AS766">
            <v>4.893790000000001</v>
          </cell>
          <cell r="AT766">
            <v>4.0556600000000005</v>
          </cell>
          <cell r="AU766">
            <v>0.499</v>
          </cell>
          <cell r="AV766">
            <v>6.5010000000000003</v>
          </cell>
          <cell r="AW766">
            <v>3.4370000000000003</v>
          </cell>
          <cell r="AX766">
            <v>0</v>
          </cell>
          <cell r="AY766">
            <v>3.4000000000000002E-2</v>
          </cell>
          <cell r="AZ766">
            <v>0</v>
          </cell>
          <cell r="BB766">
            <v>0.501</v>
          </cell>
          <cell r="BC766">
            <v>0.501</v>
          </cell>
          <cell r="BD766">
            <v>6</v>
          </cell>
          <cell r="BE766">
            <v>2.9020000000000001</v>
          </cell>
          <cell r="BF766">
            <v>-3.0640000000000001</v>
          </cell>
          <cell r="BG766">
            <v>0.52868789417012774</v>
          </cell>
          <cell r="BJ766">
            <v>7.6711799999999997</v>
          </cell>
          <cell r="BK766">
            <v>4.0556600000000005</v>
          </cell>
          <cell r="BL766">
            <v>0</v>
          </cell>
          <cell r="BM766">
            <v>1.6E-2</v>
          </cell>
          <cell r="BN766">
            <v>0</v>
          </cell>
          <cell r="BP766">
            <v>2.5772379999999999</v>
          </cell>
          <cell r="BQ766">
            <v>0.27588399999999996</v>
          </cell>
          <cell r="BR766">
            <v>5.0939420000000002</v>
          </cell>
          <cell r="BS766">
            <v>3.7637760000000005</v>
          </cell>
          <cell r="BT766">
            <v>0</v>
          </cell>
          <cell r="BU766">
            <v>-3.6155199999999992</v>
          </cell>
          <cell r="BV766">
            <v>0.52868789417012774</v>
          </cell>
        </row>
        <row r="767">
          <cell r="D767">
            <v>0</v>
          </cell>
          <cell r="E767">
            <v>0</v>
          </cell>
          <cell r="AN767">
            <v>129</v>
          </cell>
          <cell r="AP767" t="str">
            <v>Реконструкция ПС 110/35/10 кВ "Ессентуки-2" (инженерно-технические мероприятия, направленные на охрану объекта)</v>
          </cell>
          <cell r="AQ767" t="str">
            <v>СТФ</v>
          </cell>
          <cell r="AS767">
            <v>6.9341097206000004</v>
          </cell>
          <cell r="AT767">
            <v>2.79542</v>
          </cell>
          <cell r="AU767">
            <v>3.5073641699999998</v>
          </cell>
          <cell r="AV767">
            <v>0</v>
          </cell>
          <cell r="AW767">
            <v>2.3690000000000002</v>
          </cell>
          <cell r="AY767">
            <v>0.02</v>
          </cell>
          <cell r="BA767">
            <v>2.3490000000000002</v>
          </cell>
          <cell r="BF767">
            <v>2.3690000000000002</v>
          </cell>
          <cell r="BG767" t="e">
            <v>#DIV/0!</v>
          </cell>
          <cell r="BH767">
            <v>0.66133821999999975</v>
          </cell>
          <cell r="BJ767">
            <v>0</v>
          </cell>
          <cell r="BK767">
            <v>3.4567582199999998</v>
          </cell>
          <cell r="BM767">
            <v>2.35E-2</v>
          </cell>
          <cell r="BO767">
            <v>3.2828793199999997</v>
          </cell>
          <cell r="BQ767">
            <v>0.1503789000000002</v>
          </cell>
          <cell r="BT767">
            <v>0</v>
          </cell>
          <cell r="BU767">
            <v>3.4567582199999998</v>
          </cell>
          <cell r="BV767" t="e">
            <v>#DIV/0!</v>
          </cell>
        </row>
        <row r="768">
          <cell r="D768">
            <v>0</v>
          </cell>
          <cell r="E768">
            <v>0</v>
          </cell>
          <cell r="AN768">
            <v>130</v>
          </cell>
          <cell r="AP768" t="str">
            <v>Реконструкция ПС 110/10-6 кВ "Западная" (инженерно-технические мероприятия, направленные на охрану объекта)</v>
          </cell>
          <cell r="AQ768" t="str">
            <v>СТФ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BF768">
            <v>0</v>
          </cell>
          <cell r="BG768" t="e">
            <v>#DIV/0!</v>
          </cell>
          <cell r="BH768">
            <v>2.5782878200000003</v>
          </cell>
          <cell r="BJ768">
            <v>0</v>
          </cell>
          <cell r="BK768">
            <v>2.5779999999999998</v>
          </cell>
          <cell r="BO768">
            <v>2.5779999999999998</v>
          </cell>
          <cell r="BT768">
            <v>0</v>
          </cell>
          <cell r="BU768">
            <v>2.5779999999999998</v>
          </cell>
          <cell r="BV768" t="e">
            <v>#DIV/0!</v>
          </cell>
        </row>
        <row r="769">
          <cell r="C769" t="str">
            <v>60</v>
          </cell>
          <cell r="D769">
            <v>0.40700559999999997</v>
          </cell>
          <cell r="E769">
            <v>0</v>
          </cell>
          <cell r="AN769">
            <v>131</v>
          </cell>
          <cell r="AP769" t="str">
            <v>Реконструкция ПС 110/10-6 кВ "Северная" (инженерно-технические мероприятия, направленные на охрану объекта)</v>
          </cell>
          <cell r="AQ769" t="str">
            <v>СТФ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BF769">
            <v>0</v>
          </cell>
          <cell r="BG769" t="e">
            <v>#DIV/0!</v>
          </cell>
          <cell r="BH769">
            <v>1.4219925099999997</v>
          </cell>
          <cell r="BJ769">
            <v>0</v>
          </cell>
          <cell r="BK769">
            <v>1.4219925099999997</v>
          </cell>
          <cell r="BO769">
            <v>1.4219925099999997</v>
          </cell>
          <cell r="BT769">
            <v>0</v>
          </cell>
          <cell r="BU769">
            <v>1.4219925099999997</v>
          </cell>
          <cell r="BV769" t="e">
            <v>#DIV/0!</v>
          </cell>
        </row>
        <row r="770">
          <cell r="C770" t="str">
            <v>59</v>
          </cell>
          <cell r="D770">
            <v>0.15999620000000001</v>
          </cell>
          <cell r="E770">
            <v>0</v>
          </cell>
          <cell r="AN770">
            <v>132</v>
          </cell>
          <cell r="AP770" t="str">
            <v>Реконструкция ПС 110/6 кВ "Лесная" (инженерно-технические мероприятия, направленные на охрану объекта)</v>
          </cell>
          <cell r="AQ770" t="str">
            <v>СТФ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BF770">
            <v>0</v>
          </cell>
          <cell r="BG770" t="e">
            <v>#DIV/0!</v>
          </cell>
          <cell r="BH770">
            <v>0.22034588999999966</v>
          </cell>
          <cell r="BJ770">
            <v>0</v>
          </cell>
          <cell r="BK770">
            <v>0.22034588999999966</v>
          </cell>
          <cell r="BO770">
            <v>0.22034588999999966</v>
          </cell>
          <cell r="BT770">
            <v>0</v>
          </cell>
          <cell r="BU770">
            <v>0.22034588999999966</v>
          </cell>
          <cell r="BV770" t="e">
            <v>#DIV/0!</v>
          </cell>
        </row>
        <row r="771">
          <cell r="D771">
            <v>4.5560759999999999E-2</v>
          </cell>
          <cell r="E771">
            <v>4.555E-2</v>
          </cell>
          <cell r="AN771">
            <v>133</v>
          </cell>
          <cell r="AP771" t="str">
            <v>Реконструкция ПС 110/10 кВ "Южная" (инженерно-технические мероприятия, направленные на охрану объекта)</v>
          </cell>
          <cell r="AQ771" t="str">
            <v>СТФ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BF771">
            <v>0</v>
          </cell>
          <cell r="BG771" t="e">
            <v>#DIV/0!</v>
          </cell>
          <cell r="BI771">
            <v>0.10972541</v>
          </cell>
          <cell r="BJ771">
            <v>0</v>
          </cell>
          <cell r="BK771">
            <v>-0.10972540999999969</v>
          </cell>
          <cell r="BO771">
            <v>-0.10972540999999969</v>
          </cell>
          <cell r="BT771">
            <v>0</v>
          </cell>
          <cell r="BU771">
            <v>-0.10972540999999969</v>
          </cell>
          <cell r="BV771" t="e">
            <v>#DIV/0!</v>
          </cell>
        </row>
        <row r="772">
          <cell r="D772">
            <v>4.5560759999999999E-2</v>
          </cell>
          <cell r="E772">
            <v>4.555E-2</v>
          </cell>
          <cell r="AN772">
            <v>134</v>
          </cell>
          <cell r="AP772" t="str">
            <v>Реконструкция ПС 110/10-6 кВ "Восточная" (инженерно-технические мероприятия, направленные на охрану объекта)</v>
          </cell>
          <cell r="AQ772" t="str">
            <v>СТФ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BF772">
            <v>0</v>
          </cell>
          <cell r="BG772" t="e">
            <v>#DIV/0!</v>
          </cell>
          <cell r="BH772">
            <v>3.8051786899999995</v>
          </cell>
          <cell r="BJ772">
            <v>0</v>
          </cell>
          <cell r="BK772">
            <v>3.8051786899999995</v>
          </cell>
          <cell r="BO772">
            <v>3.8051786899999995</v>
          </cell>
          <cell r="BT772">
            <v>0</v>
          </cell>
          <cell r="BU772">
            <v>3.8051786899999995</v>
          </cell>
          <cell r="BV772" t="e">
            <v>#DIV/0!</v>
          </cell>
        </row>
        <row r="773">
          <cell r="C773" t="str">
            <v>143</v>
          </cell>
          <cell r="D773">
            <v>4.5560759999999999E-2</v>
          </cell>
          <cell r="E773">
            <v>4.555E-2</v>
          </cell>
          <cell r="AN773">
            <v>135</v>
          </cell>
          <cell r="AP773" t="str">
            <v>Реконструкция ПС 110/6 кВ "Промышленная" (инженерно-технические мероприятия, направленные на охрану объекта)</v>
          </cell>
          <cell r="AQ773" t="str">
            <v>СТФ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BF773">
            <v>0</v>
          </cell>
          <cell r="BG773" t="e">
            <v>#DIV/0!</v>
          </cell>
          <cell r="BH773">
            <v>0.58190135000000009</v>
          </cell>
          <cell r="BJ773">
            <v>0</v>
          </cell>
          <cell r="BK773">
            <v>0.58190135000000009</v>
          </cell>
          <cell r="BO773">
            <v>0.58190135000000009</v>
          </cell>
          <cell r="BT773">
            <v>0</v>
          </cell>
          <cell r="BU773">
            <v>0.58190135000000009</v>
          </cell>
          <cell r="BV773" t="e">
            <v>#DIV/0!</v>
          </cell>
        </row>
        <row r="774">
          <cell r="D774">
            <v>0</v>
          </cell>
          <cell r="E774">
            <v>0</v>
          </cell>
          <cell r="AN774">
            <v>136</v>
          </cell>
          <cell r="AP774" t="str">
            <v>Реконструкция ПС 110/10 кВ "Заводская" (инженерно-технические мероприятия, направленные на охрану объекта)</v>
          </cell>
          <cell r="AQ774" t="str">
            <v>СТФ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BF774">
            <v>0</v>
          </cell>
          <cell r="BG774" t="e">
            <v>#DIV/0!</v>
          </cell>
          <cell r="BH774">
            <v>0.53503424000000022</v>
          </cell>
          <cell r="BJ774">
            <v>0</v>
          </cell>
          <cell r="BK774">
            <v>0.53503424000000022</v>
          </cell>
          <cell r="BO774">
            <v>0.53503424000000022</v>
          </cell>
          <cell r="BT774">
            <v>0</v>
          </cell>
          <cell r="BU774">
            <v>0.53503424000000022</v>
          </cell>
          <cell r="BV774" t="e">
            <v>#DIV/0!</v>
          </cell>
        </row>
        <row r="775">
          <cell r="D775">
            <v>0</v>
          </cell>
          <cell r="E775">
            <v>0</v>
          </cell>
          <cell r="AN775">
            <v>137</v>
          </cell>
          <cell r="AP775" t="str">
            <v>Реконструкция ПС 110/35/10 кВ "3-ий Подъем" (инженерно-технические мероприятия, направленные на охрану объекта)</v>
          </cell>
          <cell r="AQ775" t="str">
            <v>СТФ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BF775">
            <v>0</v>
          </cell>
          <cell r="BG775" t="e">
            <v>#DIV/0!</v>
          </cell>
          <cell r="BH775">
            <v>4.7166278999999998</v>
          </cell>
          <cell r="BJ775">
            <v>0</v>
          </cell>
          <cell r="BK775">
            <v>4.7166278999999998</v>
          </cell>
          <cell r="BO775">
            <v>4.7166278999999998</v>
          </cell>
          <cell r="BT775">
            <v>0</v>
          </cell>
          <cell r="BU775">
            <v>4.7166278999999998</v>
          </cell>
          <cell r="BV775" t="e">
            <v>#DIV/0!</v>
          </cell>
        </row>
        <row r="776">
          <cell r="D776">
            <v>0</v>
          </cell>
          <cell r="E776">
            <v>0</v>
          </cell>
          <cell r="AN776">
            <v>138</v>
          </cell>
          <cell r="AP776" t="str">
            <v>Реконструкция ПС 110/6 кВ "Аэропорт" (инженерно-технические мероприятия, направленные на охрану объекта)</v>
          </cell>
          <cell r="AQ776" t="str">
            <v>СТФ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BF776">
            <v>0</v>
          </cell>
          <cell r="BG776" t="e">
            <v>#DIV/0!</v>
          </cell>
          <cell r="BH776">
            <v>0.78223864999999992</v>
          </cell>
          <cell r="BJ776">
            <v>0</v>
          </cell>
          <cell r="BK776">
            <v>0.78223864999999992</v>
          </cell>
          <cell r="BO776">
            <v>0.78223864999999992</v>
          </cell>
          <cell r="BT776">
            <v>0</v>
          </cell>
          <cell r="BU776">
            <v>0.78223864999999992</v>
          </cell>
          <cell r="BV776" t="e">
            <v>#DIV/0!</v>
          </cell>
        </row>
        <row r="777">
          <cell r="D777">
            <v>0</v>
          </cell>
          <cell r="E777">
            <v>0</v>
          </cell>
          <cell r="AN777">
            <v>139</v>
          </cell>
          <cell r="AP777" t="str">
            <v>Реконструкция ПС 110/35/10 кВ "Горячеводская" (инженерно-технические мероприятия, направленные на охрану объекта)</v>
          </cell>
          <cell r="AQ777" t="str">
            <v>СТФ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BF777">
            <v>0</v>
          </cell>
          <cell r="BG777" t="e">
            <v>#DIV/0!</v>
          </cell>
          <cell r="BI777">
            <v>0.51789499999999999</v>
          </cell>
          <cell r="BJ777">
            <v>0</v>
          </cell>
          <cell r="BK777">
            <v>0</v>
          </cell>
          <cell r="BT777">
            <v>0</v>
          </cell>
          <cell r="BU777">
            <v>0</v>
          </cell>
          <cell r="BV777" t="e">
            <v>#DIV/0!</v>
          </cell>
        </row>
        <row r="778">
          <cell r="C778" t="str">
            <v>380</v>
          </cell>
          <cell r="D778">
            <v>0</v>
          </cell>
          <cell r="E778">
            <v>0</v>
          </cell>
          <cell r="AN778">
            <v>140</v>
          </cell>
          <cell r="AP778" t="str">
            <v>Реконструкция ПС 110/35/6 кВ "ГНС" (инженерно-технические мероприятия, направленные на охрану объекта)</v>
          </cell>
          <cell r="AQ778" t="str">
            <v>СТФ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BF778">
            <v>0</v>
          </cell>
          <cell r="BG778" t="e">
            <v>#DIV/0!</v>
          </cell>
          <cell r="BH778">
            <v>0.57181459000000001</v>
          </cell>
          <cell r="BJ778">
            <v>0</v>
          </cell>
          <cell r="BK778">
            <v>0.57081459000000001</v>
          </cell>
          <cell r="BO778">
            <v>0.57081459000000001</v>
          </cell>
          <cell r="BT778">
            <v>0</v>
          </cell>
          <cell r="BU778">
            <v>0.57081459000000001</v>
          </cell>
          <cell r="BV778" t="e">
            <v>#DIV/0!</v>
          </cell>
        </row>
        <row r="779">
          <cell r="C779" t="str">
            <v>381</v>
          </cell>
          <cell r="D779">
            <v>0</v>
          </cell>
          <cell r="E779">
            <v>0</v>
          </cell>
          <cell r="AN779">
            <v>141</v>
          </cell>
          <cell r="AP779" t="str">
            <v>Реконструкция ПС 110/6 кВ "Скачки-2" (инженерно-технические мероприятия, направленные на охрану объекта)</v>
          </cell>
          <cell r="AQ779" t="str">
            <v>СТФ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BF779">
            <v>0</v>
          </cell>
          <cell r="BG779" t="e">
            <v>#DIV/0!</v>
          </cell>
          <cell r="BH779">
            <v>0.64700000000000002</v>
          </cell>
          <cell r="BJ779">
            <v>0</v>
          </cell>
          <cell r="BK779">
            <v>0.12943060000000001</v>
          </cell>
          <cell r="BO779">
            <v>0.12943060000000001</v>
          </cell>
          <cell r="BT779">
            <v>0</v>
          </cell>
          <cell r="BU779">
            <v>0.12943060000000001</v>
          </cell>
          <cell r="BV779" t="e">
            <v>#DIV/0!</v>
          </cell>
        </row>
        <row r="780">
          <cell r="C780" t="str">
            <v>382</v>
          </cell>
          <cell r="D780">
            <v>0</v>
          </cell>
          <cell r="E780">
            <v>0</v>
          </cell>
          <cell r="AN780">
            <v>142</v>
          </cell>
          <cell r="AP780" t="str">
            <v>Реконструкция ПС 110/10 кВ "Б.Ромашка" (инженерно-технические мероприятия, направленные на охрану объекта)</v>
          </cell>
          <cell r="AQ780" t="str">
            <v>СТФ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BF780">
            <v>0</v>
          </cell>
          <cell r="BG780" t="e">
            <v>#DIV/0!</v>
          </cell>
          <cell r="BI780">
            <v>0.16102368</v>
          </cell>
          <cell r="BJ780">
            <v>0</v>
          </cell>
          <cell r="BK780">
            <v>-0.16102367999999995</v>
          </cell>
          <cell r="BO780">
            <v>-0.16102367999999995</v>
          </cell>
          <cell r="BT780">
            <v>0</v>
          </cell>
          <cell r="BU780">
            <v>-0.16102367999999995</v>
          </cell>
          <cell r="BV780" t="e">
            <v>#DIV/0!</v>
          </cell>
        </row>
        <row r="781">
          <cell r="D781">
            <v>3.0000000000000001E-3</v>
          </cell>
          <cell r="E781">
            <v>0</v>
          </cell>
        </row>
        <row r="782">
          <cell r="C782">
            <v>203</v>
          </cell>
          <cell r="D782">
            <v>3.0000000000000001E-3</v>
          </cell>
          <cell r="E782">
            <v>0</v>
          </cell>
        </row>
        <row r="783">
          <cell r="D783">
            <v>0</v>
          </cell>
          <cell r="E783">
            <v>0</v>
          </cell>
          <cell r="AO783">
            <v>2</v>
          </cell>
          <cell r="AP783" t="str">
            <v>Пожарная охрана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 t="e">
            <v>#DIV/0!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 t="e">
            <v>#DIV/0!</v>
          </cell>
          <cell r="BW783">
            <v>0</v>
          </cell>
          <cell r="BX783">
            <v>0</v>
          </cell>
        </row>
        <row r="784">
          <cell r="D784">
            <v>0</v>
          </cell>
          <cell r="E784">
            <v>0</v>
          </cell>
          <cell r="AQ784" t="str">
            <v>Филиал...</v>
          </cell>
          <cell r="BF784">
            <v>0</v>
          </cell>
          <cell r="BG784" t="e">
            <v>#DIV/0!</v>
          </cell>
          <cell r="BU784">
            <v>0</v>
          </cell>
          <cell r="BV784" t="e">
            <v>#DIV/0!</v>
          </cell>
        </row>
        <row r="785">
          <cell r="D785">
            <v>0</v>
          </cell>
          <cell r="E785">
            <v>0</v>
          </cell>
          <cell r="AO785" t="str">
            <v>2.9.</v>
          </cell>
          <cell r="AP785" t="str">
            <v>Приобретение электросетевых активов, земельных участков и пр. объектов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</row>
        <row r="786">
          <cell r="D786">
            <v>0</v>
          </cell>
          <cell r="E786">
            <v>0</v>
          </cell>
          <cell r="AO786" t="str">
            <v>1</v>
          </cell>
          <cell r="AP786" t="str">
            <v>Консолидация электросетевых активов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</row>
        <row r="787">
          <cell r="D787">
            <v>0</v>
          </cell>
          <cell r="E787">
            <v>0</v>
          </cell>
        </row>
        <row r="788">
          <cell r="D788">
            <v>0</v>
          </cell>
          <cell r="E788">
            <v>0</v>
          </cell>
          <cell r="AO788" t="str">
            <v>2</v>
          </cell>
          <cell r="AP788" t="str">
            <v>Приобретение земельных участков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</row>
        <row r="789">
          <cell r="D789">
            <v>0</v>
          </cell>
          <cell r="E789">
            <v>0</v>
          </cell>
        </row>
        <row r="790">
          <cell r="D790">
            <v>0</v>
          </cell>
          <cell r="E790">
            <v>0</v>
          </cell>
          <cell r="AO790" t="str">
            <v>3</v>
          </cell>
          <cell r="AP790" t="str">
            <v>Приобретение прочих активов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</row>
        <row r="791">
          <cell r="D791">
            <v>0</v>
          </cell>
          <cell r="E791">
            <v>0</v>
          </cell>
        </row>
        <row r="792">
          <cell r="D792">
            <v>0</v>
          </cell>
          <cell r="E792">
            <v>0</v>
          </cell>
          <cell r="AO792" t="str">
            <v>2.10.</v>
          </cell>
          <cell r="AP792" t="str">
            <v>Прочие программы и мероприятия</v>
          </cell>
          <cell r="AR792">
            <v>65.58502701107011</v>
          </cell>
          <cell r="AS792">
            <v>130.66637344667009</v>
          </cell>
          <cell r="AT792">
            <v>101.32274301107012</v>
          </cell>
          <cell r="AU792">
            <v>1.1664380999999999</v>
          </cell>
          <cell r="AV792">
            <v>43.091000000000008</v>
          </cell>
          <cell r="AW792">
            <v>70.7102</v>
          </cell>
          <cell r="AX792">
            <v>1.25</v>
          </cell>
          <cell r="AY792">
            <v>9.0091999999999999</v>
          </cell>
          <cell r="AZ792">
            <v>6.8220000000000001</v>
          </cell>
          <cell r="BA792">
            <v>1.7050000000000001</v>
          </cell>
          <cell r="BB792">
            <v>15.382</v>
          </cell>
          <cell r="BC792">
            <v>15.910999999999998</v>
          </cell>
          <cell r="BD792">
            <v>19.637000000000004</v>
          </cell>
          <cell r="BE792">
            <v>44.085000000000001</v>
          </cell>
          <cell r="BF792">
            <v>27.619199999999999</v>
          </cell>
          <cell r="BG792" t="e">
            <v>#DIV/0!</v>
          </cell>
          <cell r="BH792">
            <v>107.23327219999999</v>
          </cell>
          <cell r="BI792">
            <v>0</v>
          </cell>
          <cell r="BJ792">
            <v>50.847380000000001</v>
          </cell>
          <cell r="BK792">
            <v>175.38456925</v>
          </cell>
          <cell r="BL792">
            <v>1.4750000000000001</v>
          </cell>
          <cell r="BM792">
            <v>99.033268969999995</v>
          </cell>
          <cell r="BN792">
            <v>8.0499600000000004</v>
          </cell>
          <cell r="BO792">
            <v>11.543560760000002</v>
          </cell>
          <cell r="BP792">
            <v>17.737759999999998</v>
          </cell>
          <cell r="BQ792">
            <v>38.336764759999994</v>
          </cell>
          <cell r="BR792">
            <v>23.58466</v>
          </cell>
          <cell r="BS792">
            <v>26.470974759999997</v>
          </cell>
          <cell r="BT792">
            <v>17.88470701107012</v>
          </cell>
          <cell r="BU792">
            <v>124.53718925000001</v>
          </cell>
          <cell r="BV792" t="e">
            <v>#DIV/0!</v>
          </cell>
          <cell r="BW792">
            <v>0</v>
          </cell>
          <cell r="BX792">
            <v>0</v>
          </cell>
        </row>
        <row r="793">
          <cell r="D793">
            <v>0</v>
          </cell>
          <cell r="E793">
            <v>0</v>
          </cell>
          <cell r="AO793">
            <v>1</v>
          </cell>
          <cell r="AP793" t="str">
            <v>Здания, сооружения</v>
          </cell>
          <cell r="AR793">
            <v>4.1535999999999991</v>
          </cell>
          <cell r="AS793">
            <v>6.0306064355999993</v>
          </cell>
          <cell r="AT793">
            <v>5.459859999999999</v>
          </cell>
          <cell r="AU793">
            <v>0.48368341999999998</v>
          </cell>
          <cell r="AV793">
            <v>0</v>
          </cell>
          <cell r="AW793">
            <v>1.107</v>
          </cell>
          <cell r="AX793">
            <v>0</v>
          </cell>
          <cell r="AY793">
            <v>4.5999999999999999E-2</v>
          </cell>
          <cell r="AZ793">
            <v>0</v>
          </cell>
          <cell r="BA793">
            <v>4.5999999999999999E-2</v>
          </cell>
          <cell r="BB793">
            <v>0</v>
          </cell>
          <cell r="BC793">
            <v>4.5999999999999999E-2</v>
          </cell>
          <cell r="BD793">
            <v>0</v>
          </cell>
          <cell r="BE793">
            <v>0.96900000000000008</v>
          </cell>
          <cell r="BF793">
            <v>1.107</v>
          </cell>
          <cell r="BG793" t="e">
            <v>#DIV/0!</v>
          </cell>
          <cell r="BH793">
            <v>9.5826525399999998</v>
          </cell>
          <cell r="BI793">
            <v>0</v>
          </cell>
          <cell r="BJ793">
            <v>0</v>
          </cell>
          <cell r="BK793">
            <v>10.854293590000001</v>
          </cell>
          <cell r="BL793">
            <v>0</v>
          </cell>
          <cell r="BM793">
            <v>9.6282133099999996</v>
          </cell>
          <cell r="BN793">
            <v>0</v>
          </cell>
          <cell r="BO793">
            <v>4.5560759999999999E-2</v>
          </cell>
          <cell r="BP793">
            <v>0</v>
          </cell>
          <cell r="BQ793">
            <v>4.5560759999999999E-2</v>
          </cell>
          <cell r="BR793">
            <v>0</v>
          </cell>
          <cell r="BS793">
            <v>1.1349587600000002</v>
          </cell>
          <cell r="BT793">
            <v>4.1536</v>
          </cell>
          <cell r="BU793">
            <v>10.854293590000001</v>
          </cell>
          <cell r="BV793" t="e">
            <v>#DIV/0!</v>
          </cell>
          <cell r="BW793">
            <v>0</v>
          </cell>
          <cell r="BX793">
            <v>0</v>
          </cell>
        </row>
        <row r="794">
          <cell r="D794">
            <v>0</v>
          </cell>
          <cell r="E794">
            <v>0</v>
          </cell>
          <cell r="AN794">
            <v>143</v>
          </cell>
          <cell r="AP794" t="str">
            <v>Строительство производственной базы в г.Михайловск</v>
          </cell>
          <cell r="AQ794" t="str">
            <v>СТФ</v>
          </cell>
          <cell r="AS794">
            <v>0.78786643559999991</v>
          </cell>
          <cell r="AT794">
            <v>0.21711999999999998</v>
          </cell>
          <cell r="AU794">
            <v>0.48368341999999998</v>
          </cell>
          <cell r="AV794">
            <v>0</v>
          </cell>
          <cell r="AW794">
            <v>0.184</v>
          </cell>
          <cell r="AY794">
            <v>4.5999999999999999E-2</v>
          </cell>
          <cell r="BA794">
            <v>4.5999999999999999E-2</v>
          </cell>
          <cell r="BC794">
            <v>4.5999999999999999E-2</v>
          </cell>
          <cell r="BE794">
            <v>4.5999999999999999E-2</v>
          </cell>
          <cell r="BF794">
            <v>0.184</v>
          </cell>
          <cell r="BG794" t="e">
            <v>#DIV/0!</v>
          </cell>
          <cell r="BJ794">
            <v>0</v>
          </cell>
          <cell r="BK794">
            <v>0.18224304</v>
          </cell>
          <cell r="BM794">
            <v>4.5560759999999999E-2</v>
          </cell>
          <cell r="BO794">
            <v>4.5560759999999999E-2</v>
          </cell>
          <cell r="BQ794">
            <v>4.5560759999999999E-2</v>
          </cell>
          <cell r="BS794">
            <v>4.5560759999999999E-2</v>
          </cell>
          <cell r="BT794">
            <v>0</v>
          </cell>
          <cell r="BU794">
            <v>0.18224304</v>
          </cell>
          <cell r="BV794" t="e">
            <v>#DIV/0!</v>
          </cell>
        </row>
        <row r="795">
          <cell r="E795">
            <v>0</v>
          </cell>
          <cell r="AN795">
            <v>144</v>
          </cell>
          <cell r="AP795" t="str">
            <v>Реконструкция РПБ-1 Новотроицких ЭС в г. Изобильном. (1 ПК - замена  мягкой  кровли на здании ЭРЦ, востановление и усиление фундаментов, замена оконных и дверных проемов; 2 ПК -  стр-во КЛ 0,38 кВ, строительство очистных сооружений, канализационной насосн</v>
          </cell>
          <cell r="AQ795" t="str">
            <v>СТФ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BF795">
            <v>0</v>
          </cell>
          <cell r="BG795" t="e">
            <v>#DIV/0!</v>
          </cell>
          <cell r="BH795">
            <v>6.0057507200000009</v>
          </cell>
          <cell r="BJ795">
            <v>0</v>
          </cell>
          <cell r="BK795">
            <v>6.0057507299999999</v>
          </cell>
          <cell r="BM795">
            <v>6.0057507299999999</v>
          </cell>
          <cell r="BT795">
            <v>0</v>
          </cell>
          <cell r="BU795">
            <v>6.0057507299999999</v>
          </cell>
          <cell r="BV795" t="e">
            <v>#DIV/0!</v>
          </cell>
        </row>
        <row r="796">
          <cell r="E796">
            <v>0</v>
          </cell>
          <cell r="AN796">
            <v>145</v>
          </cell>
          <cell r="AP796" t="str">
            <v xml:space="preserve">Реконструкция производственной базы Цимлянского УЭС Шпаковского РЭС </v>
          </cell>
          <cell r="AQ796" t="str">
            <v>СТФ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BF796">
            <v>0</v>
          </cell>
          <cell r="BG796" t="e">
            <v>#DIV/0!</v>
          </cell>
          <cell r="BH796">
            <v>3.5769018199999993</v>
          </cell>
          <cell r="BJ796">
            <v>0</v>
          </cell>
          <cell r="BK796">
            <v>3.5769018200000002</v>
          </cell>
          <cell r="BM796">
            <v>3.5769018200000002</v>
          </cell>
          <cell r="BT796">
            <v>0</v>
          </cell>
          <cell r="BU796">
            <v>3.5769018200000002</v>
          </cell>
          <cell r="BV796" t="e">
            <v>#DIV/0!</v>
          </cell>
        </row>
        <row r="797">
          <cell r="E797">
            <v>2089848.7860900003</v>
          </cell>
          <cell r="AN797">
            <v>146</v>
          </cell>
          <cell r="AP797" t="str">
            <v xml:space="preserve">Реконструкция производственной базы Кисловодского ПУЭС  Предгорного РЭС (переустройство кровли, замена оконных и дверных блоков, переустройство полов, укрепление фундамента и стен основного здания, востановление штукатурки стен и потолков внутри здания и </v>
          </cell>
          <cell r="AQ797" t="str">
            <v>СТФ</v>
          </cell>
          <cell r="AR797">
            <v>4.1535999999999991</v>
          </cell>
          <cell r="AS797">
            <v>5.2427399999999995</v>
          </cell>
          <cell r="AT797">
            <v>5.2427399999999995</v>
          </cell>
          <cell r="AU797">
            <v>0</v>
          </cell>
          <cell r="AV797">
            <v>0</v>
          </cell>
          <cell r="AW797">
            <v>0.92300000000000004</v>
          </cell>
          <cell r="BE797">
            <v>0.92300000000000004</v>
          </cell>
          <cell r="BF797">
            <v>0.92300000000000004</v>
          </cell>
          <cell r="BG797" t="e">
            <v>#DIV/0!</v>
          </cell>
          <cell r="BJ797">
            <v>0</v>
          </cell>
          <cell r="BK797">
            <v>1.0893980000000001</v>
          </cell>
          <cell r="BS797">
            <v>1.0893980000000001</v>
          </cell>
          <cell r="BT797">
            <v>4.1536</v>
          </cell>
          <cell r="BU797">
            <v>1.0893980000000001</v>
          </cell>
          <cell r="BV797" t="e">
            <v>#DIV/0!</v>
          </cell>
        </row>
        <row r="798">
          <cell r="E798">
            <v>1405684.8103700001</v>
          </cell>
          <cell r="BF798">
            <v>0</v>
          </cell>
          <cell r="BG798" t="e">
            <v>#DIV/0!</v>
          </cell>
          <cell r="BU798">
            <v>0</v>
          </cell>
          <cell r="BV798" t="e">
            <v>#DIV/0!</v>
          </cell>
        </row>
        <row r="799">
          <cell r="E799">
            <v>0</v>
          </cell>
          <cell r="AN799">
            <v>147</v>
          </cell>
          <cell r="AO799">
            <v>2</v>
          </cell>
          <cell r="AP799" t="str">
            <v>Оборудование, не входящее в сметы строек, в.т.ч.:</v>
          </cell>
          <cell r="AQ799" t="str">
            <v>СТФ</v>
          </cell>
          <cell r="AR799">
            <v>47.700320000000005</v>
          </cell>
          <cell r="AS799">
            <v>66.343139999999991</v>
          </cell>
          <cell r="AT799">
            <v>66.343139999999991</v>
          </cell>
          <cell r="AU799">
            <v>0</v>
          </cell>
          <cell r="AV799">
            <v>40.424000000000007</v>
          </cell>
          <cell r="AW799">
            <v>56.222999999999999</v>
          </cell>
          <cell r="AX799">
            <v>1.25</v>
          </cell>
          <cell r="AY799">
            <v>8.9580000000000002</v>
          </cell>
          <cell r="AZ799">
            <v>6.8220000000000001</v>
          </cell>
          <cell r="BA799">
            <v>0.309</v>
          </cell>
          <cell r="BB799">
            <v>13.882</v>
          </cell>
          <cell r="BC799">
            <v>7.2070000000000007</v>
          </cell>
          <cell r="BD799">
            <v>18.470000000000002</v>
          </cell>
          <cell r="BE799">
            <v>39.749000000000002</v>
          </cell>
          <cell r="BF799">
            <v>15.798999999999999</v>
          </cell>
          <cell r="BG799" t="e">
            <v>#DIV/0!</v>
          </cell>
          <cell r="BH799">
            <v>60.286999999999999</v>
          </cell>
          <cell r="BI799">
            <v>0</v>
          </cell>
          <cell r="BJ799">
            <v>47.700320000000005</v>
          </cell>
          <cell r="BK799">
            <v>111.02271999999999</v>
          </cell>
          <cell r="BL799">
            <v>1.4750000000000001</v>
          </cell>
          <cell r="BM799">
            <v>51.68</v>
          </cell>
          <cell r="BN799">
            <v>8.0499600000000004</v>
          </cell>
          <cell r="BO799">
            <v>10.849</v>
          </cell>
          <cell r="BP799">
            <v>16.380759999999999</v>
          </cell>
          <cell r="BQ799">
            <v>29.101599999999998</v>
          </cell>
          <cell r="BR799">
            <v>21.794599999999999</v>
          </cell>
          <cell r="BS799">
            <v>19.392119999999998</v>
          </cell>
          <cell r="BT799">
            <v>0</v>
          </cell>
          <cell r="BU799">
            <v>63.322399999999995</v>
          </cell>
          <cell r="BV799" t="e">
            <v>#DIV/0!</v>
          </cell>
          <cell r="BW799">
            <v>0</v>
          </cell>
          <cell r="BX799">
            <v>0</v>
          </cell>
        </row>
        <row r="800">
          <cell r="AN800">
            <v>148</v>
          </cell>
          <cell r="AP800" t="str">
            <v>Спецтехника, механизмы</v>
          </cell>
          <cell r="AQ800" t="str">
            <v>СТФ</v>
          </cell>
          <cell r="AR800">
            <v>33.866</v>
          </cell>
          <cell r="AS800">
            <v>44.520219999999995</v>
          </cell>
          <cell r="AT800">
            <v>44.520219999999995</v>
          </cell>
          <cell r="AV800">
            <v>28.7</v>
          </cell>
          <cell r="AW800">
            <v>37.728999999999999</v>
          </cell>
          <cell r="AX800">
            <v>0</v>
          </cell>
          <cell r="AY800">
            <v>1.22</v>
          </cell>
          <cell r="AZ800">
            <v>2.6</v>
          </cell>
          <cell r="BB800">
            <v>10.1</v>
          </cell>
          <cell r="BD800">
            <v>16</v>
          </cell>
          <cell r="BE800">
            <v>36.509</v>
          </cell>
          <cell r="BF800">
            <v>9.0289999999999999</v>
          </cell>
          <cell r="BG800">
            <v>1.3145993031358885</v>
          </cell>
          <cell r="BH800">
            <v>51.915999999999997</v>
          </cell>
          <cell r="BJ800">
            <v>33.866</v>
          </cell>
          <cell r="BK800">
            <v>85.636399999999995</v>
          </cell>
          <cell r="BL800">
            <v>0</v>
          </cell>
          <cell r="BM800">
            <v>37.646000000000001</v>
          </cell>
          <cell r="BN800">
            <v>3.0680000000000001</v>
          </cell>
          <cell r="BO800">
            <v>10.39</v>
          </cell>
          <cell r="BP800">
            <v>11.917999999999999</v>
          </cell>
          <cell r="BQ800">
            <v>20.219000000000001</v>
          </cell>
          <cell r="BR800">
            <v>18.88</v>
          </cell>
          <cell r="BS800">
            <v>17.381399999999999</v>
          </cell>
          <cell r="BU800">
            <v>51.770399999999995</v>
          </cell>
          <cell r="BV800">
            <v>2.5286836355046356</v>
          </cell>
        </row>
        <row r="801">
          <cell r="AN801">
            <v>149</v>
          </cell>
          <cell r="AP801" t="str">
            <v>Приборы и другие средства  малой механизации</v>
          </cell>
          <cell r="AQ801" t="str">
            <v>СТФ</v>
          </cell>
          <cell r="AR801">
            <v>1.3923999999999999</v>
          </cell>
          <cell r="AS801">
            <v>4.1536</v>
          </cell>
          <cell r="AT801">
            <v>4.1536</v>
          </cell>
          <cell r="AV801">
            <v>1.18</v>
          </cell>
          <cell r="AW801">
            <v>3.52</v>
          </cell>
          <cell r="AX801">
            <v>0.02</v>
          </cell>
          <cell r="AY801">
            <v>3.52</v>
          </cell>
          <cell r="AZ801">
            <v>1.01</v>
          </cell>
          <cell r="BB801">
            <v>0.15</v>
          </cell>
          <cell r="BF801">
            <v>2.34</v>
          </cell>
          <cell r="BG801">
            <v>2.9830508474576272</v>
          </cell>
          <cell r="BJ801">
            <v>1.3924000000000001</v>
          </cell>
          <cell r="BK801">
            <v>4.1536</v>
          </cell>
          <cell r="BL801">
            <v>2.3599999999999999E-2</v>
          </cell>
          <cell r="BM801">
            <v>4.1536</v>
          </cell>
          <cell r="BN801">
            <v>1.1918</v>
          </cell>
          <cell r="BP801">
            <v>0.17699999999999999</v>
          </cell>
          <cell r="BR801">
            <v>0</v>
          </cell>
          <cell r="BU801">
            <v>2.7611999999999997</v>
          </cell>
          <cell r="BV801">
            <v>2.9830508474576267</v>
          </cell>
        </row>
        <row r="802">
          <cell r="AN802">
            <v>150</v>
          </cell>
          <cell r="AP802" t="str">
            <v>Оргтехника</v>
          </cell>
          <cell r="AQ802" t="str">
            <v>СТФ</v>
          </cell>
          <cell r="AR802">
            <v>0.94399999999999995</v>
          </cell>
          <cell r="AS802">
            <v>0.94399999999999995</v>
          </cell>
          <cell r="AT802">
            <v>0.94399999999999995</v>
          </cell>
          <cell r="AV802">
            <v>0.8</v>
          </cell>
          <cell r="AW802">
            <v>0.8</v>
          </cell>
          <cell r="AX802">
            <v>0.37</v>
          </cell>
          <cell r="AZ802">
            <v>0.11</v>
          </cell>
          <cell r="BB802">
            <v>0.32</v>
          </cell>
          <cell r="BC802">
            <v>0.8</v>
          </cell>
          <cell r="BF802">
            <v>0</v>
          </cell>
          <cell r="BG802">
            <v>1</v>
          </cell>
          <cell r="BJ802">
            <v>0.94399999999999995</v>
          </cell>
          <cell r="BK802">
            <v>0.94399999999999995</v>
          </cell>
          <cell r="BL802">
            <v>0.43659999999999999</v>
          </cell>
          <cell r="BN802">
            <v>0.12979999999999997</v>
          </cell>
          <cell r="BP802">
            <v>0.37759999999999999</v>
          </cell>
          <cell r="BQ802">
            <v>0.94399999999999995</v>
          </cell>
          <cell r="BR802">
            <v>0</v>
          </cell>
          <cell r="BU802">
            <v>0</v>
          </cell>
          <cell r="BV802">
            <v>1</v>
          </cell>
        </row>
        <row r="803">
          <cell r="AN803">
            <v>151</v>
          </cell>
          <cell r="AP803" t="str">
            <v>Вычислительная техника</v>
          </cell>
          <cell r="AQ803" t="str">
            <v>СТФ</v>
          </cell>
          <cell r="AR803">
            <v>2.8437999999999999</v>
          </cell>
          <cell r="AS803">
            <v>4.0237999999999996</v>
          </cell>
          <cell r="AT803">
            <v>4.0237999999999996</v>
          </cell>
          <cell r="AV803">
            <v>2.41</v>
          </cell>
          <cell r="AW803">
            <v>3.41</v>
          </cell>
          <cell r="AX803">
            <v>0</v>
          </cell>
          <cell r="AZ803">
            <v>1.07</v>
          </cell>
          <cell r="BB803">
            <v>0.72</v>
          </cell>
          <cell r="BC803">
            <v>3.41</v>
          </cell>
          <cell r="BD803">
            <v>0.62</v>
          </cell>
          <cell r="BF803">
            <v>1</v>
          </cell>
          <cell r="BG803">
            <v>1.4149377593360997</v>
          </cell>
          <cell r="BJ803">
            <v>2.8437999999999994</v>
          </cell>
          <cell r="BK803">
            <v>4.0237999999999996</v>
          </cell>
          <cell r="BL803">
            <v>0</v>
          </cell>
          <cell r="BN803">
            <v>1.2625999999999999</v>
          </cell>
          <cell r="BP803">
            <v>0.84959999999999991</v>
          </cell>
          <cell r="BQ803">
            <v>4.0237999999999996</v>
          </cell>
          <cell r="BR803">
            <v>0.73159999999999992</v>
          </cell>
          <cell r="BU803">
            <v>1.1800000000000002</v>
          </cell>
          <cell r="BV803">
            <v>1.4149377593360997</v>
          </cell>
        </row>
        <row r="804">
          <cell r="AN804">
            <v>152</v>
          </cell>
          <cell r="AP804" t="str">
            <v>Измерительные приборы и лабораторное оборудование</v>
          </cell>
          <cell r="AQ804" t="str">
            <v>СТФ</v>
          </cell>
          <cell r="AR804">
            <v>6.5548999999999991</v>
          </cell>
          <cell r="AS804">
            <v>10.3545</v>
          </cell>
          <cell r="AT804">
            <v>10.3545</v>
          </cell>
          <cell r="AV804">
            <v>5.5549999999999997</v>
          </cell>
          <cell r="AW804">
            <v>8.7750000000000004</v>
          </cell>
          <cell r="AX804">
            <v>0.5</v>
          </cell>
          <cell r="AY804">
            <v>3.9329999999999998</v>
          </cell>
          <cell r="AZ804">
            <v>1.25</v>
          </cell>
          <cell r="BA804">
            <v>0.309</v>
          </cell>
          <cell r="BB804">
            <v>1.9550000000000001</v>
          </cell>
          <cell r="BC804">
            <v>2.9970000000000003</v>
          </cell>
          <cell r="BD804">
            <v>1.85</v>
          </cell>
          <cell r="BE804">
            <v>1.536</v>
          </cell>
          <cell r="BF804">
            <v>3.2200000000000006</v>
          </cell>
          <cell r="BG804">
            <v>1.5796579657965799</v>
          </cell>
          <cell r="BH804">
            <v>0</v>
          </cell>
          <cell r="BJ804">
            <v>6.5548999999999999</v>
          </cell>
          <cell r="BK804">
            <v>13.917900000000001</v>
          </cell>
          <cell r="BL804">
            <v>0.59</v>
          </cell>
          <cell r="BM804">
            <v>9.8804000000000016</v>
          </cell>
          <cell r="BN804">
            <v>1.4750000000000001</v>
          </cell>
          <cell r="BO804">
            <v>0.45900000000000002</v>
          </cell>
          <cell r="BP804">
            <v>2.3069000000000002</v>
          </cell>
          <cell r="BQ804">
            <v>3.5785</v>
          </cell>
          <cell r="BR804">
            <v>2.1829999999999998</v>
          </cell>
          <cell r="BU804">
            <v>7.3630000000000013</v>
          </cell>
          <cell r="BV804">
            <v>2.1232818197073948</v>
          </cell>
        </row>
        <row r="805">
          <cell r="AN805">
            <v>153</v>
          </cell>
          <cell r="AP805" t="str">
            <v>Мебель</v>
          </cell>
          <cell r="AQ805" t="str">
            <v>СТФ</v>
          </cell>
          <cell r="AR805">
            <v>0.50031999999999999</v>
          </cell>
          <cell r="AS805">
            <v>0.50031999999999999</v>
          </cell>
          <cell r="AT805">
            <v>0.50031999999999999</v>
          </cell>
          <cell r="AV805">
            <v>0.42399999999999999</v>
          </cell>
          <cell r="AW805">
            <v>0.42399999999999999</v>
          </cell>
          <cell r="AX805">
            <v>0</v>
          </cell>
          <cell r="AZ805">
            <v>0.21199999999999999</v>
          </cell>
          <cell r="BB805">
            <v>0.21199999999999999</v>
          </cell>
          <cell r="BE805">
            <v>0.42399999999999999</v>
          </cell>
          <cell r="BF805">
            <v>0</v>
          </cell>
          <cell r="BG805">
            <v>1</v>
          </cell>
          <cell r="BJ805">
            <v>0.50031999999999999</v>
          </cell>
          <cell r="BK805">
            <v>0.50031999999999999</v>
          </cell>
          <cell r="BL805">
            <v>0</v>
          </cell>
          <cell r="BN805">
            <v>0.25015999999999999</v>
          </cell>
          <cell r="BP805">
            <v>0.25015999999999999</v>
          </cell>
          <cell r="BR805">
            <v>0</v>
          </cell>
          <cell r="BS805">
            <v>0.50031999999999999</v>
          </cell>
          <cell r="BU805">
            <v>0</v>
          </cell>
          <cell r="BV805">
            <v>1</v>
          </cell>
        </row>
        <row r="806">
          <cell r="AN806">
            <v>154</v>
          </cell>
          <cell r="AP806" t="str">
            <v>Бытовая техника</v>
          </cell>
          <cell r="AQ806" t="str">
            <v>СТФ</v>
          </cell>
          <cell r="AS806">
            <v>0</v>
          </cell>
          <cell r="AT806">
            <v>0</v>
          </cell>
          <cell r="AV806">
            <v>0</v>
          </cell>
          <cell r="AW806">
            <v>0</v>
          </cell>
          <cell r="AX806">
            <v>0</v>
          </cell>
          <cell r="BF806">
            <v>0</v>
          </cell>
          <cell r="BG806" t="e">
            <v>#DIV/0!</v>
          </cell>
          <cell r="BJ806">
            <v>0</v>
          </cell>
          <cell r="BK806">
            <v>0</v>
          </cell>
          <cell r="BL806">
            <v>0</v>
          </cell>
          <cell r="BN806">
            <v>0</v>
          </cell>
          <cell r="BP806">
            <v>0</v>
          </cell>
          <cell r="BR806">
            <v>0</v>
          </cell>
          <cell r="BU806">
            <v>0</v>
          </cell>
          <cell r="BV806" t="e">
            <v>#DIV/0!</v>
          </cell>
        </row>
        <row r="807">
          <cell r="AN807">
            <v>155</v>
          </cell>
          <cell r="AP807" t="str">
            <v>Прочие</v>
          </cell>
          <cell r="AQ807" t="str">
            <v>СТФ</v>
          </cell>
          <cell r="AR807">
            <v>1.5104</v>
          </cell>
          <cell r="AS807">
            <v>1.5104</v>
          </cell>
          <cell r="AT807">
            <v>1.5104</v>
          </cell>
          <cell r="AV807">
            <v>1.2799999999999998</v>
          </cell>
          <cell r="AW807">
            <v>1.28</v>
          </cell>
          <cell r="AX807">
            <v>0.36</v>
          </cell>
          <cell r="AZ807">
            <v>0.56999999999999995</v>
          </cell>
          <cell r="BB807">
            <v>0.35</v>
          </cell>
          <cell r="BE807">
            <v>1.28</v>
          </cell>
          <cell r="BF807">
            <v>0</v>
          </cell>
          <cell r="BG807">
            <v>1.0000000000000002</v>
          </cell>
          <cell r="BH807">
            <v>8.3710000000000004</v>
          </cell>
          <cell r="BJ807">
            <v>1.5104</v>
          </cell>
          <cell r="BK807">
            <v>1.5104</v>
          </cell>
          <cell r="BL807">
            <v>0.42479999999999996</v>
          </cell>
          <cell r="BN807">
            <v>0.67259999999999986</v>
          </cell>
          <cell r="BP807">
            <v>0.41299999999999998</v>
          </cell>
          <cell r="BR807">
            <v>0</v>
          </cell>
          <cell r="BS807">
            <v>1.5104</v>
          </cell>
          <cell r="BU807">
            <v>0</v>
          </cell>
          <cell r="BV807">
            <v>1</v>
          </cell>
        </row>
        <row r="808">
          <cell r="AN808">
            <v>156</v>
          </cell>
          <cell r="AP808" t="str">
            <v>Средства связи и ТМ</v>
          </cell>
          <cell r="AQ808" t="str">
            <v>СТФ</v>
          </cell>
          <cell r="AR808">
            <v>8.8499999999999995E-2</v>
          </cell>
          <cell r="AS808">
            <v>0.33629999999999993</v>
          </cell>
          <cell r="AT808">
            <v>0.33629999999999993</v>
          </cell>
          <cell r="AV808">
            <v>7.4999999999999997E-2</v>
          </cell>
          <cell r="AW808">
            <v>0.28499999999999998</v>
          </cell>
          <cell r="AX808">
            <v>0</v>
          </cell>
          <cell r="AY808">
            <v>0.28499999999999998</v>
          </cell>
          <cell r="BB808">
            <v>7.4999999999999997E-2</v>
          </cell>
          <cell r="BF808">
            <v>0.20999999999999996</v>
          </cell>
          <cell r="BG808">
            <v>3.8</v>
          </cell>
          <cell r="BJ808">
            <v>8.8499999999999995E-2</v>
          </cell>
          <cell r="BK808">
            <v>0.33629999999999993</v>
          </cell>
          <cell r="BL808">
            <v>0</v>
          </cell>
          <cell r="BN808">
            <v>0</v>
          </cell>
          <cell r="BP808">
            <v>8.8499999999999995E-2</v>
          </cell>
          <cell r="BQ808">
            <v>0.33629999999999993</v>
          </cell>
          <cell r="BR808">
            <v>0</v>
          </cell>
          <cell r="BU808">
            <v>0.24779999999999994</v>
          </cell>
          <cell r="BV808">
            <v>3.7999999999999994</v>
          </cell>
        </row>
        <row r="809">
          <cell r="BF809">
            <v>0</v>
          </cell>
          <cell r="BG809" t="e">
            <v>#DIV/0!</v>
          </cell>
          <cell r="BU809">
            <v>0</v>
          </cell>
          <cell r="BV809" t="e">
            <v>#DIV/0!</v>
          </cell>
        </row>
        <row r="810">
          <cell r="AO810">
            <v>3</v>
          </cell>
          <cell r="AP810" t="str">
            <v>НМА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</row>
        <row r="812">
          <cell r="AO812">
            <v>4</v>
          </cell>
          <cell r="AP812" t="str">
            <v>Долгосрочные вложения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</row>
        <row r="814">
          <cell r="AO814">
            <v>5</v>
          </cell>
          <cell r="AP814" t="str">
            <v>Прочие мероприятия</v>
          </cell>
          <cell r="AR814">
            <v>13.73110701107011</v>
          </cell>
          <cell r="AS814">
            <v>58.29262701107011</v>
          </cell>
          <cell r="AT814">
            <v>29.519743011070116</v>
          </cell>
          <cell r="AU814">
            <v>0.68275467999999995</v>
          </cell>
          <cell r="AV814">
            <v>2.6669999999999998</v>
          </cell>
          <cell r="AW814">
            <v>13.380199999999999</v>
          </cell>
          <cell r="AX814">
            <v>0</v>
          </cell>
          <cell r="AY814">
            <v>5.1999999999999998E-3</v>
          </cell>
          <cell r="AZ814">
            <v>0</v>
          </cell>
          <cell r="BA814">
            <v>1.35</v>
          </cell>
          <cell r="BB814">
            <v>1.5</v>
          </cell>
          <cell r="BC814">
            <v>8.6579999999999977</v>
          </cell>
          <cell r="BD814">
            <v>1.167</v>
          </cell>
          <cell r="BE814">
            <v>3.367</v>
          </cell>
          <cell r="BF814">
            <v>10.713199999999999</v>
          </cell>
          <cell r="BG814" t="e">
            <v>#DIV/0!</v>
          </cell>
          <cell r="BH814">
            <v>37.363619659999991</v>
          </cell>
          <cell r="BI814">
            <v>0</v>
          </cell>
          <cell r="BJ814">
            <v>3.1470599999999997</v>
          </cell>
          <cell r="BK814">
            <v>53.507555660000001</v>
          </cell>
          <cell r="BL814">
            <v>0</v>
          </cell>
          <cell r="BM814">
            <v>37.725055660000002</v>
          </cell>
          <cell r="BN814">
            <v>0</v>
          </cell>
          <cell r="BO814">
            <v>0.64900000000000002</v>
          </cell>
          <cell r="BP814">
            <v>1.357</v>
          </cell>
          <cell r="BQ814">
            <v>9.1896039999999992</v>
          </cell>
          <cell r="BR814">
            <v>1.79006</v>
          </cell>
          <cell r="BS814">
            <v>5.9438959999999996</v>
          </cell>
          <cell r="BT814">
            <v>13.731107011070119</v>
          </cell>
          <cell r="BU814">
            <v>50.360495660000005</v>
          </cell>
          <cell r="BV814" t="e">
            <v>#DIV/0!</v>
          </cell>
          <cell r="BW814">
            <v>0</v>
          </cell>
          <cell r="BX814">
            <v>0</v>
          </cell>
        </row>
        <row r="815">
          <cell r="AP815" t="str">
            <v xml:space="preserve">Техническое перевооружение и реконструкция, в.т.ч.: </v>
          </cell>
          <cell r="AQ815" t="str">
            <v>Филиал...</v>
          </cell>
          <cell r="AR815">
            <v>13.73110701107011</v>
          </cell>
          <cell r="AS815">
            <v>54.10362701107011</v>
          </cell>
          <cell r="AT815">
            <v>25.330743011070116</v>
          </cell>
          <cell r="AU815">
            <v>0.68275467999999995</v>
          </cell>
          <cell r="AV815">
            <v>2.6669999999999998</v>
          </cell>
          <cell r="AW815">
            <v>9.8301999999999978</v>
          </cell>
          <cell r="AX815">
            <v>0</v>
          </cell>
          <cell r="AY815">
            <v>5.1999999999999998E-3</v>
          </cell>
          <cell r="AZ815">
            <v>0</v>
          </cell>
          <cell r="BA815">
            <v>0</v>
          </cell>
          <cell r="BB815">
            <v>1.5</v>
          </cell>
          <cell r="BC815">
            <v>8.6579999999999977</v>
          </cell>
          <cell r="BD815">
            <v>1.167</v>
          </cell>
          <cell r="BE815">
            <v>1.167</v>
          </cell>
          <cell r="BF815">
            <v>7.1631999999999989</v>
          </cell>
          <cell r="BG815" t="e">
            <v>#DIV/0!</v>
          </cell>
          <cell r="BH815">
            <v>37.363619659999991</v>
          </cell>
          <cell r="BI815">
            <v>0</v>
          </cell>
          <cell r="BJ815">
            <v>3.1470599999999997</v>
          </cell>
          <cell r="BK815">
            <v>49.318555660000001</v>
          </cell>
          <cell r="BL815">
            <v>0</v>
          </cell>
          <cell r="BM815">
            <v>37.725055660000002</v>
          </cell>
          <cell r="BN815">
            <v>0</v>
          </cell>
          <cell r="BO815">
            <v>0</v>
          </cell>
          <cell r="BP815">
            <v>1.357</v>
          </cell>
          <cell r="BQ815">
            <v>8.2456040000000002</v>
          </cell>
          <cell r="BR815">
            <v>1.79006</v>
          </cell>
          <cell r="BS815">
            <v>3.3478959999999995</v>
          </cell>
          <cell r="BT815">
            <v>13.731107011070119</v>
          </cell>
          <cell r="BU815">
            <v>46.171495660000005</v>
          </cell>
          <cell r="BV815" t="e">
            <v>#DIV/0!</v>
          </cell>
          <cell r="BW815">
            <v>0</v>
          </cell>
          <cell r="BX815">
            <v>0</v>
          </cell>
        </row>
        <row r="816">
          <cell r="AN816">
            <v>157</v>
          </cell>
          <cell r="AP816" t="str">
            <v>ПИРы будущих лет</v>
          </cell>
          <cell r="AR816">
            <v>0</v>
          </cell>
          <cell r="AS816">
            <v>0</v>
          </cell>
          <cell r="AT816">
            <v>10.222575999999998</v>
          </cell>
          <cell r="AU816">
            <v>0.68275467999999995</v>
          </cell>
          <cell r="AV816">
            <v>1.5</v>
          </cell>
          <cell r="AW816">
            <v>8.663199999999998</v>
          </cell>
          <cell r="AX816">
            <v>0</v>
          </cell>
          <cell r="AY816">
            <v>5.1999999999999998E-3</v>
          </cell>
          <cell r="AZ816">
            <v>0</v>
          </cell>
          <cell r="BA816">
            <v>0</v>
          </cell>
          <cell r="BB816">
            <v>1.5</v>
          </cell>
          <cell r="BC816">
            <v>8.6579999999999977</v>
          </cell>
          <cell r="BD816">
            <v>0</v>
          </cell>
          <cell r="BE816">
            <v>0</v>
          </cell>
          <cell r="BF816">
            <v>7.1631999999999989</v>
          </cell>
          <cell r="BG816" t="e">
            <v>#DIV/0!</v>
          </cell>
          <cell r="BH816">
            <v>0.16</v>
          </cell>
          <cell r="BI816">
            <v>0</v>
          </cell>
          <cell r="BJ816">
            <v>1.77</v>
          </cell>
          <cell r="BK816">
            <v>10.380896</v>
          </cell>
          <cell r="BL816">
            <v>0</v>
          </cell>
          <cell r="BM816">
            <v>0.16445599999999999</v>
          </cell>
          <cell r="BN816">
            <v>0</v>
          </cell>
          <cell r="BO816">
            <v>0</v>
          </cell>
          <cell r="BP816">
            <v>1.357</v>
          </cell>
          <cell r="BQ816">
            <v>8.2456040000000002</v>
          </cell>
          <cell r="BR816">
            <v>0.41299999999999998</v>
          </cell>
          <cell r="BS816">
            <v>1.9708359999999998</v>
          </cell>
          <cell r="BT816">
            <v>0</v>
          </cell>
          <cell r="BU816">
            <v>8.6108960000000003</v>
          </cell>
          <cell r="BV816" t="e">
            <v>#DIV/0!</v>
          </cell>
          <cell r="BW816">
            <v>0</v>
          </cell>
          <cell r="BX816">
            <v>0</v>
          </cell>
        </row>
        <row r="817">
          <cell r="AN817">
            <v>158</v>
          </cell>
          <cell r="AP817" t="str">
            <v>Системный проект связи</v>
          </cell>
          <cell r="AQ817" t="str">
            <v>СТФ</v>
          </cell>
          <cell r="AS817">
            <v>0</v>
          </cell>
          <cell r="AT817">
            <v>1.77</v>
          </cell>
          <cell r="AU817">
            <v>0</v>
          </cell>
          <cell r="AV817">
            <v>1.5</v>
          </cell>
          <cell r="AW817">
            <v>1.5</v>
          </cell>
          <cell r="AX817">
            <v>0</v>
          </cell>
          <cell r="AZ817">
            <v>0</v>
          </cell>
          <cell r="BB817">
            <v>1.5</v>
          </cell>
          <cell r="BC817">
            <v>1.5</v>
          </cell>
          <cell r="BD817">
            <v>0</v>
          </cell>
          <cell r="BF817">
            <v>0</v>
          </cell>
          <cell r="BG817">
            <v>1</v>
          </cell>
          <cell r="BJ817">
            <v>1.77</v>
          </cell>
          <cell r="BK817">
            <v>1.77</v>
          </cell>
          <cell r="BL817">
            <v>0</v>
          </cell>
          <cell r="BN817">
            <v>0</v>
          </cell>
          <cell r="BP817">
            <v>1.357</v>
          </cell>
          <cell r="BQ817">
            <v>1.77</v>
          </cell>
          <cell r="BR817">
            <v>0.41299999999999998</v>
          </cell>
          <cell r="BT817">
            <v>0</v>
          </cell>
          <cell r="BU817">
            <v>0</v>
          </cell>
          <cell r="BV817">
            <v>1</v>
          </cell>
        </row>
        <row r="818">
          <cell r="AN818">
            <v>159</v>
          </cell>
          <cell r="AP818" t="str">
            <v>Реконструкция ВЛ-10кВ Ф-154 от ПС "Пригородная" (участок опор № 1-61.</v>
          </cell>
          <cell r="AQ818" t="str">
            <v>СТФ</v>
          </cell>
          <cell r="AS818">
            <v>0</v>
          </cell>
          <cell r="AT818">
            <v>0.48379999999999995</v>
          </cell>
          <cell r="AU818">
            <v>0</v>
          </cell>
          <cell r="AV818">
            <v>0</v>
          </cell>
          <cell r="AW818">
            <v>0.41</v>
          </cell>
          <cell r="BC818">
            <v>0.41</v>
          </cell>
          <cell r="BF818">
            <v>0.41</v>
          </cell>
          <cell r="BG818" t="e">
            <v>#DIV/0!</v>
          </cell>
          <cell r="BJ818">
            <v>0</v>
          </cell>
          <cell r="BK818">
            <v>0.48380000000000001</v>
          </cell>
          <cell r="BQ818">
            <v>0.37091333333333332</v>
          </cell>
          <cell r="BS818">
            <v>0.11288666666666666</v>
          </cell>
          <cell r="BT818">
            <v>0</v>
          </cell>
          <cell r="BU818">
            <v>0.48380000000000001</v>
          </cell>
          <cell r="BV818" t="e">
            <v>#DIV/0!</v>
          </cell>
        </row>
        <row r="819">
          <cell r="AN819">
            <v>160</v>
          </cell>
          <cell r="AP819" t="str">
            <v xml:space="preserve">Реконструкция ВЛ-10кВ Ф-156 от ПС «Пригородная»» с. Татарка  Шпаковского района </v>
          </cell>
          <cell r="AQ819" t="str">
            <v>СТФ</v>
          </cell>
          <cell r="AS819">
            <v>0</v>
          </cell>
          <cell r="AT819">
            <v>0.42479999999999996</v>
          </cell>
          <cell r="AU819">
            <v>0</v>
          </cell>
          <cell r="AV819">
            <v>0</v>
          </cell>
          <cell r="AW819">
            <v>0.36</v>
          </cell>
          <cell r="BC819">
            <v>0.36</v>
          </cell>
          <cell r="BF819">
            <v>0.36</v>
          </cell>
          <cell r="BG819" t="e">
            <v>#DIV/0!</v>
          </cell>
          <cell r="BJ819">
            <v>0</v>
          </cell>
          <cell r="BK819">
            <v>0.42479999999999996</v>
          </cell>
          <cell r="BQ819">
            <v>0.32567999999999997</v>
          </cell>
          <cell r="BS819">
            <v>9.9119999999999986E-2</v>
          </cell>
          <cell r="BT819">
            <v>0</v>
          </cell>
          <cell r="BU819">
            <v>0.42479999999999996</v>
          </cell>
          <cell r="BV819" t="e">
            <v>#DIV/0!</v>
          </cell>
        </row>
        <row r="820">
          <cell r="AN820">
            <v>161</v>
          </cell>
          <cell r="AP820" t="str">
            <v>Реконструкция ВЛ 10 кВ Ф-163 (установкой доп.ТП для разгрузки КТП-15/163 в с.Старомарьевка Грачевского района )</v>
          </cell>
          <cell r="AQ820" t="str">
            <v>СТФ</v>
          </cell>
          <cell r="AS820">
            <v>0</v>
          </cell>
          <cell r="AT820">
            <v>9.4399999999999998E-2</v>
          </cell>
          <cell r="AU820">
            <v>0</v>
          </cell>
          <cell r="AV820">
            <v>0</v>
          </cell>
          <cell r="AW820">
            <v>0.08</v>
          </cell>
          <cell r="BC820">
            <v>0.08</v>
          </cell>
          <cell r="BF820">
            <v>0.08</v>
          </cell>
          <cell r="BG820" t="e">
            <v>#DIV/0!</v>
          </cell>
          <cell r="BJ820">
            <v>0</v>
          </cell>
          <cell r="BK820">
            <v>9.4399999999999984E-2</v>
          </cell>
          <cell r="BQ820">
            <v>7.2373333333333317E-2</v>
          </cell>
          <cell r="BS820">
            <v>2.202666666666666E-2</v>
          </cell>
          <cell r="BT820">
            <v>0</v>
          </cell>
          <cell r="BU820">
            <v>9.4399999999999984E-2</v>
          </cell>
          <cell r="BV820" t="e">
            <v>#DIV/0!</v>
          </cell>
        </row>
        <row r="821">
          <cell r="AN821">
            <v>162</v>
          </cell>
          <cell r="AP821" t="str">
            <v>Реконструкция ВЛ-10 кВ Ф-135 от ПС «Промкомплекс»» (установка дополнительной ТП   для разгрузки ТП 28/135  в с. Верхнерусское Шпаковского района )</v>
          </cell>
          <cell r="AQ821" t="str">
            <v>СТФ</v>
          </cell>
          <cell r="AS821">
            <v>0</v>
          </cell>
          <cell r="AT821">
            <v>9.4399999999999998E-2</v>
          </cell>
          <cell r="AU821">
            <v>0</v>
          </cell>
          <cell r="AV821">
            <v>0</v>
          </cell>
          <cell r="AW821">
            <v>0.08</v>
          </cell>
          <cell r="BC821">
            <v>0.08</v>
          </cell>
          <cell r="BF821">
            <v>0.08</v>
          </cell>
          <cell r="BG821" t="e">
            <v>#DIV/0!</v>
          </cell>
          <cell r="BJ821">
            <v>0</v>
          </cell>
          <cell r="BK821">
            <v>9.4399999999999984E-2</v>
          </cell>
          <cell r="BQ821">
            <v>7.2373333333333317E-2</v>
          </cell>
          <cell r="BS821">
            <v>2.202666666666666E-2</v>
          </cell>
          <cell r="BT821">
            <v>0</v>
          </cell>
          <cell r="BU821">
            <v>9.4399999999999984E-2</v>
          </cell>
          <cell r="BV821" t="e">
            <v>#DIV/0!</v>
          </cell>
        </row>
        <row r="822">
          <cell r="AN822">
            <v>163</v>
          </cell>
          <cell r="AP822" t="str">
            <v>Реконструкция ВЛ-10 кВ Ф-161 от ПС «Ставрополь-330»» ( установка   дополнительной ТП  для разгрузки  ТП2/161, 3/161 в х. Ташла Шпаковского района )</v>
          </cell>
          <cell r="AQ822" t="str">
            <v>СТФ</v>
          </cell>
          <cell r="AS822">
            <v>0</v>
          </cell>
          <cell r="AT822">
            <v>9.4399999999999998E-2</v>
          </cell>
          <cell r="AU822">
            <v>0</v>
          </cell>
          <cell r="AV822">
            <v>0</v>
          </cell>
          <cell r="AW822">
            <v>0.08</v>
          </cell>
          <cell r="BC822">
            <v>0.08</v>
          </cell>
          <cell r="BF822">
            <v>0.08</v>
          </cell>
          <cell r="BG822" t="e">
            <v>#DIV/0!</v>
          </cell>
          <cell r="BJ822">
            <v>0</v>
          </cell>
          <cell r="BK822">
            <v>9.4399999999999984E-2</v>
          </cell>
          <cell r="BQ822">
            <v>7.2373333333333317E-2</v>
          </cell>
          <cell r="BS822">
            <v>2.202666666666666E-2</v>
          </cell>
          <cell r="BT822">
            <v>0</v>
          </cell>
          <cell r="BU822">
            <v>9.4399999999999984E-2</v>
          </cell>
          <cell r="BV822" t="e">
            <v>#DIV/0!</v>
          </cell>
        </row>
        <row r="823">
          <cell r="AN823">
            <v>164</v>
          </cell>
          <cell r="AP823" t="str">
            <v>Реконструкция ВЛ-10 кВ Ф-166 от ПС «Ставрополь-330»» (уустановка  дополнительной ТП в с Надежда  для разгрузки ТП 13/166, 34/166 в с Надежда Шпаковского района )</v>
          </cell>
          <cell r="AQ823" t="str">
            <v>СТФ</v>
          </cell>
          <cell r="AS823">
            <v>0</v>
          </cell>
          <cell r="AT823">
            <v>9.4399999999999998E-2</v>
          </cell>
          <cell r="AU823">
            <v>0</v>
          </cell>
          <cell r="AV823">
            <v>0</v>
          </cell>
          <cell r="AW823">
            <v>0.08</v>
          </cell>
          <cell r="BC823">
            <v>0.08</v>
          </cell>
          <cell r="BF823">
            <v>0.08</v>
          </cell>
          <cell r="BG823" t="e">
            <v>#DIV/0!</v>
          </cell>
          <cell r="BJ823">
            <v>0</v>
          </cell>
          <cell r="BK823">
            <v>9.4399999999999984E-2</v>
          </cell>
          <cell r="BQ823">
            <v>7.2373333333333317E-2</v>
          </cell>
          <cell r="BS823">
            <v>2.202666666666666E-2</v>
          </cell>
          <cell r="BT823">
            <v>0</v>
          </cell>
          <cell r="BU823">
            <v>9.4399999999999984E-2</v>
          </cell>
          <cell r="BV823" t="e">
            <v>#DIV/0!</v>
          </cell>
        </row>
        <row r="824">
          <cell r="AN824">
            <v>165</v>
          </cell>
          <cell r="AP824" t="str">
            <v>Реконструкция ВЛ-10кВ Ф-166 от ПС «Ставрополь-330» (установка  дополнительной ТП  для разгрузки ТП 9/166, 12/166 в с. Надежда ул. Раздольная военный городок Шпаковского района )</v>
          </cell>
          <cell r="AQ824" t="str">
            <v>СТФ</v>
          </cell>
          <cell r="AS824">
            <v>0</v>
          </cell>
          <cell r="AT824">
            <v>9.4399999999999998E-2</v>
          </cell>
          <cell r="AU824">
            <v>0</v>
          </cell>
          <cell r="AV824">
            <v>0</v>
          </cell>
          <cell r="AW824">
            <v>0.08</v>
          </cell>
          <cell r="BC824">
            <v>0.08</v>
          </cell>
          <cell r="BF824">
            <v>0.08</v>
          </cell>
          <cell r="BG824" t="e">
            <v>#DIV/0!</v>
          </cell>
          <cell r="BJ824">
            <v>0</v>
          </cell>
          <cell r="BK824">
            <v>9.4399999999999984E-2</v>
          </cell>
          <cell r="BQ824">
            <v>7.2373333333333317E-2</v>
          </cell>
          <cell r="BS824">
            <v>2.202666666666666E-2</v>
          </cell>
          <cell r="BT824">
            <v>0</v>
          </cell>
          <cell r="BU824">
            <v>9.4399999999999984E-2</v>
          </cell>
          <cell r="BV824" t="e">
            <v>#DIV/0!</v>
          </cell>
        </row>
        <row r="825">
          <cell r="AN825">
            <v>166</v>
          </cell>
          <cell r="AP825" t="str">
            <v xml:space="preserve">Реконструкция ВЛ-10 Ф-127 от ПС «Шахтер»(   установка   дополнительной ТП в с. Пелагиада Шпаковского района для разгрузки  ТП-4/127
ропольского края
</v>
          </cell>
          <cell r="AQ825" t="str">
            <v>СТФ</v>
          </cell>
          <cell r="AS825">
            <v>0</v>
          </cell>
          <cell r="AT825">
            <v>9.4399999999999998E-2</v>
          </cell>
          <cell r="AU825">
            <v>0</v>
          </cell>
          <cell r="AV825">
            <v>0</v>
          </cell>
          <cell r="AW825">
            <v>0.08</v>
          </cell>
          <cell r="BC825">
            <v>0.08</v>
          </cell>
          <cell r="BF825">
            <v>0.08</v>
          </cell>
          <cell r="BG825" t="e">
            <v>#DIV/0!</v>
          </cell>
          <cell r="BJ825">
            <v>0</v>
          </cell>
          <cell r="BK825">
            <v>9.4399999999999984E-2</v>
          </cell>
          <cell r="BQ825">
            <v>7.2373333333333317E-2</v>
          </cell>
          <cell r="BS825">
            <v>2.202666666666666E-2</v>
          </cell>
          <cell r="BT825">
            <v>0</v>
          </cell>
          <cell r="BU825">
            <v>9.4399999999999984E-2</v>
          </cell>
          <cell r="BV825" t="e">
            <v>#DIV/0!</v>
          </cell>
        </row>
        <row r="826">
          <cell r="AN826">
            <v>167</v>
          </cell>
          <cell r="AP826" t="str">
            <v xml:space="preserve">Реконструкция 0,4 кВ от ТП 2/156 Ф2,Ф1 опор. №1-33 с. Татарка Шпаковского района </v>
          </cell>
          <cell r="AQ826" t="str">
            <v>СТФ</v>
          </cell>
          <cell r="AS826">
            <v>0</v>
          </cell>
          <cell r="AT826">
            <v>0.23599999999999999</v>
          </cell>
          <cell r="AU826">
            <v>0</v>
          </cell>
          <cell r="AV826">
            <v>0</v>
          </cell>
          <cell r="AW826">
            <v>0.2</v>
          </cell>
          <cell r="BC826">
            <v>0.2</v>
          </cell>
          <cell r="BF826">
            <v>0.2</v>
          </cell>
          <cell r="BG826" t="e">
            <v>#DIV/0!</v>
          </cell>
          <cell r="BJ826">
            <v>0</v>
          </cell>
          <cell r="BK826">
            <v>0.23599999999999999</v>
          </cell>
          <cell r="BQ826">
            <v>0.18093333333333333</v>
          </cell>
          <cell r="BS826">
            <v>5.506666666666666E-2</v>
          </cell>
          <cell r="BT826">
            <v>0</v>
          </cell>
          <cell r="BU826">
            <v>0.23599999999999999</v>
          </cell>
          <cell r="BV826" t="e">
            <v>#DIV/0!</v>
          </cell>
        </row>
        <row r="827">
          <cell r="AN827">
            <v>168</v>
          </cell>
          <cell r="AP827" t="str">
            <v xml:space="preserve">Реконструкция 0,4 кВ от ТП 7/156 Ф2, в с. Татарка с   Шпаковского района </v>
          </cell>
          <cell r="AQ827" t="str">
            <v>СТФ</v>
          </cell>
          <cell r="AS827">
            <v>0</v>
          </cell>
          <cell r="AT827">
            <v>0.15340000000000001</v>
          </cell>
          <cell r="AU827">
            <v>0</v>
          </cell>
          <cell r="AV827">
            <v>0</v>
          </cell>
          <cell r="AW827">
            <v>0.13</v>
          </cell>
          <cell r="BC827">
            <v>0.13</v>
          </cell>
          <cell r="BF827">
            <v>0.13</v>
          </cell>
          <cell r="BG827" t="e">
            <v>#DIV/0!</v>
          </cell>
          <cell r="BJ827">
            <v>0</v>
          </cell>
          <cell r="BK827">
            <v>0.15339999999999998</v>
          </cell>
          <cell r="BQ827">
            <v>0.11760666666666665</v>
          </cell>
          <cell r="BS827">
            <v>3.579333333333333E-2</v>
          </cell>
          <cell r="BT827">
            <v>0</v>
          </cell>
          <cell r="BU827">
            <v>0.15339999999999998</v>
          </cell>
          <cell r="BV827" t="e">
            <v>#DIV/0!</v>
          </cell>
        </row>
        <row r="828">
          <cell r="AN828">
            <v>169</v>
          </cell>
          <cell r="AP828" t="str">
            <v xml:space="preserve">Реконструкция ВЛ-0,4 кВ от ТП- 28/135» в с. Верхнерусское Шпаковского района </v>
          </cell>
          <cell r="AQ828" t="str">
            <v>СТФ</v>
          </cell>
          <cell r="AS828">
            <v>0</v>
          </cell>
          <cell r="AT828">
            <v>9.4399999999999998E-2</v>
          </cell>
          <cell r="AU828">
            <v>0</v>
          </cell>
          <cell r="AV828">
            <v>0</v>
          </cell>
          <cell r="AW828">
            <v>0.08</v>
          </cell>
          <cell r="BC828">
            <v>0.08</v>
          </cell>
          <cell r="BF828">
            <v>0.08</v>
          </cell>
          <cell r="BG828" t="e">
            <v>#DIV/0!</v>
          </cell>
          <cell r="BJ828">
            <v>0</v>
          </cell>
          <cell r="BK828">
            <v>9.4399999999999984E-2</v>
          </cell>
          <cell r="BQ828">
            <v>7.2373333333333317E-2</v>
          </cell>
          <cell r="BS828">
            <v>2.202666666666666E-2</v>
          </cell>
          <cell r="BT828">
            <v>0</v>
          </cell>
          <cell r="BU828">
            <v>9.4399999999999984E-2</v>
          </cell>
          <cell r="BV828" t="e">
            <v>#DIV/0!</v>
          </cell>
        </row>
        <row r="829">
          <cell r="AN829">
            <v>170</v>
          </cell>
          <cell r="AP829" t="str">
            <v>Реконструкция ВЛ-0,4 кВ от ТП-13/166 в с. Надежда ул. Орджоникидзе  Шпаковского района Ставропольского края</v>
          </cell>
          <cell r="AQ829" t="str">
            <v>СТФ</v>
          </cell>
          <cell r="AS829">
            <v>0</v>
          </cell>
          <cell r="AT829">
            <v>0.15340000000000001</v>
          </cell>
          <cell r="AU829">
            <v>0</v>
          </cell>
          <cell r="AV829">
            <v>0</v>
          </cell>
          <cell r="AW829">
            <v>0.13</v>
          </cell>
          <cell r="BC829">
            <v>0.13</v>
          </cell>
          <cell r="BF829">
            <v>0.13</v>
          </cell>
          <cell r="BG829" t="e">
            <v>#DIV/0!</v>
          </cell>
          <cell r="BJ829">
            <v>0</v>
          </cell>
          <cell r="BK829">
            <v>0.15339999999999998</v>
          </cell>
          <cell r="BQ829">
            <v>0.11760666666666665</v>
          </cell>
          <cell r="BS829">
            <v>3.579333333333333E-2</v>
          </cell>
          <cell r="BT829">
            <v>0</v>
          </cell>
          <cell r="BU829">
            <v>0.15339999999999998</v>
          </cell>
          <cell r="BV829" t="e">
            <v>#DIV/0!</v>
          </cell>
        </row>
        <row r="830">
          <cell r="AN830">
            <v>171</v>
          </cell>
          <cell r="AP830" t="str">
            <v xml:space="preserve">Реконструкция ВЛ-0,4 кВ от ТП-9/166 в  с. Надежда ул. Раздольная Шпаковского района </v>
          </cell>
          <cell r="AQ830" t="str">
            <v>СТФ</v>
          </cell>
          <cell r="AS830">
            <v>0</v>
          </cell>
          <cell r="AT830">
            <v>8.2600000000000007E-2</v>
          </cell>
          <cell r="AU830">
            <v>0</v>
          </cell>
          <cell r="AV830">
            <v>0</v>
          </cell>
          <cell r="AW830">
            <v>7.0000000000000007E-2</v>
          </cell>
          <cell r="BC830">
            <v>7.0000000000000007E-2</v>
          </cell>
          <cell r="BF830">
            <v>7.0000000000000007E-2</v>
          </cell>
          <cell r="BG830" t="e">
            <v>#DIV/0!</v>
          </cell>
          <cell r="BJ830">
            <v>0</v>
          </cell>
          <cell r="BK830">
            <v>8.2599999999999979E-2</v>
          </cell>
          <cell r="BQ830">
            <v>6.3326666666666656E-2</v>
          </cell>
          <cell r="BS830">
            <v>1.927333333333333E-2</v>
          </cell>
          <cell r="BT830">
            <v>0</v>
          </cell>
          <cell r="BU830">
            <v>8.2599999999999979E-2</v>
          </cell>
          <cell r="BV830" t="e">
            <v>#DIV/0!</v>
          </cell>
        </row>
        <row r="831">
          <cell r="AN831">
            <v>172</v>
          </cell>
          <cell r="AP831" t="str">
            <v xml:space="preserve">Реконструкция ВЛ-0,4 кВ от ТП-12/166 в  с. Надежда ул. Раздольная Шпаковского района </v>
          </cell>
          <cell r="AQ831" t="str">
            <v>СТФ</v>
          </cell>
          <cell r="AS831">
            <v>0</v>
          </cell>
          <cell r="AT831">
            <v>8.2600000000000007E-2</v>
          </cell>
          <cell r="AU831">
            <v>0</v>
          </cell>
          <cell r="AV831">
            <v>0</v>
          </cell>
          <cell r="AW831">
            <v>7.0000000000000007E-2</v>
          </cell>
          <cell r="BC831">
            <v>7.0000000000000007E-2</v>
          </cell>
          <cell r="BF831">
            <v>7.0000000000000007E-2</v>
          </cell>
          <cell r="BG831" t="e">
            <v>#DIV/0!</v>
          </cell>
          <cell r="BJ831">
            <v>0</v>
          </cell>
          <cell r="BK831">
            <v>8.2599999999999979E-2</v>
          </cell>
          <cell r="BQ831">
            <v>6.3326666666666656E-2</v>
          </cell>
          <cell r="BS831">
            <v>1.927333333333333E-2</v>
          </cell>
          <cell r="BT831">
            <v>0</v>
          </cell>
          <cell r="BU831">
            <v>8.2599999999999979E-2</v>
          </cell>
          <cell r="BV831" t="e">
            <v>#DIV/0!</v>
          </cell>
        </row>
        <row r="832">
          <cell r="AN832">
            <v>173</v>
          </cell>
          <cell r="AP832" t="str">
            <v xml:space="preserve">Реконструкция ВЛ-0,4 кВ от ТП-2/166 в  с. Надежда ул. Советская Шпаковского района </v>
          </cell>
          <cell r="AQ832" t="str">
            <v>СТФ</v>
          </cell>
          <cell r="AS832">
            <v>0</v>
          </cell>
          <cell r="AT832">
            <v>0.15340000000000001</v>
          </cell>
          <cell r="AU832">
            <v>0</v>
          </cell>
          <cell r="AV832">
            <v>0</v>
          </cell>
          <cell r="AW832">
            <v>0.13</v>
          </cell>
          <cell r="BC832">
            <v>0.13</v>
          </cell>
          <cell r="BF832">
            <v>0.13</v>
          </cell>
          <cell r="BG832" t="e">
            <v>#DIV/0!</v>
          </cell>
          <cell r="BJ832">
            <v>0</v>
          </cell>
          <cell r="BK832">
            <v>0.15339999999999998</v>
          </cell>
          <cell r="BQ832">
            <v>0.11760666666666665</v>
          </cell>
          <cell r="BS832">
            <v>3.579333333333333E-2</v>
          </cell>
          <cell r="BT832">
            <v>0</v>
          </cell>
          <cell r="BU832">
            <v>0.15339999999999998</v>
          </cell>
          <cell r="BV832" t="e">
            <v>#DIV/0!</v>
          </cell>
        </row>
        <row r="833">
          <cell r="AN833">
            <v>174</v>
          </cell>
          <cell r="AP833" t="str">
            <v xml:space="preserve">Реконструкция ВЛ-0,4 кВ от ТП-27/166 в  с. Надежда ул. Советская Шпаковского района </v>
          </cell>
          <cell r="AQ833" t="str">
            <v>СТФ</v>
          </cell>
          <cell r="AS833">
            <v>0</v>
          </cell>
          <cell r="AT833">
            <v>0.15340000000000001</v>
          </cell>
          <cell r="AU833">
            <v>0</v>
          </cell>
          <cell r="AV833">
            <v>0</v>
          </cell>
          <cell r="AW833">
            <v>0.13</v>
          </cell>
          <cell r="BC833">
            <v>0.13</v>
          </cell>
          <cell r="BF833">
            <v>0.13</v>
          </cell>
          <cell r="BG833" t="e">
            <v>#DIV/0!</v>
          </cell>
          <cell r="BJ833">
            <v>0</v>
          </cell>
          <cell r="BK833">
            <v>0.15339999999999998</v>
          </cell>
          <cell r="BQ833">
            <v>0.11760666666666665</v>
          </cell>
          <cell r="BS833">
            <v>3.579333333333333E-2</v>
          </cell>
          <cell r="BT833">
            <v>0</v>
          </cell>
          <cell r="BU833">
            <v>0.15339999999999998</v>
          </cell>
          <cell r="BV833" t="e">
            <v>#DIV/0!</v>
          </cell>
        </row>
        <row r="834">
          <cell r="AN834">
            <v>175</v>
          </cell>
          <cell r="AP834" t="str">
            <v>Реконструкция ВЛ-0,4кВ Ф-1 от ТП-2/150 в х.Польском Шпаковского района Ставропольского края</v>
          </cell>
          <cell r="AQ834" t="str">
            <v>СТФ</v>
          </cell>
          <cell r="AS834">
            <v>0</v>
          </cell>
          <cell r="AT834">
            <v>0.1888</v>
          </cell>
          <cell r="AU834">
            <v>0</v>
          </cell>
          <cell r="AV834">
            <v>0</v>
          </cell>
          <cell r="AW834">
            <v>0.16</v>
          </cell>
          <cell r="BC834">
            <v>0.16</v>
          </cell>
          <cell r="BF834">
            <v>0.16</v>
          </cell>
          <cell r="BG834" t="e">
            <v>#DIV/0!</v>
          </cell>
          <cell r="BJ834">
            <v>0</v>
          </cell>
          <cell r="BK834">
            <v>0.18879999999999997</v>
          </cell>
          <cell r="BQ834">
            <v>0.14474666666666663</v>
          </cell>
          <cell r="BS834">
            <v>4.4053333333333319E-2</v>
          </cell>
          <cell r="BT834">
            <v>0</v>
          </cell>
          <cell r="BU834">
            <v>0.18879999999999997</v>
          </cell>
          <cell r="BV834" t="e">
            <v>#DIV/0!</v>
          </cell>
        </row>
        <row r="835">
          <cell r="AN835">
            <v>176</v>
          </cell>
          <cell r="AP835" t="str">
            <v>Реконструкция ВЛ-0,4кВ Ф-4 от ТП-1/156 в с.Татарка  Шпаковского района Ставропольского края</v>
          </cell>
          <cell r="AQ835" t="str">
            <v>СТФ</v>
          </cell>
          <cell r="AS835">
            <v>0</v>
          </cell>
          <cell r="AT835">
            <v>0.1298</v>
          </cell>
          <cell r="AU835">
            <v>0</v>
          </cell>
          <cell r="AV835">
            <v>0</v>
          </cell>
          <cell r="AW835">
            <v>0.11</v>
          </cell>
          <cell r="BC835">
            <v>0.11</v>
          </cell>
          <cell r="BF835">
            <v>0.11</v>
          </cell>
          <cell r="BG835" t="e">
            <v>#DIV/0!</v>
          </cell>
          <cell r="BJ835">
            <v>0</v>
          </cell>
          <cell r="BK835">
            <v>0.12979999999999997</v>
          </cell>
          <cell r="BQ835">
            <v>9.9513333333333315E-2</v>
          </cell>
          <cell r="BS835">
            <v>3.0286666666666663E-2</v>
          </cell>
          <cell r="BT835">
            <v>0</v>
          </cell>
          <cell r="BU835">
            <v>0.12979999999999997</v>
          </cell>
          <cell r="BV835" t="e">
            <v>#DIV/0!</v>
          </cell>
        </row>
        <row r="836">
          <cell r="AN836">
            <v>177</v>
          </cell>
          <cell r="AP836" t="str">
            <v>Реконструкция ВЛ-0,4кВ Ф-1.2.3 от ТП-2/154 в с.Татарка Шпаковского района Ставропольского края</v>
          </cell>
          <cell r="AQ836" t="str">
            <v>СТФ</v>
          </cell>
          <cell r="AS836">
            <v>0</v>
          </cell>
          <cell r="AT836">
            <v>0.35399999999999998</v>
          </cell>
          <cell r="AU836">
            <v>0</v>
          </cell>
          <cell r="AV836">
            <v>0</v>
          </cell>
          <cell r="AW836">
            <v>0.3</v>
          </cell>
          <cell r="BC836">
            <v>0.3</v>
          </cell>
          <cell r="BF836">
            <v>0.3</v>
          </cell>
          <cell r="BG836" t="e">
            <v>#DIV/0!</v>
          </cell>
          <cell r="BJ836">
            <v>0</v>
          </cell>
          <cell r="BK836">
            <v>0.35399999999999998</v>
          </cell>
          <cell r="BQ836">
            <v>0.27139999999999997</v>
          </cell>
          <cell r="BS836">
            <v>8.2599999999999993E-2</v>
          </cell>
          <cell r="BT836">
            <v>0</v>
          </cell>
          <cell r="BU836">
            <v>0.35399999999999998</v>
          </cell>
          <cell r="BV836" t="e">
            <v>#DIV/0!</v>
          </cell>
        </row>
        <row r="837">
          <cell r="AN837">
            <v>178</v>
          </cell>
          <cell r="AP837" t="str">
            <v>Реконструкция ВЛ-0,4кВ Ф-1 от ТП-3/120 в х.Темнореченском  Шпаковского района Ставропольского края</v>
          </cell>
          <cell r="AQ837" t="str">
            <v>СТФ</v>
          </cell>
          <cell r="AS837">
            <v>0</v>
          </cell>
          <cell r="AT837">
            <v>0.21239999999999998</v>
          </cell>
          <cell r="AU837">
            <v>0</v>
          </cell>
          <cell r="AV837">
            <v>0</v>
          </cell>
          <cell r="AW837">
            <v>0.18</v>
          </cell>
          <cell r="BC837">
            <v>0.18</v>
          </cell>
          <cell r="BF837">
            <v>0.18</v>
          </cell>
          <cell r="BG837" t="e">
            <v>#DIV/0!</v>
          </cell>
          <cell r="BJ837">
            <v>0</v>
          </cell>
          <cell r="BK837">
            <v>0.21239999999999998</v>
          </cell>
          <cell r="BQ837">
            <v>0.16283999999999998</v>
          </cell>
          <cell r="BS837">
            <v>4.9559999999999993E-2</v>
          </cell>
          <cell r="BT837">
            <v>0</v>
          </cell>
          <cell r="BU837">
            <v>0.21239999999999998</v>
          </cell>
          <cell r="BV837" t="e">
            <v>#DIV/0!</v>
          </cell>
        </row>
        <row r="838">
          <cell r="AN838">
            <v>179</v>
          </cell>
          <cell r="AP838" t="str">
            <v>Реконструкция ВЛ-0,4кВ Ф-3 от ТП-3/157 в с.Татарка  Шпаковского района Ставропольского края</v>
          </cell>
          <cell r="AQ838" t="str">
            <v>СТФ</v>
          </cell>
          <cell r="AS838">
            <v>0</v>
          </cell>
          <cell r="AT838">
            <v>0.11327999999999999</v>
          </cell>
          <cell r="AU838">
            <v>0</v>
          </cell>
          <cell r="AV838">
            <v>0</v>
          </cell>
          <cell r="AW838">
            <v>9.6000000000000002E-2</v>
          </cell>
          <cell r="BC838">
            <v>9.6000000000000002E-2</v>
          </cell>
          <cell r="BF838">
            <v>9.6000000000000002E-2</v>
          </cell>
          <cell r="BG838" t="e">
            <v>#DIV/0!</v>
          </cell>
          <cell r="BJ838">
            <v>0</v>
          </cell>
          <cell r="BK838">
            <v>0.11327999999999999</v>
          </cell>
          <cell r="BQ838">
            <v>8.6847999999999995E-2</v>
          </cell>
          <cell r="BS838">
            <v>2.6431999999999997E-2</v>
          </cell>
          <cell r="BT838">
            <v>0</v>
          </cell>
          <cell r="BU838">
            <v>0.11327999999999999</v>
          </cell>
          <cell r="BV838" t="e">
            <v>#DIV/0!</v>
          </cell>
        </row>
        <row r="839">
          <cell r="AN839">
            <v>180</v>
          </cell>
          <cell r="AP839" t="str">
            <v>Реконструкция ВЛ-0,4кВ Ф-2 от ТП-3/154 в с.Татарка  Шпаковского района Ставропольского края</v>
          </cell>
          <cell r="AQ839" t="str">
            <v>СТФ</v>
          </cell>
          <cell r="AS839">
            <v>0</v>
          </cell>
          <cell r="AT839">
            <v>9.4399999999999998E-2</v>
          </cell>
          <cell r="AU839">
            <v>0</v>
          </cell>
          <cell r="AV839">
            <v>0</v>
          </cell>
          <cell r="AW839">
            <v>0.08</v>
          </cell>
          <cell r="BC839">
            <v>0.08</v>
          </cell>
          <cell r="BF839">
            <v>0.08</v>
          </cell>
          <cell r="BG839" t="e">
            <v>#DIV/0!</v>
          </cell>
          <cell r="BJ839">
            <v>0</v>
          </cell>
          <cell r="BK839">
            <v>9.4399999999999984E-2</v>
          </cell>
          <cell r="BQ839">
            <v>7.2373333333333317E-2</v>
          </cell>
          <cell r="BS839">
            <v>2.202666666666666E-2</v>
          </cell>
          <cell r="BT839">
            <v>0</v>
          </cell>
          <cell r="BU839">
            <v>9.4399999999999984E-2</v>
          </cell>
          <cell r="BV839" t="e">
            <v>#DIV/0!</v>
          </cell>
        </row>
        <row r="840">
          <cell r="AN840">
            <v>181</v>
          </cell>
          <cell r="AP840" t="str">
            <v>Реконструкция ВЛ-0,4кВ Ф-1 от ТП-4/154 в с.Татарка  Шпаковского района Ставропольского края</v>
          </cell>
          <cell r="AQ840" t="str">
            <v>СТФ</v>
          </cell>
          <cell r="AS840">
            <v>0</v>
          </cell>
          <cell r="AT840">
            <v>0.1298</v>
          </cell>
          <cell r="AU840">
            <v>0</v>
          </cell>
          <cell r="AV840">
            <v>0</v>
          </cell>
          <cell r="AW840">
            <v>0.11</v>
          </cell>
          <cell r="BC840">
            <v>0.11</v>
          </cell>
          <cell r="BF840">
            <v>0.11</v>
          </cell>
          <cell r="BG840" t="e">
            <v>#DIV/0!</v>
          </cell>
          <cell r="BJ840">
            <v>0</v>
          </cell>
          <cell r="BK840">
            <v>0.12979999999999997</v>
          </cell>
          <cell r="BQ840">
            <v>9.9513333333333315E-2</v>
          </cell>
          <cell r="BS840">
            <v>3.0286666666666663E-2</v>
          </cell>
          <cell r="BT840">
            <v>0</v>
          </cell>
          <cell r="BU840">
            <v>0.12979999999999997</v>
          </cell>
          <cell r="BV840" t="e">
            <v>#DIV/0!</v>
          </cell>
        </row>
        <row r="841">
          <cell r="AN841">
            <v>182</v>
          </cell>
          <cell r="AP841" t="str">
            <v>Реконструкция ВЛ-0,4кВ Ф-2 от ТП-4/157 в с.Татарка  Шпаковского района Ставропольского края</v>
          </cell>
          <cell r="AQ841" t="str">
            <v>СТФ</v>
          </cell>
          <cell r="AS841">
            <v>0</v>
          </cell>
          <cell r="AT841">
            <v>0.15340000000000001</v>
          </cell>
          <cell r="AU841">
            <v>0</v>
          </cell>
          <cell r="AV841">
            <v>0</v>
          </cell>
          <cell r="AW841">
            <v>0.13</v>
          </cell>
          <cell r="BC841">
            <v>0.13</v>
          </cell>
          <cell r="BF841">
            <v>0.13</v>
          </cell>
          <cell r="BG841" t="e">
            <v>#DIV/0!</v>
          </cell>
          <cell r="BJ841">
            <v>0</v>
          </cell>
          <cell r="BK841">
            <v>0.15339999999999998</v>
          </cell>
          <cell r="BQ841">
            <v>0.11760666666666665</v>
          </cell>
          <cell r="BS841">
            <v>3.579333333333333E-2</v>
          </cell>
          <cell r="BT841">
            <v>0</v>
          </cell>
          <cell r="BU841">
            <v>0.15339999999999998</v>
          </cell>
          <cell r="BV841" t="e">
            <v>#DIV/0!</v>
          </cell>
        </row>
        <row r="842">
          <cell r="AN842">
            <v>183</v>
          </cell>
          <cell r="AP842" t="str">
            <v>Реконструкция ВЛ-0,4кВ Ф-1 от ТП-7/150 в х.Темнореченском  Шпаковского района Ставропольского края</v>
          </cell>
          <cell r="AQ842" t="str">
            <v>СТФ</v>
          </cell>
          <cell r="AS842">
            <v>0</v>
          </cell>
          <cell r="AT842">
            <v>0.10619999999999999</v>
          </cell>
          <cell r="AU842">
            <v>0</v>
          </cell>
          <cell r="AV842">
            <v>0</v>
          </cell>
          <cell r="AW842">
            <v>0.09</v>
          </cell>
          <cell r="BC842">
            <v>0.09</v>
          </cell>
          <cell r="BF842">
            <v>0.09</v>
          </cell>
          <cell r="BG842" t="e">
            <v>#DIV/0!</v>
          </cell>
          <cell r="BJ842">
            <v>0</v>
          </cell>
          <cell r="BK842">
            <v>0.10619999999999999</v>
          </cell>
          <cell r="BQ842">
            <v>8.1419999999999992E-2</v>
          </cell>
          <cell r="BS842">
            <v>2.4779999999999996E-2</v>
          </cell>
          <cell r="BT842">
            <v>0</v>
          </cell>
          <cell r="BU842">
            <v>0.10619999999999999</v>
          </cell>
          <cell r="BV842" t="e">
            <v>#DIV/0!</v>
          </cell>
        </row>
        <row r="843">
          <cell r="AN843">
            <v>184</v>
          </cell>
          <cell r="AP843" t="str">
            <v>Реконструкция ВЛ-0,4кВ Ф-1 от ТП-8/150 в х.Темнореченском Шпаковского района Ставропольского края</v>
          </cell>
          <cell r="AQ843" t="str">
            <v>СТФ</v>
          </cell>
          <cell r="AS843">
            <v>0</v>
          </cell>
          <cell r="AT843">
            <v>0.15340000000000001</v>
          </cell>
          <cell r="AU843">
            <v>0</v>
          </cell>
          <cell r="AV843">
            <v>0</v>
          </cell>
          <cell r="AW843">
            <v>0.13</v>
          </cell>
          <cell r="BC843">
            <v>0.13</v>
          </cell>
          <cell r="BF843">
            <v>0.13</v>
          </cell>
          <cell r="BG843" t="e">
            <v>#DIV/0!</v>
          </cell>
          <cell r="BJ843">
            <v>0</v>
          </cell>
          <cell r="BK843">
            <v>0.15339999999999998</v>
          </cell>
          <cell r="BQ843">
            <v>0.11760666666666665</v>
          </cell>
          <cell r="BS843">
            <v>3.579333333333333E-2</v>
          </cell>
          <cell r="BT843">
            <v>0</v>
          </cell>
          <cell r="BU843">
            <v>0.15339999999999998</v>
          </cell>
          <cell r="BV843" t="e">
            <v>#DIV/0!</v>
          </cell>
        </row>
        <row r="844">
          <cell r="AN844">
            <v>185</v>
          </cell>
          <cell r="AP844" t="str">
            <v>Реконструкция ВЛ-10 кВ Ф-166 от ПС Рыздвяная в пролете оп. №№ 1-66 в ст. Рождественская  Изобильненского района с заменой опор и применением СИП 3А</v>
          </cell>
          <cell r="AQ844" t="str">
            <v>СТФ</v>
          </cell>
          <cell r="AS844">
            <v>0</v>
          </cell>
          <cell r="AT844">
            <v>0.59</v>
          </cell>
          <cell r="AU844">
            <v>0</v>
          </cell>
          <cell r="AV844">
            <v>0</v>
          </cell>
          <cell r="AW844">
            <v>0.5</v>
          </cell>
          <cell r="BC844">
            <v>0.5</v>
          </cell>
          <cell r="BF844">
            <v>0.5</v>
          </cell>
          <cell r="BG844" t="e">
            <v>#DIV/0!</v>
          </cell>
          <cell r="BJ844">
            <v>0</v>
          </cell>
          <cell r="BK844">
            <v>0.59</v>
          </cell>
          <cell r="BQ844">
            <v>0.45233333333333331</v>
          </cell>
          <cell r="BS844">
            <v>0.13766666666666666</v>
          </cell>
          <cell r="BT844">
            <v>0</v>
          </cell>
          <cell r="BU844">
            <v>0.59</v>
          </cell>
          <cell r="BV844" t="e">
            <v>#DIV/0!</v>
          </cell>
        </row>
        <row r="845">
          <cell r="AN845">
            <v>186</v>
          </cell>
          <cell r="AP845" t="str">
            <v>Реконструкция ВЛ-10 кВ Ф-131 от ПС Донская (устройство доп. ТП для разгрузки ТП-2/131, строительство ВЛ-10 кВ для подключения новой ТП и ВЛ 0,4 кВ для отсечения н/в Ф-1 от ТП и разделения на более короткие участки) в с. Донское Труновского района</v>
          </cell>
          <cell r="AQ845" t="str">
            <v>СТФ</v>
          </cell>
          <cell r="AS845">
            <v>0</v>
          </cell>
          <cell r="AT845">
            <v>0.28319999999999995</v>
          </cell>
          <cell r="AU845">
            <v>0</v>
          </cell>
          <cell r="AV845">
            <v>0</v>
          </cell>
          <cell r="AW845">
            <v>0.24</v>
          </cell>
          <cell r="BC845">
            <v>0.24</v>
          </cell>
          <cell r="BF845">
            <v>0.24</v>
          </cell>
          <cell r="BG845" t="e">
            <v>#DIV/0!</v>
          </cell>
          <cell r="BJ845">
            <v>0</v>
          </cell>
          <cell r="BK845">
            <v>0.28320000000000001</v>
          </cell>
          <cell r="BQ845">
            <v>0.21712000000000001</v>
          </cell>
          <cell r="BS845">
            <v>6.608E-2</v>
          </cell>
          <cell r="BT845">
            <v>0</v>
          </cell>
          <cell r="BU845">
            <v>0.28320000000000001</v>
          </cell>
          <cell r="BV845" t="e">
            <v>#DIV/0!</v>
          </cell>
        </row>
        <row r="846">
          <cell r="AN846">
            <v>187</v>
          </cell>
          <cell r="AP846" t="str">
            <v>Реконструкция ВЛ-10 кВ Ф-137 от ПС Донская (установка доп. ТП для разгрузки ТП-5/137, строительство ВЛ-10 кВ для подключения новой ТП и ВЛ 0,4 кВ для отсечения н/в Ф-2 от ТП в пролете оп. №№3-45 и разделения на более короткие участки)  в с. Донское Трунов</v>
          </cell>
          <cell r="AQ846" t="str">
            <v>СТФ</v>
          </cell>
          <cell r="AS846">
            <v>0</v>
          </cell>
          <cell r="AT846">
            <v>0.30325999999999997</v>
          </cell>
          <cell r="AU846">
            <v>0</v>
          </cell>
          <cell r="AV846">
            <v>0</v>
          </cell>
          <cell r="AW846">
            <v>0.25700000000000001</v>
          </cell>
          <cell r="BC846">
            <v>0.25700000000000001</v>
          </cell>
          <cell r="BF846">
            <v>0.25700000000000001</v>
          </cell>
          <cell r="BG846" t="e">
            <v>#DIV/0!</v>
          </cell>
          <cell r="BJ846">
            <v>0</v>
          </cell>
          <cell r="BK846">
            <v>0.30325999999999997</v>
          </cell>
          <cell r="BQ846">
            <v>0.23249933333333331</v>
          </cell>
          <cell r="BS846">
            <v>7.0760666666666666E-2</v>
          </cell>
          <cell r="BT846">
            <v>0</v>
          </cell>
          <cell r="BU846">
            <v>0.30325999999999997</v>
          </cell>
          <cell r="BV846" t="e">
            <v>#DIV/0!</v>
          </cell>
        </row>
        <row r="847">
          <cell r="AN847">
            <v>188</v>
          </cell>
          <cell r="AP847" t="str">
            <v>Реконструкция ВЛ-0.4кВ от ТП-5/354 в х.Сухом  Изобильненского района (замена опор, замена сущ. провода на СИП-2А)</v>
          </cell>
          <cell r="AQ847" t="str">
            <v>СТФ</v>
          </cell>
          <cell r="AS847">
            <v>0</v>
          </cell>
          <cell r="AT847">
            <v>0.36815999999999999</v>
          </cell>
          <cell r="AU847">
            <v>0</v>
          </cell>
          <cell r="AV847">
            <v>0</v>
          </cell>
          <cell r="AW847">
            <v>0.312</v>
          </cell>
          <cell r="BC847">
            <v>0.312</v>
          </cell>
          <cell r="BF847">
            <v>0.312</v>
          </cell>
          <cell r="BG847" t="e">
            <v>#DIV/0!</v>
          </cell>
          <cell r="BJ847">
            <v>0</v>
          </cell>
          <cell r="BK847">
            <v>0.36815999999999993</v>
          </cell>
          <cell r="BQ847">
            <v>0.28225599999999995</v>
          </cell>
          <cell r="BS847">
            <v>8.5903999999999994E-2</v>
          </cell>
          <cell r="BT847">
            <v>0</v>
          </cell>
          <cell r="BU847">
            <v>0.36815999999999993</v>
          </cell>
          <cell r="BV847" t="e">
            <v>#DIV/0!</v>
          </cell>
        </row>
        <row r="848">
          <cell r="AN848">
            <v>189</v>
          </cell>
          <cell r="AP848" t="str">
            <v>Реконструкция ВЛ-0.4кВ от ТП-1/143 в п. Передовой Изобильненского района совместным подвесом с ВЛ-10 кВ Ф-143</v>
          </cell>
          <cell r="AQ848" t="str">
            <v>СТФ</v>
          </cell>
          <cell r="AS848">
            <v>0</v>
          </cell>
          <cell r="AT848">
            <v>0.15340000000000001</v>
          </cell>
          <cell r="AU848">
            <v>0</v>
          </cell>
          <cell r="AV848">
            <v>0</v>
          </cell>
          <cell r="AW848">
            <v>0.13</v>
          </cell>
          <cell r="BC848">
            <v>0.13</v>
          </cell>
          <cell r="BF848">
            <v>0.13</v>
          </cell>
          <cell r="BG848" t="e">
            <v>#DIV/0!</v>
          </cell>
          <cell r="BJ848">
            <v>0</v>
          </cell>
          <cell r="BK848">
            <v>0.15339999999999998</v>
          </cell>
          <cell r="BQ848">
            <v>0.11760666666666665</v>
          </cell>
          <cell r="BS848">
            <v>3.579333333333333E-2</v>
          </cell>
          <cell r="BT848">
            <v>0</v>
          </cell>
          <cell r="BU848">
            <v>0.15339999999999998</v>
          </cell>
          <cell r="BV848" t="e">
            <v>#DIV/0!</v>
          </cell>
        </row>
        <row r="849">
          <cell r="AN849">
            <v>190</v>
          </cell>
          <cell r="AP849" t="str">
            <v xml:space="preserve">Замена существующей КТП-1/409 на МТП с тр-ром 250 кВА в с.Птичье  Изобильненского района </v>
          </cell>
          <cell r="AQ849" t="str">
            <v>СТФ</v>
          </cell>
          <cell r="AS849">
            <v>0</v>
          </cell>
          <cell r="AT849">
            <v>5.8999999999999997E-2</v>
          </cell>
          <cell r="AU849">
            <v>0</v>
          </cell>
          <cell r="AV849">
            <v>0</v>
          </cell>
          <cell r="AW849">
            <v>0.05</v>
          </cell>
          <cell r="BC849">
            <v>0.05</v>
          </cell>
          <cell r="BF849">
            <v>0.05</v>
          </cell>
          <cell r="BG849" t="e">
            <v>#DIV/0!</v>
          </cell>
          <cell r="BJ849">
            <v>0</v>
          </cell>
          <cell r="BK849">
            <v>5.8999999999999997E-2</v>
          </cell>
          <cell r="BQ849">
            <v>4.5233333333333334E-2</v>
          </cell>
          <cell r="BS849">
            <v>1.3766666666666665E-2</v>
          </cell>
          <cell r="BT849">
            <v>0</v>
          </cell>
          <cell r="BU849">
            <v>5.8999999999999997E-2</v>
          </cell>
          <cell r="BV849" t="e">
            <v>#DIV/0!</v>
          </cell>
        </row>
        <row r="850">
          <cell r="AN850">
            <v>191</v>
          </cell>
          <cell r="AP850" t="str">
            <v>Реконструкция ВЛ-0.4кВ от ТП-4/497 в c.Раздольное Новоалександровского района (замена опор, замена сущ. провода на СИП-2А)</v>
          </cell>
          <cell r="AQ850" t="str">
            <v>СТФ</v>
          </cell>
          <cell r="AS850">
            <v>0</v>
          </cell>
          <cell r="AT850">
            <v>0.56757999999999997</v>
          </cell>
          <cell r="AU850">
            <v>0</v>
          </cell>
          <cell r="AV850">
            <v>0</v>
          </cell>
          <cell r="AW850">
            <v>0.48099999999999998</v>
          </cell>
          <cell r="BC850">
            <v>0.48099999999999998</v>
          </cell>
          <cell r="BF850">
            <v>0.48099999999999998</v>
          </cell>
          <cell r="BG850" t="e">
            <v>#DIV/0!</v>
          </cell>
          <cell r="BJ850">
            <v>0</v>
          </cell>
          <cell r="BK850">
            <v>0.56757999999999986</v>
          </cell>
          <cell r="BQ850">
            <v>0.43514466666666657</v>
          </cell>
          <cell r="BS850">
            <v>0.13243533333333332</v>
          </cell>
          <cell r="BT850">
            <v>0</v>
          </cell>
          <cell r="BU850">
            <v>0.56757999999999986</v>
          </cell>
          <cell r="BV850" t="e">
            <v>#DIV/0!</v>
          </cell>
        </row>
        <row r="851">
          <cell r="AN851">
            <v>192</v>
          </cell>
          <cell r="AP851" t="str">
            <v>Реконструкция ВЛ-0.4кВ от ТП-12/204  ст. Кармалиновская Новоалександровского района (замена опор, замена сущ. провода на СИП-2А)</v>
          </cell>
          <cell r="AQ851" t="str">
            <v>СТФ</v>
          </cell>
          <cell r="AS851">
            <v>0</v>
          </cell>
          <cell r="AT851">
            <v>0.32213999999999998</v>
          </cell>
          <cell r="AU851">
            <v>0</v>
          </cell>
          <cell r="AV851">
            <v>0</v>
          </cell>
          <cell r="AW851">
            <v>0.27300000000000002</v>
          </cell>
          <cell r="BC851">
            <v>0.27300000000000002</v>
          </cell>
          <cell r="BF851">
            <v>0.27300000000000002</v>
          </cell>
          <cell r="BG851" t="e">
            <v>#DIV/0!</v>
          </cell>
          <cell r="BJ851">
            <v>0</v>
          </cell>
          <cell r="BK851">
            <v>0.32213999999999998</v>
          </cell>
          <cell r="BQ851">
            <v>0.24697399999999997</v>
          </cell>
          <cell r="BS851">
            <v>7.5165999999999983E-2</v>
          </cell>
          <cell r="BT851">
            <v>0</v>
          </cell>
          <cell r="BU851">
            <v>0.32213999999999998</v>
          </cell>
          <cell r="BV851" t="e">
            <v>#DIV/0!</v>
          </cell>
        </row>
        <row r="852">
          <cell r="AN852">
            <v>193</v>
          </cell>
          <cell r="AP852" t="str">
            <v>Реконструкция ВЛ-0.4кВ от ТП-3/107 в х.Краснодарском Новоалександровского района (замена опор, замена сущ. провода на СИП-2А)</v>
          </cell>
          <cell r="AQ852" t="str">
            <v>СТФ</v>
          </cell>
          <cell r="AS852">
            <v>0</v>
          </cell>
          <cell r="AT852">
            <v>0.24543999999999996</v>
          </cell>
          <cell r="AU852">
            <v>0</v>
          </cell>
          <cell r="AV852">
            <v>0</v>
          </cell>
          <cell r="AW852">
            <v>0.20799999999999999</v>
          </cell>
          <cell r="BC852">
            <v>0.20799999999999999</v>
          </cell>
          <cell r="BF852">
            <v>0.20799999999999999</v>
          </cell>
          <cell r="BG852" t="e">
            <v>#DIV/0!</v>
          </cell>
          <cell r="BJ852">
            <v>0</v>
          </cell>
          <cell r="BK852">
            <v>0.24543999999999999</v>
          </cell>
          <cell r="BQ852">
            <v>0.18817066666666665</v>
          </cell>
          <cell r="BS852">
            <v>5.7269333333333332E-2</v>
          </cell>
          <cell r="BT852">
            <v>0</v>
          </cell>
          <cell r="BU852">
            <v>0.24543999999999999</v>
          </cell>
          <cell r="BV852" t="e">
            <v>#DIV/0!</v>
          </cell>
        </row>
        <row r="853">
          <cell r="AN853">
            <v>194</v>
          </cell>
          <cell r="AP853" t="str">
            <v>Реконструкция ВЛ-0.4кВ от ТП-11/141в ст. Григорополисской Новоалександровского района</v>
          </cell>
          <cell r="AQ853" t="str">
            <v>СТФ</v>
          </cell>
          <cell r="AS853">
            <v>0</v>
          </cell>
          <cell r="AT853">
            <v>0.4602</v>
          </cell>
          <cell r="AU853">
            <v>0</v>
          </cell>
          <cell r="AV853">
            <v>0</v>
          </cell>
          <cell r="AW853">
            <v>0.39</v>
          </cell>
          <cell r="BC853">
            <v>0.39</v>
          </cell>
          <cell r="BF853">
            <v>0.39</v>
          </cell>
          <cell r="BG853" t="e">
            <v>#DIV/0!</v>
          </cell>
          <cell r="BJ853">
            <v>0</v>
          </cell>
          <cell r="BK853">
            <v>0.46019999999999994</v>
          </cell>
          <cell r="BQ853">
            <v>0.35281999999999997</v>
          </cell>
          <cell r="BS853">
            <v>0.10737999999999999</v>
          </cell>
          <cell r="BT853">
            <v>0</v>
          </cell>
          <cell r="BU853">
            <v>0.46019999999999994</v>
          </cell>
          <cell r="BV853" t="e">
            <v>#DIV/0!</v>
          </cell>
        </row>
        <row r="854">
          <cell r="AN854">
            <v>195</v>
          </cell>
          <cell r="AP854" t="str">
            <v>Реконструкция ВЛ-0.4кВ от ТП-10/118 в с. Ладовская Балка Красногвардейского района (замена опор, замена сущ. провода на СИП-2А)</v>
          </cell>
          <cell r="AQ854" t="str">
            <v>СТФ</v>
          </cell>
          <cell r="AS854">
            <v>0</v>
          </cell>
          <cell r="AT854">
            <v>0.16873999999999997</v>
          </cell>
          <cell r="AU854">
            <v>0</v>
          </cell>
          <cell r="AV854">
            <v>0</v>
          </cell>
          <cell r="AW854">
            <v>0.14299999999999999</v>
          </cell>
          <cell r="BC854">
            <v>0.14299999999999999</v>
          </cell>
          <cell r="BF854">
            <v>0.14299999999999999</v>
          </cell>
          <cell r="BG854" t="e">
            <v>#DIV/0!</v>
          </cell>
          <cell r="BJ854">
            <v>0</v>
          </cell>
          <cell r="BK854">
            <v>0.16873999999999997</v>
          </cell>
          <cell r="BQ854">
            <v>0.12936733333333331</v>
          </cell>
          <cell r="BS854">
            <v>3.937266666666666E-2</v>
          </cell>
          <cell r="BT854">
            <v>0</v>
          </cell>
          <cell r="BU854">
            <v>0.16873999999999997</v>
          </cell>
          <cell r="BV854" t="e">
            <v>#DIV/0!</v>
          </cell>
        </row>
        <row r="855">
          <cell r="AN855">
            <v>196</v>
          </cell>
          <cell r="AP855" t="str">
            <v>Реконструкция ВЛ-0.4кВ от ТП-9/116 в с. Ладовская Балка Красногвардейского района (замена опор, замена сущ. провода на СИП-2А)</v>
          </cell>
          <cell r="AQ855" t="str">
            <v>СТФ</v>
          </cell>
          <cell r="AS855">
            <v>0</v>
          </cell>
          <cell r="AT855">
            <v>0.35281999999999997</v>
          </cell>
          <cell r="AU855">
            <v>0</v>
          </cell>
          <cell r="AV855">
            <v>0</v>
          </cell>
          <cell r="AW855">
            <v>0.29899999999999999</v>
          </cell>
          <cell r="BC855">
            <v>0.29899999999999999</v>
          </cell>
          <cell r="BF855">
            <v>0.29899999999999999</v>
          </cell>
          <cell r="BG855" t="e">
            <v>#DIV/0!</v>
          </cell>
          <cell r="BJ855">
            <v>0</v>
          </cell>
          <cell r="BK855">
            <v>0.35281999999999997</v>
          </cell>
          <cell r="BQ855">
            <v>0.27049533333333331</v>
          </cell>
          <cell r="BS855">
            <v>8.2324666666666657E-2</v>
          </cell>
          <cell r="BT855">
            <v>0</v>
          </cell>
          <cell r="BU855">
            <v>0.35281999999999997</v>
          </cell>
          <cell r="BV855" t="e">
            <v>#DIV/0!</v>
          </cell>
        </row>
        <row r="856">
          <cell r="AN856">
            <v>197</v>
          </cell>
          <cell r="AP856" t="str">
            <v>Реконструкция ВЛ-0.4кВ от ТП-7/341 в с. Сухой Лог Труновского района (замена опор, замена сущ. провода на СИП-2А)</v>
          </cell>
          <cell r="AQ856" t="str">
            <v>СТФ</v>
          </cell>
          <cell r="AS856">
            <v>0</v>
          </cell>
          <cell r="AT856">
            <v>0.35281999999999997</v>
          </cell>
          <cell r="AU856">
            <v>0</v>
          </cell>
          <cell r="AV856">
            <v>0</v>
          </cell>
          <cell r="AW856">
            <v>0.29899999999999999</v>
          </cell>
          <cell r="BC856">
            <v>0.29899999999999999</v>
          </cell>
          <cell r="BF856">
            <v>0.29899999999999999</v>
          </cell>
          <cell r="BG856" t="e">
            <v>#DIV/0!</v>
          </cell>
          <cell r="BJ856">
            <v>0</v>
          </cell>
          <cell r="BK856">
            <v>0.35281999999999997</v>
          </cell>
          <cell r="BQ856">
            <v>0.27049533333333331</v>
          </cell>
          <cell r="BS856">
            <v>8.2324666666666657E-2</v>
          </cell>
          <cell r="BT856">
            <v>0</v>
          </cell>
          <cell r="BU856">
            <v>0.35281999999999997</v>
          </cell>
          <cell r="BV856" t="e">
            <v>#DIV/0!</v>
          </cell>
        </row>
        <row r="857">
          <cell r="AN857">
            <v>198</v>
          </cell>
          <cell r="AP857" t="str">
            <v>Реконструкция ВЛ-0,4 кВ от ТП-8/601 ПС "Овощевод"  с. Левокумка (замена сущ. проводов на провола  СИП, частичная замена опор, установка шкафов для счетчиков на фасадах домов)</v>
          </cell>
          <cell r="AQ857" t="str">
            <v>СТФ</v>
          </cell>
          <cell r="AS857">
            <v>0</v>
          </cell>
          <cell r="AT857">
            <v>1.7699999999999999E-3</v>
          </cell>
          <cell r="AU857">
            <v>0.20167676000000001</v>
          </cell>
          <cell r="AV857">
            <v>0</v>
          </cell>
          <cell r="AW857">
            <v>1.5E-3</v>
          </cell>
          <cell r="AY857">
            <v>1.5E-3</v>
          </cell>
          <cell r="BF857">
            <v>1.5E-3</v>
          </cell>
          <cell r="BG857" t="e">
            <v>#DIV/0!</v>
          </cell>
          <cell r="BJ857">
            <v>0</v>
          </cell>
          <cell r="BK857">
            <v>1.4920000000000001E-3</v>
          </cell>
          <cell r="BM857">
            <v>1.4920000000000001E-3</v>
          </cell>
          <cell r="BT857">
            <v>0</v>
          </cell>
          <cell r="BU857">
            <v>1.4920000000000001E-3</v>
          </cell>
          <cell r="BV857" t="e">
            <v>#DIV/0!</v>
          </cell>
        </row>
        <row r="858">
          <cell r="AN858">
            <v>199</v>
          </cell>
          <cell r="AP858" t="str">
            <v>Реконструкция ВЛ 0.4 кВ Ф-1 от КТП-17/286 в п. Большевик Ипатовского района</v>
          </cell>
          <cell r="AQ858" t="str">
            <v>СТФ</v>
          </cell>
          <cell r="AS858">
            <v>0</v>
          </cell>
          <cell r="AT858">
            <v>2.3600000000000001E-3</v>
          </cell>
          <cell r="AU858">
            <v>0.18</v>
          </cell>
          <cell r="AV858">
            <v>0</v>
          </cell>
          <cell r="AW858">
            <v>2E-3</v>
          </cell>
          <cell r="AY858">
            <v>2E-3</v>
          </cell>
          <cell r="BF858">
            <v>2E-3</v>
          </cell>
          <cell r="BG858" t="e">
            <v>#DIV/0!</v>
          </cell>
          <cell r="BH858">
            <v>0.16</v>
          </cell>
          <cell r="BJ858">
            <v>0</v>
          </cell>
          <cell r="BK858">
            <v>0.1613</v>
          </cell>
          <cell r="BM858">
            <v>0.1613</v>
          </cell>
          <cell r="BT858">
            <v>0</v>
          </cell>
          <cell r="BU858">
            <v>0.1613</v>
          </cell>
          <cell r="BV858" t="e">
            <v>#DIV/0!</v>
          </cell>
        </row>
        <row r="859">
          <cell r="AN859">
            <v>200</v>
          </cell>
          <cell r="AP859" t="str">
            <v>Устройство охранных мероприятий по объекту "центральный склад! В п. Энергетик</v>
          </cell>
          <cell r="AQ859" t="str">
            <v>СТФ</v>
          </cell>
          <cell r="AS859">
            <v>0</v>
          </cell>
          <cell r="AT859">
            <v>2.006E-3</v>
          </cell>
          <cell r="AU859">
            <v>0.30107792</v>
          </cell>
          <cell r="AV859">
            <v>0</v>
          </cell>
          <cell r="AW859">
            <v>1.6999999999999999E-3</v>
          </cell>
          <cell r="AY859">
            <v>1.6999999999999999E-3</v>
          </cell>
          <cell r="BF859">
            <v>1.6999999999999999E-3</v>
          </cell>
          <cell r="BG859" t="e">
            <v>#DIV/0!</v>
          </cell>
          <cell r="BJ859">
            <v>0</v>
          </cell>
          <cell r="BK859">
            <v>1.6639999999999999E-3</v>
          </cell>
          <cell r="BM859">
            <v>1.6639999999999999E-3</v>
          </cell>
          <cell r="BT859">
            <v>0</v>
          </cell>
          <cell r="BU859">
            <v>1.6639999999999999E-3</v>
          </cell>
          <cell r="BV859" t="e">
            <v>#DIV/0!</v>
          </cell>
        </row>
        <row r="861">
          <cell r="AP861" t="str">
            <v>Прочее</v>
          </cell>
          <cell r="AR861">
            <v>13.73110701107011</v>
          </cell>
          <cell r="AS861">
            <v>54.10362701107011</v>
          </cell>
          <cell r="AT861">
            <v>15.108167011070117</v>
          </cell>
          <cell r="AU861">
            <v>0</v>
          </cell>
          <cell r="AV861">
            <v>1.167</v>
          </cell>
          <cell r="AW861">
            <v>1.167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1.167</v>
          </cell>
          <cell r="BE861">
            <v>1.167</v>
          </cell>
          <cell r="BF861">
            <v>0</v>
          </cell>
          <cell r="BG861" t="e">
            <v>#DIV/0!</v>
          </cell>
          <cell r="BH861">
            <v>37.203619659999994</v>
          </cell>
          <cell r="BI861">
            <v>0</v>
          </cell>
          <cell r="BJ861">
            <v>1.37706</v>
          </cell>
          <cell r="BK861">
            <v>38.937659660000001</v>
          </cell>
          <cell r="BL861">
            <v>0</v>
          </cell>
          <cell r="BM861">
            <v>37.560599660000001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1.37706</v>
          </cell>
          <cell r="BS861">
            <v>1.37706</v>
          </cell>
          <cell r="BT861">
            <v>13.731107011070119</v>
          </cell>
          <cell r="BU861">
            <v>37.560599660000001</v>
          </cell>
          <cell r="BV861" t="e">
            <v>#DIV/0!</v>
          </cell>
          <cell r="BW861">
            <v>0</v>
          </cell>
          <cell r="BX861">
            <v>0</v>
          </cell>
        </row>
        <row r="862">
          <cell r="AN862">
            <v>201</v>
          </cell>
          <cell r="AP862" t="str">
            <v>Системный проект автоматизации</v>
          </cell>
          <cell r="AQ862" t="str">
            <v>СТФ</v>
          </cell>
          <cell r="AS862">
            <v>38.995459999999994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BF862">
            <v>0</v>
          </cell>
          <cell r="BG862" t="e">
            <v>#DIV/0!</v>
          </cell>
          <cell r="BH862">
            <v>36.493619659999993</v>
          </cell>
          <cell r="BJ862">
            <v>0</v>
          </cell>
          <cell r="BK862">
            <v>36.49361966</v>
          </cell>
          <cell r="BM862">
            <v>36.49361966</v>
          </cell>
          <cell r="BT862">
            <v>0</v>
          </cell>
          <cell r="BU862">
            <v>36.49361966</v>
          </cell>
          <cell r="BV862" t="e">
            <v>#DIV/0!</v>
          </cell>
        </row>
        <row r="863">
          <cell r="AN863">
            <v>202</v>
          </cell>
          <cell r="AP863" t="str">
            <v>Внедрение средств обеспечения информационной безопасности технологических систем*</v>
          </cell>
          <cell r="AQ863" t="str">
            <v>СТФ</v>
          </cell>
          <cell r="AR863">
            <v>13.73110701107011</v>
          </cell>
          <cell r="AS863">
            <v>15.108167011070117</v>
          </cell>
          <cell r="AT863">
            <v>15.108167011070117</v>
          </cell>
          <cell r="AU863">
            <v>0</v>
          </cell>
          <cell r="AV863">
            <v>1.167</v>
          </cell>
          <cell r="AW863">
            <v>1.167</v>
          </cell>
          <cell r="AX863">
            <v>0</v>
          </cell>
          <cell r="AZ863">
            <v>0</v>
          </cell>
          <cell r="BB863">
            <v>0</v>
          </cell>
          <cell r="BD863">
            <v>1.167</v>
          </cell>
          <cell r="BE863">
            <v>1.167</v>
          </cell>
          <cell r="BF863">
            <v>0</v>
          </cell>
          <cell r="BG863">
            <v>1</v>
          </cell>
          <cell r="BJ863">
            <v>1.37706</v>
          </cell>
          <cell r="BK863">
            <v>1.37706</v>
          </cell>
          <cell r="BL863">
            <v>0</v>
          </cell>
          <cell r="BN863">
            <v>0</v>
          </cell>
          <cell r="BP863">
            <v>0</v>
          </cell>
          <cell r="BR863">
            <v>1.37706</v>
          </cell>
          <cell r="BS863">
            <v>1.37706</v>
          </cell>
          <cell r="BT863">
            <v>13.731107011070119</v>
          </cell>
          <cell r="BU863">
            <v>0</v>
          </cell>
          <cell r="BV863">
            <v>1</v>
          </cell>
        </row>
        <row r="864">
          <cell r="AN864">
            <v>203</v>
          </cell>
          <cell r="AP864" t="str">
            <v>Погашение кредиторской задолженности прошлых лет</v>
          </cell>
          <cell r="AQ864" t="str">
            <v>СТФ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BF864">
            <v>0</v>
          </cell>
          <cell r="BG864" t="e">
            <v>#DIV/0!</v>
          </cell>
          <cell r="BH864">
            <v>0.71</v>
          </cell>
          <cell r="BJ864">
            <v>0</v>
          </cell>
          <cell r="BK864">
            <v>1.06698</v>
          </cell>
          <cell r="BM864">
            <v>1.06698</v>
          </cell>
          <cell r="BT864">
            <v>0</v>
          </cell>
          <cell r="BU864">
            <v>1.06698</v>
          </cell>
          <cell r="BV864" t="e">
            <v>#DIV/0!</v>
          </cell>
        </row>
        <row r="866">
          <cell r="AP866" t="str">
            <v xml:space="preserve">Новое строительство, в.т.ч.: </v>
          </cell>
          <cell r="AQ866" t="str">
            <v>Филиал...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 t="e">
            <v>#DIV/0!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 t="e">
            <v>#DIV/0!</v>
          </cell>
          <cell r="BW866">
            <v>0</v>
          </cell>
          <cell r="BX866">
            <v>0</v>
          </cell>
        </row>
        <row r="867">
          <cell r="AP867" t="str">
            <v>ПИРы будущих лет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</row>
        <row r="869">
          <cell r="AP869" t="str">
            <v>Прочее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 t="e">
            <v>#DIV/0!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 t="e">
            <v>#DIV/0!</v>
          </cell>
          <cell r="BW869">
            <v>0</v>
          </cell>
          <cell r="BX869">
            <v>0</v>
          </cell>
        </row>
        <row r="870">
          <cell r="AV870">
            <v>0</v>
          </cell>
          <cell r="AW870">
            <v>0</v>
          </cell>
          <cell r="BF870">
            <v>0</v>
          </cell>
          <cell r="BG870" t="e">
            <v>#DIV/0!</v>
          </cell>
          <cell r="BJ870">
            <v>0</v>
          </cell>
          <cell r="BK870">
            <v>0</v>
          </cell>
          <cell r="BU870">
            <v>0</v>
          </cell>
          <cell r="BV870" t="e">
            <v>#DIV/0!</v>
          </cell>
        </row>
        <row r="871">
          <cell r="AP871" t="str">
            <v>НИОКР</v>
          </cell>
          <cell r="AR871">
            <v>0</v>
          </cell>
          <cell r="AS871">
            <v>4.1890000000000001</v>
          </cell>
          <cell r="AT871">
            <v>4.1890000000000001</v>
          </cell>
          <cell r="AU871">
            <v>0</v>
          </cell>
          <cell r="AV871">
            <v>0</v>
          </cell>
          <cell r="AW871">
            <v>3.5500000000000003</v>
          </cell>
          <cell r="AX871">
            <v>0</v>
          </cell>
          <cell r="AY871">
            <v>0</v>
          </cell>
          <cell r="AZ871">
            <v>0</v>
          </cell>
          <cell r="BA871">
            <v>1.35</v>
          </cell>
          <cell r="BB871">
            <v>0</v>
          </cell>
          <cell r="BC871">
            <v>0</v>
          </cell>
          <cell r="BD871">
            <v>0</v>
          </cell>
          <cell r="BE871">
            <v>2.2000000000000002</v>
          </cell>
          <cell r="BF871">
            <v>3.5500000000000003</v>
          </cell>
          <cell r="BG871" t="e">
            <v>#DIV/0!</v>
          </cell>
          <cell r="BH871">
            <v>0</v>
          </cell>
          <cell r="BI871">
            <v>0</v>
          </cell>
          <cell r="BJ871">
            <v>0</v>
          </cell>
          <cell r="BK871">
            <v>4.1890000000000001</v>
          </cell>
          <cell r="BL871">
            <v>0</v>
          </cell>
          <cell r="BM871">
            <v>0</v>
          </cell>
          <cell r="BN871">
            <v>0</v>
          </cell>
          <cell r="BO871">
            <v>0.64900000000000002</v>
          </cell>
          <cell r="BP871">
            <v>0</v>
          </cell>
          <cell r="BQ871">
            <v>0.94399999999999995</v>
          </cell>
          <cell r="BR871">
            <v>0</v>
          </cell>
          <cell r="BS871">
            <v>2.5960000000000001</v>
          </cell>
          <cell r="BT871">
            <v>0</v>
          </cell>
          <cell r="BU871">
            <v>4.1890000000000001</v>
          </cell>
          <cell r="BV871" t="e">
            <v>#DIV/0!</v>
          </cell>
          <cell r="BW871">
            <v>0</v>
          </cell>
          <cell r="BX871">
            <v>0</v>
          </cell>
        </row>
        <row r="872">
          <cell r="AN872">
            <v>204</v>
          </cell>
          <cell r="AP872" t="str">
            <v>НИОКР по дог. 17/2012 от 18.01.2012г.</v>
          </cell>
          <cell r="AQ872" t="str">
            <v>СТФ</v>
          </cell>
          <cell r="AS872">
            <v>4.1890000000000001</v>
          </cell>
          <cell r="AT872">
            <v>4.1890000000000001</v>
          </cell>
          <cell r="AU872">
            <v>0</v>
          </cell>
          <cell r="AV872">
            <v>0</v>
          </cell>
          <cell r="AW872">
            <v>3.5500000000000003</v>
          </cell>
          <cell r="BA872">
            <v>1.35</v>
          </cell>
          <cell r="BC872">
            <v>0</v>
          </cell>
          <cell r="BE872">
            <v>2.2000000000000002</v>
          </cell>
          <cell r="BF872">
            <v>3.5500000000000003</v>
          </cell>
          <cell r="BG872" t="e">
            <v>#DIV/0!</v>
          </cell>
          <cell r="BJ872">
            <v>0</v>
          </cell>
          <cell r="BK872">
            <v>4.1890000000000001</v>
          </cell>
          <cell r="BO872">
            <v>0.64900000000000002</v>
          </cell>
          <cell r="BQ872">
            <v>0.94399999999999995</v>
          </cell>
          <cell r="BS872">
            <v>2.5960000000000001</v>
          </cell>
          <cell r="BT872">
            <v>0</v>
          </cell>
          <cell r="BU872">
            <v>4.1890000000000001</v>
          </cell>
          <cell r="BV872" t="e">
            <v>#DIV/0!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7.1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.bin"/><Relationship Id="rId3" Type="http://schemas.openxmlformats.org/officeDocument/2006/relationships/printerSettings" Target="../printerSettings/printerSettings11.bin"/><Relationship Id="rId7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6" Type="http://schemas.openxmlformats.org/officeDocument/2006/relationships/printerSettings" Target="../printerSettings/printerSettings14.bin"/><Relationship Id="rId5" Type="http://schemas.openxmlformats.org/officeDocument/2006/relationships/printerSettings" Target="../printerSettings/printerSettings13.bin"/><Relationship Id="rId4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.bin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.bin"/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printerSettings" Target="../printerSettings/printerSettings3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7" Type="http://schemas.openxmlformats.org/officeDocument/2006/relationships/printerSettings" Target="../printerSettings/printerSettings42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6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9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0.bin"/><Relationship Id="rId3" Type="http://schemas.openxmlformats.org/officeDocument/2006/relationships/printerSettings" Target="../printerSettings/printerSettings45.bin"/><Relationship Id="rId7" Type="http://schemas.openxmlformats.org/officeDocument/2006/relationships/printerSettings" Target="../printerSettings/printerSettings49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6" Type="http://schemas.openxmlformats.org/officeDocument/2006/relationships/printerSettings" Target="../printerSettings/printerSettings48.bin"/><Relationship Id="rId5" Type="http://schemas.openxmlformats.org/officeDocument/2006/relationships/printerSettings" Target="../printerSettings/printerSettings47.bin"/><Relationship Id="rId4" Type="http://schemas.openxmlformats.org/officeDocument/2006/relationships/printerSettings" Target="../printerSettings/printerSettings4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  <pageSetUpPr fitToPage="1"/>
  </sheetPr>
  <dimension ref="A1:CT1222"/>
  <sheetViews>
    <sheetView tabSelected="1" showWhiteSpace="0" topLeftCell="A13" zoomScale="70" zoomScaleNormal="70" zoomScaleSheetLayoutView="70" zoomScalePageLayoutView="55" workbookViewId="0">
      <pane xSplit="2" ySplit="7" topLeftCell="C20" activePane="bottomRight" state="frozen"/>
      <selection activeCell="A13" sqref="A13"/>
      <selection pane="topRight" activeCell="C13" sqref="C13"/>
      <selection pane="bottomLeft" activeCell="A20" sqref="A20"/>
      <selection pane="bottomRight" activeCell="D526" sqref="D526"/>
    </sheetView>
  </sheetViews>
  <sheetFormatPr defaultRowHeight="15.75" x14ac:dyDescent="0.25"/>
  <cols>
    <col min="1" max="1" width="8.75" style="258" customWidth="1"/>
    <col min="2" max="2" width="48.25" style="1" customWidth="1"/>
    <col min="3" max="3" width="10.375" style="1" customWidth="1"/>
    <col min="4" max="4" width="11.625" style="1" customWidth="1"/>
    <col min="5" max="5" width="13" style="1" customWidth="1"/>
    <col min="6" max="7" width="10.625" style="8" customWidth="1"/>
    <col min="8" max="8" width="10.625" style="1" customWidth="1"/>
    <col min="9" max="9" width="12.75" style="1" bestFit="1" customWidth="1"/>
    <col min="10" max="15" width="10.625" style="1" customWidth="1"/>
    <col min="16" max="16" width="14.75" style="8" customWidth="1"/>
    <col min="17" max="18" width="14.25" style="8" customWidth="1"/>
    <col min="19" max="20" width="14.25" style="1" customWidth="1"/>
    <col min="21" max="21" width="13.625" style="1" customWidth="1"/>
    <col min="22" max="22" width="12.75" style="8" customWidth="1"/>
    <col min="23" max="23" width="12.875" style="6" customWidth="1"/>
    <col min="24" max="24" width="10.25" style="1" customWidth="1"/>
    <col min="25" max="25" width="8.875" style="2" customWidth="1"/>
    <col min="26" max="26" width="9.75" style="1" customWidth="1"/>
    <col min="27" max="27" width="10.75" style="2" customWidth="1"/>
    <col min="28" max="28" width="9.75" style="1" customWidth="1"/>
    <col min="29" max="29" width="8.875" style="2" customWidth="1"/>
    <col min="30" max="30" width="10.625" style="1" customWidth="1"/>
    <col min="31" max="31" width="9.875" style="2" customWidth="1"/>
    <col min="32" max="32" width="16.375" style="6" customWidth="1"/>
    <col min="33" max="34" width="14.25" style="6" customWidth="1"/>
    <col min="35" max="35" width="20.125" style="693" customWidth="1"/>
    <col min="36" max="36" width="15.875" style="1" customWidth="1"/>
    <col min="37" max="37" width="6.5" style="1" bestFit="1" customWidth="1"/>
    <col min="38" max="38" width="10.375" style="592" customWidth="1"/>
    <col min="39" max="39" width="11.25" style="592" customWidth="1"/>
    <col min="40" max="40" width="9.5" style="4" customWidth="1"/>
    <col min="41" max="41" width="11.25" style="4" customWidth="1"/>
    <col min="42" max="42" width="10.375" style="4" customWidth="1"/>
    <col min="43" max="43" width="14.25" style="4" customWidth="1"/>
    <col min="44" max="44" width="10.125" style="4" customWidth="1"/>
    <col min="45" max="45" width="12.5" style="4" customWidth="1"/>
    <col min="46" max="46" width="10.75" style="4" customWidth="1"/>
    <col min="47" max="47" width="14.75" style="4" customWidth="1"/>
    <col min="48" max="48" width="13.125" style="4" customWidth="1"/>
    <col min="49" max="49" width="13.5" style="4" customWidth="1"/>
    <col min="50" max="51" width="13.875" style="4" customWidth="1"/>
    <col min="52" max="58" width="8.625" style="4" customWidth="1"/>
    <col min="59" max="60" width="13.875" style="4" customWidth="1"/>
    <col min="61" max="61" width="13.375" style="4" customWidth="1"/>
    <col min="62" max="62" width="8.625" style="4" customWidth="1"/>
    <col min="63" max="63" width="11.875" style="4" customWidth="1"/>
    <col min="64" max="64" width="12" style="4" customWidth="1"/>
    <col min="65" max="65" width="11.5" style="4" customWidth="1"/>
    <col min="66" max="66" width="8.625" style="4" customWidth="1"/>
    <col min="67" max="67" width="12.25" style="4" customWidth="1"/>
    <col min="68" max="68" width="8.625" style="4" customWidth="1"/>
    <col min="69" max="69" width="13.875" style="4" customWidth="1"/>
    <col min="70" max="70" width="17.625" style="4" customWidth="1"/>
    <col min="71" max="71" width="15.625" style="4" customWidth="1"/>
    <col min="72" max="77" width="7.625" style="4" customWidth="1"/>
    <col min="78" max="78" width="9" style="4" customWidth="1"/>
    <col min="79" max="16384" width="9" style="4"/>
  </cols>
  <sheetData>
    <row r="1" spans="1:71" x14ac:dyDescent="0.25">
      <c r="A1" s="8"/>
      <c r="AL1" s="8"/>
      <c r="AM1" s="8"/>
      <c r="AN1" s="1"/>
      <c r="AO1" s="1"/>
      <c r="AP1" s="1"/>
      <c r="AQ1" s="1"/>
      <c r="AR1" s="1"/>
      <c r="AS1" s="1"/>
      <c r="AT1" s="1"/>
      <c r="AU1" s="3"/>
    </row>
    <row r="2" spans="1:71" x14ac:dyDescent="0.25">
      <c r="A2" s="8"/>
      <c r="AI2" s="757" t="s">
        <v>189</v>
      </c>
      <c r="AJ2" s="757"/>
      <c r="AK2" s="71"/>
      <c r="AL2" s="8"/>
      <c r="AM2" s="8"/>
      <c r="AN2" s="1"/>
      <c r="AO2" s="1"/>
      <c r="AP2" s="1"/>
      <c r="AQ2" s="1"/>
      <c r="AR2" s="1"/>
      <c r="AS2" s="1"/>
      <c r="AT2" s="1"/>
      <c r="AU2" s="1"/>
    </row>
    <row r="3" spans="1:71" x14ac:dyDescent="0.25">
      <c r="A3" s="8"/>
      <c r="AI3" s="757" t="s">
        <v>0</v>
      </c>
      <c r="AJ3" s="757"/>
      <c r="AK3" s="503"/>
      <c r="AL3" s="8"/>
      <c r="AM3" s="8"/>
      <c r="AN3" s="1"/>
      <c r="AO3" s="1"/>
      <c r="AP3" s="1"/>
      <c r="AQ3" s="1"/>
      <c r="AR3" s="1"/>
      <c r="AS3" s="1"/>
      <c r="AT3" s="1"/>
      <c r="AU3" s="1"/>
    </row>
    <row r="4" spans="1:71" x14ac:dyDescent="0.25">
      <c r="A4" s="8"/>
      <c r="AI4" s="757" t="s">
        <v>190</v>
      </c>
      <c r="AJ4" s="757"/>
      <c r="AK4" s="503"/>
      <c r="AL4" s="8"/>
      <c r="AM4" s="8"/>
      <c r="AN4" s="1"/>
      <c r="AO4" s="1"/>
      <c r="AP4" s="1"/>
      <c r="AQ4" s="1"/>
      <c r="AR4" s="1"/>
      <c r="AS4" s="1"/>
      <c r="AT4" s="1"/>
      <c r="AU4" s="1"/>
    </row>
    <row r="5" spans="1:71" x14ac:dyDescent="0.25">
      <c r="A5" s="8"/>
      <c r="AL5" s="8"/>
      <c r="AM5" s="8"/>
      <c r="AN5" s="1"/>
      <c r="AO5" s="1"/>
      <c r="AP5" s="1"/>
      <c r="AQ5" s="1"/>
      <c r="AR5" s="1"/>
      <c r="AS5" s="1"/>
      <c r="AT5" s="1"/>
      <c r="AU5" s="1"/>
    </row>
    <row r="6" spans="1:71" s="415" customFormat="1" x14ac:dyDescent="0.25">
      <c r="A6" s="5"/>
      <c r="B6" s="5"/>
      <c r="C6" s="5"/>
      <c r="D6" s="5"/>
      <c r="E6" s="5"/>
      <c r="F6" s="5"/>
      <c r="G6" s="5"/>
      <c r="H6" s="183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693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</row>
    <row r="7" spans="1:71" s="415" customFormat="1" x14ac:dyDescent="0.25">
      <c r="A7" s="773" t="s">
        <v>470</v>
      </c>
      <c r="B7" s="773"/>
      <c r="C7" s="773"/>
      <c r="D7" s="773"/>
      <c r="E7" s="773"/>
      <c r="F7" s="773"/>
      <c r="G7" s="773"/>
      <c r="H7" s="773"/>
      <c r="I7" s="773"/>
      <c r="J7" s="773"/>
      <c r="K7" s="773"/>
      <c r="L7" s="773"/>
      <c r="M7" s="773"/>
      <c r="N7" s="773"/>
      <c r="O7" s="773"/>
      <c r="P7" s="773"/>
      <c r="Q7" s="773"/>
      <c r="R7" s="773"/>
      <c r="S7" s="773"/>
      <c r="T7" s="773"/>
      <c r="U7" s="773"/>
      <c r="V7" s="773"/>
      <c r="W7" s="773"/>
      <c r="X7" s="773"/>
      <c r="Y7" s="773"/>
      <c r="Z7" s="773"/>
      <c r="AA7" s="773"/>
      <c r="AB7" s="773"/>
      <c r="AC7" s="773"/>
      <c r="AD7" s="773"/>
      <c r="AE7" s="773"/>
      <c r="AF7" s="773"/>
      <c r="AG7" s="773"/>
      <c r="AH7" s="773"/>
      <c r="AI7" s="773"/>
      <c r="AJ7" s="773"/>
      <c r="AK7" s="504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</row>
    <row r="8" spans="1:71" x14ac:dyDescent="0.25">
      <c r="A8" s="6"/>
      <c r="B8" s="6"/>
      <c r="C8" s="6"/>
      <c r="D8" s="6"/>
      <c r="E8" s="6"/>
      <c r="F8" s="6"/>
      <c r="G8" s="6"/>
      <c r="H8" s="2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X8" s="6"/>
      <c r="Y8" s="6"/>
      <c r="Z8" s="6"/>
      <c r="AA8" s="6"/>
      <c r="AB8" s="6"/>
      <c r="AC8" s="6"/>
      <c r="AD8" s="6"/>
      <c r="AE8" s="6"/>
      <c r="AL8" s="8"/>
      <c r="AM8" s="8"/>
      <c r="AN8" s="1"/>
      <c r="AO8" s="1"/>
      <c r="AP8" s="1"/>
      <c r="AQ8" s="1"/>
      <c r="AR8" s="1"/>
      <c r="AS8" s="1"/>
      <c r="AT8" s="1"/>
      <c r="AU8" s="1"/>
    </row>
    <row r="9" spans="1:71" ht="18.75" x14ac:dyDescent="0.25">
      <c r="A9" s="8"/>
      <c r="AI9" s="756" t="s">
        <v>373</v>
      </c>
      <c r="AJ9" s="756"/>
      <c r="AK9" s="499"/>
      <c r="AL9" s="8"/>
      <c r="AM9" s="8"/>
      <c r="AN9" s="1"/>
      <c r="AO9" s="1"/>
      <c r="AP9" s="1"/>
      <c r="AQ9" s="1"/>
      <c r="AR9" s="1"/>
      <c r="AS9" s="1"/>
      <c r="AT9" s="1"/>
      <c r="AU9" s="1"/>
    </row>
    <row r="10" spans="1:71" ht="18.75" x14ac:dyDescent="0.25">
      <c r="A10" s="8"/>
      <c r="AH10" s="756" t="s">
        <v>191</v>
      </c>
      <c r="AI10" s="756"/>
      <c r="AJ10" s="756"/>
      <c r="AK10" s="499"/>
      <c r="AL10" s="8"/>
      <c r="AM10" s="8"/>
      <c r="AN10" s="1"/>
      <c r="AO10" s="1"/>
      <c r="AP10" s="1"/>
      <c r="AQ10" s="1"/>
      <c r="AR10" s="1"/>
      <c r="AS10" s="1"/>
      <c r="AT10" s="1"/>
      <c r="AU10" s="1"/>
    </row>
    <row r="11" spans="1:71" ht="18.75" x14ac:dyDescent="0.3">
      <c r="A11" s="8"/>
      <c r="AH11" s="784" t="s">
        <v>369</v>
      </c>
      <c r="AI11" s="784"/>
      <c r="AJ11" s="784"/>
      <c r="AK11" s="500"/>
      <c r="AL11" s="8"/>
      <c r="AM11" s="8"/>
      <c r="AN11" s="1"/>
      <c r="AO11" s="1"/>
      <c r="AP11" s="1"/>
      <c r="AQ11" s="1"/>
      <c r="AR11" s="1"/>
      <c r="AS11" s="1"/>
      <c r="AT11" s="1"/>
      <c r="AU11" s="1"/>
    </row>
    <row r="12" spans="1:71" ht="18.75" x14ac:dyDescent="0.3">
      <c r="A12" s="8"/>
      <c r="V12" s="595"/>
      <c r="AH12" s="785" t="s">
        <v>378</v>
      </c>
      <c r="AI12" s="785"/>
      <c r="AJ12" s="785"/>
      <c r="AK12" s="501"/>
      <c r="AL12" s="8"/>
      <c r="AM12" s="8"/>
      <c r="AN12" s="1"/>
      <c r="AO12" s="1"/>
      <c r="AP12" s="1"/>
      <c r="AQ12" s="1"/>
      <c r="AR12" s="1"/>
      <c r="AS12" s="1"/>
      <c r="AT12" s="1"/>
      <c r="AU12" s="1"/>
    </row>
    <row r="13" spans="1:71" s="726" customFormat="1" x14ac:dyDescent="0.25">
      <c r="A13" s="719"/>
      <c r="B13" s="720"/>
      <c r="C13" s="720"/>
      <c r="D13" s="720"/>
      <c r="E13" s="720"/>
      <c r="F13" s="719"/>
      <c r="G13" s="719">
        <v>542.62766191650007</v>
      </c>
      <c r="H13" s="720"/>
      <c r="I13" s="720"/>
      <c r="J13" s="720"/>
      <c r="K13" s="720"/>
      <c r="L13" s="720"/>
      <c r="M13" s="720"/>
      <c r="N13" s="720">
        <v>2.1778200000000001</v>
      </c>
      <c r="O13" s="720">
        <v>205.38496000000001</v>
      </c>
      <c r="P13" s="719"/>
      <c r="Q13" s="719"/>
      <c r="R13" s="719"/>
      <c r="S13" s="720"/>
      <c r="T13" s="720"/>
      <c r="U13" s="720"/>
      <c r="V13" s="721"/>
      <c r="W13" s="722">
        <v>2.1778200000000001</v>
      </c>
      <c r="X13" s="720"/>
      <c r="Y13" s="723"/>
      <c r="Z13" s="720"/>
      <c r="AA13" s="723"/>
      <c r="AB13" s="720"/>
      <c r="AC13" s="723"/>
      <c r="AD13" s="720"/>
      <c r="AE13" s="723"/>
      <c r="AF13" s="722"/>
      <c r="AG13" s="722"/>
      <c r="AH13" s="722"/>
      <c r="AI13" s="724"/>
      <c r="AJ13" s="725"/>
      <c r="AK13" s="725"/>
      <c r="AL13" s="719"/>
      <c r="AM13" s="719"/>
      <c r="AN13" s="720"/>
      <c r="AO13" s="720"/>
      <c r="AP13" s="720"/>
      <c r="AQ13" s="720"/>
      <c r="AR13" s="720"/>
      <c r="AS13" s="720"/>
      <c r="AT13" s="720"/>
      <c r="AU13" s="720"/>
    </row>
    <row r="14" spans="1:71" s="726" customFormat="1" x14ac:dyDescent="0.25">
      <c r="A14" s="719"/>
      <c r="B14" s="720"/>
      <c r="C14" s="720"/>
      <c r="D14" s="720"/>
      <c r="E14" s="720"/>
      <c r="F14" s="719"/>
      <c r="G14" s="719"/>
      <c r="H14" s="720"/>
      <c r="I14" s="720"/>
      <c r="J14" s="720"/>
      <c r="K14" s="720"/>
      <c r="L14" s="720"/>
      <c r="M14" s="720"/>
      <c r="N14" s="720"/>
      <c r="O14" s="727">
        <f>O13+N13</f>
        <v>207.56278</v>
      </c>
      <c r="P14" s="719"/>
      <c r="Q14" s="719"/>
      <c r="R14" s="719"/>
      <c r="S14" s="720"/>
      <c r="T14" s="720"/>
      <c r="U14" s="720"/>
      <c r="V14" s="721"/>
      <c r="W14" s="722"/>
      <c r="X14" s="720"/>
      <c r="Y14" s="723"/>
      <c r="Z14" s="720"/>
      <c r="AA14" s="723"/>
      <c r="AB14" s="720"/>
      <c r="AC14" s="723"/>
      <c r="AD14" s="720"/>
      <c r="AE14" s="723"/>
      <c r="AF14" s="722"/>
      <c r="AG14" s="722"/>
      <c r="AH14" s="722"/>
      <c r="AI14" s="724"/>
      <c r="AJ14" s="844" t="s">
        <v>1</v>
      </c>
      <c r="AK14" s="728"/>
      <c r="AL14" s="719"/>
      <c r="AM14" s="719"/>
      <c r="AN14" s="720"/>
      <c r="AO14" s="720"/>
      <c r="AP14" s="720"/>
      <c r="AQ14" s="720"/>
      <c r="AR14" s="720"/>
      <c r="AS14" s="720"/>
      <c r="AT14" s="720"/>
      <c r="AU14" s="720"/>
    </row>
    <row r="15" spans="1:71" ht="16.5" thickBot="1" x14ac:dyDescent="0.3">
      <c r="A15" s="8"/>
      <c r="G15" s="597"/>
      <c r="U15" s="1">
        <v>1092.74054</v>
      </c>
      <c r="V15" s="595"/>
      <c r="AI15" s="694"/>
      <c r="AJ15" s="7">
        <v>1098.86787</v>
      </c>
      <c r="AK15" s="7"/>
      <c r="AL15" s="8"/>
      <c r="AM15" s="8"/>
      <c r="AN15" s="1"/>
      <c r="AO15" s="1"/>
      <c r="AP15" s="1"/>
      <c r="AQ15" s="1"/>
      <c r="AR15" s="1"/>
      <c r="AS15" s="1"/>
      <c r="AT15" s="1"/>
      <c r="AU15" s="1"/>
    </row>
    <row r="16" spans="1:71" x14ac:dyDescent="0.25">
      <c r="A16" s="774" t="s">
        <v>2</v>
      </c>
      <c r="B16" s="758" t="s">
        <v>3</v>
      </c>
      <c r="C16" s="765"/>
      <c r="D16" s="761" t="s">
        <v>4</v>
      </c>
      <c r="E16" s="763" t="s">
        <v>5</v>
      </c>
      <c r="F16" s="770" t="s">
        <v>176</v>
      </c>
      <c r="G16" s="770"/>
      <c r="H16" s="770"/>
      <c r="I16" s="770"/>
      <c r="J16" s="770"/>
      <c r="K16" s="770"/>
      <c r="L16" s="770"/>
      <c r="M16" s="770"/>
      <c r="N16" s="770"/>
      <c r="O16" s="770"/>
      <c r="P16" s="770"/>
      <c r="Q16" s="770"/>
      <c r="R16" s="770"/>
      <c r="S16" s="770"/>
      <c r="T16" s="770"/>
      <c r="U16" s="763" t="s">
        <v>476</v>
      </c>
      <c r="V16" s="770" t="s">
        <v>185</v>
      </c>
      <c r="W16" s="770"/>
      <c r="X16" s="770"/>
      <c r="Y16" s="770"/>
      <c r="Z16" s="770"/>
      <c r="AA16" s="770"/>
      <c r="AB16" s="770"/>
      <c r="AC16" s="770"/>
      <c r="AD16" s="770"/>
      <c r="AE16" s="770"/>
      <c r="AF16" s="770"/>
      <c r="AG16" s="770"/>
      <c r="AH16" s="770"/>
      <c r="AI16" s="788" t="s">
        <v>188</v>
      </c>
      <c r="AJ16" s="763" t="s">
        <v>475</v>
      </c>
      <c r="AK16" s="502"/>
      <c r="AL16" s="767" t="s">
        <v>229</v>
      </c>
      <c r="AM16" s="767"/>
      <c r="AN16" s="767"/>
      <c r="AO16" s="767"/>
      <c r="AP16" s="767"/>
      <c r="AQ16" s="767"/>
      <c r="AR16" s="767"/>
      <c r="AS16" s="767"/>
      <c r="AT16" s="767"/>
      <c r="AU16" s="767"/>
      <c r="AV16" s="767"/>
      <c r="AW16" s="767"/>
      <c r="AX16" s="799" t="s">
        <v>230</v>
      </c>
      <c r="AY16" s="799"/>
      <c r="AZ16" s="799"/>
      <c r="BA16" s="799"/>
      <c r="BB16" s="799"/>
      <c r="BC16" s="799"/>
      <c r="BD16" s="799"/>
      <c r="BE16" s="799"/>
      <c r="BF16" s="799"/>
      <c r="BG16" s="799"/>
      <c r="BH16" s="799" t="s">
        <v>231</v>
      </c>
      <c r="BI16" s="799"/>
      <c r="BJ16" s="799"/>
      <c r="BK16" s="799"/>
      <c r="BL16" s="799"/>
      <c r="BM16" s="799"/>
      <c r="BN16" s="799"/>
      <c r="BO16" s="799"/>
      <c r="BP16" s="799"/>
      <c r="BQ16" s="799"/>
    </row>
    <row r="17" spans="1:98" x14ac:dyDescent="0.25">
      <c r="A17" s="775"/>
      <c r="B17" s="759"/>
      <c r="C17" s="766"/>
      <c r="D17" s="762"/>
      <c r="E17" s="764"/>
      <c r="F17" s="771" t="s">
        <v>6</v>
      </c>
      <c r="G17" s="772"/>
      <c r="H17" s="771" t="s">
        <v>7</v>
      </c>
      <c r="I17" s="772"/>
      <c r="J17" s="767" t="s">
        <v>8</v>
      </c>
      <c r="K17" s="767"/>
      <c r="L17" s="767" t="s">
        <v>9</v>
      </c>
      <c r="M17" s="767"/>
      <c r="N17" s="767" t="s">
        <v>10</v>
      </c>
      <c r="O17" s="767"/>
      <c r="P17" s="768" t="s">
        <v>177</v>
      </c>
      <c r="Q17" s="767" t="s">
        <v>178</v>
      </c>
      <c r="R17" s="767"/>
      <c r="S17" s="767" t="s">
        <v>179</v>
      </c>
      <c r="T17" s="767"/>
      <c r="U17" s="764"/>
      <c r="V17" s="767" t="s">
        <v>6</v>
      </c>
      <c r="W17" s="767"/>
      <c r="X17" s="767" t="s">
        <v>7</v>
      </c>
      <c r="Y17" s="767"/>
      <c r="Z17" s="767" t="s">
        <v>8</v>
      </c>
      <c r="AA17" s="767"/>
      <c r="AB17" s="767" t="s">
        <v>9</v>
      </c>
      <c r="AC17" s="767"/>
      <c r="AD17" s="767" t="s">
        <v>10</v>
      </c>
      <c r="AE17" s="767"/>
      <c r="AF17" s="768" t="s">
        <v>186</v>
      </c>
      <c r="AG17" s="767" t="s">
        <v>178</v>
      </c>
      <c r="AH17" s="767"/>
      <c r="AI17" s="789"/>
      <c r="AJ17" s="764"/>
      <c r="AK17" s="502"/>
      <c r="AL17" s="767" t="s">
        <v>6</v>
      </c>
      <c r="AM17" s="767"/>
      <c r="AN17" s="767" t="s">
        <v>7</v>
      </c>
      <c r="AO17" s="767"/>
      <c r="AP17" s="767" t="s">
        <v>8</v>
      </c>
      <c r="AQ17" s="767"/>
      <c r="AR17" s="767" t="s">
        <v>9</v>
      </c>
      <c r="AS17" s="767"/>
      <c r="AT17" s="767" t="s">
        <v>10</v>
      </c>
      <c r="AU17" s="767"/>
      <c r="AV17" s="767" t="s">
        <v>178</v>
      </c>
      <c r="AW17" s="767"/>
      <c r="AX17" s="767" t="s">
        <v>6</v>
      </c>
      <c r="AY17" s="767"/>
      <c r="AZ17" s="767" t="s">
        <v>7</v>
      </c>
      <c r="BA17" s="767"/>
      <c r="BB17" s="767" t="s">
        <v>8</v>
      </c>
      <c r="BC17" s="767"/>
      <c r="BD17" s="767" t="s">
        <v>9</v>
      </c>
      <c r="BE17" s="767"/>
      <c r="BF17" s="767" t="s">
        <v>10</v>
      </c>
      <c r="BG17" s="767"/>
      <c r="BH17" s="767" t="s">
        <v>6</v>
      </c>
      <c r="BI17" s="767"/>
      <c r="BJ17" s="767" t="s">
        <v>7</v>
      </c>
      <c r="BK17" s="767"/>
      <c r="BL17" s="767" t="s">
        <v>8</v>
      </c>
      <c r="BM17" s="767"/>
      <c r="BN17" s="767" t="s">
        <v>9</v>
      </c>
      <c r="BO17" s="767"/>
      <c r="BP17" s="767" t="s">
        <v>10</v>
      </c>
      <c r="BQ17" s="771"/>
      <c r="BR17" s="287"/>
      <c r="BS17" s="287">
        <v>1</v>
      </c>
      <c r="BT17" s="287"/>
      <c r="BU17" s="287">
        <v>2</v>
      </c>
      <c r="BV17" s="287"/>
      <c r="BW17" s="287">
        <v>3</v>
      </c>
      <c r="BX17" s="287"/>
      <c r="BY17" s="683" t="s">
        <v>10</v>
      </c>
    </row>
    <row r="18" spans="1:98" ht="78.75" x14ac:dyDescent="0.25">
      <c r="A18" s="776"/>
      <c r="B18" s="760"/>
      <c r="C18" s="766"/>
      <c r="D18" s="762"/>
      <c r="E18" s="764"/>
      <c r="F18" s="571" t="s">
        <v>180</v>
      </c>
      <c r="G18" s="571" t="s">
        <v>181</v>
      </c>
      <c r="H18" s="278" t="s">
        <v>13</v>
      </c>
      <c r="I18" s="750" t="s">
        <v>182</v>
      </c>
      <c r="J18" s="278" t="s">
        <v>13</v>
      </c>
      <c r="K18" s="278" t="s">
        <v>182</v>
      </c>
      <c r="L18" s="278" t="s">
        <v>13</v>
      </c>
      <c r="M18" s="278" t="s">
        <v>182</v>
      </c>
      <c r="N18" s="278" t="s">
        <v>13</v>
      </c>
      <c r="O18" s="278" t="s">
        <v>182</v>
      </c>
      <c r="P18" s="769"/>
      <c r="Q18" s="571" t="s">
        <v>14</v>
      </c>
      <c r="R18" s="571" t="s">
        <v>15</v>
      </c>
      <c r="S18" s="278" t="s">
        <v>183</v>
      </c>
      <c r="T18" s="278" t="s">
        <v>184</v>
      </c>
      <c r="U18" s="764"/>
      <c r="V18" s="571" t="s">
        <v>180</v>
      </c>
      <c r="W18" s="571" t="s">
        <v>181</v>
      </c>
      <c r="X18" s="417" t="s">
        <v>13</v>
      </c>
      <c r="Y18" s="417" t="s">
        <v>182</v>
      </c>
      <c r="Z18" s="417" t="s">
        <v>13</v>
      </c>
      <c r="AA18" s="417" t="s">
        <v>182</v>
      </c>
      <c r="AB18" s="670" t="s">
        <v>13</v>
      </c>
      <c r="AC18" s="670" t="s">
        <v>182</v>
      </c>
      <c r="AD18" s="670" t="s">
        <v>13</v>
      </c>
      <c r="AE18" s="670" t="s">
        <v>182</v>
      </c>
      <c r="AF18" s="769"/>
      <c r="AG18" s="571" t="s">
        <v>187</v>
      </c>
      <c r="AH18" s="571" t="s">
        <v>15</v>
      </c>
      <c r="AI18" s="789"/>
      <c r="AJ18" s="764"/>
      <c r="AK18" s="502"/>
      <c r="AL18" s="571" t="s">
        <v>180</v>
      </c>
      <c r="AM18" s="571" t="s">
        <v>181</v>
      </c>
      <c r="AN18" s="278" t="s">
        <v>13</v>
      </c>
      <c r="AO18" s="278" t="s">
        <v>182</v>
      </c>
      <c r="AP18" s="278" t="s">
        <v>13</v>
      </c>
      <c r="AQ18" s="278" t="s">
        <v>182</v>
      </c>
      <c r="AR18" s="494" t="s">
        <v>13</v>
      </c>
      <c r="AS18" s="494" t="s">
        <v>182</v>
      </c>
      <c r="AT18" s="670" t="s">
        <v>13</v>
      </c>
      <c r="AU18" s="670" t="s">
        <v>182</v>
      </c>
      <c r="AV18" s="670" t="s">
        <v>187</v>
      </c>
      <c r="AW18" s="670" t="s">
        <v>15</v>
      </c>
      <c r="AX18" s="670" t="s">
        <v>180</v>
      </c>
      <c r="AY18" s="670" t="s">
        <v>181</v>
      </c>
      <c r="AZ18" s="670" t="s">
        <v>13</v>
      </c>
      <c r="BA18" s="670" t="s">
        <v>182</v>
      </c>
      <c r="BB18" s="670" t="s">
        <v>13</v>
      </c>
      <c r="BC18" s="670" t="s">
        <v>182</v>
      </c>
      <c r="BD18" s="670" t="s">
        <v>13</v>
      </c>
      <c r="BE18" s="673" t="s">
        <v>182</v>
      </c>
      <c r="BF18" s="673" t="s">
        <v>13</v>
      </c>
      <c r="BG18" s="673" t="s">
        <v>182</v>
      </c>
      <c r="BH18" s="673" t="s">
        <v>180</v>
      </c>
      <c r="BI18" s="673" t="s">
        <v>181</v>
      </c>
      <c r="BJ18" s="673" t="s">
        <v>13</v>
      </c>
      <c r="BK18" s="673" t="s">
        <v>182</v>
      </c>
      <c r="BL18" s="673" t="s">
        <v>13</v>
      </c>
      <c r="BM18" s="673" t="s">
        <v>182</v>
      </c>
      <c r="BN18" s="673" t="s">
        <v>13</v>
      </c>
      <c r="BO18" s="673" t="s">
        <v>182</v>
      </c>
      <c r="BP18" s="673" t="s">
        <v>13</v>
      </c>
      <c r="BQ18" s="680" t="s">
        <v>182</v>
      </c>
      <c r="BR18" s="287" t="s">
        <v>15</v>
      </c>
      <c r="BS18" s="287" t="s">
        <v>372</v>
      </c>
      <c r="BT18" s="287" t="s">
        <v>15</v>
      </c>
      <c r="BU18" s="287" t="s">
        <v>372</v>
      </c>
      <c r="BV18" s="287" t="s">
        <v>15</v>
      </c>
      <c r="BW18" s="287" t="s">
        <v>372</v>
      </c>
      <c r="BX18" s="287" t="s">
        <v>15</v>
      </c>
      <c r="BY18" s="683" t="s">
        <v>372</v>
      </c>
      <c r="BZ18" s="732"/>
    </row>
    <row r="19" spans="1:98" ht="40.5" customHeight="1" x14ac:dyDescent="0.25">
      <c r="A19" s="495"/>
      <c r="B19" s="496" t="s">
        <v>16</v>
      </c>
      <c r="C19" s="497"/>
      <c r="D19" s="425">
        <f>D20+D72+D123+D175+D487+D586+D588+D598+D605+D610+D617+D634+D636</f>
        <v>998.07709588</v>
      </c>
      <c r="E19" s="425">
        <f t="shared" ref="E19:V19" si="0">E20+E72+E123+E175+E487+E586+E588+E598+E605+E610+E617+E634+E636</f>
        <v>632.92065089999994</v>
      </c>
      <c r="F19" s="425">
        <f t="shared" si="0"/>
        <v>0</v>
      </c>
      <c r="G19" s="425">
        <f t="shared" si="0"/>
        <v>82.348180970000001</v>
      </c>
      <c r="H19" s="425">
        <f t="shared" si="0"/>
        <v>0</v>
      </c>
      <c r="I19" s="425">
        <f t="shared" si="0"/>
        <v>82.348180970000001</v>
      </c>
      <c r="J19" s="425">
        <f t="shared" si="0"/>
        <v>0</v>
      </c>
      <c r="K19" s="425">
        <f t="shared" si="0"/>
        <v>0</v>
      </c>
      <c r="L19" s="425">
        <f t="shared" si="0"/>
        <v>0</v>
      </c>
      <c r="M19" s="425">
        <f t="shared" si="0"/>
        <v>0</v>
      </c>
      <c r="N19" s="425">
        <f t="shared" si="0"/>
        <v>0</v>
      </c>
      <c r="O19" s="425">
        <f t="shared" si="0"/>
        <v>0</v>
      </c>
      <c r="P19" s="425">
        <f t="shared" si="0"/>
        <v>550.57246993000012</v>
      </c>
      <c r="Q19" s="425">
        <f t="shared" si="0"/>
        <v>82.348180970000001</v>
      </c>
      <c r="R19" s="425" t="e">
        <f t="shared" ref="R19:R22" si="1">I19/H19</f>
        <v>#DIV/0!</v>
      </c>
      <c r="S19" s="425">
        <f t="shared" si="0"/>
        <v>0</v>
      </c>
      <c r="T19" s="425">
        <f t="shared" si="0"/>
        <v>0</v>
      </c>
      <c r="U19" s="425">
        <f t="shared" si="0"/>
        <v>1092.7405200000001</v>
      </c>
      <c r="V19" s="425">
        <f t="shared" si="0"/>
        <v>0</v>
      </c>
      <c r="W19" s="148">
        <f>W20+W72+W123+W175+W487+W586+W588+W598+W605+W610+W617+W634+W636</f>
        <v>11.231712999999999</v>
      </c>
      <c r="X19" s="148">
        <f>X20+X72+X123+X175+X487+X586+X588+X598+X605+X610+X617+X634+X636</f>
        <v>0</v>
      </c>
      <c r="Y19" s="148">
        <f>Y20+Y72+Y123+Y175+Y487+Y586+Y588+Y598+Y605+Y610+Y617+Y634+Y636</f>
        <v>11.231712999999999</v>
      </c>
      <c r="Z19" s="148">
        <f>Z20+Z72+Z123+Z175+Z487+Z586+Z588+Z598+Z605+Z610+Z617+Z634+Z636</f>
        <v>0</v>
      </c>
      <c r="AA19" s="148">
        <f>AA20+AA72+AA123+AA175+AA487+AA586+AA588+AA598+AA605+AA610+AA617+AA634+AA636</f>
        <v>0</v>
      </c>
      <c r="AB19" s="148">
        <f>AB20+AB72+AB123+AB175+AB487+AB586+AB588+AB598+AB605+AB610+AB617+AB634+AB636</f>
        <v>0</v>
      </c>
      <c r="AC19" s="148">
        <f>AC20+AC72+AC123+AC175+AC487+AC586+AC588+AC598+AC605+AC610+AC617+AC634+AC636</f>
        <v>0</v>
      </c>
      <c r="AD19" s="148">
        <f>AD20+AD72+AD123+AD175+AD487+AD586+AD588+AD598+AD605+AD610+AD617+AD634+AD636</f>
        <v>0</v>
      </c>
      <c r="AE19" s="148">
        <f>AE20+AE72+AE123+AE175+AE487+AE586+AE588+AE598+AE605+AE610+AE617+AE634+AE636</f>
        <v>0</v>
      </c>
      <c r="AF19" s="148">
        <f t="shared" ref="AF19:BQ19" si="2">AF20+AF72+AF123+AF175+AF487+AF586+AF588+AF598+AF605+AF610+AF617+AF634+AF636</f>
        <v>456.58586135593214</v>
      </c>
      <c r="AG19" s="148">
        <f t="shared" si="2"/>
        <v>11.231712999999999</v>
      </c>
      <c r="AH19" s="148" t="e">
        <f t="shared" ref="AH19:AH21" si="3">Y19/X19</f>
        <v>#DIV/0!</v>
      </c>
      <c r="AI19" s="148">
        <f t="shared" si="2"/>
        <v>0</v>
      </c>
      <c r="AJ19" s="148">
        <f t="shared" si="2"/>
        <v>1098.8683010000002</v>
      </c>
      <c r="AK19" s="148">
        <f t="shared" si="2"/>
        <v>0</v>
      </c>
      <c r="AL19" s="148">
        <f t="shared" si="2"/>
        <v>0</v>
      </c>
      <c r="AM19" s="148">
        <f t="shared" si="2"/>
        <v>6.1016950000000003</v>
      </c>
      <c r="AN19" s="148">
        <f t="shared" si="2"/>
        <v>0</v>
      </c>
      <c r="AO19" s="148">
        <f t="shared" si="2"/>
        <v>6.1016950000000003</v>
      </c>
      <c r="AP19" s="148">
        <f t="shared" si="2"/>
        <v>0</v>
      </c>
      <c r="AQ19" s="148">
        <f t="shared" si="2"/>
        <v>0</v>
      </c>
      <c r="AR19" s="148">
        <f t="shared" si="2"/>
        <v>0</v>
      </c>
      <c r="AS19" s="148">
        <f t="shared" si="2"/>
        <v>0</v>
      </c>
      <c r="AT19" s="148">
        <f t="shared" si="2"/>
        <v>0</v>
      </c>
      <c r="AU19" s="148">
        <f t="shared" si="2"/>
        <v>0</v>
      </c>
      <c r="AV19" s="148">
        <f t="shared" si="2"/>
        <v>6.1016950000000003</v>
      </c>
      <c r="AW19" s="148" t="e">
        <f t="shared" si="2"/>
        <v>#DIV/0!</v>
      </c>
      <c r="AX19" s="148">
        <f t="shared" si="2"/>
        <v>0</v>
      </c>
      <c r="AY19" s="148">
        <f t="shared" si="2"/>
        <v>0</v>
      </c>
      <c r="AZ19" s="148">
        <f t="shared" si="2"/>
        <v>0</v>
      </c>
      <c r="BA19" s="148">
        <f t="shared" si="2"/>
        <v>0</v>
      </c>
      <c r="BB19" s="148">
        <f t="shared" si="2"/>
        <v>0</v>
      </c>
      <c r="BC19" s="148">
        <f t="shared" si="2"/>
        <v>0</v>
      </c>
      <c r="BD19" s="148">
        <f t="shared" si="2"/>
        <v>0</v>
      </c>
      <c r="BE19" s="148">
        <f t="shared" si="2"/>
        <v>0</v>
      </c>
      <c r="BF19" s="148">
        <f t="shared" si="2"/>
        <v>0</v>
      </c>
      <c r="BG19" s="148">
        <f t="shared" si="2"/>
        <v>0</v>
      </c>
      <c r="BH19" s="148">
        <f t="shared" si="2"/>
        <v>0</v>
      </c>
      <c r="BI19" s="148">
        <f t="shared" si="2"/>
        <v>0</v>
      </c>
      <c r="BJ19" s="148">
        <f t="shared" si="2"/>
        <v>0</v>
      </c>
      <c r="BK19" s="148">
        <f t="shared" si="2"/>
        <v>0</v>
      </c>
      <c r="BL19" s="148">
        <f t="shared" si="2"/>
        <v>0</v>
      </c>
      <c r="BM19" s="148">
        <f t="shared" si="2"/>
        <v>0</v>
      </c>
      <c r="BN19" s="148">
        <f t="shared" si="2"/>
        <v>0</v>
      </c>
      <c r="BO19" s="148">
        <f t="shared" si="2"/>
        <v>0</v>
      </c>
      <c r="BP19" s="148">
        <f t="shared" si="2"/>
        <v>0</v>
      </c>
      <c r="BQ19" s="148">
        <f t="shared" si="2"/>
        <v>0</v>
      </c>
      <c r="BR19" s="675">
        <f>SUM(BR20:BR634)</f>
        <v>2.3101419999999999</v>
      </c>
      <c r="BS19" s="675">
        <f>SUM(BS20:BS634)</f>
        <v>2.0832680000000003</v>
      </c>
      <c r="BT19" s="674">
        <f>SUM(BT20:BT634)</f>
        <v>0</v>
      </c>
      <c r="BU19" s="674">
        <f>SUM(BU20:BU634)</f>
        <v>0</v>
      </c>
      <c r="BV19" s="674">
        <f>SUM(BV20:BV634)</f>
        <v>0</v>
      </c>
      <c r="BW19" s="674">
        <f>SUM(BW20:BW634)</f>
        <v>0</v>
      </c>
      <c r="BX19" s="674">
        <f>SUM(BX20:BX634)</f>
        <v>0</v>
      </c>
      <c r="BY19" s="674">
        <f>SUM(BY20:BY634)</f>
        <v>0</v>
      </c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</row>
    <row r="20" spans="1:98" s="1" customFormat="1" x14ac:dyDescent="0.25">
      <c r="A20" s="257">
        <v>1</v>
      </c>
      <c r="B20" s="431" t="s">
        <v>17</v>
      </c>
      <c r="C20" s="432"/>
      <c r="D20" s="521">
        <f t="shared" ref="D20:V20" si="4">D21+D46</f>
        <v>749.30465628000002</v>
      </c>
      <c r="E20" s="521">
        <f t="shared" si="4"/>
        <v>571.35897221999994</v>
      </c>
      <c r="F20" s="521">
        <f t="shared" si="4"/>
        <v>0</v>
      </c>
      <c r="G20" s="521">
        <f t="shared" si="4"/>
        <v>29.270163969999999</v>
      </c>
      <c r="H20" s="521">
        <f t="shared" si="4"/>
        <v>0</v>
      </c>
      <c r="I20" s="521">
        <f t="shared" si="4"/>
        <v>29.270163969999999</v>
      </c>
      <c r="J20" s="521">
        <f t="shared" si="4"/>
        <v>0</v>
      </c>
      <c r="K20" s="521">
        <f t="shared" si="4"/>
        <v>0</v>
      </c>
      <c r="L20" s="521">
        <f t="shared" si="4"/>
        <v>0</v>
      </c>
      <c r="M20" s="521">
        <f t="shared" si="4"/>
        <v>0</v>
      </c>
      <c r="N20" s="521">
        <f t="shared" si="4"/>
        <v>0</v>
      </c>
      <c r="O20" s="521">
        <f t="shared" si="4"/>
        <v>0</v>
      </c>
      <c r="P20" s="521">
        <f t="shared" si="4"/>
        <v>542.08880825000006</v>
      </c>
      <c r="Q20" s="521">
        <f t="shared" si="4"/>
        <v>29.270163969999999</v>
      </c>
      <c r="R20" s="521" t="e">
        <f t="shared" si="1"/>
        <v>#DIV/0!</v>
      </c>
      <c r="S20" s="521">
        <f t="shared" si="4"/>
        <v>0</v>
      </c>
      <c r="T20" s="521">
        <f t="shared" si="4"/>
        <v>0</v>
      </c>
      <c r="U20" s="521">
        <f t="shared" si="4"/>
        <v>331.932141</v>
      </c>
      <c r="V20" s="521">
        <f t="shared" si="4"/>
        <v>0</v>
      </c>
      <c r="W20" s="521">
        <f t="shared" ref="E20:BP20" si="5">W21+W46</f>
        <v>5.1222209999999997</v>
      </c>
      <c r="X20" s="521">
        <f t="shared" si="5"/>
        <v>0</v>
      </c>
      <c r="Y20" s="521">
        <f t="shared" si="5"/>
        <v>5.1222209999999997</v>
      </c>
      <c r="Z20" s="521">
        <f t="shared" si="5"/>
        <v>0</v>
      </c>
      <c r="AA20" s="521">
        <f t="shared" si="5"/>
        <v>0</v>
      </c>
      <c r="AB20" s="521">
        <f t="shared" si="5"/>
        <v>0</v>
      </c>
      <c r="AC20" s="521">
        <f t="shared" si="5"/>
        <v>0</v>
      </c>
      <c r="AD20" s="521">
        <f t="shared" si="5"/>
        <v>0</v>
      </c>
      <c r="AE20" s="521">
        <f t="shared" si="5"/>
        <v>0</v>
      </c>
      <c r="AF20" s="521">
        <f t="shared" ref="AF20:BQ20" si="6">AF21+AF46</f>
        <v>297.94958399999996</v>
      </c>
      <c r="AG20" s="521">
        <f t="shared" si="6"/>
        <v>5.1222209999999997</v>
      </c>
      <c r="AH20" s="521" t="e">
        <f t="shared" si="3"/>
        <v>#DIV/0!</v>
      </c>
      <c r="AI20" s="521">
        <f t="shared" si="6"/>
        <v>0</v>
      </c>
      <c r="AJ20" s="521">
        <f t="shared" si="6"/>
        <v>337.05436200000003</v>
      </c>
      <c r="AK20" s="521">
        <f t="shared" si="6"/>
        <v>0</v>
      </c>
      <c r="AL20" s="521">
        <f t="shared" si="6"/>
        <v>0</v>
      </c>
      <c r="AM20" s="521">
        <f t="shared" si="6"/>
        <v>0</v>
      </c>
      <c r="AN20" s="521">
        <f t="shared" si="6"/>
        <v>0</v>
      </c>
      <c r="AO20" s="521">
        <f t="shared" si="6"/>
        <v>0</v>
      </c>
      <c r="AP20" s="521">
        <f t="shared" si="6"/>
        <v>0</v>
      </c>
      <c r="AQ20" s="521">
        <f t="shared" si="6"/>
        <v>0</v>
      </c>
      <c r="AR20" s="521">
        <f t="shared" si="6"/>
        <v>0</v>
      </c>
      <c r="AS20" s="521">
        <f t="shared" si="6"/>
        <v>0</v>
      </c>
      <c r="AT20" s="521">
        <f t="shared" si="6"/>
        <v>0</v>
      </c>
      <c r="AU20" s="521">
        <f t="shared" si="6"/>
        <v>0</v>
      </c>
      <c r="AV20" s="521">
        <f t="shared" si="6"/>
        <v>0</v>
      </c>
      <c r="AW20" s="521" t="e">
        <f t="shared" si="6"/>
        <v>#DIV/0!</v>
      </c>
      <c r="AX20" s="521">
        <f t="shared" si="6"/>
        <v>0</v>
      </c>
      <c r="AY20" s="521">
        <f t="shared" si="6"/>
        <v>0</v>
      </c>
      <c r="AZ20" s="521">
        <f t="shared" si="6"/>
        <v>0</v>
      </c>
      <c r="BA20" s="521">
        <f t="shared" si="6"/>
        <v>0</v>
      </c>
      <c r="BB20" s="521">
        <f t="shared" si="6"/>
        <v>0</v>
      </c>
      <c r="BC20" s="521">
        <f t="shared" si="6"/>
        <v>0</v>
      </c>
      <c r="BD20" s="521">
        <f t="shared" si="6"/>
        <v>0</v>
      </c>
      <c r="BE20" s="521">
        <f t="shared" si="6"/>
        <v>0</v>
      </c>
      <c r="BF20" s="521">
        <f t="shared" si="6"/>
        <v>0</v>
      </c>
      <c r="BG20" s="521">
        <f t="shared" si="6"/>
        <v>0</v>
      </c>
      <c r="BH20" s="521">
        <f t="shared" si="6"/>
        <v>0</v>
      </c>
      <c r="BI20" s="521">
        <f t="shared" si="6"/>
        <v>0</v>
      </c>
      <c r="BJ20" s="521">
        <f t="shared" si="6"/>
        <v>0</v>
      </c>
      <c r="BK20" s="521">
        <f t="shared" si="6"/>
        <v>0</v>
      </c>
      <c r="BL20" s="521">
        <f t="shared" si="6"/>
        <v>0</v>
      </c>
      <c r="BM20" s="521">
        <f t="shared" si="6"/>
        <v>0</v>
      </c>
      <c r="BN20" s="521">
        <f t="shared" si="6"/>
        <v>0</v>
      </c>
      <c r="BO20" s="521">
        <f t="shared" si="6"/>
        <v>0</v>
      </c>
      <c r="BP20" s="521">
        <f t="shared" si="6"/>
        <v>0</v>
      </c>
      <c r="BQ20" s="521">
        <f t="shared" si="6"/>
        <v>0</v>
      </c>
      <c r="BR20" s="493"/>
      <c r="BS20" s="493"/>
      <c r="BT20" s="493"/>
      <c r="BU20" s="493"/>
      <c r="BV20" s="493"/>
      <c r="BW20" s="493"/>
      <c r="BX20" s="493"/>
      <c r="BY20" s="493"/>
      <c r="BZ20" s="12"/>
      <c r="CA20" s="12"/>
      <c r="CB20" s="12"/>
      <c r="CC20" s="13"/>
      <c r="CD20" s="13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</row>
    <row r="21" spans="1:98" s="17" customFormat="1" x14ac:dyDescent="0.25">
      <c r="A21" s="14" t="s">
        <v>18</v>
      </c>
      <c r="B21" s="33" t="s">
        <v>19</v>
      </c>
      <c r="C21" s="460"/>
      <c r="D21" s="461">
        <f t="shared" ref="D21:BO21" si="7">D22+D24+D26+D28+D30+D32+D34+D36+D38+D40+D42+D44</f>
        <v>0</v>
      </c>
      <c r="E21" s="461">
        <f t="shared" ref="E21:V21" si="8">E22+E24+E26+E28+E30+E32+E34+E36+E38+E40+E42+E44</f>
        <v>0</v>
      </c>
      <c r="F21" s="461">
        <f t="shared" si="8"/>
        <v>0</v>
      </c>
      <c r="G21" s="461">
        <f t="shared" si="8"/>
        <v>0</v>
      </c>
      <c r="H21" s="461">
        <f t="shared" si="8"/>
        <v>0</v>
      </c>
      <c r="I21" s="461">
        <f t="shared" si="8"/>
        <v>0</v>
      </c>
      <c r="J21" s="461">
        <f t="shared" si="8"/>
        <v>0</v>
      </c>
      <c r="K21" s="461">
        <f t="shared" si="8"/>
        <v>0</v>
      </c>
      <c r="L21" s="461">
        <f t="shared" si="8"/>
        <v>0</v>
      </c>
      <c r="M21" s="461">
        <f t="shared" si="8"/>
        <v>0</v>
      </c>
      <c r="N21" s="461">
        <f t="shared" si="8"/>
        <v>0</v>
      </c>
      <c r="O21" s="461">
        <f t="shared" si="8"/>
        <v>0</v>
      </c>
      <c r="P21" s="461">
        <f t="shared" si="8"/>
        <v>0</v>
      </c>
      <c r="Q21" s="461">
        <f t="shared" si="8"/>
        <v>0</v>
      </c>
      <c r="R21" s="461" t="e">
        <f t="shared" si="1"/>
        <v>#DIV/0!</v>
      </c>
      <c r="S21" s="461">
        <f t="shared" si="8"/>
        <v>0</v>
      </c>
      <c r="T21" s="461">
        <f t="shared" si="8"/>
        <v>0</v>
      </c>
      <c r="U21" s="461">
        <f t="shared" si="8"/>
        <v>0</v>
      </c>
      <c r="V21" s="461">
        <f t="shared" si="8"/>
        <v>0</v>
      </c>
      <c r="W21" s="461">
        <f t="shared" si="7"/>
        <v>0</v>
      </c>
      <c r="X21" s="461">
        <f t="shared" si="7"/>
        <v>0</v>
      </c>
      <c r="Y21" s="461">
        <f t="shared" si="7"/>
        <v>0</v>
      </c>
      <c r="Z21" s="461">
        <f t="shared" si="7"/>
        <v>0</v>
      </c>
      <c r="AA21" s="461">
        <f t="shared" si="7"/>
        <v>0</v>
      </c>
      <c r="AB21" s="461">
        <f t="shared" si="7"/>
        <v>0</v>
      </c>
      <c r="AC21" s="461">
        <f t="shared" si="7"/>
        <v>0</v>
      </c>
      <c r="AD21" s="461">
        <f t="shared" si="7"/>
        <v>0</v>
      </c>
      <c r="AE21" s="461">
        <f>AE22+AE24+AE26+AE28+AE30+AE32+AE34+AE36+AE38+AE40+AE42+AE44</f>
        <v>0</v>
      </c>
      <c r="AF21" s="461">
        <f t="shared" ref="AF21:BQ21" si="9">AF22+AF24+AF26+AF28+AF30+AF32+AF34+AF36+AF38+AF40+AF42+AF44</f>
        <v>0</v>
      </c>
      <c r="AG21" s="461">
        <f t="shared" si="9"/>
        <v>0</v>
      </c>
      <c r="AH21" s="461" t="e">
        <f t="shared" si="3"/>
        <v>#DIV/0!</v>
      </c>
      <c r="AI21" s="461">
        <f t="shared" si="9"/>
        <v>0</v>
      </c>
      <c r="AJ21" s="461">
        <f t="shared" si="9"/>
        <v>0</v>
      </c>
      <c r="AK21" s="461">
        <f t="shared" si="9"/>
        <v>0</v>
      </c>
      <c r="AL21" s="461">
        <f t="shared" si="9"/>
        <v>0</v>
      </c>
      <c r="AM21" s="461">
        <f t="shared" si="9"/>
        <v>0</v>
      </c>
      <c r="AN21" s="461">
        <f t="shared" si="9"/>
        <v>0</v>
      </c>
      <c r="AO21" s="461">
        <f t="shared" si="9"/>
        <v>0</v>
      </c>
      <c r="AP21" s="461">
        <f t="shared" si="9"/>
        <v>0</v>
      </c>
      <c r="AQ21" s="461">
        <f t="shared" si="9"/>
        <v>0</v>
      </c>
      <c r="AR21" s="461">
        <f t="shared" si="9"/>
        <v>0</v>
      </c>
      <c r="AS21" s="461">
        <f t="shared" si="9"/>
        <v>0</v>
      </c>
      <c r="AT21" s="461">
        <f t="shared" si="9"/>
        <v>0</v>
      </c>
      <c r="AU21" s="461">
        <f t="shared" si="9"/>
        <v>0</v>
      </c>
      <c r="AV21" s="461">
        <f t="shared" si="9"/>
        <v>0</v>
      </c>
      <c r="AW21" s="461" t="e">
        <f t="shared" si="9"/>
        <v>#DIV/0!</v>
      </c>
      <c r="AX21" s="461">
        <f t="shared" si="9"/>
        <v>0</v>
      </c>
      <c r="AY21" s="461">
        <f t="shared" si="9"/>
        <v>0</v>
      </c>
      <c r="AZ21" s="461">
        <f t="shared" si="9"/>
        <v>0</v>
      </c>
      <c r="BA21" s="461">
        <f t="shared" si="9"/>
        <v>0</v>
      </c>
      <c r="BB21" s="461">
        <f t="shared" si="9"/>
        <v>0</v>
      </c>
      <c r="BC21" s="461">
        <f t="shared" si="9"/>
        <v>0</v>
      </c>
      <c r="BD21" s="461">
        <f t="shared" si="9"/>
        <v>0</v>
      </c>
      <c r="BE21" s="461">
        <f t="shared" si="9"/>
        <v>0</v>
      </c>
      <c r="BF21" s="461">
        <f t="shared" si="9"/>
        <v>0</v>
      </c>
      <c r="BG21" s="461">
        <f t="shared" si="9"/>
        <v>0</v>
      </c>
      <c r="BH21" s="461">
        <f t="shared" si="9"/>
        <v>0</v>
      </c>
      <c r="BI21" s="461">
        <f t="shared" si="9"/>
        <v>0</v>
      </c>
      <c r="BJ21" s="461">
        <f t="shared" si="9"/>
        <v>0</v>
      </c>
      <c r="BK21" s="461">
        <f t="shared" si="9"/>
        <v>0</v>
      </c>
      <c r="BL21" s="461">
        <f t="shared" si="9"/>
        <v>0</v>
      </c>
      <c r="BM21" s="461">
        <f t="shared" si="9"/>
        <v>0</v>
      </c>
      <c r="BN21" s="461">
        <f t="shared" si="9"/>
        <v>0</v>
      </c>
      <c r="BO21" s="461">
        <f t="shared" si="9"/>
        <v>0</v>
      </c>
      <c r="BP21" s="461">
        <f t="shared" si="9"/>
        <v>0</v>
      </c>
      <c r="BQ21" s="461">
        <f t="shared" si="9"/>
        <v>0</v>
      </c>
      <c r="BR21" s="493"/>
      <c r="BS21" s="493"/>
      <c r="BT21" s="493"/>
      <c r="BU21" s="493"/>
      <c r="BV21" s="493"/>
      <c r="BW21" s="493"/>
      <c r="BX21" s="493"/>
      <c r="BY21" s="493"/>
      <c r="BZ21" s="15"/>
      <c r="CA21" s="15"/>
      <c r="CB21" s="15"/>
      <c r="CC21" s="16"/>
      <c r="CD21" s="16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</row>
    <row r="22" spans="1:98" s="17" customFormat="1" x14ac:dyDescent="0.25">
      <c r="A22" s="257">
        <v>1</v>
      </c>
      <c r="B22" s="42" t="s">
        <v>20</v>
      </c>
      <c r="C22" s="743"/>
      <c r="D22" s="212"/>
      <c r="E22" s="212"/>
      <c r="F22" s="148">
        <f t="shared" ref="F22" si="10">H22+J22+L22+N22</f>
        <v>0</v>
      </c>
      <c r="G22" s="148">
        <f t="shared" ref="G22" si="11">I22+K22+M22+O22</f>
        <v>0</v>
      </c>
      <c r="H22" s="212"/>
      <c r="I22" s="212"/>
      <c r="J22" s="212"/>
      <c r="K22" s="212"/>
      <c r="L22" s="212"/>
      <c r="M22" s="212"/>
      <c r="N22" s="212"/>
      <c r="O22" s="212"/>
      <c r="P22" s="148">
        <f>E22-G22</f>
        <v>0</v>
      </c>
      <c r="Q22" s="148">
        <f>I22-H22</f>
        <v>0</v>
      </c>
      <c r="R22" s="684" t="e">
        <f>I22/H22</f>
        <v>#DIV/0!</v>
      </c>
      <c r="S22" s="212"/>
      <c r="T22" s="212"/>
      <c r="U22" s="212"/>
      <c r="V22" s="148">
        <f>X22+Z22+AB22+AD22</f>
        <v>0</v>
      </c>
      <c r="W22" s="148">
        <f>Y22+AA22+AC22+AE22</f>
        <v>0</v>
      </c>
      <c r="X22" s="212"/>
      <c r="Y22" s="212"/>
      <c r="Z22" s="212"/>
      <c r="AA22" s="212"/>
      <c r="AB22" s="212"/>
      <c r="AC22" s="212"/>
      <c r="AD22" s="212"/>
      <c r="AE22" s="212"/>
      <c r="AF22" s="148">
        <f t="shared" ref="AF22" si="12">D22/1.18-U22-W22</f>
        <v>0</v>
      </c>
      <c r="AG22" s="148">
        <f>Y22-X22</f>
        <v>0</v>
      </c>
      <c r="AH22" s="684" t="e">
        <f>Y22/X22</f>
        <v>#DIV/0!</v>
      </c>
      <c r="AI22" s="695"/>
      <c r="AJ22" s="212">
        <f t="shared" ref="AJ22" si="13">U22+W22-AM22</f>
        <v>0</v>
      </c>
      <c r="AK22" s="455"/>
      <c r="AL22" s="148">
        <f t="shared" ref="AL22" si="14">AN22+AP22+AR22+AT22</f>
        <v>0</v>
      </c>
      <c r="AM22" s="148">
        <f t="shared" ref="AM22" si="15">AO22+AQ22+AS22+AU22</f>
        <v>0</v>
      </c>
      <c r="AN22" s="212"/>
      <c r="AO22" s="212"/>
      <c r="AP22" s="212"/>
      <c r="AQ22" s="212"/>
      <c r="AR22" s="212"/>
      <c r="AS22" s="212"/>
      <c r="AT22" s="212"/>
      <c r="AU22" s="273"/>
      <c r="AV22" s="212">
        <f>AO22-AN22</f>
        <v>0</v>
      </c>
      <c r="AW22" s="510" t="e">
        <f>AO22/AN22</f>
        <v>#DIV/0!</v>
      </c>
      <c r="AX22" s="212">
        <f>AZ22+BB22+BD22+BF22</f>
        <v>0</v>
      </c>
      <c r="AY22" s="212">
        <f>BA22+BC22+BE22+BG22</f>
        <v>0</v>
      </c>
      <c r="AZ22" s="212"/>
      <c r="BA22" s="212"/>
      <c r="BB22" s="212"/>
      <c r="BC22" s="212"/>
      <c r="BD22" s="212"/>
      <c r="BE22" s="212"/>
      <c r="BF22" s="212"/>
      <c r="BG22" s="212"/>
      <c r="BH22" s="148">
        <f t="shared" ref="BH22" si="16">BJ22+BL22+BN22+BP22</f>
        <v>0</v>
      </c>
      <c r="BI22" s="148">
        <f t="shared" ref="BI22" si="17">BK22+BM22+BO22+BQ22</f>
        <v>0</v>
      </c>
      <c r="BJ22" s="212"/>
      <c r="BK22" s="212"/>
      <c r="BL22" s="212"/>
      <c r="BM22" s="212"/>
      <c r="BN22" s="212"/>
      <c r="BO22" s="212"/>
      <c r="BP22" s="212"/>
      <c r="BQ22" s="399"/>
      <c r="BR22" s="493"/>
      <c r="BS22" s="493"/>
      <c r="BT22" s="493"/>
      <c r="BU22" s="493"/>
      <c r="BV22" s="493"/>
      <c r="BW22" s="493"/>
      <c r="BX22" s="493"/>
      <c r="BY22" s="493"/>
      <c r="BZ22" s="15"/>
      <c r="CA22" s="15"/>
      <c r="CB22" s="15"/>
      <c r="CC22" s="16"/>
      <c r="CD22" s="16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</row>
    <row r="23" spans="1:98" s="17" customFormat="1" hidden="1" x14ac:dyDescent="0.25">
      <c r="A23" s="23"/>
      <c r="B23" s="195"/>
      <c r="C23" s="85"/>
      <c r="D23" s="200"/>
      <c r="E23" s="200"/>
      <c r="F23" s="186">
        <f t="shared" ref="F23:F86" si="18">H23+J23+L23+N23</f>
        <v>0</v>
      </c>
      <c r="G23" s="186">
        <f t="shared" ref="G23:G86" si="19">I23+K23+M23+O23</f>
        <v>0</v>
      </c>
      <c r="H23" s="200"/>
      <c r="I23" s="200"/>
      <c r="J23" s="200"/>
      <c r="K23" s="200"/>
      <c r="L23" s="200"/>
      <c r="M23" s="200"/>
      <c r="N23" s="200"/>
      <c r="O23" s="200"/>
      <c r="P23" s="186">
        <f t="shared" ref="P23:P86" si="20">E23-G23</f>
        <v>0</v>
      </c>
      <c r="Q23" s="186">
        <f t="shared" ref="Q23:Q86" si="21">I23-H23</f>
        <v>0</v>
      </c>
      <c r="R23" s="684" t="e">
        <f t="shared" ref="R23:R86" si="22">I23/H23</f>
        <v>#DIV/0!</v>
      </c>
      <c r="S23" s="200"/>
      <c r="T23" s="200"/>
      <c r="U23" s="200"/>
      <c r="V23" s="186">
        <f t="shared" ref="V23:V86" si="23">X23+Z23+AB23+AD23</f>
        <v>0</v>
      </c>
      <c r="W23" s="186">
        <f t="shared" ref="W23:W86" si="24">Y23+AA23+AC23+AE23</f>
        <v>0</v>
      </c>
      <c r="X23" s="200"/>
      <c r="Y23" s="200"/>
      <c r="Z23" s="200"/>
      <c r="AA23" s="200"/>
      <c r="AB23" s="200"/>
      <c r="AC23" s="200"/>
      <c r="AD23" s="200"/>
      <c r="AE23" s="200"/>
      <c r="AF23" s="186">
        <f t="shared" ref="AF23:AF86" si="25">D23/1.18-U23-W23</f>
        <v>0</v>
      </c>
      <c r="AG23" s="186">
        <f t="shared" ref="AG23:AG86" si="26">Y23-X23</f>
        <v>0</v>
      </c>
      <c r="AH23" s="256" t="e">
        <f t="shared" ref="AH23:AH86" si="27">Y23/X23</f>
        <v>#DIV/0!</v>
      </c>
      <c r="AI23" s="695"/>
      <c r="AJ23" s="207">
        <f t="shared" ref="AJ23:AJ86" si="28">U23+W23-AM23</f>
        <v>0</v>
      </c>
      <c r="AK23" s="455"/>
      <c r="AL23" s="186">
        <f t="shared" ref="AL23:AL86" si="29">AN23+AP23+AR23+AT23</f>
        <v>0</v>
      </c>
      <c r="AM23" s="186">
        <f t="shared" ref="AM23:AM86" si="30">AO23+AQ23+AS23+AU23</f>
        <v>0</v>
      </c>
      <c r="AN23" s="200"/>
      <c r="AO23" s="200"/>
      <c r="AP23" s="200"/>
      <c r="AQ23" s="200"/>
      <c r="AR23" s="200"/>
      <c r="AS23" s="200"/>
      <c r="AT23" s="200"/>
      <c r="AU23" s="238"/>
      <c r="AV23" s="207">
        <f t="shared" ref="AV23:AV86" si="31">AO23-AN23</f>
        <v>0</v>
      </c>
      <c r="AW23" s="508" t="e">
        <f t="shared" ref="AW23:AW86" si="32">AO23/AN23</f>
        <v>#DIV/0!</v>
      </c>
      <c r="AX23" s="207">
        <f t="shared" ref="AX23:AX86" si="33">AZ23+BB23+BD23+BF23</f>
        <v>0</v>
      </c>
      <c r="AY23" s="207">
        <f t="shared" ref="AY23:AY86" si="34">BA23+BC23+BE23+BG23</f>
        <v>0</v>
      </c>
      <c r="AZ23" s="200"/>
      <c r="BA23" s="200"/>
      <c r="BB23" s="200"/>
      <c r="BC23" s="200"/>
      <c r="BD23" s="200"/>
      <c r="BE23" s="200"/>
      <c r="BF23" s="200"/>
      <c r="BG23" s="200"/>
      <c r="BH23" s="186">
        <f t="shared" ref="BH23:BH86" si="35">BJ23+BL23+BN23+BP23</f>
        <v>0</v>
      </c>
      <c r="BI23" s="186">
        <f t="shared" ref="BI23:BI86" si="36">BK23+BM23+BO23+BQ23</f>
        <v>0</v>
      </c>
      <c r="BJ23" s="200"/>
      <c r="BK23" s="200"/>
      <c r="BL23" s="200"/>
      <c r="BM23" s="200"/>
      <c r="BN23" s="200"/>
      <c r="BO23" s="200"/>
      <c r="BP23" s="200"/>
      <c r="BQ23" s="397"/>
      <c r="BR23" s="412"/>
      <c r="BS23" s="412"/>
      <c r="BT23" s="412"/>
      <c r="BU23" s="412"/>
      <c r="BV23" s="412"/>
      <c r="BW23" s="412"/>
      <c r="BX23" s="412"/>
      <c r="BY23" s="412"/>
      <c r="BZ23" s="15"/>
      <c r="CA23" s="15"/>
      <c r="CB23" s="15"/>
      <c r="CC23" s="16"/>
      <c r="CD23" s="16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</row>
    <row r="24" spans="1:98" s="17" customFormat="1" x14ac:dyDescent="0.25">
      <c r="A24" s="257">
        <v>2</v>
      </c>
      <c r="B24" s="42" t="s">
        <v>21</v>
      </c>
      <c r="C24" s="743"/>
      <c r="D24" s="212"/>
      <c r="E24" s="212"/>
      <c r="F24" s="148">
        <f t="shared" si="18"/>
        <v>0</v>
      </c>
      <c r="G24" s="148">
        <f t="shared" si="19"/>
        <v>0</v>
      </c>
      <c r="H24" s="212"/>
      <c r="I24" s="212"/>
      <c r="J24" s="212"/>
      <c r="K24" s="212"/>
      <c r="L24" s="212"/>
      <c r="M24" s="212"/>
      <c r="N24" s="212"/>
      <c r="O24" s="212"/>
      <c r="P24" s="148">
        <f t="shared" si="20"/>
        <v>0</v>
      </c>
      <c r="Q24" s="148">
        <f t="shared" si="21"/>
        <v>0</v>
      </c>
      <c r="R24" s="684" t="e">
        <f t="shared" si="22"/>
        <v>#DIV/0!</v>
      </c>
      <c r="S24" s="212"/>
      <c r="T24" s="212"/>
      <c r="U24" s="212"/>
      <c r="V24" s="148">
        <f t="shared" si="23"/>
        <v>0</v>
      </c>
      <c r="W24" s="148">
        <f t="shared" si="24"/>
        <v>0</v>
      </c>
      <c r="X24" s="212"/>
      <c r="Y24" s="212"/>
      <c r="Z24" s="212"/>
      <c r="AA24" s="212"/>
      <c r="AB24" s="212"/>
      <c r="AC24" s="212"/>
      <c r="AD24" s="212"/>
      <c r="AE24" s="212"/>
      <c r="AF24" s="148">
        <f t="shared" si="25"/>
        <v>0</v>
      </c>
      <c r="AG24" s="148">
        <f t="shared" si="26"/>
        <v>0</v>
      </c>
      <c r="AH24" s="684" t="e">
        <f t="shared" si="27"/>
        <v>#DIV/0!</v>
      </c>
      <c r="AI24" s="695"/>
      <c r="AJ24" s="212">
        <f t="shared" si="28"/>
        <v>0</v>
      </c>
      <c r="AK24" s="455"/>
      <c r="AL24" s="148">
        <f t="shared" si="29"/>
        <v>0</v>
      </c>
      <c r="AM24" s="148">
        <f t="shared" si="30"/>
        <v>0</v>
      </c>
      <c r="AN24" s="212"/>
      <c r="AO24" s="212"/>
      <c r="AP24" s="212"/>
      <c r="AQ24" s="212"/>
      <c r="AR24" s="212"/>
      <c r="AS24" s="212"/>
      <c r="AT24" s="212"/>
      <c r="AU24" s="273"/>
      <c r="AV24" s="212">
        <f t="shared" si="31"/>
        <v>0</v>
      </c>
      <c r="AW24" s="510" t="e">
        <f t="shared" si="32"/>
        <v>#DIV/0!</v>
      </c>
      <c r="AX24" s="212">
        <f t="shared" si="33"/>
        <v>0</v>
      </c>
      <c r="AY24" s="212">
        <f t="shared" si="34"/>
        <v>0</v>
      </c>
      <c r="AZ24" s="212"/>
      <c r="BA24" s="212"/>
      <c r="BB24" s="212"/>
      <c r="BC24" s="212"/>
      <c r="BD24" s="212"/>
      <c r="BE24" s="212"/>
      <c r="BF24" s="212"/>
      <c r="BG24" s="212"/>
      <c r="BH24" s="148">
        <f t="shared" si="35"/>
        <v>0</v>
      </c>
      <c r="BI24" s="148">
        <f t="shared" si="36"/>
        <v>0</v>
      </c>
      <c r="BJ24" s="212"/>
      <c r="BK24" s="212"/>
      <c r="BL24" s="212"/>
      <c r="BM24" s="212"/>
      <c r="BN24" s="212"/>
      <c r="BO24" s="212"/>
      <c r="BP24" s="212"/>
      <c r="BQ24" s="399"/>
      <c r="BR24" s="493"/>
      <c r="BS24" s="493"/>
      <c r="BT24" s="493"/>
      <c r="BU24" s="493"/>
      <c r="BV24" s="493"/>
      <c r="BW24" s="493"/>
      <c r="BX24" s="493"/>
      <c r="BY24" s="493"/>
      <c r="BZ24" s="15"/>
      <c r="CA24" s="15"/>
      <c r="CB24" s="15"/>
      <c r="CC24" s="16"/>
      <c r="CD24" s="16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</row>
    <row r="25" spans="1:98" s="17" customFormat="1" hidden="1" x14ac:dyDescent="0.25">
      <c r="A25" s="23"/>
      <c r="B25" s="195"/>
      <c r="C25" s="509"/>
      <c r="D25" s="149"/>
      <c r="E25" s="149"/>
      <c r="F25" s="186">
        <f t="shared" si="18"/>
        <v>0</v>
      </c>
      <c r="G25" s="186">
        <f t="shared" si="19"/>
        <v>0</v>
      </c>
      <c r="H25" s="200"/>
      <c r="I25" s="200"/>
      <c r="J25" s="200"/>
      <c r="K25" s="200"/>
      <c r="L25" s="200"/>
      <c r="M25" s="200"/>
      <c r="N25" s="200"/>
      <c r="O25" s="200"/>
      <c r="P25" s="186">
        <f t="shared" si="20"/>
        <v>0</v>
      </c>
      <c r="Q25" s="186">
        <f t="shared" si="21"/>
        <v>0</v>
      </c>
      <c r="R25" s="684" t="e">
        <f t="shared" si="22"/>
        <v>#DIV/0!</v>
      </c>
      <c r="S25" s="200"/>
      <c r="T25" s="200"/>
      <c r="U25" s="149"/>
      <c r="V25" s="186">
        <f t="shared" si="23"/>
        <v>0</v>
      </c>
      <c r="W25" s="186">
        <f t="shared" si="24"/>
        <v>0</v>
      </c>
      <c r="X25" s="200"/>
      <c r="Y25" s="200"/>
      <c r="Z25" s="200"/>
      <c r="AA25" s="200"/>
      <c r="AB25" s="200"/>
      <c r="AC25" s="200"/>
      <c r="AD25" s="200"/>
      <c r="AE25" s="200"/>
      <c r="AF25" s="186">
        <f t="shared" si="25"/>
        <v>0</v>
      </c>
      <c r="AG25" s="186">
        <f t="shared" si="26"/>
        <v>0</v>
      </c>
      <c r="AH25" s="256" t="e">
        <f t="shared" si="27"/>
        <v>#DIV/0!</v>
      </c>
      <c r="AI25" s="695"/>
      <c r="AJ25" s="207">
        <f t="shared" si="28"/>
        <v>0</v>
      </c>
      <c r="AK25" s="455"/>
      <c r="AL25" s="186">
        <f t="shared" si="29"/>
        <v>0</v>
      </c>
      <c r="AM25" s="186">
        <f t="shared" si="30"/>
        <v>0</v>
      </c>
      <c r="AN25" s="200"/>
      <c r="AO25" s="200"/>
      <c r="AP25" s="200"/>
      <c r="AQ25" s="200"/>
      <c r="AR25" s="200"/>
      <c r="AS25" s="200"/>
      <c r="AT25" s="200"/>
      <c r="AU25" s="238"/>
      <c r="AV25" s="207">
        <f t="shared" si="31"/>
        <v>0</v>
      </c>
      <c r="AW25" s="508" t="e">
        <f t="shared" si="32"/>
        <v>#DIV/0!</v>
      </c>
      <c r="AX25" s="207">
        <f t="shared" si="33"/>
        <v>0</v>
      </c>
      <c r="AY25" s="207">
        <f t="shared" si="34"/>
        <v>0</v>
      </c>
      <c r="AZ25" s="200"/>
      <c r="BA25" s="200"/>
      <c r="BB25" s="200"/>
      <c r="BC25" s="200"/>
      <c r="BD25" s="200"/>
      <c r="BE25" s="200"/>
      <c r="BF25" s="200"/>
      <c r="BG25" s="200"/>
      <c r="BH25" s="186">
        <f t="shared" si="35"/>
        <v>0</v>
      </c>
      <c r="BI25" s="186">
        <f t="shared" si="36"/>
        <v>0</v>
      </c>
      <c r="BJ25" s="200"/>
      <c r="BK25" s="200"/>
      <c r="BL25" s="200"/>
      <c r="BM25" s="200"/>
      <c r="BN25" s="200"/>
      <c r="BO25" s="200"/>
      <c r="BP25" s="200"/>
      <c r="BQ25" s="397"/>
      <c r="BR25" s="412"/>
      <c r="BS25" s="412"/>
      <c r="BT25" s="412"/>
      <c r="BU25" s="412"/>
      <c r="BV25" s="412"/>
      <c r="BW25" s="412"/>
      <c r="BX25" s="412"/>
      <c r="BY25" s="412"/>
      <c r="BZ25" s="15"/>
      <c r="CA25" s="15"/>
      <c r="CB25" s="15"/>
      <c r="CC25" s="16"/>
      <c r="CD25" s="16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</row>
    <row r="26" spans="1:98" s="17" customFormat="1" x14ac:dyDescent="0.25">
      <c r="A26" s="257">
        <v>3</v>
      </c>
      <c r="B26" s="42" t="s">
        <v>22</v>
      </c>
      <c r="C26" s="743"/>
      <c r="D26" s="212"/>
      <c r="E26" s="212"/>
      <c r="F26" s="148">
        <f t="shared" si="18"/>
        <v>0</v>
      </c>
      <c r="G26" s="148">
        <f t="shared" si="19"/>
        <v>0</v>
      </c>
      <c r="H26" s="212"/>
      <c r="I26" s="212"/>
      <c r="J26" s="212"/>
      <c r="K26" s="212"/>
      <c r="L26" s="212"/>
      <c r="M26" s="212"/>
      <c r="N26" s="212"/>
      <c r="O26" s="212"/>
      <c r="P26" s="148">
        <f t="shared" si="20"/>
        <v>0</v>
      </c>
      <c r="Q26" s="148">
        <f t="shared" si="21"/>
        <v>0</v>
      </c>
      <c r="R26" s="684" t="e">
        <f t="shared" si="22"/>
        <v>#DIV/0!</v>
      </c>
      <c r="S26" s="212"/>
      <c r="T26" s="212"/>
      <c r="U26" s="212"/>
      <c r="V26" s="148">
        <f t="shared" si="23"/>
        <v>0</v>
      </c>
      <c r="W26" s="148">
        <f t="shared" si="24"/>
        <v>0</v>
      </c>
      <c r="X26" s="212"/>
      <c r="Y26" s="212"/>
      <c r="Z26" s="212"/>
      <c r="AA26" s="212"/>
      <c r="AB26" s="212"/>
      <c r="AC26" s="212"/>
      <c r="AD26" s="212"/>
      <c r="AE26" s="212"/>
      <c r="AF26" s="148">
        <f t="shared" si="25"/>
        <v>0</v>
      </c>
      <c r="AG26" s="148">
        <f t="shared" si="26"/>
        <v>0</v>
      </c>
      <c r="AH26" s="684" t="e">
        <f t="shared" si="27"/>
        <v>#DIV/0!</v>
      </c>
      <c r="AI26" s="695"/>
      <c r="AJ26" s="212">
        <f t="shared" si="28"/>
        <v>0</v>
      </c>
      <c r="AK26" s="455"/>
      <c r="AL26" s="148">
        <f t="shared" si="29"/>
        <v>0</v>
      </c>
      <c r="AM26" s="148">
        <f t="shared" si="30"/>
        <v>0</v>
      </c>
      <c r="AN26" s="212"/>
      <c r="AO26" s="212"/>
      <c r="AP26" s="212"/>
      <c r="AQ26" s="212"/>
      <c r="AR26" s="212"/>
      <c r="AS26" s="212"/>
      <c r="AT26" s="212"/>
      <c r="AU26" s="273"/>
      <c r="AV26" s="212">
        <f t="shared" si="31"/>
        <v>0</v>
      </c>
      <c r="AW26" s="510" t="e">
        <f t="shared" si="32"/>
        <v>#DIV/0!</v>
      </c>
      <c r="AX26" s="212">
        <f t="shared" si="33"/>
        <v>0</v>
      </c>
      <c r="AY26" s="212">
        <f t="shared" si="34"/>
        <v>0</v>
      </c>
      <c r="AZ26" s="212"/>
      <c r="BA26" s="212"/>
      <c r="BB26" s="212"/>
      <c r="BC26" s="212"/>
      <c r="BD26" s="212"/>
      <c r="BE26" s="212"/>
      <c r="BF26" s="212"/>
      <c r="BG26" s="212"/>
      <c r="BH26" s="148">
        <f t="shared" si="35"/>
        <v>0</v>
      </c>
      <c r="BI26" s="148">
        <f t="shared" si="36"/>
        <v>0</v>
      </c>
      <c r="BJ26" s="212"/>
      <c r="BK26" s="212"/>
      <c r="BL26" s="212"/>
      <c r="BM26" s="212"/>
      <c r="BN26" s="212"/>
      <c r="BO26" s="212"/>
      <c r="BP26" s="212"/>
      <c r="BQ26" s="399"/>
      <c r="BR26" s="493"/>
      <c r="BS26" s="493"/>
      <c r="BT26" s="493"/>
      <c r="BU26" s="493"/>
      <c r="BV26" s="493"/>
      <c r="BW26" s="493"/>
      <c r="BX26" s="493"/>
      <c r="BY26" s="493"/>
      <c r="BZ26" s="15"/>
      <c r="CA26" s="15"/>
      <c r="CB26" s="15"/>
      <c r="CC26" s="16"/>
      <c r="CD26" s="16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</row>
    <row r="27" spans="1:98" s="17" customFormat="1" hidden="1" x14ac:dyDescent="0.25">
      <c r="A27" s="23"/>
      <c r="B27" s="195"/>
      <c r="C27" s="85"/>
      <c r="D27" s="200"/>
      <c r="E27" s="200"/>
      <c r="F27" s="186">
        <f t="shared" si="18"/>
        <v>0</v>
      </c>
      <c r="G27" s="186">
        <f t="shared" si="19"/>
        <v>0</v>
      </c>
      <c r="H27" s="200"/>
      <c r="I27" s="200"/>
      <c r="J27" s="200"/>
      <c r="K27" s="200"/>
      <c r="L27" s="200"/>
      <c r="M27" s="200"/>
      <c r="N27" s="200"/>
      <c r="O27" s="200"/>
      <c r="P27" s="186">
        <f t="shared" si="20"/>
        <v>0</v>
      </c>
      <c r="Q27" s="186">
        <f t="shared" si="21"/>
        <v>0</v>
      </c>
      <c r="R27" s="684" t="e">
        <f t="shared" si="22"/>
        <v>#DIV/0!</v>
      </c>
      <c r="S27" s="200"/>
      <c r="T27" s="200"/>
      <c r="U27" s="200"/>
      <c r="V27" s="186">
        <f t="shared" si="23"/>
        <v>0</v>
      </c>
      <c r="W27" s="186">
        <f t="shared" si="24"/>
        <v>0</v>
      </c>
      <c r="X27" s="200"/>
      <c r="Y27" s="200"/>
      <c r="Z27" s="200"/>
      <c r="AA27" s="200"/>
      <c r="AB27" s="200"/>
      <c r="AC27" s="200"/>
      <c r="AD27" s="200"/>
      <c r="AE27" s="200"/>
      <c r="AF27" s="186">
        <f t="shared" si="25"/>
        <v>0</v>
      </c>
      <c r="AG27" s="186">
        <f t="shared" si="26"/>
        <v>0</v>
      </c>
      <c r="AH27" s="256" t="e">
        <f t="shared" si="27"/>
        <v>#DIV/0!</v>
      </c>
      <c r="AI27" s="695"/>
      <c r="AJ27" s="207">
        <f t="shared" si="28"/>
        <v>0</v>
      </c>
      <c r="AK27" s="455"/>
      <c r="AL27" s="186">
        <f t="shared" si="29"/>
        <v>0</v>
      </c>
      <c r="AM27" s="186">
        <f t="shared" si="30"/>
        <v>0</v>
      </c>
      <c r="AN27" s="200"/>
      <c r="AO27" s="200"/>
      <c r="AP27" s="200"/>
      <c r="AQ27" s="200"/>
      <c r="AR27" s="200"/>
      <c r="AS27" s="200"/>
      <c r="AT27" s="200"/>
      <c r="AU27" s="238"/>
      <c r="AV27" s="207">
        <f t="shared" si="31"/>
        <v>0</v>
      </c>
      <c r="AW27" s="508" t="e">
        <f t="shared" si="32"/>
        <v>#DIV/0!</v>
      </c>
      <c r="AX27" s="207">
        <f t="shared" si="33"/>
        <v>0</v>
      </c>
      <c r="AY27" s="207">
        <f t="shared" si="34"/>
        <v>0</v>
      </c>
      <c r="AZ27" s="200"/>
      <c r="BA27" s="200"/>
      <c r="BB27" s="200"/>
      <c r="BC27" s="200"/>
      <c r="BD27" s="200"/>
      <c r="BE27" s="200"/>
      <c r="BF27" s="200"/>
      <c r="BG27" s="200"/>
      <c r="BH27" s="186">
        <f t="shared" si="35"/>
        <v>0</v>
      </c>
      <c r="BI27" s="186">
        <f t="shared" si="36"/>
        <v>0</v>
      </c>
      <c r="BJ27" s="200"/>
      <c r="BK27" s="200"/>
      <c r="BL27" s="200"/>
      <c r="BM27" s="200"/>
      <c r="BN27" s="200"/>
      <c r="BO27" s="200"/>
      <c r="BP27" s="200"/>
      <c r="BQ27" s="397"/>
      <c r="BR27" s="412"/>
      <c r="BS27" s="412"/>
      <c r="BT27" s="412"/>
      <c r="BU27" s="412"/>
      <c r="BV27" s="412"/>
      <c r="BW27" s="412"/>
      <c r="BX27" s="412"/>
      <c r="BY27" s="412"/>
      <c r="BZ27" s="15"/>
      <c r="CA27" s="15"/>
      <c r="CB27" s="15"/>
      <c r="CC27" s="16"/>
      <c r="CD27" s="16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</row>
    <row r="28" spans="1:98" s="17" customFormat="1" x14ac:dyDescent="0.25">
      <c r="A28" s="257">
        <v>4</v>
      </c>
      <c r="B28" s="42" t="s">
        <v>23</v>
      </c>
      <c r="C28" s="743"/>
      <c r="D28" s="212"/>
      <c r="E28" s="212"/>
      <c r="F28" s="148">
        <f t="shared" si="18"/>
        <v>0</v>
      </c>
      <c r="G28" s="148">
        <f t="shared" si="19"/>
        <v>0</v>
      </c>
      <c r="H28" s="212"/>
      <c r="I28" s="212"/>
      <c r="J28" s="212"/>
      <c r="K28" s="212"/>
      <c r="L28" s="212"/>
      <c r="M28" s="212"/>
      <c r="N28" s="212"/>
      <c r="O28" s="212"/>
      <c r="P28" s="148">
        <f t="shared" si="20"/>
        <v>0</v>
      </c>
      <c r="Q28" s="148">
        <f t="shared" si="21"/>
        <v>0</v>
      </c>
      <c r="R28" s="684" t="e">
        <f t="shared" si="22"/>
        <v>#DIV/0!</v>
      </c>
      <c r="S28" s="212"/>
      <c r="T28" s="212"/>
      <c r="U28" s="212"/>
      <c r="V28" s="148">
        <f t="shared" si="23"/>
        <v>0</v>
      </c>
      <c r="W28" s="148">
        <f t="shared" si="24"/>
        <v>0</v>
      </c>
      <c r="X28" s="212"/>
      <c r="Y28" s="212"/>
      <c r="Z28" s="212"/>
      <c r="AA28" s="212"/>
      <c r="AB28" s="212"/>
      <c r="AC28" s="212"/>
      <c r="AD28" s="212"/>
      <c r="AE28" s="212"/>
      <c r="AF28" s="148">
        <f t="shared" si="25"/>
        <v>0</v>
      </c>
      <c r="AG28" s="148">
        <f t="shared" si="26"/>
        <v>0</v>
      </c>
      <c r="AH28" s="684" t="e">
        <f t="shared" si="27"/>
        <v>#DIV/0!</v>
      </c>
      <c r="AI28" s="695"/>
      <c r="AJ28" s="212">
        <f t="shared" si="28"/>
        <v>0</v>
      </c>
      <c r="AK28" s="455"/>
      <c r="AL28" s="148">
        <f t="shared" si="29"/>
        <v>0</v>
      </c>
      <c r="AM28" s="148">
        <f t="shared" si="30"/>
        <v>0</v>
      </c>
      <c r="AN28" s="212"/>
      <c r="AO28" s="212"/>
      <c r="AP28" s="212"/>
      <c r="AQ28" s="212"/>
      <c r="AR28" s="212"/>
      <c r="AS28" s="212"/>
      <c r="AT28" s="212"/>
      <c r="AU28" s="273"/>
      <c r="AV28" s="212">
        <f t="shared" si="31"/>
        <v>0</v>
      </c>
      <c r="AW28" s="510" t="e">
        <f t="shared" si="32"/>
        <v>#DIV/0!</v>
      </c>
      <c r="AX28" s="212">
        <f t="shared" si="33"/>
        <v>0</v>
      </c>
      <c r="AY28" s="212">
        <f t="shared" si="34"/>
        <v>0</v>
      </c>
      <c r="AZ28" s="212"/>
      <c r="BA28" s="212"/>
      <c r="BB28" s="212"/>
      <c r="BC28" s="212"/>
      <c r="BD28" s="212"/>
      <c r="BE28" s="212"/>
      <c r="BF28" s="212"/>
      <c r="BG28" s="212"/>
      <c r="BH28" s="148">
        <f t="shared" si="35"/>
        <v>0</v>
      </c>
      <c r="BI28" s="148">
        <f t="shared" si="36"/>
        <v>0</v>
      </c>
      <c r="BJ28" s="212"/>
      <c r="BK28" s="212"/>
      <c r="BL28" s="212"/>
      <c r="BM28" s="212"/>
      <c r="BN28" s="212"/>
      <c r="BO28" s="212"/>
      <c r="BP28" s="212"/>
      <c r="BQ28" s="399"/>
      <c r="BR28" s="493"/>
      <c r="BS28" s="493"/>
      <c r="BT28" s="493"/>
      <c r="BU28" s="493"/>
      <c r="BV28" s="493"/>
      <c r="BW28" s="493"/>
      <c r="BX28" s="493"/>
      <c r="BY28" s="493"/>
      <c r="BZ28" s="15"/>
      <c r="CA28" s="15"/>
      <c r="CB28" s="15"/>
      <c r="CC28" s="16"/>
      <c r="CD28" s="16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</row>
    <row r="29" spans="1:98" s="17" customFormat="1" hidden="1" x14ac:dyDescent="0.25">
      <c r="A29" s="23"/>
      <c r="B29" s="195"/>
      <c r="C29" s="509"/>
      <c r="D29" s="149"/>
      <c r="E29" s="149"/>
      <c r="F29" s="186">
        <f t="shared" si="18"/>
        <v>0</v>
      </c>
      <c r="G29" s="186">
        <f t="shared" si="19"/>
        <v>0</v>
      </c>
      <c r="H29" s="200"/>
      <c r="I29" s="200"/>
      <c r="J29" s="200"/>
      <c r="K29" s="200"/>
      <c r="L29" s="200"/>
      <c r="M29" s="200"/>
      <c r="N29" s="200"/>
      <c r="O29" s="200"/>
      <c r="P29" s="186">
        <f t="shared" si="20"/>
        <v>0</v>
      </c>
      <c r="Q29" s="186">
        <f t="shared" si="21"/>
        <v>0</v>
      </c>
      <c r="R29" s="684" t="e">
        <f t="shared" si="22"/>
        <v>#DIV/0!</v>
      </c>
      <c r="S29" s="200"/>
      <c r="T29" s="200"/>
      <c r="U29" s="149"/>
      <c r="V29" s="186">
        <f t="shared" si="23"/>
        <v>0</v>
      </c>
      <c r="W29" s="186">
        <f t="shared" si="24"/>
        <v>0</v>
      </c>
      <c r="X29" s="200"/>
      <c r="Y29" s="200"/>
      <c r="Z29" s="200"/>
      <c r="AA29" s="200"/>
      <c r="AB29" s="200"/>
      <c r="AC29" s="200"/>
      <c r="AD29" s="200"/>
      <c r="AE29" s="200"/>
      <c r="AF29" s="186">
        <f t="shared" si="25"/>
        <v>0</v>
      </c>
      <c r="AG29" s="186">
        <f t="shared" si="26"/>
        <v>0</v>
      </c>
      <c r="AH29" s="256" t="e">
        <f t="shared" si="27"/>
        <v>#DIV/0!</v>
      </c>
      <c r="AI29" s="695"/>
      <c r="AJ29" s="207">
        <f t="shared" si="28"/>
        <v>0</v>
      </c>
      <c r="AK29" s="455"/>
      <c r="AL29" s="186">
        <f t="shared" si="29"/>
        <v>0</v>
      </c>
      <c r="AM29" s="186">
        <f t="shared" si="30"/>
        <v>0</v>
      </c>
      <c r="AN29" s="200"/>
      <c r="AO29" s="200"/>
      <c r="AP29" s="200"/>
      <c r="AQ29" s="200"/>
      <c r="AR29" s="200"/>
      <c r="AS29" s="200"/>
      <c r="AT29" s="200"/>
      <c r="AU29" s="238"/>
      <c r="AV29" s="207">
        <f t="shared" si="31"/>
        <v>0</v>
      </c>
      <c r="AW29" s="508" t="e">
        <f t="shared" si="32"/>
        <v>#DIV/0!</v>
      </c>
      <c r="AX29" s="207">
        <f t="shared" si="33"/>
        <v>0</v>
      </c>
      <c r="AY29" s="207">
        <f t="shared" si="34"/>
        <v>0</v>
      </c>
      <c r="AZ29" s="200"/>
      <c r="BA29" s="200"/>
      <c r="BB29" s="200"/>
      <c r="BC29" s="200"/>
      <c r="BD29" s="200"/>
      <c r="BE29" s="200"/>
      <c r="BF29" s="200"/>
      <c r="BG29" s="200"/>
      <c r="BH29" s="186">
        <f t="shared" si="35"/>
        <v>0</v>
      </c>
      <c r="BI29" s="186">
        <f t="shared" si="36"/>
        <v>0</v>
      </c>
      <c r="BJ29" s="200"/>
      <c r="BK29" s="200"/>
      <c r="BL29" s="200"/>
      <c r="BM29" s="200"/>
      <c r="BN29" s="200"/>
      <c r="BO29" s="200"/>
      <c r="BP29" s="200"/>
      <c r="BQ29" s="397"/>
      <c r="BR29" s="412"/>
      <c r="BS29" s="412"/>
      <c r="BT29" s="412"/>
      <c r="BU29" s="412"/>
      <c r="BV29" s="412"/>
      <c r="BW29" s="412"/>
      <c r="BX29" s="412"/>
      <c r="BY29" s="412"/>
      <c r="BZ29" s="15"/>
      <c r="CA29" s="15"/>
      <c r="CB29" s="15"/>
      <c r="CC29" s="16"/>
      <c r="CD29" s="16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</row>
    <row r="30" spans="1:98" s="17" customFormat="1" x14ac:dyDescent="0.25">
      <c r="A30" s="257">
        <v>5</v>
      </c>
      <c r="B30" s="42" t="s">
        <v>24</v>
      </c>
      <c r="C30" s="743"/>
      <c r="D30" s="212"/>
      <c r="E30" s="212"/>
      <c r="F30" s="148">
        <f t="shared" si="18"/>
        <v>0</v>
      </c>
      <c r="G30" s="148">
        <f t="shared" si="19"/>
        <v>0</v>
      </c>
      <c r="H30" s="212"/>
      <c r="I30" s="212"/>
      <c r="J30" s="212"/>
      <c r="K30" s="212"/>
      <c r="L30" s="212"/>
      <c r="M30" s="212"/>
      <c r="N30" s="212"/>
      <c r="O30" s="212"/>
      <c r="P30" s="148">
        <f t="shared" si="20"/>
        <v>0</v>
      </c>
      <c r="Q30" s="148">
        <f t="shared" si="21"/>
        <v>0</v>
      </c>
      <c r="R30" s="684" t="e">
        <f t="shared" si="22"/>
        <v>#DIV/0!</v>
      </c>
      <c r="S30" s="212"/>
      <c r="T30" s="212"/>
      <c r="U30" s="212"/>
      <c r="V30" s="148">
        <f t="shared" si="23"/>
        <v>0</v>
      </c>
      <c r="W30" s="148">
        <f t="shared" si="24"/>
        <v>0</v>
      </c>
      <c r="X30" s="212"/>
      <c r="Y30" s="212"/>
      <c r="Z30" s="212"/>
      <c r="AA30" s="212"/>
      <c r="AB30" s="212"/>
      <c r="AC30" s="212"/>
      <c r="AD30" s="212"/>
      <c r="AE30" s="212"/>
      <c r="AF30" s="148">
        <f t="shared" si="25"/>
        <v>0</v>
      </c>
      <c r="AG30" s="148">
        <f t="shared" si="26"/>
        <v>0</v>
      </c>
      <c r="AH30" s="684" t="e">
        <f t="shared" si="27"/>
        <v>#DIV/0!</v>
      </c>
      <c r="AI30" s="695"/>
      <c r="AJ30" s="212">
        <f t="shared" si="28"/>
        <v>0</v>
      </c>
      <c r="AK30" s="455"/>
      <c r="AL30" s="148">
        <f t="shared" si="29"/>
        <v>0</v>
      </c>
      <c r="AM30" s="148">
        <f t="shared" si="30"/>
        <v>0</v>
      </c>
      <c r="AN30" s="212"/>
      <c r="AO30" s="212"/>
      <c r="AP30" s="212"/>
      <c r="AQ30" s="212"/>
      <c r="AR30" s="212"/>
      <c r="AS30" s="212"/>
      <c r="AT30" s="212"/>
      <c r="AU30" s="273"/>
      <c r="AV30" s="212">
        <f t="shared" si="31"/>
        <v>0</v>
      </c>
      <c r="AW30" s="510" t="e">
        <f t="shared" si="32"/>
        <v>#DIV/0!</v>
      </c>
      <c r="AX30" s="212">
        <f t="shared" si="33"/>
        <v>0</v>
      </c>
      <c r="AY30" s="212">
        <f t="shared" si="34"/>
        <v>0</v>
      </c>
      <c r="AZ30" s="212"/>
      <c r="BA30" s="212"/>
      <c r="BB30" s="212"/>
      <c r="BC30" s="212"/>
      <c r="BD30" s="212"/>
      <c r="BE30" s="212"/>
      <c r="BF30" s="212"/>
      <c r="BG30" s="212"/>
      <c r="BH30" s="148">
        <f t="shared" si="35"/>
        <v>0</v>
      </c>
      <c r="BI30" s="148">
        <f t="shared" si="36"/>
        <v>0</v>
      </c>
      <c r="BJ30" s="212"/>
      <c r="BK30" s="212"/>
      <c r="BL30" s="212"/>
      <c r="BM30" s="212"/>
      <c r="BN30" s="212"/>
      <c r="BO30" s="212"/>
      <c r="BP30" s="212"/>
      <c r="BQ30" s="399"/>
      <c r="BR30" s="493"/>
      <c r="BS30" s="493"/>
      <c r="BT30" s="493"/>
      <c r="BU30" s="493"/>
      <c r="BV30" s="493"/>
      <c r="BW30" s="493"/>
      <c r="BX30" s="493"/>
      <c r="BY30" s="493"/>
      <c r="BZ30" s="15"/>
      <c r="CA30" s="15"/>
      <c r="CB30" s="15"/>
      <c r="CC30" s="16"/>
      <c r="CD30" s="16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</row>
    <row r="31" spans="1:98" s="21" customFormat="1" hidden="1" x14ac:dyDescent="0.25">
      <c r="A31" s="23"/>
      <c r="B31" s="19"/>
      <c r="C31" s="85"/>
      <c r="D31" s="200"/>
      <c r="E31" s="200"/>
      <c r="F31" s="186">
        <f t="shared" si="18"/>
        <v>0</v>
      </c>
      <c r="G31" s="186">
        <f t="shared" si="19"/>
        <v>0</v>
      </c>
      <c r="H31" s="200"/>
      <c r="I31" s="200"/>
      <c r="J31" s="200"/>
      <c r="K31" s="200"/>
      <c r="L31" s="200"/>
      <c r="M31" s="200"/>
      <c r="N31" s="200"/>
      <c r="O31" s="200"/>
      <c r="P31" s="186">
        <f t="shared" si="20"/>
        <v>0</v>
      </c>
      <c r="Q31" s="186">
        <f t="shared" si="21"/>
        <v>0</v>
      </c>
      <c r="R31" s="684" t="e">
        <f t="shared" si="22"/>
        <v>#DIV/0!</v>
      </c>
      <c r="S31" s="200"/>
      <c r="T31" s="200"/>
      <c r="U31" s="200"/>
      <c r="V31" s="186">
        <f t="shared" si="23"/>
        <v>0</v>
      </c>
      <c r="W31" s="186">
        <f t="shared" si="24"/>
        <v>0</v>
      </c>
      <c r="X31" s="200"/>
      <c r="Y31" s="200"/>
      <c r="Z31" s="200"/>
      <c r="AA31" s="200"/>
      <c r="AB31" s="200"/>
      <c r="AC31" s="200"/>
      <c r="AD31" s="200"/>
      <c r="AE31" s="200"/>
      <c r="AF31" s="186">
        <f t="shared" si="25"/>
        <v>0</v>
      </c>
      <c r="AG31" s="186">
        <f t="shared" si="26"/>
        <v>0</v>
      </c>
      <c r="AH31" s="256" t="e">
        <f t="shared" si="27"/>
        <v>#DIV/0!</v>
      </c>
      <c r="AI31" s="695"/>
      <c r="AJ31" s="207">
        <f t="shared" si="28"/>
        <v>0</v>
      </c>
      <c r="AK31" s="455"/>
      <c r="AL31" s="186">
        <f t="shared" si="29"/>
        <v>0</v>
      </c>
      <c r="AM31" s="186">
        <f t="shared" si="30"/>
        <v>0</v>
      </c>
      <c r="AN31" s="200"/>
      <c r="AO31" s="200"/>
      <c r="AP31" s="200"/>
      <c r="AQ31" s="200"/>
      <c r="AR31" s="200"/>
      <c r="AS31" s="200"/>
      <c r="AT31" s="200"/>
      <c r="AU31" s="238"/>
      <c r="AV31" s="207">
        <f t="shared" si="31"/>
        <v>0</v>
      </c>
      <c r="AW31" s="508" t="e">
        <f t="shared" si="32"/>
        <v>#DIV/0!</v>
      </c>
      <c r="AX31" s="207">
        <f t="shared" si="33"/>
        <v>0</v>
      </c>
      <c r="AY31" s="207">
        <f t="shared" si="34"/>
        <v>0</v>
      </c>
      <c r="AZ31" s="200"/>
      <c r="BA31" s="200"/>
      <c r="BB31" s="200"/>
      <c r="BC31" s="200"/>
      <c r="BD31" s="200"/>
      <c r="BE31" s="200"/>
      <c r="BF31" s="200"/>
      <c r="BG31" s="200"/>
      <c r="BH31" s="186">
        <f t="shared" si="35"/>
        <v>0</v>
      </c>
      <c r="BI31" s="186">
        <f t="shared" si="36"/>
        <v>0</v>
      </c>
      <c r="BJ31" s="200"/>
      <c r="BK31" s="200"/>
      <c r="BL31" s="200"/>
      <c r="BM31" s="200"/>
      <c r="BN31" s="200"/>
      <c r="BO31" s="200"/>
      <c r="BP31" s="200"/>
      <c r="BQ31" s="397"/>
      <c r="BR31" s="413"/>
      <c r="BS31" s="413"/>
      <c r="BT31" s="413"/>
      <c r="BU31" s="413"/>
      <c r="BV31" s="413"/>
      <c r="BW31" s="413"/>
      <c r="BX31" s="413"/>
      <c r="BY31" s="413"/>
    </row>
    <row r="32" spans="1:98" s="21" customFormat="1" x14ac:dyDescent="0.25">
      <c r="A32" s="257">
        <v>6</v>
      </c>
      <c r="B32" s="42" t="s">
        <v>25</v>
      </c>
      <c r="C32" s="107"/>
      <c r="D32" s="392"/>
      <c r="E32" s="392"/>
      <c r="F32" s="148">
        <f t="shared" si="18"/>
        <v>0</v>
      </c>
      <c r="G32" s="148">
        <f t="shared" si="19"/>
        <v>0</v>
      </c>
      <c r="H32" s="212"/>
      <c r="I32" s="212"/>
      <c r="J32" s="212"/>
      <c r="K32" s="212"/>
      <c r="L32" s="212"/>
      <c r="M32" s="212"/>
      <c r="N32" s="212"/>
      <c r="O32" s="212"/>
      <c r="P32" s="148">
        <f t="shared" si="20"/>
        <v>0</v>
      </c>
      <c r="Q32" s="148">
        <f t="shared" si="21"/>
        <v>0</v>
      </c>
      <c r="R32" s="684" t="e">
        <f t="shared" si="22"/>
        <v>#DIV/0!</v>
      </c>
      <c r="S32" s="212"/>
      <c r="T32" s="212"/>
      <c r="U32" s="392"/>
      <c r="V32" s="148">
        <f t="shared" si="23"/>
        <v>0</v>
      </c>
      <c r="W32" s="148">
        <f t="shared" si="24"/>
        <v>0</v>
      </c>
      <c r="X32" s="212"/>
      <c r="Y32" s="212"/>
      <c r="Z32" s="212"/>
      <c r="AA32" s="212"/>
      <c r="AB32" s="212"/>
      <c r="AC32" s="212"/>
      <c r="AD32" s="212"/>
      <c r="AE32" s="212"/>
      <c r="AF32" s="148">
        <f t="shared" si="25"/>
        <v>0</v>
      </c>
      <c r="AG32" s="148">
        <f t="shared" si="26"/>
        <v>0</v>
      </c>
      <c r="AH32" s="684" t="e">
        <f t="shared" si="27"/>
        <v>#DIV/0!</v>
      </c>
      <c r="AI32" s="695"/>
      <c r="AJ32" s="212">
        <f t="shared" si="28"/>
        <v>0</v>
      </c>
      <c r="AK32" s="455"/>
      <c r="AL32" s="148">
        <f t="shared" si="29"/>
        <v>0</v>
      </c>
      <c r="AM32" s="148">
        <f t="shared" si="30"/>
        <v>0</v>
      </c>
      <c r="AN32" s="212"/>
      <c r="AO32" s="212"/>
      <c r="AP32" s="212"/>
      <c r="AQ32" s="212"/>
      <c r="AR32" s="212"/>
      <c r="AS32" s="212"/>
      <c r="AT32" s="212"/>
      <c r="AU32" s="273"/>
      <c r="AV32" s="212">
        <f t="shared" si="31"/>
        <v>0</v>
      </c>
      <c r="AW32" s="510" t="e">
        <f t="shared" si="32"/>
        <v>#DIV/0!</v>
      </c>
      <c r="AX32" s="212">
        <f t="shared" si="33"/>
        <v>0</v>
      </c>
      <c r="AY32" s="212">
        <f t="shared" si="34"/>
        <v>0</v>
      </c>
      <c r="AZ32" s="212"/>
      <c r="BA32" s="212"/>
      <c r="BB32" s="212"/>
      <c r="BC32" s="212"/>
      <c r="BD32" s="212"/>
      <c r="BE32" s="212"/>
      <c r="BF32" s="212"/>
      <c r="BG32" s="212"/>
      <c r="BH32" s="148">
        <f t="shared" si="35"/>
        <v>0</v>
      </c>
      <c r="BI32" s="148">
        <f t="shared" si="36"/>
        <v>0</v>
      </c>
      <c r="BJ32" s="212"/>
      <c r="BK32" s="212"/>
      <c r="BL32" s="212"/>
      <c r="BM32" s="212"/>
      <c r="BN32" s="212"/>
      <c r="BO32" s="212"/>
      <c r="BP32" s="212"/>
      <c r="BQ32" s="399"/>
      <c r="BR32" s="287"/>
      <c r="BS32" s="287"/>
      <c r="BT32" s="287"/>
      <c r="BU32" s="287"/>
      <c r="BV32" s="287"/>
      <c r="BW32" s="287"/>
      <c r="BX32" s="287"/>
      <c r="BY32" s="287"/>
    </row>
    <row r="33" spans="1:77" s="21" customFormat="1" hidden="1" x14ac:dyDescent="0.25">
      <c r="A33" s="23"/>
      <c r="B33" s="19"/>
      <c r="C33" s="85"/>
      <c r="D33" s="200"/>
      <c r="E33" s="200"/>
      <c r="F33" s="186">
        <f t="shared" si="18"/>
        <v>0</v>
      </c>
      <c r="G33" s="186">
        <f t="shared" si="19"/>
        <v>0</v>
      </c>
      <c r="H33" s="200"/>
      <c r="I33" s="200"/>
      <c r="J33" s="200"/>
      <c r="K33" s="200"/>
      <c r="L33" s="200"/>
      <c r="M33" s="200"/>
      <c r="N33" s="200"/>
      <c r="O33" s="200"/>
      <c r="P33" s="186">
        <f t="shared" si="20"/>
        <v>0</v>
      </c>
      <c r="Q33" s="186">
        <f t="shared" si="21"/>
        <v>0</v>
      </c>
      <c r="R33" s="684" t="e">
        <f t="shared" si="22"/>
        <v>#DIV/0!</v>
      </c>
      <c r="S33" s="200"/>
      <c r="T33" s="200"/>
      <c r="U33" s="200"/>
      <c r="V33" s="186">
        <f t="shared" si="23"/>
        <v>0</v>
      </c>
      <c r="W33" s="186">
        <f t="shared" si="24"/>
        <v>0</v>
      </c>
      <c r="X33" s="200"/>
      <c r="Y33" s="200"/>
      <c r="Z33" s="200"/>
      <c r="AA33" s="200"/>
      <c r="AB33" s="200"/>
      <c r="AC33" s="200"/>
      <c r="AD33" s="200"/>
      <c r="AE33" s="200"/>
      <c r="AF33" s="186">
        <f t="shared" si="25"/>
        <v>0</v>
      </c>
      <c r="AG33" s="186">
        <f t="shared" si="26"/>
        <v>0</v>
      </c>
      <c r="AH33" s="256" t="e">
        <f t="shared" si="27"/>
        <v>#DIV/0!</v>
      </c>
      <c r="AI33" s="695"/>
      <c r="AJ33" s="207">
        <f t="shared" si="28"/>
        <v>0</v>
      </c>
      <c r="AK33" s="455"/>
      <c r="AL33" s="186">
        <f t="shared" si="29"/>
        <v>0</v>
      </c>
      <c r="AM33" s="186">
        <f t="shared" si="30"/>
        <v>0</v>
      </c>
      <c r="AN33" s="200"/>
      <c r="AO33" s="200"/>
      <c r="AP33" s="200"/>
      <c r="AQ33" s="200"/>
      <c r="AR33" s="200"/>
      <c r="AS33" s="200"/>
      <c r="AT33" s="200"/>
      <c r="AU33" s="238"/>
      <c r="AV33" s="207">
        <f t="shared" si="31"/>
        <v>0</v>
      </c>
      <c r="AW33" s="508" t="e">
        <f t="shared" si="32"/>
        <v>#DIV/0!</v>
      </c>
      <c r="AX33" s="207">
        <f t="shared" si="33"/>
        <v>0</v>
      </c>
      <c r="AY33" s="207">
        <f t="shared" si="34"/>
        <v>0</v>
      </c>
      <c r="AZ33" s="200"/>
      <c r="BA33" s="200"/>
      <c r="BB33" s="200"/>
      <c r="BC33" s="200"/>
      <c r="BD33" s="200"/>
      <c r="BE33" s="200"/>
      <c r="BF33" s="200"/>
      <c r="BG33" s="200"/>
      <c r="BH33" s="186">
        <f t="shared" si="35"/>
        <v>0</v>
      </c>
      <c r="BI33" s="186">
        <f t="shared" si="36"/>
        <v>0</v>
      </c>
      <c r="BJ33" s="200"/>
      <c r="BK33" s="200"/>
      <c r="BL33" s="200"/>
      <c r="BM33" s="200"/>
      <c r="BN33" s="200"/>
      <c r="BO33" s="200"/>
      <c r="BP33" s="200"/>
      <c r="BQ33" s="397"/>
      <c r="BR33" s="413"/>
      <c r="BS33" s="413"/>
      <c r="BT33" s="413"/>
      <c r="BU33" s="413"/>
      <c r="BV33" s="413"/>
      <c r="BW33" s="413"/>
      <c r="BX33" s="413"/>
      <c r="BY33" s="413"/>
    </row>
    <row r="34" spans="1:77" s="21" customFormat="1" x14ac:dyDescent="0.25">
      <c r="A34" s="257">
        <v>7</v>
      </c>
      <c r="B34" s="42" t="s">
        <v>26</v>
      </c>
      <c r="C34" s="743"/>
      <c r="D34" s="212"/>
      <c r="E34" s="212"/>
      <c r="F34" s="148">
        <f t="shared" si="18"/>
        <v>0</v>
      </c>
      <c r="G34" s="148">
        <f t="shared" si="19"/>
        <v>0</v>
      </c>
      <c r="H34" s="212"/>
      <c r="I34" s="212"/>
      <c r="J34" s="212"/>
      <c r="K34" s="212"/>
      <c r="L34" s="212"/>
      <c r="M34" s="212"/>
      <c r="N34" s="212"/>
      <c r="O34" s="212"/>
      <c r="P34" s="148">
        <f t="shared" si="20"/>
        <v>0</v>
      </c>
      <c r="Q34" s="148">
        <f t="shared" si="21"/>
        <v>0</v>
      </c>
      <c r="R34" s="684" t="e">
        <f t="shared" si="22"/>
        <v>#DIV/0!</v>
      </c>
      <c r="S34" s="212"/>
      <c r="T34" s="212"/>
      <c r="U34" s="212"/>
      <c r="V34" s="148">
        <f t="shared" si="23"/>
        <v>0</v>
      </c>
      <c r="W34" s="148">
        <f t="shared" si="24"/>
        <v>0</v>
      </c>
      <c r="X34" s="212"/>
      <c r="Y34" s="212"/>
      <c r="Z34" s="212"/>
      <c r="AA34" s="212"/>
      <c r="AB34" s="212"/>
      <c r="AC34" s="212"/>
      <c r="AD34" s="212"/>
      <c r="AE34" s="212"/>
      <c r="AF34" s="148">
        <f t="shared" si="25"/>
        <v>0</v>
      </c>
      <c r="AG34" s="148">
        <f t="shared" si="26"/>
        <v>0</v>
      </c>
      <c r="AH34" s="684" t="e">
        <f t="shared" si="27"/>
        <v>#DIV/0!</v>
      </c>
      <c r="AI34" s="695"/>
      <c r="AJ34" s="212">
        <f t="shared" si="28"/>
        <v>0</v>
      </c>
      <c r="AK34" s="455"/>
      <c r="AL34" s="148">
        <f t="shared" si="29"/>
        <v>0</v>
      </c>
      <c r="AM34" s="148">
        <f t="shared" si="30"/>
        <v>0</v>
      </c>
      <c r="AN34" s="212"/>
      <c r="AO34" s="212"/>
      <c r="AP34" s="212"/>
      <c r="AQ34" s="212"/>
      <c r="AR34" s="212"/>
      <c r="AS34" s="212"/>
      <c r="AT34" s="212"/>
      <c r="AU34" s="273"/>
      <c r="AV34" s="212">
        <f t="shared" si="31"/>
        <v>0</v>
      </c>
      <c r="AW34" s="510" t="e">
        <f t="shared" si="32"/>
        <v>#DIV/0!</v>
      </c>
      <c r="AX34" s="212">
        <f t="shared" si="33"/>
        <v>0</v>
      </c>
      <c r="AY34" s="212">
        <f t="shared" si="34"/>
        <v>0</v>
      </c>
      <c r="AZ34" s="212"/>
      <c r="BA34" s="212"/>
      <c r="BB34" s="212"/>
      <c r="BC34" s="212"/>
      <c r="BD34" s="212"/>
      <c r="BE34" s="212"/>
      <c r="BF34" s="212"/>
      <c r="BG34" s="212"/>
      <c r="BH34" s="148">
        <f t="shared" si="35"/>
        <v>0</v>
      </c>
      <c r="BI34" s="148">
        <f t="shared" si="36"/>
        <v>0</v>
      </c>
      <c r="BJ34" s="212"/>
      <c r="BK34" s="212"/>
      <c r="BL34" s="212"/>
      <c r="BM34" s="212"/>
      <c r="BN34" s="212"/>
      <c r="BO34" s="212"/>
      <c r="BP34" s="212"/>
      <c r="BQ34" s="399"/>
      <c r="BR34" s="287"/>
      <c r="BS34" s="287"/>
      <c r="BT34" s="287"/>
      <c r="BU34" s="287"/>
      <c r="BV34" s="287"/>
      <c r="BW34" s="287"/>
      <c r="BX34" s="287"/>
      <c r="BY34" s="287"/>
    </row>
    <row r="35" spans="1:77" s="21" customFormat="1" hidden="1" x14ac:dyDescent="0.25">
      <c r="A35" s="23"/>
      <c r="B35" s="19"/>
      <c r="C35" s="88"/>
      <c r="D35" s="228"/>
      <c r="E35" s="228"/>
      <c r="F35" s="186">
        <f t="shared" si="18"/>
        <v>0</v>
      </c>
      <c r="G35" s="186">
        <f t="shared" si="19"/>
        <v>0</v>
      </c>
      <c r="H35" s="200"/>
      <c r="I35" s="200"/>
      <c r="J35" s="200"/>
      <c r="K35" s="200"/>
      <c r="L35" s="200"/>
      <c r="M35" s="200"/>
      <c r="N35" s="200"/>
      <c r="O35" s="200"/>
      <c r="P35" s="186">
        <f t="shared" si="20"/>
        <v>0</v>
      </c>
      <c r="Q35" s="186">
        <f t="shared" si="21"/>
        <v>0</v>
      </c>
      <c r="R35" s="684" t="e">
        <f t="shared" si="22"/>
        <v>#DIV/0!</v>
      </c>
      <c r="S35" s="200"/>
      <c r="T35" s="200"/>
      <c r="U35" s="228"/>
      <c r="V35" s="186">
        <f t="shared" si="23"/>
        <v>0</v>
      </c>
      <c r="W35" s="186">
        <f t="shared" si="24"/>
        <v>0</v>
      </c>
      <c r="X35" s="200"/>
      <c r="Y35" s="200"/>
      <c r="Z35" s="200"/>
      <c r="AA35" s="200"/>
      <c r="AB35" s="200"/>
      <c r="AC35" s="200"/>
      <c r="AD35" s="200"/>
      <c r="AE35" s="200"/>
      <c r="AF35" s="186">
        <f t="shared" si="25"/>
        <v>0</v>
      </c>
      <c r="AG35" s="186">
        <f t="shared" si="26"/>
        <v>0</v>
      </c>
      <c r="AH35" s="256" t="e">
        <f t="shared" si="27"/>
        <v>#DIV/0!</v>
      </c>
      <c r="AI35" s="695"/>
      <c r="AJ35" s="207">
        <f t="shared" si="28"/>
        <v>0</v>
      </c>
      <c r="AK35" s="455"/>
      <c r="AL35" s="186">
        <f t="shared" si="29"/>
        <v>0</v>
      </c>
      <c r="AM35" s="186">
        <f t="shared" si="30"/>
        <v>0</v>
      </c>
      <c r="AN35" s="200"/>
      <c r="AO35" s="200"/>
      <c r="AP35" s="200"/>
      <c r="AQ35" s="200"/>
      <c r="AR35" s="200"/>
      <c r="AS35" s="200"/>
      <c r="AT35" s="200"/>
      <c r="AU35" s="238"/>
      <c r="AV35" s="207">
        <f t="shared" si="31"/>
        <v>0</v>
      </c>
      <c r="AW35" s="508" t="e">
        <f t="shared" si="32"/>
        <v>#DIV/0!</v>
      </c>
      <c r="AX35" s="207">
        <f t="shared" si="33"/>
        <v>0</v>
      </c>
      <c r="AY35" s="207">
        <f t="shared" si="34"/>
        <v>0</v>
      </c>
      <c r="AZ35" s="200"/>
      <c r="BA35" s="200"/>
      <c r="BB35" s="200"/>
      <c r="BC35" s="200"/>
      <c r="BD35" s="200"/>
      <c r="BE35" s="200"/>
      <c r="BF35" s="200"/>
      <c r="BG35" s="200"/>
      <c r="BH35" s="186">
        <f t="shared" si="35"/>
        <v>0</v>
      </c>
      <c r="BI35" s="186">
        <f t="shared" si="36"/>
        <v>0</v>
      </c>
      <c r="BJ35" s="200"/>
      <c r="BK35" s="200"/>
      <c r="BL35" s="200"/>
      <c r="BM35" s="200"/>
      <c r="BN35" s="200"/>
      <c r="BO35" s="200"/>
      <c r="BP35" s="200"/>
      <c r="BQ35" s="397"/>
      <c r="BR35" s="413"/>
      <c r="BS35" s="413"/>
      <c r="BT35" s="413"/>
      <c r="BU35" s="413"/>
      <c r="BV35" s="413"/>
      <c r="BW35" s="413"/>
      <c r="BX35" s="413"/>
      <c r="BY35" s="413"/>
    </row>
    <row r="36" spans="1:77" s="21" customFormat="1" x14ac:dyDescent="0.25">
      <c r="A36" s="257">
        <v>8</v>
      </c>
      <c r="B36" s="42" t="s">
        <v>27</v>
      </c>
      <c r="C36" s="743"/>
      <c r="D36" s="567"/>
      <c r="E36" s="567"/>
      <c r="F36" s="148">
        <f t="shared" si="18"/>
        <v>0</v>
      </c>
      <c r="G36" s="148">
        <f t="shared" si="19"/>
        <v>0</v>
      </c>
      <c r="H36" s="212"/>
      <c r="I36" s="212"/>
      <c r="J36" s="212"/>
      <c r="K36" s="212"/>
      <c r="L36" s="212"/>
      <c r="M36" s="212"/>
      <c r="N36" s="212"/>
      <c r="O36" s="212"/>
      <c r="P36" s="148">
        <f t="shared" si="20"/>
        <v>0</v>
      </c>
      <c r="Q36" s="148">
        <f t="shared" si="21"/>
        <v>0</v>
      </c>
      <c r="R36" s="684" t="e">
        <f t="shared" si="22"/>
        <v>#DIV/0!</v>
      </c>
      <c r="S36" s="212"/>
      <c r="T36" s="212"/>
      <c r="U36" s="567"/>
      <c r="V36" s="148">
        <f t="shared" si="23"/>
        <v>0</v>
      </c>
      <c r="W36" s="148">
        <f t="shared" si="24"/>
        <v>0</v>
      </c>
      <c r="X36" s="212"/>
      <c r="Y36" s="212"/>
      <c r="Z36" s="212"/>
      <c r="AA36" s="212"/>
      <c r="AB36" s="212"/>
      <c r="AC36" s="212"/>
      <c r="AD36" s="212"/>
      <c r="AE36" s="212"/>
      <c r="AF36" s="148">
        <f t="shared" si="25"/>
        <v>0</v>
      </c>
      <c r="AG36" s="148">
        <f t="shared" si="26"/>
        <v>0</v>
      </c>
      <c r="AH36" s="684" t="e">
        <f t="shared" si="27"/>
        <v>#DIV/0!</v>
      </c>
      <c r="AI36" s="695"/>
      <c r="AJ36" s="212">
        <f t="shared" si="28"/>
        <v>0</v>
      </c>
      <c r="AK36" s="455"/>
      <c r="AL36" s="148">
        <f t="shared" si="29"/>
        <v>0</v>
      </c>
      <c r="AM36" s="148">
        <f t="shared" si="30"/>
        <v>0</v>
      </c>
      <c r="AN36" s="212"/>
      <c r="AO36" s="212"/>
      <c r="AP36" s="212"/>
      <c r="AQ36" s="212"/>
      <c r="AR36" s="212"/>
      <c r="AS36" s="212"/>
      <c r="AT36" s="212"/>
      <c r="AU36" s="273"/>
      <c r="AV36" s="212">
        <f t="shared" si="31"/>
        <v>0</v>
      </c>
      <c r="AW36" s="510" t="e">
        <f t="shared" si="32"/>
        <v>#DIV/0!</v>
      </c>
      <c r="AX36" s="212">
        <f t="shared" si="33"/>
        <v>0</v>
      </c>
      <c r="AY36" s="212">
        <f t="shared" si="34"/>
        <v>0</v>
      </c>
      <c r="AZ36" s="212"/>
      <c r="BA36" s="212"/>
      <c r="BB36" s="212"/>
      <c r="BC36" s="212"/>
      <c r="BD36" s="212"/>
      <c r="BE36" s="212"/>
      <c r="BF36" s="212"/>
      <c r="BG36" s="212"/>
      <c r="BH36" s="148">
        <f t="shared" si="35"/>
        <v>0</v>
      </c>
      <c r="BI36" s="148">
        <f t="shared" si="36"/>
        <v>0</v>
      </c>
      <c r="BJ36" s="212"/>
      <c r="BK36" s="212"/>
      <c r="BL36" s="212"/>
      <c r="BM36" s="212"/>
      <c r="BN36" s="212"/>
      <c r="BO36" s="212"/>
      <c r="BP36" s="212"/>
      <c r="BQ36" s="399"/>
      <c r="BR36" s="287"/>
      <c r="BS36" s="287"/>
      <c r="BT36" s="287"/>
      <c r="BU36" s="287"/>
      <c r="BV36" s="287"/>
      <c r="BW36" s="287"/>
      <c r="BX36" s="287"/>
      <c r="BY36" s="287"/>
    </row>
    <row r="37" spans="1:77" s="21" customFormat="1" hidden="1" x14ac:dyDescent="0.25">
      <c r="A37" s="28"/>
      <c r="B37" s="195"/>
      <c r="C37" s="85"/>
      <c r="D37" s="200"/>
      <c r="E37" s="200"/>
      <c r="F37" s="186">
        <f t="shared" si="18"/>
        <v>0</v>
      </c>
      <c r="G37" s="186">
        <f t="shared" si="19"/>
        <v>0</v>
      </c>
      <c r="H37" s="200"/>
      <c r="I37" s="200"/>
      <c r="J37" s="200"/>
      <c r="K37" s="200"/>
      <c r="L37" s="200"/>
      <c r="M37" s="200"/>
      <c r="N37" s="200"/>
      <c r="O37" s="200"/>
      <c r="P37" s="186">
        <f t="shared" si="20"/>
        <v>0</v>
      </c>
      <c r="Q37" s="186">
        <f t="shared" si="21"/>
        <v>0</v>
      </c>
      <c r="R37" s="684" t="e">
        <f t="shared" si="22"/>
        <v>#DIV/0!</v>
      </c>
      <c r="S37" s="200"/>
      <c r="T37" s="200"/>
      <c r="U37" s="200"/>
      <c r="V37" s="186">
        <f t="shared" si="23"/>
        <v>0</v>
      </c>
      <c r="W37" s="186">
        <f t="shared" si="24"/>
        <v>0</v>
      </c>
      <c r="X37" s="200"/>
      <c r="Y37" s="200"/>
      <c r="Z37" s="200"/>
      <c r="AA37" s="200"/>
      <c r="AB37" s="200"/>
      <c r="AC37" s="200"/>
      <c r="AD37" s="200"/>
      <c r="AE37" s="200"/>
      <c r="AF37" s="186">
        <f t="shared" si="25"/>
        <v>0</v>
      </c>
      <c r="AG37" s="186">
        <f t="shared" si="26"/>
        <v>0</v>
      </c>
      <c r="AH37" s="256" t="e">
        <f t="shared" si="27"/>
        <v>#DIV/0!</v>
      </c>
      <c r="AI37" s="695"/>
      <c r="AJ37" s="207">
        <f t="shared" si="28"/>
        <v>0</v>
      </c>
      <c r="AK37" s="455"/>
      <c r="AL37" s="186">
        <f t="shared" si="29"/>
        <v>0</v>
      </c>
      <c r="AM37" s="186">
        <f t="shared" si="30"/>
        <v>0</v>
      </c>
      <c r="AN37" s="200"/>
      <c r="AO37" s="200"/>
      <c r="AP37" s="200"/>
      <c r="AQ37" s="200"/>
      <c r="AR37" s="200"/>
      <c r="AS37" s="200"/>
      <c r="AT37" s="200"/>
      <c r="AU37" s="238"/>
      <c r="AV37" s="207">
        <f t="shared" si="31"/>
        <v>0</v>
      </c>
      <c r="AW37" s="508" t="e">
        <f t="shared" si="32"/>
        <v>#DIV/0!</v>
      </c>
      <c r="AX37" s="207">
        <f t="shared" si="33"/>
        <v>0</v>
      </c>
      <c r="AY37" s="207">
        <f t="shared" si="34"/>
        <v>0</v>
      </c>
      <c r="AZ37" s="200"/>
      <c r="BA37" s="200"/>
      <c r="BB37" s="200"/>
      <c r="BC37" s="200"/>
      <c r="BD37" s="200"/>
      <c r="BE37" s="200"/>
      <c r="BF37" s="200"/>
      <c r="BG37" s="200"/>
      <c r="BH37" s="186">
        <f t="shared" si="35"/>
        <v>0</v>
      </c>
      <c r="BI37" s="186">
        <f t="shared" si="36"/>
        <v>0</v>
      </c>
      <c r="BJ37" s="200"/>
      <c r="BK37" s="200"/>
      <c r="BL37" s="200"/>
      <c r="BM37" s="200"/>
      <c r="BN37" s="200"/>
      <c r="BO37" s="200"/>
      <c r="BP37" s="200"/>
      <c r="BQ37" s="397"/>
      <c r="BR37" s="413"/>
      <c r="BS37" s="413"/>
      <c r="BT37" s="413"/>
      <c r="BU37" s="413"/>
      <c r="BV37" s="413"/>
      <c r="BW37" s="413"/>
      <c r="BX37" s="413"/>
      <c r="BY37" s="413"/>
    </row>
    <row r="38" spans="1:77" s="21" customFormat="1" x14ac:dyDescent="0.25">
      <c r="A38" s="257">
        <v>9</v>
      </c>
      <c r="B38" s="42" t="s">
        <v>28</v>
      </c>
      <c r="C38" s="743"/>
      <c r="D38" s="212"/>
      <c r="E38" s="212"/>
      <c r="F38" s="148">
        <f t="shared" si="18"/>
        <v>0</v>
      </c>
      <c r="G38" s="148">
        <f t="shared" si="19"/>
        <v>0</v>
      </c>
      <c r="H38" s="212"/>
      <c r="I38" s="212"/>
      <c r="J38" s="212"/>
      <c r="K38" s="212"/>
      <c r="L38" s="212"/>
      <c r="M38" s="212"/>
      <c r="N38" s="212"/>
      <c r="O38" s="212"/>
      <c r="P38" s="148">
        <f t="shared" si="20"/>
        <v>0</v>
      </c>
      <c r="Q38" s="148">
        <f t="shared" si="21"/>
        <v>0</v>
      </c>
      <c r="R38" s="684" t="e">
        <f t="shared" si="22"/>
        <v>#DIV/0!</v>
      </c>
      <c r="S38" s="212"/>
      <c r="T38" s="212"/>
      <c r="U38" s="212"/>
      <c r="V38" s="148">
        <f t="shared" si="23"/>
        <v>0</v>
      </c>
      <c r="W38" s="148">
        <f t="shared" si="24"/>
        <v>0</v>
      </c>
      <c r="X38" s="212"/>
      <c r="Y38" s="212"/>
      <c r="Z38" s="212"/>
      <c r="AA38" s="212"/>
      <c r="AB38" s="212"/>
      <c r="AC38" s="212"/>
      <c r="AD38" s="212"/>
      <c r="AE38" s="212"/>
      <c r="AF38" s="148">
        <f t="shared" si="25"/>
        <v>0</v>
      </c>
      <c r="AG38" s="148">
        <f t="shared" si="26"/>
        <v>0</v>
      </c>
      <c r="AH38" s="684" t="e">
        <f t="shared" si="27"/>
        <v>#DIV/0!</v>
      </c>
      <c r="AI38" s="695"/>
      <c r="AJ38" s="212">
        <f t="shared" si="28"/>
        <v>0</v>
      </c>
      <c r="AK38" s="455"/>
      <c r="AL38" s="148">
        <f t="shared" si="29"/>
        <v>0</v>
      </c>
      <c r="AM38" s="148">
        <f t="shared" si="30"/>
        <v>0</v>
      </c>
      <c r="AN38" s="212"/>
      <c r="AO38" s="212"/>
      <c r="AP38" s="212"/>
      <c r="AQ38" s="212"/>
      <c r="AR38" s="212"/>
      <c r="AS38" s="212"/>
      <c r="AT38" s="212"/>
      <c r="AU38" s="273"/>
      <c r="AV38" s="212">
        <f t="shared" si="31"/>
        <v>0</v>
      </c>
      <c r="AW38" s="510" t="e">
        <f t="shared" si="32"/>
        <v>#DIV/0!</v>
      </c>
      <c r="AX38" s="212">
        <f t="shared" si="33"/>
        <v>0</v>
      </c>
      <c r="AY38" s="212">
        <f t="shared" si="34"/>
        <v>0</v>
      </c>
      <c r="AZ38" s="212"/>
      <c r="BA38" s="212"/>
      <c r="BB38" s="212"/>
      <c r="BC38" s="212"/>
      <c r="BD38" s="212"/>
      <c r="BE38" s="212"/>
      <c r="BF38" s="212"/>
      <c r="BG38" s="212"/>
      <c r="BH38" s="148">
        <f t="shared" si="35"/>
        <v>0</v>
      </c>
      <c r="BI38" s="148">
        <f t="shared" si="36"/>
        <v>0</v>
      </c>
      <c r="BJ38" s="212"/>
      <c r="BK38" s="212"/>
      <c r="BL38" s="212"/>
      <c r="BM38" s="212"/>
      <c r="BN38" s="212"/>
      <c r="BO38" s="212"/>
      <c r="BP38" s="212"/>
      <c r="BQ38" s="399"/>
      <c r="BR38" s="287"/>
      <c r="BS38" s="287"/>
      <c r="BT38" s="287"/>
      <c r="BU38" s="287"/>
      <c r="BV38" s="287"/>
      <c r="BW38" s="287"/>
      <c r="BX38" s="287"/>
      <c r="BY38" s="287"/>
    </row>
    <row r="39" spans="1:77" s="21" customFormat="1" hidden="1" x14ac:dyDescent="0.25">
      <c r="A39" s="28"/>
      <c r="B39" s="195"/>
      <c r="C39" s="27"/>
      <c r="D39" s="200"/>
      <c r="E39" s="200"/>
      <c r="F39" s="186">
        <f t="shared" si="18"/>
        <v>0</v>
      </c>
      <c r="G39" s="186">
        <f t="shared" si="19"/>
        <v>0</v>
      </c>
      <c r="H39" s="200"/>
      <c r="I39" s="200"/>
      <c r="J39" s="200"/>
      <c r="K39" s="200"/>
      <c r="L39" s="200"/>
      <c r="M39" s="200"/>
      <c r="N39" s="200"/>
      <c r="O39" s="200"/>
      <c r="P39" s="186">
        <f t="shared" si="20"/>
        <v>0</v>
      </c>
      <c r="Q39" s="186">
        <f t="shared" si="21"/>
        <v>0</v>
      </c>
      <c r="R39" s="684" t="e">
        <f t="shared" si="22"/>
        <v>#DIV/0!</v>
      </c>
      <c r="S39" s="200"/>
      <c r="T39" s="200"/>
      <c r="U39" s="200"/>
      <c r="V39" s="186">
        <f t="shared" si="23"/>
        <v>0</v>
      </c>
      <c r="W39" s="186">
        <f t="shared" si="24"/>
        <v>0</v>
      </c>
      <c r="X39" s="200"/>
      <c r="Y39" s="200"/>
      <c r="Z39" s="200"/>
      <c r="AA39" s="200"/>
      <c r="AB39" s="200"/>
      <c r="AC39" s="200"/>
      <c r="AD39" s="200"/>
      <c r="AE39" s="200"/>
      <c r="AF39" s="186">
        <f t="shared" si="25"/>
        <v>0</v>
      </c>
      <c r="AG39" s="186">
        <f t="shared" si="26"/>
        <v>0</v>
      </c>
      <c r="AH39" s="256" t="e">
        <f t="shared" si="27"/>
        <v>#DIV/0!</v>
      </c>
      <c r="AI39" s="695"/>
      <c r="AJ39" s="207">
        <f t="shared" si="28"/>
        <v>0</v>
      </c>
      <c r="AK39" s="455"/>
      <c r="AL39" s="186">
        <f t="shared" si="29"/>
        <v>0</v>
      </c>
      <c r="AM39" s="186">
        <f t="shared" si="30"/>
        <v>0</v>
      </c>
      <c r="AN39" s="200"/>
      <c r="AO39" s="200"/>
      <c r="AP39" s="200"/>
      <c r="AQ39" s="200"/>
      <c r="AR39" s="200"/>
      <c r="AS39" s="200"/>
      <c r="AT39" s="200"/>
      <c r="AU39" s="238"/>
      <c r="AV39" s="207">
        <f t="shared" si="31"/>
        <v>0</v>
      </c>
      <c r="AW39" s="508" t="e">
        <f t="shared" si="32"/>
        <v>#DIV/0!</v>
      </c>
      <c r="AX39" s="207">
        <f t="shared" si="33"/>
        <v>0</v>
      </c>
      <c r="AY39" s="207">
        <f t="shared" si="34"/>
        <v>0</v>
      </c>
      <c r="AZ39" s="200"/>
      <c r="BA39" s="200"/>
      <c r="BB39" s="200"/>
      <c r="BC39" s="200"/>
      <c r="BD39" s="200"/>
      <c r="BE39" s="200"/>
      <c r="BF39" s="200"/>
      <c r="BG39" s="200"/>
      <c r="BH39" s="186">
        <f t="shared" si="35"/>
        <v>0</v>
      </c>
      <c r="BI39" s="186">
        <f t="shared" si="36"/>
        <v>0</v>
      </c>
      <c r="BJ39" s="200"/>
      <c r="BK39" s="200"/>
      <c r="BL39" s="200"/>
      <c r="BM39" s="200"/>
      <c r="BN39" s="200"/>
      <c r="BO39" s="200"/>
      <c r="BP39" s="200"/>
      <c r="BQ39" s="397"/>
      <c r="BR39" s="413"/>
      <c r="BS39" s="413"/>
      <c r="BT39" s="413"/>
      <c r="BU39" s="413"/>
      <c r="BV39" s="413"/>
      <c r="BW39" s="413"/>
      <c r="BX39" s="413"/>
      <c r="BY39" s="413"/>
    </row>
    <row r="40" spans="1:77" s="21" customFormat="1" x14ac:dyDescent="0.25">
      <c r="A40" s="257">
        <v>10</v>
      </c>
      <c r="B40" s="42" t="s">
        <v>29</v>
      </c>
      <c r="C40" s="31"/>
      <c r="D40" s="212"/>
      <c r="E40" s="212"/>
      <c r="F40" s="148">
        <f t="shared" si="18"/>
        <v>0</v>
      </c>
      <c r="G40" s="148">
        <f t="shared" si="19"/>
        <v>0</v>
      </c>
      <c r="H40" s="212"/>
      <c r="I40" s="212"/>
      <c r="J40" s="212"/>
      <c r="K40" s="212"/>
      <c r="L40" s="212"/>
      <c r="M40" s="212"/>
      <c r="N40" s="212"/>
      <c r="O40" s="212"/>
      <c r="P40" s="148">
        <f t="shared" si="20"/>
        <v>0</v>
      </c>
      <c r="Q40" s="148">
        <f t="shared" si="21"/>
        <v>0</v>
      </c>
      <c r="R40" s="684" t="e">
        <f t="shared" si="22"/>
        <v>#DIV/0!</v>
      </c>
      <c r="S40" s="212"/>
      <c r="T40" s="212"/>
      <c r="U40" s="212"/>
      <c r="V40" s="148">
        <f t="shared" si="23"/>
        <v>0</v>
      </c>
      <c r="W40" s="148">
        <f t="shared" si="24"/>
        <v>0</v>
      </c>
      <c r="X40" s="212"/>
      <c r="Y40" s="212"/>
      <c r="Z40" s="212"/>
      <c r="AA40" s="212"/>
      <c r="AB40" s="212"/>
      <c r="AC40" s="212"/>
      <c r="AD40" s="212"/>
      <c r="AE40" s="212"/>
      <c r="AF40" s="148">
        <f t="shared" si="25"/>
        <v>0</v>
      </c>
      <c r="AG40" s="148">
        <f t="shared" si="26"/>
        <v>0</v>
      </c>
      <c r="AH40" s="684" t="e">
        <f t="shared" si="27"/>
        <v>#DIV/0!</v>
      </c>
      <c r="AI40" s="695"/>
      <c r="AJ40" s="212">
        <f t="shared" si="28"/>
        <v>0</v>
      </c>
      <c r="AK40" s="455"/>
      <c r="AL40" s="148">
        <f t="shared" si="29"/>
        <v>0</v>
      </c>
      <c r="AM40" s="148">
        <f t="shared" si="30"/>
        <v>0</v>
      </c>
      <c r="AN40" s="212"/>
      <c r="AO40" s="212"/>
      <c r="AP40" s="212"/>
      <c r="AQ40" s="212"/>
      <c r="AR40" s="212"/>
      <c r="AS40" s="212"/>
      <c r="AT40" s="212"/>
      <c r="AU40" s="273"/>
      <c r="AV40" s="212">
        <f t="shared" si="31"/>
        <v>0</v>
      </c>
      <c r="AW40" s="510" t="e">
        <f t="shared" si="32"/>
        <v>#DIV/0!</v>
      </c>
      <c r="AX40" s="212">
        <f t="shared" si="33"/>
        <v>0</v>
      </c>
      <c r="AY40" s="212">
        <f t="shared" si="34"/>
        <v>0</v>
      </c>
      <c r="AZ40" s="212"/>
      <c r="BA40" s="212"/>
      <c r="BB40" s="212"/>
      <c r="BC40" s="212"/>
      <c r="BD40" s="212"/>
      <c r="BE40" s="212"/>
      <c r="BF40" s="212"/>
      <c r="BG40" s="212"/>
      <c r="BH40" s="148">
        <f t="shared" si="35"/>
        <v>0</v>
      </c>
      <c r="BI40" s="148">
        <f t="shared" si="36"/>
        <v>0</v>
      </c>
      <c r="BJ40" s="212"/>
      <c r="BK40" s="212"/>
      <c r="BL40" s="212"/>
      <c r="BM40" s="212"/>
      <c r="BN40" s="212"/>
      <c r="BO40" s="212"/>
      <c r="BP40" s="212"/>
      <c r="BQ40" s="399"/>
      <c r="BR40" s="287"/>
      <c r="BS40" s="287"/>
      <c r="BT40" s="287"/>
      <c r="BU40" s="287"/>
      <c r="BV40" s="287"/>
      <c r="BW40" s="287"/>
      <c r="BX40" s="287"/>
      <c r="BY40" s="287"/>
    </row>
    <row r="41" spans="1:77" s="21" customFormat="1" hidden="1" x14ac:dyDescent="0.25">
      <c r="A41" s="28"/>
      <c r="B41" s="26"/>
      <c r="C41" s="27"/>
      <c r="D41" s="207"/>
      <c r="E41" s="207"/>
      <c r="F41" s="186">
        <f t="shared" si="18"/>
        <v>0</v>
      </c>
      <c r="G41" s="186">
        <f t="shared" si="19"/>
        <v>0</v>
      </c>
      <c r="H41" s="200"/>
      <c r="I41" s="200"/>
      <c r="J41" s="200"/>
      <c r="K41" s="200"/>
      <c r="L41" s="200"/>
      <c r="M41" s="200"/>
      <c r="N41" s="200"/>
      <c r="O41" s="200"/>
      <c r="P41" s="186">
        <f t="shared" si="20"/>
        <v>0</v>
      </c>
      <c r="Q41" s="186">
        <f t="shared" si="21"/>
        <v>0</v>
      </c>
      <c r="R41" s="684" t="e">
        <f t="shared" si="22"/>
        <v>#DIV/0!</v>
      </c>
      <c r="S41" s="200"/>
      <c r="T41" s="200"/>
      <c r="U41" s="207"/>
      <c r="V41" s="186">
        <f t="shared" si="23"/>
        <v>0</v>
      </c>
      <c r="W41" s="186">
        <f t="shared" si="24"/>
        <v>0</v>
      </c>
      <c r="X41" s="200"/>
      <c r="Y41" s="200"/>
      <c r="Z41" s="200"/>
      <c r="AA41" s="200"/>
      <c r="AB41" s="200"/>
      <c r="AC41" s="200"/>
      <c r="AD41" s="200"/>
      <c r="AE41" s="200"/>
      <c r="AF41" s="186">
        <f t="shared" si="25"/>
        <v>0</v>
      </c>
      <c r="AG41" s="186">
        <f t="shared" si="26"/>
        <v>0</v>
      </c>
      <c r="AH41" s="256" t="e">
        <f t="shared" si="27"/>
        <v>#DIV/0!</v>
      </c>
      <c r="AI41" s="695"/>
      <c r="AJ41" s="207">
        <f t="shared" si="28"/>
        <v>0</v>
      </c>
      <c r="AK41" s="455"/>
      <c r="AL41" s="186">
        <f t="shared" si="29"/>
        <v>0</v>
      </c>
      <c r="AM41" s="186">
        <f t="shared" si="30"/>
        <v>0</v>
      </c>
      <c r="AN41" s="200"/>
      <c r="AO41" s="200"/>
      <c r="AP41" s="200"/>
      <c r="AQ41" s="200"/>
      <c r="AR41" s="200"/>
      <c r="AS41" s="200"/>
      <c r="AT41" s="200"/>
      <c r="AU41" s="238"/>
      <c r="AV41" s="207">
        <f t="shared" si="31"/>
        <v>0</v>
      </c>
      <c r="AW41" s="508" t="e">
        <f t="shared" si="32"/>
        <v>#DIV/0!</v>
      </c>
      <c r="AX41" s="207">
        <f t="shared" si="33"/>
        <v>0</v>
      </c>
      <c r="AY41" s="207">
        <f t="shared" si="34"/>
        <v>0</v>
      </c>
      <c r="AZ41" s="200"/>
      <c r="BA41" s="200"/>
      <c r="BB41" s="200"/>
      <c r="BC41" s="200"/>
      <c r="BD41" s="200"/>
      <c r="BE41" s="200"/>
      <c r="BF41" s="200"/>
      <c r="BG41" s="200"/>
      <c r="BH41" s="186">
        <f t="shared" si="35"/>
        <v>0</v>
      </c>
      <c r="BI41" s="186">
        <f t="shared" si="36"/>
        <v>0</v>
      </c>
      <c r="BJ41" s="200"/>
      <c r="BK41" s="200"/>
      <c r="BL41" s="200"/>
      <c r="BM41" s="200"/>
      <c r="BN41" s="200"/>
      <c r="BO41" s="200"/>
      <c r="BP41" s="200"/>
      <c r="BQ41" s="397"/>
      <c r="BR41" s="413"/>
      <c r="BS41" s="413"/>
      <c r="BT41" s="413"/>
      <c r="BU41" s="413"/>
      <c r="BV41" s="413"/>
      <c r="BW41" s="413"/>
      <c r="BX41" s="413"/>
      <c r="BY41" s="413"/>
    </row>
    <row r="42" spans="1:77" s="47" customFormat="1" x14ac:dyDescent="0.25">
      <c r="A42" s="257">
        <v>11</v>
      </c>
      <c r="B42" s="42" t="s">
        <v>30</v>
      </c>
      <c r="C42" s="93"/>
      <c r="D42" s="148"/>
      <c r="E42" s="148"/>
      <c r="F42" s="148">
        <f t="shared" si="18"/>
        <v>0</v>
      </c>
      <c r="G42" s="148">
        <f t="shared" si="19"/>
        <v>0</v>
      </c>
      <c r="H42" s="148"/>
      <c r="I42" s="148"/>
      <c r="J42" s="148"/>
      <c r="K42" s="148"/>
      <c r="L42" s="148"/>
      <c r="M42" s="148"/>
      <c r="N42" s="148"/>
      <c r="O42" s="148"/>
      <c r="P42" s="148">
        <f t="shared" si="20"/>
        <v>0</v>
      </c>
      <c r="Q42" s="148">
        <f t="shared" si="21"/>
        <v>0</v>
      </c>
      <c r="R42" s="744" t="e">
        <f t="shared" si="22"/>
        <v>#DIV/0!</v>
      </c>
      <c r="S42" s="148"/>
      <c r="T42" s="148"/>
      <c r="U42" s="148"/>
      <c r="V42" s="148">
        <f t="shared" si="23"/>
        <v>0</v>
      </c>
      <c r="W42" s="148">
        <f t="shared" si="24"/>
        <v>0</v>
      </c>
      <c r="X42" s="148"/>
      <c r="Y42" s="148"/>
      <c r="Z42" s="148"/>
      <c r="AA42" s="148"/>
      <c r="AB42" s="148"/>
      <c r="AC42" s="148"/>
      <c r="AD42" s="148"/>
      <c r="AE42" s="148"/>
      <c r="AF42" s="148">
        <f t="shared" si="25"/>
        <v>0</v>
      </c>
      <c r="AG42" s="148">
        <f>Y42-X42</f>
        <v>0</v>
      </c>
      <c r="AH42" s="744" t="e">
        <f>Y42/X42</f>
        <v>#DIV/0!</v>
      </c>
      <c r="AI42" s="695"/>
      <c r="AJ42" s="148">
        <f t="shared" si="28"/>
        <v>0</v>
      </c>
      <c r="AK42" s="148"/>
      <c r="AL42" s="148">
        <f t="shared" si="29"/>
        <v>0</v>
      </c>
      <c r="AM42" s="148">
        <f t="shared" si="30"/>
        <v>0</v>
      </c>
      <c r="AN42" s="148"/>
      <c r="AO42" s="148"/>
      <c r="AP42" s="148"/>
      <c r="AQ42" s="148"/>
      <c r="AR42" s="148"/>
      <c r="AS42" s="148"/>
      <c r="AT42" s="148"/>
      <c r="AU42" s="148"/>
      <c r="AV42" s="148">
        <f t="shared" si="31"/>
        <v>0</v>
      </c>
      <c r="AW42" s="148" t="e">
        <f t="shared" si="32"/>
        <v>#DIV/0!</v>
      </c>
      <c r="AX42" s="148">
        <f t="shared" si="33"/>
        <v>0</v>
      </c>
      <c r="AY42" s="148">
        <f t="shared" si="34"/>
        <v>0</v>
      </c>
      <c r="AZ42" s="148"/>
      <c r="BA42" s="148"/>
      <c r="BB42" s="148"/>
      <c r="BC42" s="148"/>
      <c r="BD42" s="148"/>
      <c r="BE42" s="148"/>
      <c r="BF42" s="148"/>
      <c r="BG42" s="148"/>
      <c r="BH42" s="148">
        <f t="shared" si="35"/>
        <v>0</v>
      </c>
      <c r="BI42" s="148">
        <f t="shared" si="36"/>
        <v>0</v>
      </c>
      <c r="BJ42" s="148"/>
      <c r="BK42" s="148"/>
      <c r="BL42" s="148"/>
      <c r="BM42" s="148"/>
      <c r="BN42" s="148"/>
      <c r="BO42" s="148"/>
      <c r="BP42" s="148"/>
      <c r="BQ42" s="148"/>
      <c r="BR42" s="287"/>
      <c r="BS42" s="287"/>
      <c r="BT42" s="287"/>
      <c r="BU42" s="287"/>
      <c r="BV42" s="287"/>
      <c r="BW42" s="287"/>
      <c r="BX42" s="287"/>
      <c r="BY42" s="287"/>
    </row>
    <row r="43" spans="1:77" s="21" customFormat="1" hidden="1" x14ac:dyDescent="0.25">
      <c r="A43" s="28"/>
      <c r="B43" s="196"/>
      <c r="C43" s="31"/>
      <c r="D43" s="212"/>
      <c r="E43" s="212"/>
      <c r="F43" s="148">
        <f t="shared" si="18"/>
        <v>0</v>
      </c>
      <c r="G43" s="148">
        <f t="shared" si="19"/>
        <v>0</v>
      </c>
      <c r="H43" s="212"/>
      <c r="I43" s="207"/>
      <c r="J43" s="207"/>
      <c r="K43" s="207"/>
      <c r="L43" s="207"/>
      <c r="M43" s="207"/>
      <c r="N43" s="207"/>
      <c r="O43" s="207"/>
      <c r="P43" s="186">
        <f t="shared" si="20"/>
        <v>0</v>
      </c>
      <c r="Q43" s="186">
        <f t="shared" si="21"/>
        <v>0</v>
      </c>
      <c r="R43" s="684" t="e">
        <f t="shared" si="22"/>
        <v>#DIV/0!</v>
      </c>
      <c r="S43" s="207"/>
      <c r="T43" s="207"/>
      <c r="U43" s="207"/>
      <c r="V43" s="186">
        <f t="shared" si="23"/>
        <v>0</v>
      </c>
      <c r="W43" s="186">
        <f t="shared" si="24"/>
        <v>0</v>
      </c>
      <c r="X43" s="207"/>
      <c r="Y43" s="207"/>
      <c r="Z43" s="207"/>
      <c r="AA43" s="207"/>
      <c r="AB43" s="207"/>
      <c r="AC43" s="207"/>
      <c r="AD43" s="207"/>
      <c r="AE43" s="207"/>
      <c r="AF43" s="186">
        <f t="shared" si="25"/>
        <v>0</v>
      </c>
      <c r="AG43" s="186">
        <f t="shared" si="26"/>
        <v>0</v>
      </c>
      <c r="AH43" s="256" t="e">
        <f t="shared" si="27"/>
        <v>#DIV/0!</v>
      </c>
      <c r="AI43" s="695"/>
      <c r="AJ43" s="207">
        <f t="shared" si="28"/>
        <v>0</v>
      </c>
      <c r="AK43" s="455"/>
      <c r="AL43" s="186">
        <f t="shared" si="29"/>
        <v>0</v>
      </c>
      <c r="AM43" s="186">
        <f t="shared" si="30"/>
        <v>0</v>
      </c>
      <c r="AN43" s="207"/>
      <c r="AO43" s="207"/>
      <c r="AP43" s="207"/>
      <c r="AQ43" s="207"/>
      <c r="AR43" s="207"/>
      <c r="AS43" s="207"/>
      <c r="AT43" s="207"/>
      <c r="AU43" s="241"/>
      <c r="AV43" s="207">
        <f t="shared" si="31"/>
        <v>0</v>
      </c>
      <c r="AW43" s="508" t="e">
        <f t="shared" si="32"/>
        <v>#DIV/0!</v>
      </c>
      <c r="AX43" s="207">
        <f t="shared" si="33"/>
        <v>0</v>
      </c>
      <c r="AY43" s="207">
        <f t="shared" si="34"/>
        <v>0</v>
      </c>
      <c r="AZ43" s="207"/>
      <c r="BA43" s="207"/>
      <c r="BB43" s="207"/>
      <c r="BC43" s="207"/>
      <c r="BD43" s="207"/>
      <c r="BE43" s="207"/>
      <c r="BF43" s="207"/>
      <c r="BG43" s="207"/>
      <c r="BH43" s="186">
        <f t="shared" si="35"/>
        <v>0</v>
      </c>
      <c r="BI43" s="186">
        <f t="shared" si="36"/>
        <v>0</v>
      </c>
      <c r="BJ43" s="207"/>
      <c r="BK43" s="207"/>
      <c r="BL43" s="207"/>
      <c r="BM43" s="207"/>
      <c r="BN43" s="207"/>
      <c r="BO43" s="207"/>
      <c r="BP43" s="207"/>
      <c r="BQ43" s="400"/>
      <c r="BR43" s="413"/>
      <c r="BS43" s="413"/>
      <c r="BT43" s="413"/>
      <c r="BU43" s="413"/>
      <c r="BV43" s="413"/>
      <c r="BW43" s="413"/>
      <c r="BX43" s="413"/>
      <c r="BY43" s="413"/>
    </row>
    <row r="44" spans="1:77" s="21" customFormat="1" x14ac:dyDescent="0.25">
      <c r="A44" s="257">
        <v>12</v>
      </c>
      <c r="B44" s="42" t="s">
        <v>31</v>
      </c>
      <c r="C44" s="93"/>
      <c r="D44" s="148"/>
      <c r="E44" s="148"/>
      <c r="F44" s="148">
        <f t="shared" si="18"/>
        <v>0</v>
      </c>
      <c r="G44" s="148">
        <f t="shared" si="19"/>
        <v>0</v>
      </c>
      <c r="H44" s="148"/>
      <c r="I44" s="148"/>
      <c r="J44" s="148"/>
      <c r="K44" s="148"/>
      <c r="L44" s="148"/>
      <c r="M44" s="148"/>
      <c r="N44" s="148"/>
      <c r="O44" s="148"/>
      <c r="P44" s="148">
        <f t="shared" si="20"/>
        <v>0</v>
      </c>
      <c r="Q44" s="148">
        <f t="shared" si="21"/>
        <v>0</v>
      </c>
      <c r="R44" s="684" t="e">
        <f t="shared" si="22"/>
        <v>#DIV/0!</v>
      </c>
      <c r="S44" s="148"/>
      <c r="T44" s="148"/>
      <c r="U44" s="148"/>
      <c r="V44" s="148">
        <f t="shared" si="23"/>
        <v>0</v>
      </c>
      <c r="W44" s="148">
        <f t="shared" si="24"/>
        <v>0</v>
      </c>
      <c r="X44" s="148"/>
      <c r="Y44" s="148"/>
      <c r="Z44" s="148"/>
      <c r="AA44" s="148"/>
      <c r="AB44" s="148"/>
      <c r="AC44" s="148"/>
      <c r="AD44" s="148"/>
      <c r="AE44" s="148"/>
      <c r="AF44" s="148">
        <f t="shared" si="25"/>
        <v>0</v>
      </c>
      <c r="AG44" s="148">
        <f t="shared" si="26"/>
        <v>0</v>
      </c>
      <c r="AH44" s="684" t="e">
        <f t="shared" si="27"/>
        <v>#DIV/0!</v>
      </c>
      <c r="AI44" s="695"/>
      <c r="AJ44" s="148">
        <f t="shared" si="28"/>
        <v>0</v>
      </c>
      <c r="AK44" s="425"/>
      <c r="AL44" s="148">
        <f t="shared" si="29"/>
        <v>0</v>
      </c>
      <c r="AM44" s="148">
        <f t="shared" si="30"/>
        <v>0</v>
      </c>
      <c r="AN44" s="148"/>
      <c r="AO44" s="148"/>
      <c r="AP44" s="148"/>
      <c r="AQ44" s="148"/>
      <c r="AR44" s="148"/>
      <c r="AS44" s="148"/>
      <c r="AT44" s="148"/>
      <c r="AU44" s="240"/>
      <c r="AV44" s="148">
        <f t="shared" si="31"/>
        <v>0</v>
      </c>
      <c r="AW44" s="283" t="e">
        <f t="shared" si="32"/>
        <v>#DIV/0!</v>
      </c>
      <c r="AX44" s="148">
        <f t="shared" si="33"/>
        <v>0</v>
      </c>
      <c r="AY44" s="148">
        <f t="shared" si="34"/>
        <v>0</v>
      </c>
      <c r="AZ44" s="148"/>
      <c r="BA44" s="148"/>
      <c r="BB44" s="148"/>
      <c r="BC44" s="148"/>
      <c r="BD44" s="148"/>
      <c r="BE44" s="148"/>
      <c r="BF44" s="148"/>
      <c r="BG44" s="148"/>
      <c r="BH44" s="148">
        <f t="shared" si="35"/>
        <v>0</v>
      </c>
      <c r="BI44" s="148">
        <f t="shared" si="36"/>
        <v>0</v>
      </c>
      <c r="BJ44" s="148"/>
      <c r="BK44" s="148"/>
      <c r="BL44" s="148"/>
      <c r="BM44" s="148"/>
      <c r="BN44" s="148"/>
      <c r="BO44" s="148"/>
      <c r="BP44" s="148"/>
      <c r="BQ44" s="399"/>
      <c r="BR44" s="287"/>
      <c r="BS44" s="287"/>
      <c r="BT44" s="287"/>
      <c r="BU44" s="287"/>
      <c r="BV44" s="287"/>
      <c r="BW44" s="287"/>
      <c r="BX44" s="287"/>
      <c r="BY44" s="287"/>
    </row>
    <row r="45" spans="1:77" s="21" customFormat="1" hidden="1" x14ac:dyDescent="0.25">
      <c r="A45" s="23"/>
      <c r="B45" s="19"/>
      <c r="C45" s="27"/>
      <c r="D45" s="207"/>
      <c r="E45" s="207"/>
      <c r="F45" s="186">
        <f t="shared" si="18"/>
        <v>0</v>
      </c>
      <c r="G45" s="186">
        <f t="shared" si="19"/>
        <v>0</v>
      </c>
      <c r="H45" s="200"/>
      <c r="I45" s="200"/>
      <c r="J45" s="200"/>
      <c r="K45" s="200"/>
      <c r="L45" s="200"/>
      <c r="M45" s="200"/>
      <c r="N45" s="200"/>
      <c r="O45" s="200"/>
      <c r="P45" s="186">
        <f t="shared" si="20"/>
        <v>0</v>
      </c>
      <c r="Q45" s="186">
        <f t="shared" si="21"/>
        <v>0</v>
      </c>
      <c r="R45" s="684" t="e">
        <f t="shared" si="22"/>
        <v>#DIV/0!</v>
      </c>
      <c r="S45" s="200"/>
      <c r="T45" s="200"/>
      <c r="U45" s="207"/>
      <c r="V45" s="186">
        <f t="shared" si="23"/>
        <v>0</v>
      </c>
      <c r="W45" s="186">
        <f t="shared" si="24"/>
        <v>0</v>
      </c>
      <c r="X45" s="200"/>
      <c r="Y45" s="200"/>
      <c r="Z45" s="200"/>
      <c r="AA45" s="200"/>
      <c r="AB45" s="200"/>
      <c r="AC45" s="200"/>
      <c r="AD45" s="200"/>
      <c r="AE45" s="200"/>
      <c r="AF45" s="186">
        <f t="shared" si="25"/>
        <v>0</v>
      </c>
      <c r="AG45" s="186">
        <f t="shared" si="26"/>
        <v>0</v>
      </c>
      <c r="AH45" s="256" t="e">
        <f t="shared" si="27"/>
        <v>#DIV/0!</v>
      </c>
      <c r="AI45" s="695"/>
      <c r="AJ45" s="207">
        <f t="shared" si="28"/>
        <v>0</v>
      </c>
      <c r="AK45" s="455"/>
      <c r="AL45" s="186">
        <f t="shared" si="29"/>
        <v>0</v>
      </c>
      <c r="AM45" s="186">
        <f t="shared" si="30"/>
        <v>0</v>
      </c>
      <c r="AN45" s="200"/>
      <c r="AO45" s="200"/>
      <c r="AP45" s="200"/>
      <c r="AQ45" s="200"/>
      <c r="AR45" s="200"/>
      <c r="AS45" s="200"/>
      <c r="AT45" s="200"/>
      <c r="AU45" s="238"/>
      <c r="AV45" s="207">
        <f t="shared" si="31"/>
        <v>0</v>
      </c>
      <c r="AW45" s="508" t="e">
        <f t="shared" si="32"/>
        <v>#DIV/0!</v>
      </c>
      <c r="AX45" s="207">
        <f t="shared" si="33"/>
        <v>0</v>
      </c>
      <c r="AY45" s="207">
        <f t="shared" si="34"/>
        <v>0</v>
      </c>
      <c r="AZ45" s="200"/>
      <c r="BA45" s="200"/>
      <c r="BB45" s="200"/>
      <c r="BC45" s="200"/>
      <c r="BD45" s="200"/>
      <c r="BE45" s="200"/>
      <c r="BF45" s="200"/>
      <c r="BG45" s="200"/>
      <c r="BH45" s="186">
        <f t="shared" si="35"/>
        <v>0</v>
      </c>
      <c r="BI45" s="186">
        <f t="shared" si="36"/>
        <v>0</v>
      </c>
      <c r="BJ45" s="200"/>
      <c r="BK45" s="200"/>
      <c r="BL45" s="200"/>
      <c r="BM45" s="200"/>
      <c r="BN45" s="200"/>
      <c r="BO45" s="200"/>
      <c r="BP45" s="200"/>
      <c r="BQ45" s="397"/>
      <c r="BR45" s="413"/>
      <c r="BS45" s="413"/>
      <c r="BT45" s="413"/>
      <c r="BU45" s="413"/>
      <c r="BV45" s="413"/>
      <c r="BW45" s="413"/>
      <c r="BX45" s="413"/>
      <c r="BY45" s="413"/>
    </row>
    <row r="46" spans="1:77" s="21" customFormat="1" x14ac:dyDescent="0.25">
      <c r="A46" s="29" t="s">
        <v>32</v>
      </c>
      <c r="B46" s="30" t="s">
        <v>33</v>
      </c>
      <c r="C46" s="84"/>
      <c r="D46" s="396">
        <f t="shared" ref="D46:BO46" si="37">D47+D49+D51+D53+D55+D57+D59+D61+D63+D65+D67+D70</f>
        <v>749.30465628000002</v>
      </c>
      <c r="E46" s="396">
        <f t="shared" si="37"/>
        <v>571.35897221999994</v>
      </c>
      <c r="F46" s="396">
        <f t="shared" si="37"/>
        <v>0</v>
      </c>
      <c r="G46" s="396">
        <f t="shared" si="37"/>
        <v>29.270163969999999</v>
      </c>
      <c r="H46" s="396">
        <f t="shared" si="37"/>
        <v>0</v>
      </c>
      <c r="I46" s="396">
        <f t="shared" si="37"/>
        <v>29.270163969999999</v>
      </c>
      <c r="J46" s="396">
        <f t="shared" si="37"/>
        <v>0</v>
      </c>
      <c r="K46" s="396">
        <f t="shared" si="37"/>
        <v>0</v>
      </c>
      <c r="L46" s="396">
        <f t="shared" si="37"/>
        <v>0</v>
      </c>
      <c r="M46" s="396">
        <f t="shared" si="37"/>
        <v>0</v>
      </c>
      <c r="N46" s="396">
        <f t="shared" si="37"/>
        <v>0</v>
      </c>
      <c r="O46" s="396">
        <f t="shared" si="37"/>
        <v>0</v>
      </c>
      <c r="P46" s="396">
        <f t="shared" si="37"/>
        <v>542.08880825000006</v>
      </c>
      <c r="Q46" s="396">
        <f t="shared" si="21"/>
        <v>29.270163969999999</v>
      </c>
      <c r="R46" s="396" t="e">
        <f t="shared" si="22"/>
        <v>#DIV/0!</v>
      </c>
      <c r="S46" s="396">
        <f t="shared" si="37"/>
        <v>0</v>
      </c>
      <c r="T46" s="396">
        <f t="shared" si="37"/>
        <v>0</v>
      </c>
      <c r="U46" s="396">
        <f t="shared" si="37"/>
        <v>331.932141</v>
      </c>
      <c r="V46" s="396">
        <f t="shared" si="37"/>
        <v>0</v>
      </c>
      <c r="W46" s="396">
        <f t="shared" si="37"/>
        <v>5.1222209999999997</v>
      </c>
      <c r="X46" s="396">
        <f t="shared" si="37"/>
        <v>0</v>
      </c>
      <c r="Y46" s="396">
        <f t="shared" si="37"/>
        <v>5.1222209999999997</v>
      </c>
      <c r="Z46" s="396">
        <f t="shared" si="37"/>
        <v>0</v>
      </c>
      <c r="AA46" s="396">
        <f t="shared" si="37"/>
        <v>0</v>
      </c>
      <c r="AB46" s="396">
        <f t="shared" si="37"/>
        <v>0</v>
      </c>
      <c r="AC46" s="396">
        <f t="shared" si="37"/>
        <v>0</v>
      </c>
      <c r="AD46" s="396">
        <f t="shared" si="37"/>
        <v>0</v>
      </c>
      <c r="AE46" s="396">
        <f t="shared" si="37"/>
        <v>0</v>
      </c>
      <c r="AF46" s="396">
        <f t="shared" si="37"/>
        <v>297.94958399999996</v>
      </c>
      <c r="AG46" s="396">
        <f t="shared" si="26"/>
        <v>5.1222209999999997</v>
      </c>
      <c r="AH46" s="396" t="e">
        <f t="shared" si="27"/>
        <v>#DIV/0!</v>
      </c>
      <c r="AI46" s="396"/>
      <c r="AJ46" s="396">
        <f t="shared" si="37"/>
        <v>337.05436200000003</v>
      </c>
      <c r="AK46" s="396">
        <f t="shared" si="37"/>
        <v>0</v>
      </c>
      <c r="AL46" s="396">
        <f t="shared" si="37"/>
        <v>0</v>
      </c>
      <c r="AM46" s="396">
        <f t="shared" si="37"/>
        <v>0</v>
      </c>
      <c r="AN46" s="396">
        <f t="shared" si="37"/>
        <v>0</v>
      </c>
      <c r="AO46" s="396">
        <f t="shared" si="37"/>
        <v>0</v>
      </c>
      <c r="AP46" s="396">
        <f t="shared" si="37"/>
        <v>0</v>
      </c>
      <c r="AQ46" s="396">
        <f t="shared" si="37"/>
        <v>0</v>
      </c>
      <c r="AR46" s="396">
        <f t="shared" si="37"/>
        <v>0</v>
      </c>
      <c r="AS46" s="396">
        <f t="shared" si="37"/>
        <v>0</v>
      </c>
      <c r="AT46" s="396">
        <f t="shared" si="37"/>
        <v>0</v>
      </c>
      <c r="AU46" s="396">
        <f t="shared" si="37"/>
        <v>0</v>
      </c>
      <c r="AV46" s="396">
        <f t="shared" si="31"/>
        <v>0</v>
      </c>
      <c r="AW46" s="396" t="e">
        <f t="shared" si="32"/>
        <v>#DIV/0!</v>
      </c>
      <c r="AX46" s="396">
        <f t="shared" si="37"/>
        <v>0</v>
      </c>
      <c r="AY46" s="396">
        <f t="shared" si="37"/>
        <v>0</v>
      </c>
      <c r="AZ46" s="396">
        <f t="shared" si="37"/>
        <v>0</v>
      </c>
      <c r="BA46" s="396">
        <f t="shared" si="37"/>
        <v>0</v>
      </c>
      <c r="BB46" s="396">
        <f t="shared" si="37"/>
        <v>0</v>
      </c>
      <c r="BC46" s="396">
        <f t="shared" si="37"/>
        <v>0</v>
      </c>
      <c r="BD46" s="396">
        <f t="shared" si="37"/>
        <v>0</v>
      </c>
      <c r="BE46" s="396">
        <f t="shared" si="37"/>
        <v>0</v>
      </c>
      <c r="BF46" s="396">
        <f t="shared" si="37"/>
        <v>0</v>
      </c>
      <c r="BG46" s="396">
        <f t="shared" si="37"/>
        <v>0</v>
      </c>
      <c r="BH46" s="396">
        <f t="shared" si="37"/>
        <v>0</v>
      </c>
      <c r="BI46" s="396">
        <f t="shared" si="37"/>
        <v>0</v>
      </c>
      <c r="BJ46" s="396">
        <f t="shared" si="37"/>
        <v>0</v>
      </c>
      <c r="BK46" s="396">
        <f t="shared" si="37"/>
        <v>0</v>
      </c>
      <c r="BL46" s="396">
        <f t="shared" si="37"/>
        <v>0</v>
      </c>
      <c r="BM46" s="396">
        <f t="shared" si="37"/>
        <v>0</v>
      </c>
      <c r="BN46" s="396">
        <f t="shared" si="37"/>
        <v>0</v>
      </c>
      <c r="BO46" s="396">
        <f t="shared" si="37"/>
        <v>0</v>
      </c>
      <c r="BP46" s="396">
        <f t="shared" ref="BP46:BQ46" si="38">BP47+BP49+BP51+BP53+BP55+BP57+BP59+BP61+BP63+BP65+BP67+BP70</f>
        <v>0</v>
      </c>
      <c r="BQ46" s="396">
        <f t="shared" si="38"/>
        <v>0</v>
      </c>
      <c r="BR46" s="287"/>
      <c r="BS46" s="287"/>
      <c r="BT46" s="287"/>
      <c r="BU46" s="287"/>
      <c r="BV46" s="287"/>
      <c r="BW46" s="287"/>
      <c r="BX46" s="287"/>
      <c r="BY46" s="287"/>
    </row>
    <row r="47" spans="1:77" s="21" customFormat="1" x14ac:dyDescent="0.25">
      <c r="A47" s="257">
        <v>1</v>
      </c>
      <c r="B47" s="42" t="s">
        <v>20</v>
      </c>
      <c r="C47" s="27"/>
      <c r="D47" s="207"/>
      <c r="E47" s="207"/>
      <c r="F47" s="186">
        <f t="shared" si="18"/>
        <v>0</v>
      </c>
      <c r="G47" s="186">
        <f t="shared" si="19"/>
        <v>0</v>
      </c>
      <c r="H47" s="200"/>
      <c r="I47" s="207"/>
      <c r="J47" s="207"/>
      <c r="K47" s="207"/>
      <c r="L47" s="207"/>
      <c r="M47" s="207"/>
      <c r="N47" s="207"/>
      <c r="O47" s="207"/>
      <c r="P47" s="186">
        <f t="shared" si="20"/>
        <v>0</v>
      </c>
      <c r="Q47" s="186">
        <f t="shared" si="21"/>
        <v>0</v>
      </c>
      <c r="R47" s="684" t="e">
        <f t="shared" si="22"/>
        <v>#DIV/0!</v>
      </c>
      <c r="S47" s="207"/>
      <c r="T47" s="207"/>
      <c r="U47" s="207"/>
      <c r="V47" s="186">
        <f t="shared" si="23"/>
        <v>0</v>
      </c>
      <c r="W47" s="186">
        <f t="shared" si="24"/>
        <v>0</v>
      </c>
      <c r="X47" s="207"/>
      <c r="Y47" s="207"/>
      <c r="Z47" s="207"/>
      <c r="AA47" s="207"/>
      <c r="AB47" s="207"/>
      <c r="AC47" s="207"/>
      <c r="AD47" s="207"/>
      <c r="AE47" s="207"/>
      <c r="AF47" s="186">
        <f>D47/1.18-U47-W47</f>
        <v>0</v>
      </c>
      <c r="AG47" s="186">
        <f t="shared" si="26"/>
        <v>0</v>
      </c>
      <c r="AH47" s="256" t="e">
        <f t="shared" si="27"/>
        <v>#DIV/0!</v>
      </c>
      <c r="AI47" s="695"/>
      <c r="AJ47" s="207">
        <f t="shared" si="28"/>
        <v>0</v>
      </c>
      <c r="AK47" s="455"/>
      <c r="AL47" s="186">
        <f t="shared" si="29"/>
        <v>0</v>
      </c>
      <c r="AM47" s="186">
        <f t="shared" si="30"/>
        <v>0</v>
      </c>
      <c r="AN47" s="207"/>
      <c r="AO47" s="207"/>
      <c r="AP47" s="207"/>
      <c r="AQ47" s="207"/>
      <c r="AR47" s="207"/>
      <c r="AS47" s="207"/>
      <c r="AT47" s="207"/>
      <c r="AU47" s="241"/>
      <c r="AV47" s="207">
        <f t="shared" si="31"/>
        <v>0</v>
      </c>
      <c r="AW47" s="508" t="e">
        <f t="shared" si="32"/>
        <v>#DIV/0!</v>
      </c>
      <c r="AX47" s="207">
        <f t="shared" si="33"/>
        <v>0</v>
      </c>
      <c r="AY47" s="207">
        <f t="shared" si="34"/>
        <v>0</v>
      </c>
      <c r="AZ47" s="207"/>
      <c r="BA47" s="207"/>
      <c r="BB47" s="207"/>
      <c r="BC47" s="207"/>
      <c r="BD47" s="207"/>
      <c r="BE47" s="207"/>
      <c r="BF47" s="207"/>
      <c r="BG47" s="207"/>
      <c r="BH47" s="186">
        <f t="shared" si="35"/>
        <v>0</v>
      </c>
      <c r="BI47" s="186">
        <f t="shared" si="36"/>
        <v>0</v>
      </c>
      <c r="BJ47" s="207"/>
      <c r="BK47" s="207"/>
      <c r="BL47" s="207"/>
      <c r="BM47" s="207"/>
      <c r="BN47" s="207"/>
      <c r="BO47" s="207"/>
      <c r="BP47" s="207"/>
      <c r="BQ47" s="400"/>
      <c r="BR47" s="287"/>
      <c r="BS47" s="287"/>
      <c r="BT47" s="287"/>
      <c r="BU47" s="287"/>
      <c r="BV47" s="287"/>
      <c r="BW47" s="287"/>
      <c r="BX47" s="287"/>
      <c r="BY47" s="287"/>
    </row>
    <row r="48" spans="1:77" s="21" customFormat="1" hidden="1" x14ac:dyDescent="0.25">
      <c r="A48" s="23"/>
      <c r="B48" s="195"/>
      <c r="C48" s="27"/>
      <c r="D48" s="207"/>
      <c r="E48" s="207"/>
      <c r="F48" s="186">
        <f t="shared" si="18"/>
        <v>0</v>
      </c>
      <c r="G48" s="186">
        <f t="shared" si="19"/>
        <v>0</v>
      </c>
      <c r="H48" s="200"/>
      <c r="I48" s="200"/>
      <c r="J48" s="200"/>
      <c r="K48" s="200"/>
      <c r="L48" s="200"/>
      <c r="M48" s="200"/>
      <c r="N48" s="200"/>
      <c r="O48" s="200"/>
      <c r="P48" s="186">
        <f t="shared" si="20"/>
        <v>0</v>
      </c>
      <c r="Q48" s="186">
        <f t="shared" si="21"/>
        <v>0</v>
      </c>
      <c r="R48" s="684" t="e">
        <f t="shared" si="22"/>
        <v>#DIV/0!</v>
      </c>
      <c r="S48" s="200"/>
      <c r="T48" s="200"/>
      <c r="U48" s="207"/>
      <c r="V48" s="186">
        <f t="shared" si="23"/>
        <v>0</v>
      </c>
      <c r="W48" s="186">
        <f t="shared" si="24"/>
        <v>0</v>
      </c>
      <c r="X48" s="200"/>
      <c r="Y48" s="200"/>
      <c r="Z48" s="200"/>
      <c r="AA48" s="200"/>
      <c r="AB48" s="200"/>
      <c r="AC48" s="200"/>
      <c r="AD48" s="200"/>
      <c r="AE48" s="200"/>
      <c r="AF48" s="186">
        <f t="shared" si="25"/>
        <v>0</v>
      </c>
      <c r="AG48" s="186">
        <f t="shared" si="26"/>
        <v>0</v>
      </c>
      <c r="AH48" s="256" t="e">
        <f t="shared" si="27"/>
        <v>#DIV/0!</v>
      </c>
      <c r="AI48" s="695"/>
      <c r="AJ48" s="207">
        <f t="shared" si="28"/>
        <v>0</v>
      </c>
      <c r="AK48" s="455"/>
      <c r="AL48" s="186">
        <f t="shared" si="29"/>
        <v>0</v>
      </c>
      <c r="AM48" s="186">
        <f t="shared" si="30"/>
        <v>0</v>
      </c>
      <c r="AN48" s="200"/>
      <c r="AO48" s="200"/>
      <c r="AP48" s="200"/>
      <c r="AQ48" s="200"/>
      <c r="AR48" s="200"/>
      <c r="AS48" s="200"/>
      <c r="AT48" s="200"/>
      <c r="AU48" s="238"/>
      <c r="AV48" s="207">
        <f t="shared" si="31"/>
        <v>0</v>
      </c>
      <c r="AW48" s="508" t="e">
        <f t="shared" si="32"/>
        <v>#DIV/0!</v>
      </c>
      <c r="AX48" s="207">
        <f t="shared" si="33"/>
        <v>0</v>
      </c>
      <c r="AY48" s="207">
        <f t="shared" si="34"/>
        <v>0</v>
      </c>
      <c r="AZ48" s="200"/>
      <c r="BA48" s="200"/>
      <c r="BB48" s="200"/>
      <c r="BC48" s="200"/>
      <c r="BD48" s="200"/>
      <c r="BE48" s="200"/>
      <c r="BF48" s="200"/>
      <c r="BG48" s="200"/>
      <c r="BH48" s="186">
        <f t="shared" si="35"/>
        <v>0</v>
      </c>
      <c r="BI48" s="186">
        <f t="shared" si="36"/>
        <v>0</v>
      </c>
      <c r="BJ48" s="200"/>
      <c r="BK48" s="200"/>
      <c r="BL48" s="200"/>
      <c r="BM48" s="200"/>
      <c r="BN48" s="200"/>
      <c r="BO48" s="200"/>
      <c r="BP48" s="200"/>
      <c r="BQ48" s="397"/>
      <c r="BR48" s="413"/>
      <c r="BS48" s="413"/>
      <c r="BT48" s="413"/>
      <c r="BU48" s="413"/>
      <c r="BV48" s="413"/>
      <c r="BW48" s="413"/>
      <c r="BX48" s="413"/>
      <c r="BY48" s="413"/>
    </row>
    <row r="49" spans="1:77" s="21" customFormat="1" x14ac:dyDescent="0.25">
      <c r="A49" s="257">
        <v>2</v>
      </c>
      <c r="B49" s="42" t="s">
        <v>21</v>
      </c>
      <c r="C49" s="27"/>
      <c r="D49" s="207"/>
      <c r="E49" s="207"/>
      <c r="F49" s="186">
        <f t="shared" si="18"/>
        <v>0</v>
      </c>
      <c r="G49" s="186">
        <f t="shared" si="19"/>
        <v>0</v>
      </c>
      <c r="H49" s="200"/>
      <c r="I49" s="207"/>
      <c r="J49" s="207"/>
      <c r="K49" s="207"/>
      <c r="L49" s="207"/>
      <c r="M49" s="207"/>
      <c r="N49" s="207"/>
      <c r="O49" s="207"/>
      <c r="P49" s="186">
        <f t="shared" si="20"/>
        <v>0</v>
      </c>
      <c r="Q49" s="186">
        <f t="shared" si="21"/>
        <v>0</v>
      </c>
      <c r="R49" s="684" t="e">
        <f t="shared" si="22"/>
        <v>#DIV/0!</v>
      </c>
      <c r="S49" s="207"/>
      <c r="T49" s="207"/>
      <c r="U49" s="207"/>
      <c r="V49" s="186">
        <f t="shared" si="23"/>
        <v>0</v>
      </c>
      <c r="W49" s="186">
        <f t="shared" si="24"/>
        <v>0</v>
      </c>
      <c r="X49" s="207"/>
      <c r="Y49" s="207"/>
      <c r="Z49" s="207"/>
      <c r="AA49" s="207"/>
      <c r="AB49" s="207"/>
      <c r="AC49" s="207"/>
      <c r="AD49" s="207"/>
      <c r="AE49" s="207"/>
      <c r="AF49" s="186">
        <f t="shared" si="25"/>
        <v>0</v>
      </c>
      <c r="AG49" s="186">
        <f t="shared" si="26"/>
        <v>0</v>
      </c>
      <c r="AH49" s="256" t="e">
        <f t="shared" si="27"/>
        <v>#DIV/0!</v>
      </c>
      <c r="AI49" s="695"/>
      <c r="AJ49" s="207">
        <f t="shared" si="28"/>
        <v>0</v>
      </c>
      <c r="AK49" s="455"/>
      <c r="AL49" s="186">
        <f t="shared" si="29"/>
        <v>0</v>
      </c>
      <c r="AM49" s="186">
        <f t="shared" si="30"/>
        <v>0</v>
      </c>
      <c r="AN49" s="207"/>
      <c r="AO49" s="207"/>
      <c r="AP49" s="207"/>
      <c r="AQ49" s="207"/>
      <c r="AR49" s="207"/>
      <c r="AS49" s="207"/>
      <c r="AT49" s="207"/>
      <c r="AU49" s="241"/>
      <c r="AV49" s="207">
        <f t="shared" si="31"/>
        <v>0</v>
      </c>
      <c r="AW49" s="508" t="e">
        <f t="shared" si="32"/>
        <v>#DIV/0!</v>
      </c>
      <c r="AX49" s="207">
        <f t="shared" si="33"/>
        <v>0</v>
      </c>
      <c r="AY49" s="207">
        <f t="shared" si="34"/>
        <v>0</v>
      </c>
      <c r="AZ49" s="207"/>
      <c r="BA49" s="207"/>
      <c r="BB49" s="207"/>
      <c r="BC49" s="207"/>
      <c r="BD49" s="207"/>
      <c r="BE49" s="207"/>
      <c r="BF49" s="207"/>
      <c r="BG49" s="207"/>
      <c r="BH49" s="186">
        <f t="shared" si="35"/>
        <v>0</v>
      </c>
      <c r="BI49" s="186">
        <f t="shared" si="36"/>
        <v>0</v>
      </c>
      <c r="BJ49" s="207"/>
      <c r="BK49" s="207"/>
      <c r="BL49" s="207"/>
      <c r="BM49" s="207"/>
      <c r="BN49" s="207"/>
      <c r="BO49" s="207"/>
      <c r="BP49" s="207"/>
      <c r="BQ49" s="400"/>
      <c r="BR49" s="287"/>
      <c r="BS49" s="287"/>
      <c r="BT49" s="287"/>
      <c r="BU49" s="287"/>
      <c r="BV49" s="287"/>
      <c r="BW49" s="287"/>
      <c r="BX49" s="287"/>
      <c r="BY49" s="287"/>
    </row>
    <row r="50" spans="1:77" s="21" customFormat="1" hidden="1" x14ac:dyDescent="0.25">
      <c r="A50" s="23"/>
      <c r="B50" s="195"/>
      <c r="C50" s="27"/>
      <c r="D50" s="207"/>
      <c r="E50" s="207"/>
      <c r="F50" s="186">
        <f t="shared" si="18"/>
        <v>0</v>
      </c>
      <c r="G50" s="186">
        <f t="shared" si="19"/>
        <v>0</v>
      </c>
      <c r="H50" s="200"/>
      <c r="I50" s="200"/>
      <c r="J50" s="200"/>
      <c r="K50" s="200"/>
      <c r="L50" s="200"/>
      <c r="M50" s="200"/>
      <c r="N50" s="200"/>
      <c r="O50" s="200"/>
      <c r="P50" s="186">
        <f t="shared" si="20"/>
        <v>0</v>
      </c>
      <c r="Q50" s="186">
        <f t="shared" si="21"/>
        <v>0</v>
      </c>
      <c r="R50" s="684" t="e">
        <f t="shared" si="22"/>
        <v>#DIV/0!</v>
      </c>
      <c r="S50" s="200"/>
      <c r="T50" s="200"/>
      <c r="U50" s="207"/>
      <c r="V50" s="186">
        <f t="shared" si="23"/>
        <v>0</v>
      </c>
      <c r="W50" s="186">
        <f t="shared" si="24"/>
        <v>0</v>
      </c>
      <c r="X50" s="200"/>
      <c r="Y50" s="200"/>
      <c r="Z50" s="200"/>
      <c r="AA50" s="200"/>
      <c r="AB50" s="200"/>
      <c r="AC50" s="200"/>
      <c r="AD50" s="200"/>
      <c r="AE50" s="200"/>
      <c r="AF50" s="186">
        <f t="shared" si="25"/>
        <v>0</v>
      </c>
      <c r="AG50" s="186">
        <f t="shared" si="26"/>
        <v>0</v>
      </c>
      <c r="AH50" s="256" t="e">
        <f t="shared" si="27"/>
        <v>#DIV/0!</v>
      </c>
      <c r="AI50" s="695"/>
      <c r="AJ50" s="207">
        <f t="shared" si="28"/>
        <v>0</v>
      </c>
      <c r="AK50" s="455"/>
      <c r="AL50" s="186">
        <f t="shared" si="29"/>
        <v>0</v>
      </c>
      <c r="AM50" s="186">
        <f t="shared" si="30"/>
        <v>0</v>
      </c>
      <c r="AN50" s="200"/>
      <c r="AO50" s="200"/>
      <c r="AP50" s="200"/>
      <c r="AQ50" s="200"/>
      <c r="AR50" s="200"/>
      <c r="AS50" s="200"/>
      <c r="AT50" s="200"/>
      <c r="AU50" s="238"/>
      <c r="AV50" s="207">
        <f t="shared" si="31"/>
        <v>0</v>
      </c>
      <c r="AW50" s="508" t="e">
        <f t="shared" si="32"/>
        <v>#DIV/0!</v>
      </c>
      <c r="AX50" s="207">
        <f t="shared" si="33"/>
        <v>0</v>
      </c>
      <c r="AY50" s="207">
        <f t="shared" si="34"/>
        <v>0</v>
      </c>
      <c r="AZ50" s="200"/>
      <c r="BA50" s="200"/>
      <c r="BB50" s="200"/>
      <c r="BC50" s="200"/>
      <c r="BD50" s="200"/>
      <c r="BE50" s="200"/>
      <c r="BF50" s="200"/>
      <c r="BG50" s="200"/>
      <c r="BH50" s="186">
        <f t="shared" si="35"/>
        <v>0</v>
      </c>
      <c r="BI50" s="186">
        <f t="shared" si="36"/>
        <v>0</v>
      </c>
      <c r="BJ50" s="200"/>
      <c r="BK50" s="200"/>
      <c r="BL50" s="200"/>
      <c r="BM50" s="200"/>
      <c r="BN50" s="200"/>
      <c r="BO50" s="200"/>
      <c r="BP50" s="200"/>
      <c r="BQ50" s="397"/>
      <c r="BR50" s="413"/>
      <c r="BS50" s="413"/>
      <c r="BT50" s="413"/>
      <c r="BU50" s="413"/>
      <c r="BV50" s="413"/>
      <c r="BW50" s="413"/>
      <c r="BX50" s="413"/>
      <c r="BY50" s="413"/>
    </row>
    <row r="51" spans="1:77" s="21" customFormat="1" x14ac:dyDescent="0.25">
      <c r="A51" s="257">
        <v>3</v>
      </c>
      <c r="B51" s="42" t="s">
        <v>22</v>
      </c>
      <c r="C51" s="27"/>
      <c r="D51" s="207"/>
      <c r="E51" s="207"/>
      <c r="F51" s="186">
        <f t="shared" si="18"/>
        <v>0</v>
      </c>
      <c r="G51" s="186">
        <f t="shared" si="19"/>
        <v>0</v>
      </c>
      <c r="H51" s="200"/>
      <c r="I51" s="207"/>
      <c r="J51" s="207"/>
      <c r="K51" s="207"/>
      <c r="L51" s="207"/>
      <c r="M51" s="207"/>
      <c r="N51" s="207"/>
      <c r="O51" s="207"/>
      <c r="P51" s="186">
        <f t="shared" si="20"/>
        <v>0</v>
      </c>
      <c r="Q51" s="186">
        <f t="shared" si="21"/>
        <v>0</v>
      </c>
      <c r="R51" s="684" t="e">
        <f t="shared" si="22"/>
        <v>#DIV/0!</v>
      </c>
      <c r="S51" s="207"/>
      <c r="T51" s="207"/>
      <c r="U51" s="207"/>
      <c r="V51" s="186">
        <f t="shared" si="23"/>
        <v>0</v>
      </c>
      <c r="W51" s="186">
        <f t="shared" si="24"/>
        <v>0</v>
      </c>
      <c r="X51" s="207"/>
      <c r="Y51" s="207"/>
      <c r="Z51" s="207"/>
      <c r="AA51" s="207"/>
      <c r="AB51" s="207"/>
      <c r="AC51" s="207"/>
      <c r="AD51" s="207"/>
      <c r="AE51" s="207"/>
      <c r="AF51" s="186">
        <f t="shared" si="25"/>
        <v>0</v>
      </c>
      <c r="AG51" s="186">
        <f t="shared" si="26"/>
        <v>0</v>
      </c>
      <c r="AH51" s="256" t="e">
        <f t="shared" si="27"/>
        <v>#DIV/0!</v>
      </c>
      <c r="AI51" s="695"/>
      <c r="AJ51" s="207">
        <f t="shared" si="28"/>
        <v>0</v>
      </c>
      <c r="AK51" s="455"/>
      <c r="AL51" s="186">
        <f t="shared" si="29"/>
        <v>0</v>
      </c>
      <c r="AM51" s="186">
        <f t="shared" si="30"/>
        <v>0</v>
      </c>
      <c r="AN51" s="207"/>
      <c r="AO51" s="207"/>
      <c r="AP51" s="207"/>
      <c r="AQ51" s="207"/>
      <c r="AR51" s="207"/>
      <c r="AS51" s="207"/>
      <c r="AT51" s="207"/>
      <c r="AU51" s="241"/>
      <c r="AV51" s="207">
        <f t="shared" si="31"/>
        <v>0</v>
      </c>
      <c r="AW51" s="508" t="e">
        <f t="shared" si="32"/>
        <v>#DIV/0!</v>
      </c>
      <c r="AX51" s="207">
        <f t="shared" si="33"/>
        <v>0</v>
      </c>
      <c r="AY51" s="207">
        <f t="shared" si="34"/>
        <v>0</v>
      </c>
      <c r="AZ51" s="207"/>
      <c r="BA51" s="207"/>
      <c r="BB51" s="207"/>
      <c r="BC51" s="207"/>
      <c r="BD51" s="207"/>
      <c r="BE51" s="207"/>
      <c r="BF51" s="207"/>
      <c r="BG51" s="207"/>
      <c r="BH51" s="186">
        <f t="shared" si="35"/>
        <v>0</v>
      </c>
      <c r="BI51" s="186">
        <f t="shared" si="36"/>
        <v>0</v>
      </c>
      <c r="BJ51" s="207"/>
      <c r="BK51" s="207"/>
      <c r="BL51" s="207"/>
      <c r="BM51" s="207"/>
      <c r="BN51" s="207"/>
      <c r="BO51" s="207"/>
      <c r="BP51" s="207"/>
      <c r="BQ51" s="400"/>
      <c r="BR51" s="287"/>
      <c r="BS51" s="287"/>
      <c r="BT51" s="287"/>
      <c r="BU51" s="287"/>
      <c r="BV51" s="287"/>
      <c r="BW51" s="287"/>
      <c r="BX51" s="287"/>
      <c r="BY51" s="287"/>
    </row>
    <row r="52" spans="1:77" s="21" customFormat="1" hidden="1" x14ac:dyDescent="0.25">
      <c r="A52" s="23"/>
      <c r="B52" s="195"/>
      <c r="C52" s="27"/>
      <c r="D52" s="207"/>
      <c r="E52" s="207"/>
      <c r="F52" s="186">
        <f t="shared" si="18"/>
        <v>0</v>
      </c>
      <c r="G52" s="186">
        <f t="shared" si="19"/>
        <v>0</v>
      </c>
      <c r="H52" s="200"/>
      <c r="I52" s="200"/>
      <c r="J52" s="200"/>
      <c r="K52" s="200"/>
      <c r="L52" s="200"/>
      <c r="M52" s="200"/>
      <c r="N52" s="200"/>
      <c r="O52" s="200"/>
      <c r="P52" s="186">
        <f t="shared" si="20"/>
        <v>0</v>
      </c>
      <c r="Q52" s="186">
        <f t="shared" si="21"/>
        <v>0</v>
      </c>
      <c r="R52" s="684" t="e">
        <f t="shared" si="22"/>
        <v>#DIV/0!</v>
      </c>
      <c r="S52" s="200"/>
      <c r="T52" s="200"/>
      <c r="U52" s="207"/>
      <c r="V52" s="186">
        <f t="shared" si="23"/>
        <v>0</v>
      </c>
      <c r="W52" s="186">
        <f t="shared" si="24"/>
        <v>0</v>
      </c>
      <c r="X52" s="200"/>
      <c r="Y52" s="200"/>
      <c r="Z52" s="200"/>
      <c r="AA52" s="200"/>
      <c r="AB52" s="200"/>
      <c r="AC52" s="200"/>
      <c r="AD52" s="200"/>
      <c r="AE52" s="200"/>
      <c r="AF52" s="186">
        <f t="shared" si="25"/>
        <v>0</v>
      </c>
      <c r="AG52" s="186">
        <f t="shared" si="26"/>
        <v>0</v>
      </c>
      <c r="AH52" s="256" t="e">
        <f t="shared" si="27"/>
        <v>#DIV/0!</v>
      </c>
      <c r="AI52" s="695"/>
      <c r="AJ52" s="207">
        <f t="shared" si="28"/>
        <v>0</v>
      </c>
      <c r="AK52" s="455"/>
      <c r="AL52" s="186">
        <f t="shared" si="29"/>
        <v>0</v>
      </c>
      <c r="AM52" s="186">
        <f t="shared" si="30"/>
        <v>0</v>
      </c>
      <c r="AN52" s="200"/>
      <c r="AO52" s="200"/>
      <c r="AP52" s="200"/>
      <c r="AQ52" s="200"/>
      <c r="AR52" s="200"/>
      <c r="AS52" s="200"/>
      <c r="AT52" s="200"/>
      <c r="AU52" s="238"/>
      <c r="AV52" s="207">
        <f t="shared" si="31"/>
        <v>0</v>
      </c>
      <c r="AW52" s="508" t="e">
        <f t="shared" si="32"/>
        <v>#DIV/0!</v>
      </c>
      <c r="AX52" s="207">
        <f t="shared" si="33"/>
        <v>0</v>
      </c>
      <c r="AY52" s="207">
        <f t="shared" si="34"/>
        <v>0</v>
      </c>
      <c r="AZ52" s="200"/>
      <c r="BA52" s="200"/>
      <c r="BB52" s="200"/>
      <c r="BC52" s="200"/>
      <c r="BD52" s="200"/>
      <c r="BE52" s="200"/>
      <c r="BF52" s="200"/>
      <c r="BG52" s="200"/>
      <c r="BH52" s="186">
        <f t="shared" si="35"/>
        <v>0</v>
      </c>
      <c r="BI52" s="186">
        <f t="shared" si="36"/>
        <v>0</v>
      </c>
      <c r="BJ52" s="200"/>
      <c r="BK52" s="200"/>
      <c r="BL52" s="200"/>
      <c r="BM52" s="200"/>
      <c r="BN52" s="200"/>
      <c r="BO52" s="200"/>
      <c r="BP52" s="200"/>
      <c r="BQ52" s="397"/>
      <c r="BR52" s="413"/>
      <c r="BS52" s="413"/>
      <c r="BT52" s="413"/>
      <c r="BU52" s="413"/>
      <c r="BV52" s="287"/>
      <c r="BW52" s="287"/>
      <c r="BX52" s="287"/>
      <c r="BY52" s="287"/>
    </row>
    <row r="53" spans="1:77" s="21" customFormat="1" x14ac:dyDescent="0.25">
      <c r="A53" s="257">
        <v>4</v>
      </c>
      <c r="B53" s="42" t="s">
        <v>23</v>
      </c>
      <c r="C53" s="27"/>
      <c r="D53" s="207"/>
      <c r="E53" s="207"/>
      <c r="F53" s="186">
        <f t="shared" si="18"/>
        <v>0</v>
      </c>
      <c r="G53" s="186">
        <f t="shared" si="19"/>
        <v>0</v>
      </c>
      <c r="H53" s="200"/>
      <c r="I53" s="207"/>
      <c r="J53" s="207"/>
      <c r="K53" s="207"/>
      <c r="L53" s="207"/>
      <c r="M53" s="207"/>
      <c r="N53" s="207"/>
      <c r="O53" s="207"/>
      <c r="P53" s="186">
        <f t="shared" si="20"/>
        <v>0</v>
      </c>
      <c r="Q53" s="186">
        <f t="shared" si="21"/>
        <v>0</v>
      </c>
      <c r="R53" s="684" t="e">
        <f>I53/H53</f>
        <v>#DIV/0!</v>
      </c>
      <c r="S53" s="207"/>
      <c r="T53" s="207"/>
      <c r="U53" s="207"/>
      <c r="V53" s="186">
        <f t="shared" si="23"/>
        <v>0</v>
      </c>
      <c r="W53" s="186">
        <f t="shared" si="24"/>
        <v>0</v>
      </c>
      <c r="X53" s="207"/>
      <c r="Y53" s="207"/>
      <c r="Z53" s="207"/>
      <c r="AA53" s="207"/>
      <c r="AB53" s="207"/>
      <c r="AC53" s="207"/>
      <c r="AD53" s="207"/>
      <c r="AE53" s="207"/>
      <c r="AF53" s="186">
        <f t="shared" si="25"/>
        <v>0</v>
      </c>
      <c r="AG53" s="186">
        <f t="shared" si="26"/>
        <v>0</v>
      </c>
      <c r="AH53" s="256" t="e">
        <f t="shared" si="27"/>
        <v>#DIV/0!</v>
      </c>
      <c r="AI53" s="695"/>
      <c r="AJ53" s="207">
        <f t="shared" si="28"/>
        <v>0</v>
      </c>
      <c r="AK53" s="455"/>
      <c r="AL53" s="186">
        <f t="shared" si="29"/>
        <v>0</v>
      </c>
      <c r="AM53" s="186">
        <f t="shared" si="30"/>
        <v>0</v>
      </c>
      <c r="AN53" s="207"/>
      <c r="AO53" s="207"/>
      <c r="AP53" s="207"/>
      <c r="AQ53" s="207"/>
      <c r="AR53" s="207"/>
      <c r="AS53" s="207"/>
      <c r="AT53" s="207"/>
      <c r="AU53" s="241"/>
      <c r="AV53" s="207">
        <f t="shared" si="31"/>
        <v>0</v>
      </c>
      <c r="AW53" s="508" t="e">
        <f t="shared" si="32"/>
        <v>#DIV/0!</v>
      </c>
      <c r="AX53" s="207">
        <f t="shared" si="33"/>
        <v>0</v>
      </c>
      <c r="AY53" s="207">
        <f t="shared" si="34"/>
        <v>0</v>
      </c>
      <c r="AZ53" s="207"/>
      <c r="BA53" s="207"/>
      <c r="BB53" s="207"/>
      <c r="BC53" s="207"/>
      <c r="BD53" s="207"/>
      <c r="BE53" s="207"/>
      <c r="BF53" s="207"/>
      <c r="BG53" s="207"/>
      <c r="BH53" s="186">
        <f t="shared" si="35"/>
        <v>0</v>
      </c>
      <c r="BI53" s="186">
        <f t="shared" si="36"/>
        <v>0</v>
      </c>
      <c r="BJ53" s="207"/>
      <c r="BK53" s="207"/>
      <c r="BL53" s="207"/>
      <c r="BM53" s="207"/>
      <c r="BN53" s="207"/>
      <c r="BO53" s="207"/>
      <c r="BP53" s="207"/>
      <c r="BQ53" s="400"/>
      <c r="BR53" s="287"/>
      <c r="BS53" s="287"/>
      <c r="BT53" s="287"/>
      <c r="BU53" s="287"/>
      <c r="BV53" s="287"/>
      <c r="BW53" s="287"/>
      <c r="BX53" s="287"/>
      <c r="BY53" s="287"/>
    </row>
    <row r="54" spans="1:77" s="21" customFormat="1" hidden="1" x14ac:dyDescent="0.25">
      <c r="A54" s="23"/>
      <c r="B54" s="195"/>
      <c r="C54" s="27"/>
      <c r="D54" s="207"/>
      <c r="E54" s="207"/>
      <c r="F54" s="186">
        <f t="shared" si="18"/>
        <v>0</v>
      </c>
      <c r="G54" s="186">
        <f t="shared" si="19"/>
        <v>0</v>
      </c>
      <c r="H54" s="200"/>
      <c r="I54" s="200"/>
      <c r="J54" s="200"/>
      <c r="K54" s="200"/>
      <c r="L54" s="200"/>
      <c r="M54" s="200"/>
      <c r="N54" s="200"/>
      <c r="O54" s="200"/>
      <c r="P54" s="186">
        <f t="shared" si="20"/>
        <v>0</v>
      </c>
      <c r="Q54" s="186">
        <f>I54-H54</f>
        <v>0</v>
      </c>
      <c r="R54" s="684" t="e">
        <f t="shared" si="22"/>
        <v>#DIV/0!</v>
      </c>
      <c r="S54" s="200"/>
      <c r="T54" s="200"/>
      <c r="U54" s="207"/>
      <c r="V54" s="186">
        <f t="shared" si="23"/>
        <v>0</v>
      </c>
      <c r="W54" s="186">
        <f t="shared" si="24"/>
        <v>0</v>
      </c>
      <c r="X54" s="200"/>
      <c r="Y54" s="200"/>
      <c r="Z54" s="200"/>
      <c r="AA54" s="200"/>
      <c r="AB54" s="200"/>
      <c r="AC54" s="200"/>
      <c r="AD54" s="200"/>
      <c r="AE54" s="200"/>
      <c r="AF54" s="186">
        <f t="shared" si="25"/>
        <v>0</v>
      </c>
      <c r="AG54" s="186">
        <f t="shared" si="26"/>
        <v>0</v>
      </c>
      <c r="AH54" s="256" t="e">
        <f t="shared" si="27"/>
        <v>#DIV/0!</v>
      </c>
      <c r="AI54" s="695"/>
      <c r="AJ54" s="207">
        <f t="shared" si="28"/>
        <v>0</v>
      </c>
      <c r="AK54" s="455"/>
      <c r="AL54" s="186">
        <f t="shared" si="29"/>
        <v>0</v>
      </c>
      <c r="AM54" s="186">
        <f t="shared" si="30"/>
        <v>0</v>
      </c>
      <c r="AN54" s="200"/>
      <c r="AO54" s="200"/>
      <c r="AP54" s="200"/>
      <c r="AQ54" s="200"/>
      <c r="AR54" s="200"/>
      <c r="AS54" s="200"/>
      <c r="AT54" s="200"/>
      <c r="AU54" s="238"/>
      <c r="AV54" s="207">
        <f t="shared" si="31"/>
        <v>0</v>
      </c>
      <c r="AW54" s="508" t="e">
        <f t="shared" si="32"/>
        <v>#DIV/0!</v>
      </c>
      <c r="AX54" s="207">
        <f t="shared" si="33"/>
        <v>0</v>
      </c>
      <c r="AY54" s="207">
        <f t="shared" si="34"/>
        <v>0</v>
      </c>
      <c r="AZ54" s="200"/>
      <c r="BA54" s="200"/>
      <c r="BB54" s="200"/>
      <c r="BC54" s="200"/>
      <c r="BD54" s="200"/>
      <c r="BE54" s="200"/>
      <c r="BF54" s="200"/>
      <c r="BG54" s="200"/>
      <c r="BH54" s="186">
        <f t="shared" si="35"/>
        <v>0</v>
      </c>
      <c r="BI54" s="186">
        <f t="shared" si="36"/>
        <v>0</v>
      </c>
      <c r="BJ54" s="200"/>
      <c r="BK54" s="200"/>
      <c r="BL54" s="200"/>
      <c r="BM54" s="200"/>
      <c r="BN54" s="200"/>
      <c r="BO54" s="200"/>
      <c r="BP54" s="200"/>
      <c r="BQ54" s="397"/>
      <c r="BR54" s="413"/>
      <c r="BS54" s="413"/>
      <c r="BT54" s="413"/>
      <c r="BU54" s="413"/>
      <c r="BV54" s="287"/>
      <c r="BW54" s="287"/>
      <c r="BX54" s="287"/>
      <c r="BY54" s="287"/>
    </row>
    <row r="55" spans="1:77" s="21" customFormat="1" x14ac:dyDescent="0.25">
      <c r="A55" s="257">
        <v>5</v>
      </c>
      <c r="B55" s="42" t="s">
        <v>24</v>
      </c>
      <c r="C55" s="27"/>
      <c r="D55" s="207"/>
      <c r="E55" s="207"/>
      <c r="F55" s="186">
        <f t="shared" si="18"/>
        <v>0</v>
      </c>
      <c r="G55" s="186">
        <f t="shared" si="19"/>
        <v>0</v>
      </c>
      <c r="H55" s="200"/>
      <c r="I55" s="207"/>
      <c r="J55" s="207"/>
      <c r="K55" s="207"/>
      <c r="L55" s="207"/>
      <c r="M55" s="207"/>
      <c r="N55" s="207"/>
      <c r="O55" s="207"/>
      <c r="P55" s="186">
        <f t="shared" si="20"/>
        <v>0</v>
      </c>
      <c r="Q55" s="186">
        <f t="shared" si="21"/>
        <v>0</v>
      </c>
      <c r="R55" s="684" t="e">
        <f t="shared" si="22"/>
        <v>#DIV/0!</v>
      </c>
      <c r="S55" s="207"/>
      <c r="T55" s="207"/>
      <c r="U55" s="207"/>
      <c r="V55" s="186">
        <f t="shared" si="23"/>
        <v>0</v>
      </c>
      <c r="W55" s="186">
        <f t="shared" si="24"/>
        <v>0</v>
      </c>
      <c r="X55" s="207"/>
      <c r="Y55" s="207"/>
      <c r="Z55" s="207"/>
      <c r="AA55" s="207"/>
      <c r="AB55" s="207"/>
      <c r="AC55" s="207"/>
      <c r="AD55" s="207"/>
      <c r="AE55" s="207"/>
      <c r="AF55" s="186">
        <f t="shared" si="25"/>
        <v>0</v>
      </c>
      <c r="AG55" s="186">
        <f t="shared" si="26"/>
        <v>0</v>
      </c>
      <c r="AH55" s="256" t="e">
        <f t="shared" si="27"/>
        <v>#DIV/0!</v>
      </c>
      <c r="AI55" s="695"/>
      <c r="AJ55" s="207">
        <f t="shared" si="28"/>
        <v>0</v>
      </c>
      <c r="AK55" s="455"/>
      <c r="AL55" s="186">
        <f t="shared" si="29"/>
        <v>0</v>
      </c>
      <c r="AM55" s="186">
        <f t="shared" si="30"/>
        <v>0</v>
      </c>
      <c r="AN55" s="207"/>
      <c r="AO55" s="207"/>
      <c r="AP55" s="207"/>
      <c r="AQ55" s="207"/>
      <c r="AR55" s="207"/>
      <c r="AS55" s="207"/>
      <c r="AT55" s="207"/>
      <c r="AU55" s="241"/>
      <c r="AV55" s="207">
        <f t="shared" si="31"/>
        <v>0</v>
      </c>
      <c r="AW55" s="508" t="e">
        <f t="shared" si="32"/>
        <v>#DIV/0!</v>
      </c>
      <c r="AX55" s="207">
        <f t="shared" si="33"/>
        <v>0</v>
      </c>
      <c r="AY55" s="207">
        <f t="shared" si="34"/>
        <v>0</v>
      </c>
      <c r="AZ55" s="207"/>
      <c r="BA55" s="207"/>
      <c r="BB55" s="207"/>
      <c r="BC55" s="207"/>
      <c r="BD55" s="207"/>
      <c r="BE55" s="207"/>
      <c r="BF55" s="207"/>
      <c r="BG55" s="207"/>
      <c r="BH55" s="186">
        <f t="shared" si="35"/>
        <v>0</v>
      </c>
      <c r="BI55" s="186">
        <f t="shared" si="36"/>
        <v>0</v>
      </c>
      <c r="BJ55" s="207"/>
      <c r="BK55" s="207"/>
      <c r="BL55" s="207"/>
      <c r="BM55" s="207"/>
      <c r="BN55" s="207"/>
      <c r="BO55" s="207"/>
      <c r="BP55" s="207"/>
      <c r="BQ55" s="400"/>
      <c r="BR55" s="287"/>
      <c r="BS55" s="287"/>
      <c r="BT55" s="287"/>
      <c r="BU55" s="287"/>
      <c r="BV55" s="287"/>
      <c r="BW55" s="287"/>
      <c r="BX55" s="287"/>
      <c r="BY55" s="287"/>
    </row>
    <row r="56" spans="1:77" s="21" customFormat="1" hidden="1" x14ac:dyDescent="0.25">
      <c r="A56" s="23"/>
      <c r="B56" s="19"/>
      <c r="C56" s="27"/>
      <c r="D56" s="207"/>
      <c r="E56" s="207"/>
      <c r="F56" s="186">
        <f t="shared" si="18"/>
        <v>0</v>
      </c>
      <c r="G56" s="186">
        <f t="shared" si="19"/>
        <v>0</v>
      </c>
      <c r="H56" s="200"/>
      <c r="I56" s="200"/>
      <c r="J56" s="200"/>
      <c r="K56" s="200"/>
      <c r="L56" s="200"/>
      <c r="M56" s="200"/>
      <c r="N56" s="200"/>
      <c r="O56" s="200"/>
      <c r="P56" s="186">
        <f t="shared" si="20"/>
        <v>0</v>
      </c>
      <c r="Q56" s="186">
        <f t="shared" si="21"/>
        <v>0</v>
      </c>
      <c r="R56" s="684" t="e">
        <f t="shared" si="22"/>
        <v>#DIV/0!</v>
      </c>
      <c r="S56" s="200"/>
      <c r="T56" s="200"/>
      <c r="U56" s="207"/>
      <c r="V56" s="186">
        <f t="shared" si="23"/>
        <v>0</v>
      </c>
      <c r="W56" s="186">
        <f t="shared" si="24"/>
        <v>0</v>
      </c>
      <c r="X56" s="200"/>
      <c r="Y56" s="200"/>
      <c r="Z56" s="200"/>
      <c r="AA56" s="200"/>
      <c r="AB56" s="200"/>
      <c r="AC56" s="200"/>
      <c r="AD56" s="200"/>
      <c r="AE56" s="200"/>
      <c r="AF56" s="186">
        <f t="shared" si="25"/>
        <v>0</v>
      </c>
      <c r="AG56" s="186">
        <f t="shared" si="26"/>
        <v>0</v>
      </c>
      <c r="AH56" s="256" t="e">
        <f t="shared" si="27"/>
        <v>#DIV/0!</v>
      </c>
      <c r="AI56" s="695"/>
      <c r="AJ56" s="207">
        <f t="shared" si="28"/>
        <v>0</v>
      </c>
      <c r="AK56" s="455"/>
      <c r="AL56" s="186">
        <f t="shared" si="29"/>
        <v>0</v>
      </c>
      <c r="AM56" s="186">
        <f t="shared" si="30"/>
        <v>0</v>
      </c>
      <c r="AN56" s="200"/>
      <c r="AO56" s="200"/>
      <c r="AP56" s="200"/>
      <c r="AQ56" s="200"/>
      <c r="AR56" s="200"/>
      <c r="AS56" s="200"/>
      <c r="AT56" s="200"/>
      <c r="AU56" s="238"/>
      <c r="AV56" s="207">
        <f t="shared" si="31"/>
        <v>0</v>
      </c>
      <c r="AW56" s="508" t="e">
        <f t="shared" si="32"/>
        <v>#DIV/0!</v>
      </c>
      <c r="AX56" s="207">
        <f t="shared" si="33"/>
        <v>0</v>
      </c>
      <c r="AY56" s="207">
        <f t="shared" si="34"/>
        <v>0</v>
      </c>
      <c r="AZ56" s="200"/>
      <c r="BA56" s="200"/>
      <c r="BB56" s="200"/>
      <c r="BC56" s="200"/>
      <c r="BD56" s="200"/>
      <c r="BE56" s="200"/>
      <c r="BF56" s="200"/>
      <c r="BG56" s="200"/>
      <c r="BH56" s="186">
        <f t="shared" si="35"/>
        <v>0</v>
      </c>
      <c r="BI56" s="186">
        <f t="shared" si="36"/>
        <v>0</v>
      </c>
      <c r="BJ56" s="200"/>
      <c r="BK56" s="200"/>
      <c r="BL56" s="200"/>
      <c r="BM56" s="200"/>
      <c r="BN56" s="200"/>
      <c r="BO56" s="200"/>
      <c r="BP56" s="200"/>
      <c r="BQ56" s="397"/>
      <c r="BR56" s="413"/>
      <c r="BS56" s="413"/>
      <c r="BT56" s="413"/>
      <c r="BU56" s="413"/>
      <c r="BV56" s="287"/>
      <c r="BW56" s="287"/>
      <c r="BX56" s="287"/>
      <c r="BY56" s="287"/>
    </row>
    <row r="57" spans="1:77" s="21" customFormat="1" x14ac:dyDescent="0.25">
      <c r="A57" s="257">
        <v>6</v>
      </c>
      <c r="B57" s="42" t="s">
        <v>25</v>
      </c>
      <c r="C57" s="27"/>
      <c r="D57" s="207"/>
      <c r="E57" s="207"/>
      <c r="F57" s="186">
        <f t="shared" si="18"/>
        <v>0</v>
      </c>
      <c r="G57" s="186">
        <f t="shared" si="19"/>
        <v>0</v>
      </c>
      <c r="H57" s="200"/>
      <c r="I57" s="207"/>
      <c r="J57" s="207"/>
      <c r="K57" s="207"/>
      <c r="L57" s="207"/>
      <c r="M57" s="207"/>
      <c r="N57" s="207"/>
      <c r="O57" s="207"/>
      <c r="P57" s="186">
        <f t="shared" si="20"/>
        <v>0</v>
      </c>
      <c r="Q57" s="186">
        <f t="shared" si="21"/>
        <v>0</v>
      </c>
      <c r="R57" s="684" t="e">
        <f t="shared" si="22"/>
        <v>#DIV/0!</v>
      </c>
      <c r="S57" s="207"/>
      <c r="T57" s="207"/>
      <c r="U57" s="207"/>
      <c r="V57" s="186">
        <f t="shared" si="23"/>
        <v>0</v>
      </c>
      <c r="W57" s="186">
        <f t="shared" si="24"/>
        <v>0</v>
      </c>
      <c r="X57" s="207"/>
      <c r="Y57" s="207"/>
      <c r="Z57" s="207"/>
      <c r="AA57" s="207"/>
      <c r="AB57" s="207"/>
      <c r="AC57" s="207"/>
      <c r="AD57" s="207"/>
      <c r="AE57" s="207"/>
      <c r="AF57" s="186">
        <f t="shared" si="25"/>
        <v>0</v>
      </c>
      <c r="AG57" s="186">
        <f t="shared" si="26"/>
        <v>0</v>
      </c>
      <c r="AH57" s="256" t="e">
        <f t="shared" si="27"/>
        <v>#DIV/0!</v>
      </c>
      <c r="AI57" s="695"/>
      <c r="AJ57" s="207">
        <f t="shared" si="28"/>
        <v>0</v>
      </c>
      <c r="AK57" s="455"/>
      <c r="AL57" s="186">
        <f t="shared" si="29"/>
        <v>0</v>
      </c>
      <c r="AM57" s="186">
        <f t="shared" si="30"/>
        <v>0</v>
      </c>
      <c r="AN57" s="207"/>
      <c r="AO57" s="207"/>
      <c r="AP57" s="207"/>
      <c r="AQ57" s="207"/>
      <c r="AR57" s="207"/>
      <c r="AS57" s="207"/>
      <c r="AT57" s="207"/>
      <c r="AU57" s="241"/>
      <c r="AV57" s="207">
        <f t="shared" si="31"/>
        <v>0</v>
      </c>
      <c r="AW57" s="508" t="e">
        <f t="shared" si="32"/>
        <v>#DIV/0!</v>
      </c>
      <c r="AX57" s="207">
        <f t="shared" si="33"/>
        <v>0</v>
      </c>
      <c r="AY57" s="207">
        <f t="shared" si="34"/>
        <v>0</v>
      </c>
      <c r="AZ57" s="207"/>
      <c r="BA57" s="207"/>
      <c r="BB57" s="207"/>
      <c r="BC57" s="207"/>
      <c r="BD57" s="207"/>
      <c r="BE57" s="207"/>
      <c r="BF57" s="207"/>
      <c r="BG57" s="207"/>
      <c r="BH57" s="186">
        <f t="shared" si="35"/>
        <v>0</v>
      </c>
      <c r="BI57" s="186">
        <f t="shared" si="36"/>
        <v>0</v>
      </c>
      <c r="BJ57" s="207"/>
      <c r="BK57" s="207"/>
      <c r="BL57" s="207"/>
      <c r="BM57" s="207"/>
      <c r="BN57" s="207"/>
      <c r="BO57" s="207"/>
      <c r="BP57" s="207"/>
      <c r="BQ57" s="400"/>
      <c r="BR57" s="287"/>
      <c r="BS57" s="287"/>
      <c r="BT57" s="287"/>
      <c r="BU57" s="287"/>
      <c r="BV57" s="287"/>
      <c r="BW57" s="287"/>
      <c r="BX57" s="287"/>
      <c r="BY57" s="287"/>
    </row>
    <row r="58" spans="1:77" s="21" customFormat="1" hidden="1" x14ac:dyDescent="0.25">
      <c r="A58" s="23"/>
      <c r="B58" s="19"/>
      <c r="C58" s="27"/>
      <c r="D58" s="207"/>
      <c r="E58" s="207"/>
      <c r="F58" s="186">
        <f t="shared" si="18"/>
        <v>0</v>
      </c>
      <c r="G58" s="186">
        <f t="shared" si="19"/>
        <v>0</v>
      </c>
      <c r="H58" s="200"/>
      <c r="I58" s="200"/>
      <c r="J58" s="200"/>
      <c r="K58" s="200"/>
      <c r="L58" s="200"/>
      <c r="M58" s="200"/>
      <c r="N58" s="200"/>
      <c r="O58" s="200"/>
      <c r="P58" s="186">
        <f t="shared" si="20"/>
        <v>0</v>
      </c>
      <c r="Q58" s="186">
        <f t="shared" si="21"/>
        <v>0</v>
      </c>
      <c r="R58" s="684" t="e">
        <f t="shared" si="22"/>
        <v>#DIV/0!</v>
      </c>
      <c r="S58" s="200"/>
      <c r="T58" s="200"/>
      <c r="U58" s="207"/>
      <c r="V58" s="186">
        <f t="shared" si="23"/>
        <v>0</v>
      </c>
      <c r="W58" s="186">
        <f t="shared" si="24"/>
        <v>0</v>
      </c>
      <c r="X58" s="200"/>
      <c r="Y58" s="200"/>
      <c r="Z58" s="200"/>
      <c r="AA58" s="200"/>
      <c r="AB58" s="200"/>
      <c r="AC58" s="200"/>
      <c r="AD58" s="200"/>
      <c r="AE58" s="200"/>
      <c r="AF58" s="186">
        <f t="shared" si="25"/>
        <v>0</v>
      </c>
      <c r="AG58" s="186">
        <f t="shared" si="26"/>
        <v>0</v>
      </c>
      <c r="AH58" s="256" t="e">
        <f t="shared" si="27"/>
        <v>#DIV/0!</v>
      </c>
      <c r="AI58" s="695"/>
      <c r="AJ58" s="207">
        <f t="shared" si="28"/>
        <v>0</v>
      </c>
      <c r="AK58" s="455"/>
      <c r="AL58" s="186">
        <f t="shared" si="29"/>
        <v>0</v>
      </c>
      <c r="AM58" s="186">
        <f t="shared" si="30"/>
        <v>0</v>
      </c>
      <c r="AN58" s="200"/>
      <c r="AO58" s="200"/>
      <c r="AP58" s="200"/>
      <c r="AQ58" s="200"/>
      <c r="AR58" s="200"/>
      <c r="AS58" s="200"/>
      <c r="AT58" s="200"/>
      <c r="AU58" s="238"/>
      <c r="AV58" s="207">
        <f t="shared" si="31"/>
        <v>0</v>
      </c>
      <c r="AW58" s="508" t="e">
        <f t="shared" si="32"/>
        <v>#DIV/0!</v>
      </c>
      <c r="AX58" s="207">
        <f t="shared" si="33"/>
        <v>0</v>
      </c>
      <c r="AY58" s="207">
        <f t="shared" si="34"/>
        <v>0</v>
      </c>
      <c r="AZ58" s="200"/>
      <c r="BA58" s="200"/>
      <c r="BB58" s="200"/>
      <c r="BC58" s="200"/>
      <c r="BD58" s="200"/>
      <c r="BE58" s="200"/>
      <c r="BF58" s="200"/>
      <c r="BG58" s="200"/>
      <c r="BH58" s="186">
        <f t="shared" si="35"/>
        <v>0</v>
      </c>
      <c r="BI58" s="186">
        <f t="shared" si="36"/>
        <v>0</v>
      </c>
      <c r="BJ58" s="200"/>
      <c r="BK58" s="200"/>
      <c r="BL58" s="200"/>
      <c r="BM58" s="200"/>
      <c r="BN58" s="200"/>
      <c r="BO58" s="200"/>
      <c r="BP58" s="200"/>
      <c r="BQ58" s="397"/>
      <c r="BR58" s="413"/>
      <c r="BS58" s="413"/>
      <c r="BT58" s="413"/>
      <c r="BU58" s="413"/>
      <c r="BV58" s="287"/>
      <c r="BW58" s="287"/>
      <c r="BX58" s="287"/>
      <c r="BY58" s="287"/>
    </row>
    <row r="59" spans="1:77" s="21" customFormat="1" x14ac:dyDescent="0.25">
      <c r="A59" s="257">
        <v>7</v>
      </c>
      <c r="B59" s="42" t="s">
        <v>26</v>
      </c>
      <c r="C59" s="27"/>
      <c r="D59" s="207"/>
      <c r="E59" s="207"/>
      <c r="F59" s="186">
        <f t="shared" si="18"/>
        <v>0</v>
      </c>
      <c r="G59" s="186">
        <f t="shared" si="19"/>
        <v>0</v>
      </c>
      <c r="H59" s="200"/>
      <c r="I59" s="207"/>
      <c r="J59" s="207"/>
      <c r="K59" s="207"/>
      <c r="L59" s="207"/>
      <c r="M59" s="207"/>
      <c r="N59" s="207"/>
      <c r="O59" s="207"/>
      <c r="P59" s="186">
        <f t="shared" si="20"/>
        <v>0</v>
      </c>
      <c r="Q59" s="186">
        <f t="shared" si="21"/>
        <v>0</v>
      </c>
      <c r="R59" s="684" t="e">
        <f t="shared" si="22"/>
        <v>#DIV/0!</v>
      </c>
      <c r="S59" s="207"/>
      <c r="T59" s="207"/>
      <c r="U59" s="207"/>
      <c r="V59" s="186">
        <f t="shared" si="23"/>
        <v>0</v>
      </c>
      <c r="W59" s="186">
        <f t="shared" si="24"/>
        <v>0</v>
      </c>
      <c r="X59" s="207"/>
      <c r="Y59" s="207"/>
      <c r="Z59" s="207"/>
      <c r="AA59" s="207"/>
      <c r="AB59" s="207"/>
      <c r="AC59" s="207"/>
      <c r="AD59" s="207"/>
      <c r="AE59" s="207"/>
      <c r="AF59" s="186">
        <f t="shared" si="25"/>
        <v>0</v>
      </c>
      <c r="AG59" s="186">
        <f t="shared" si="26"/>
        <v>0</v>
      </c>
      <c r="AH59" s="256" t="e">
        <f t="shared" si="27"/>
        <v>#DIV/0!</v>
      </c>
      <c r="AI59" s="695"/>
      <c r="AJ59" s="207">
        <f t="shared" si="28"/>
        <v>0</v>
      </c>
      <c r="AK59" s="455"/>
      <c r="AL59" s="186">
        <f t="shared" si="29"/>
        <v>0</v>
      </c>
      <c r="AM59" s="186">
        <f t="shared" si="30"/>
        <v>0</v>
      </c>
      <c r="AN59" s="207"/>
      <c r="AO59" s="207"/>
      <c r="AP59" s="207"/>
      <c r="AQ59" s="207"/>
      <c r="AR59" s="207"/>
      <c r="AS59" s="207"/>
      <c r="AT59" s="207"/>
      <c r="AU59" s="241"/>
      <c r="AV59" s="207">
        <f t="shared" si="31"/>
        <v>0</v>
      </c>
      <c r="AW59" s="508" t="e">
        <f t="shared" si="32"/>
        <v>#DIV/0!</v>
      </c>
      <c r="AX59" s="207">
        <f t="shared" si="33"/>
        <v>0</v>
      </c>
      <c r="AY59" s="207">
        <f t="shared" si="34"/>
        <v>0</v>
      </c>
      <c r="AZ59" s="207"/>
      <c r="BA59" s="207"/>
      <c r="BB59" s="207"/>
      <c r="BC59" s="207"/>
      <c r="BD59" s="207"/>
      <c r="BE59" s="207"/>
      <c r="BF59" s="207"/>
      <c r="BG59" s="207"/>
      <c r="BH59" s="186">
        <f t="shared" si="35"/>
        <v>0</v>
      </c>
      <c r="BI59" s="186">
        <f t="shared" si="36"/>
        <v>0</v>
      </c>
      <c r="BJ59" s="207"/>
      <c r="BK59" s="207"/>
      <c r="BL59" s="207"/>
      <c r="BM59" s="207"/>
      <c r="BN59" s="207"/>
      <c r="BO59" s="207"/>
      <c r="BP59" s="207"/>
      <c r="BQ59" s="400"/>
      <c r="BR59" s="287"/>
      <c r="BS59" s="287"/>
      <c r="BT59" s="287"/>
      <c r="BU59" s="287"/>
      <c r="BV59" s="287"/>
      <c r="BW59" s="287"/>
      <c r="BX59" s="287"/>
      <c r="BY59" s="287"/>
    </row>
    <row r="60" spans="1:77" s="21" customFormat="1" hidden="1" x14ac:dyDescent="0.25">
      <c r="A60" s="23"/>
      <c r="B60" s="19"/>
      <c r="C60" s="27"/>
      <c r="D60" s="207"/>
      <c r="E60" s="207"/>
      <c r="F60" s="186">
        <f t="shared" si="18"/>
        <v>0</v>
      </c>
      <c r="G60" s="186">
        <f t="shared" si="19"/>
        <v>0</v>
      </c>
      <c r="H60" s="200"/>
      <c r="I60" s="200"/>
      <c r="J60" s="200"/>
      <c r="K60" s="200"/>
      <c r="L60" s="200"/>
      <c r="M60" s="200"/>
      <c r="N60" s="200"/>
      <c r="O60" s="200"/>
      <c r="P60" s="186">
        <f t="shared" si="20"/>
        <v>0</v>
      </c>
      <c r="Q60" s="186">
        <f t="shared" si="21"/>
        <v>0</v>
      </c>
      <c r="R60" s="684" t="e">
        <f t="shared" si="22"/>
        <v>#DIV/0!</v>
      </c>
      <c r="S60" s="200"/>
      <c r="T60" s="200"/>
      <c r="U60" s="207"/>
      <c r="V60" s="186">
        <f t="shared" si="23"/>
        <v>0</v>
      </c>
      <c r="W60" s="186">
        <f t="shared" si="24"/>
        <v>0</v>
      </c>
      <c r="X60" s="200"/>
      <c r="Y60" s="200"/>
      <c r="Z60" s="200"/>
      <c r="AA60" s="200"/>
      <c r="AB60" s="200"/>
      <c r="AC60" s="200"/>
      <c r="AD60" s="200"/>
      <c r="AE60" s="200"/>
      <c r="AF60" s="186">
        <f t="shared" si="25"/>
        <v>0</v>
      </c>
      <c r="AG60" s="186">
        <f t="shared" si="26"/>
        <v>0</v>
      </c>
      <c r="AH60" s="256" t="e">
        <f t="shared" si="27"/>
        <v>#DIV/0!</v>
      </c>
      <c r="AI60" s="695"/>
      <c r="AJ60" s="207">
        <f t="shared" si="28"/>
        <v>0</v>
      </c>
      <c r="AK60" s="455"/>
      <c r="AL60" s="186">
        <f t="shared" si="29"/>
        <v>0</v>
      </c>
      <c r="AM60" s="186">
        <f t="shared" si="30"/>
        <v>0</v>
      </c>
      <c r="AN60" s="200"/>
      <c r="AO60" s="200"/>
      <c r="AP60" s="200"/>
      <c r="AQ60" s="200"/>
      <c r="AR60" s="200"/>
      <c r="AS60" s="200"/>
      <c r="AT60" s="200"/>
      <c r="AU60" s="238"/>
      <c r="AV60" s="207">
        <f t="shared" si="31"/>
        <v>0</v>
      </c>
      <c r="AW60" s="508" t="e">
        <f t="shared" si="32"/>
        <v>#DIV/0!</v>
      </c>
      <c r="AX60" s="207">
        <f t="shared" si="33"/>
        <v>0</v>
      </c>
      <c r="AY60" s="207">
        <f t="shared" si="34"/>
        <v>0</v>
      </c>
      <c r="AZ60" s="200"/>
      <c r="BA60" s="200"/>
      <c r="BB60" s="200"/>
      <c r="BC60" s="200"/>
      <c r="BD60" s="200"/>
      <c r="BE60" s="200"/>
      <c r="BF60" s="200"/>
      <c r="BG60" s="200"/>
      <c r="BH60" s="186">
        <f t="shared" si="35"/>
        <v>0</v>
      </c>
      <c r="BI60" s="186">
        <f t="shared" si="36"/>
        <v>0</v>
      </c>
      <c r="BJ60" s="200"/>
      <c r="BK60" s="200"/>
      <c r="BL60" s="200"/>
      <c r="BM60" s="200"/>
      <c r="BN60" s="200"/>
      <c r="BO60" s="200"/>
      <c r="BP60" s="200"/>
      <c r="BQ60" s="397"/>
      <c r="BR60" s="413"/>
      <c r="BS60" s="413"/>
      <c r="BT60" s="413"/>
      <c r="BU60" s="413"/>
      <c r="BV60" s="287"/>
      <c r="BW60" s="287"/>
      <c r="BX60" s="287"/>
      <c r="BY60" s="287"/>
    </row>
    <row r="61" spans="1:77" s="21" customFormat="1" x14ac:dyDescent="0.25">
      <c r="A61" s="257">
        <v>8</v>
      </c>
      <c r="B61" s="42" t="s">
        <v>27</v>
      </c>
      <c r="C61" s="27"/>
      <c r="D61" s="207"/>
      <c r="E61" s="207"/>
      <c r="F61" s="186">
        <f t="shared" si="18"/>
        <v>0</v>
      </c>
      <c r="G61" s="186">
        <f t="shared" si="19"/>
        <v>0</v>
      </c>
      <c r="H61" s="200"/>
      <c r="I61" s="207"/>
      <c r="J61" s="207"/>
      <c r="K61" s="207"/>
      <c r="L61" s="207"/>
      <c r="M61" s="207"/>
      <c r="N61" s="207"/>
      <c r="O61" s="207"/>
      <c r="P61" s="186">
        <f t="shared" si="20"/>
        <v>0</v>
      </c>
      <c r="Q61" s="186">
        <f t="shared" si="21"/>
        <v>0</v>
      </c>
      <c r="R61" s="684" t="e">
        <f t="shared" si="22"/>
        <v>#DIV/0!</v>
      </c>
      <c r="S61" s="207"/>
      <c r="T61" s="207"/>
      <c r="U61" s="207"/>
      <c r="V61" s="186">
        <f t="shared" si="23"/>
        <v>0</v>
      </c>
      <c r="W61" s="186">
        <f t="shared" si="24"/>
        <v>0</v>
      </c>
      <c r="X61" s="207"/>
      <c r="Y61" s="207"/>
      <c r="Z61" s="207"/>
      <c r="AA61" s="207"/>
      <c r="AB61" s="207"/>
      <c r="AC61" s="207"/>
      <c r="AD61" s="207"/>
      <c r="AE61" s="207"/>
      <c r="AF61" s="186">
        <f t="shared" si="25"/>
        <v>0</v>
      </c>
      <c r="AG61" s="186">
        <f t="shared" si="26"/>
        <v>0</v>
      </c>
      <c r="AH61" s="256" t="e">
        <f t="shared" si="27"/>
        <v>#DIV/0!</v>
      </c>
      <c r="AI61" s="695"/>
      <c r="AJ61" s="207">
        <f t="shared" si="28"/>
        <v>0</v>
      </c>
      <c r="AK61" s="455"/>
      <c r="AL61" s="186">
        <f t="shared" si="29"/>
        <v>0</v>
      </c>
      <c r="AM61" s="186">
        <f t="shared" si="30"/>
        <v>0</v>
      </c>
      <c r="AN61" s="207"/>
      <c r="AO61" s="207"/>
      <c r="AP61" s="207"/>
      <c r="AQ61" s="207"/>
      <c r="AR61" s="207"/>
      <c r="AS61" s="207"/>
      <c r="AT61" s="207"/>
      <c r="AU61" s="241"/>
      <c r="AV61" s="207">
        <f t="shared" si="31"/>
        <v>0</v>
      </c>
      <c r="AW61" s="508" t="e">
        <f t="shared" si="32"/>
        <v>#DIV/0!</v>
      </c>
      <c r="AX61" s="207">
        <f t="shared" si="33"/>
        <v>0</v>
      </c>
      <c r="AY61" s="207">
        <f t="shared" si="34"/>
        <v>0</v>
      </c>
      <c r="AZ61" s="207"/>
      <c r="BA61" s="207"/>
      <c r="BB61" s="207"/>
      <c r="BC61" s="207"/>
      <c r="BD61" s="207"/>
      <c r="BE61" s="207"/>
      <c r="BF61" s="207"/>
      <c r="BG61" s="207"/>
      <c r="BH61" s="186">
        <f t="shared" si="35"/>
        <v>0</v>
      </c>
      <c r="BI61" s="186">
        <f t="shared" si="36"/>
        <v>0</v>
      </c>
      <c r="BJ61" s="207"/>
      <c r="BK61" s="207"/>
      <c r="BL61" s="207"/>
      <c r="BM61" s="207"/>
      <c r="BN61" s="207"/>
      <c r="BO61" s="207"/>
      <c r="BP61" s="207"/>
      <c r="BQ61" s="400"/>
      <c r="BR61" s="287"/>
      <c r="BS61" s="287"/>
      <c r="BT61" s="287"/>
      <c r="BU61" s="287"/>
      <c r="BV61" s="287"/>
      <c r="BW61" s="287"/>
      <c r="BX61" s="287"/>
      <c r="BY61" s="287"/>
    </row>
    <row r="62" spans="1:77" s="21" customFormat="1" hidden="1" x14ac:dyDescent="0.25">
      <c r="A62" s="28"/>
      <c r="B62" s="195"/>
      <c r="C62" s="27"/>
      <c r="D62" s="207"/>
      <c r="E62" s="207"/>
      <c r="F62" s="186">
        <f t="shared" si="18"/>
        <v>0</v>
      </c>
      <c r="G62" s="186">
        <f t="shared" si="19"/>
        <v>0</v>
      </c>
      <c r="H62" s="200"/>
      <c r="I62" s="200"/>
      <c r="J62" s="200"/>
      <c r="K62" s="200"/>
      <c r="L62" s="200"/>
      <c r="M62" s="200"/>
      <c r="N62" s="200"/>
      <c r="O62" s="200"/>
      <c r="P62" s="186">
        <f t="shared" si="20"/>
        <v>0</v>
      </c>
      <c r="Q62" s="186">
        <f t="shared" si="21"/>
        <v>0</v>
      </c>
      <c r="R62" s="684" t="e">
        <f t="shared" si="22"/>
        <v>#DIV/0!</v>
      </c>
      <c r="S62" s="200"/>
      <c r="T62" s="200"/>
      <c r="U62" s="207"/>
      <c r="V62" s="186">
        <f t="shared" si="23"/>
        <v>0</v>
      </c>
      <c r="W62" s="186">
        <f t="shared" si="24"/>
        <v>0</v>
      </c>
      <c r="X62" s="200"/>
      <c r="Y62" s="200"/>
      <c r="Z62" s="200"/>
      <c r="AA62" s="200"/>
      <c r="AB62" s="200"/>
      <c r="AC62" s="200"/>
      <c r="AD62" s="200"/>
      <c r="AE62" s="200"/>
      <c r="AF62" s="186">
        <f t="shared" si="25"/>
        <v>0</v>
      </c>
      <c r="AG62" s="186">
        <f t="shared" si="26"/>
        <v>0</v>
      </c>
      <c r="AH62" s="256" t="e">
        <f t="shared" si="27"/>
        <v>#DIV/0!</v>
      </c>
      <c r="AI62" s="695"/>
      <c r="AJ62" s="207">
        <f t="shared" si="28"/>
        <v>0</v>
      </c>
      <c r="AK62" s="455"/>
      <c r="AL62" s="186">
        <f t="shared" si="29"/>
        <v>0</v>
      </c>
      <c r="AM62" s="186">
        <f t="shared" si="30"/>
        <v>0</v>
      </c>
      <c r="AN62" s="200"/>
      <c r="AO62" s="200"/>
      <c r="AP62" s="200"/>
      <c r="AQ62" s="200"/>
      <c r="AR62" s="200"/>
      <c r="AS62" s="200"/>
      <c r="AT62" s="200"/>
      <c r="AU62" s="238"/>
      <c r="AV62" s="207">
        <f t="shared" si="31"/>
        <v>0</v>
      </c>
      <c r="AW62" s="508" t="e">
        <f t="shared" si="32"/>
        <v>#DIV/0!</v>
      </c>
      <c r="AX62" s="207">
        <f t="shared" si="33"/>
        <v>0</v>
      </c>
      <c r="AY62" s="207">
        <f t="shared" si="34"/>
        <v>0</v>
      </c>
      <c r="AZ62" s="200"/>
      <c r="BA62" s="200"/>
      <c r="BB62" s="200"/>
      <c r="BC62" s="200"/>
      <c r="BD62" s="200"/>
      <c r="BE62" s="200"/>
      <c r="BF62" s="200"/>
      <c r="BG62" s="200"/>
      <c r="BH62" s="186">
        <f t="shared" si="35"/>
        <v>0</v>
      </c>
      <c r="BI62" s="186">
        <f t="shared" si="36"/>
        <v>0</v>
      </c>
      <c r="BJ62" s="200"/>
      <c r="BK62" s="200"/>
      <c r="BL62" s="200"/>
      <c r="BM62" s="200"/>
      <c r="BN62" s="200"/>
      <c r="BO62" s="200"/>
      <c r="BP62" s="200"/>
      <c r="BQ62" s="397"/>
      <c r="BR62" s="413"/>
      <c r="BS62" s="413"/>
      <c r="BT62" s="413"/>
      <c r="BU62" s="413"/>
      <c r="BV62" s="287"/>
      <c r="BW62" s="287"/>
      <c r="BX62" s="287"/>
      <c r="BY62" s="287"/>
    </row>
    <row r="63" spans="1:77" s="21" customFormat="1" x14ac:dyDescent="0.25">
      <c r="A63" s="257">
        <v>9</v>
      </c>
      <c r="B63" s="42" t="s">
        <v>28</v>
      </c>
      <c r="C63" s="27"/>
      <c r="D63" s="207"/>
      <c r="E63" s="207"/>
      <c r="F63" s="186">
        <f t="shared" si="18"/>
        <v>0</v>
      </c>
      <c r="G63" s="186">
        <f t="shared" si="19"/>
        <v>0</v>
      </c>
      <c r="H63" s="200"/>
      <c r="I63" s="207"/>
      <c r="J63" s="207"/>
      <c r="K63" s="207"/>
      <c r="L63" s="207"/>
      <c r="M63" s="207"/>
      <c r="N63" s="207"/>
      <c r="O63" s="207"/>
      <c r="P63" s="186">
        <f t="shared" si="20"/>
        <v>0</v>
      </c>
      <c r="Q63" s="186">
        <f t="shared" si="21"/>
        <v>0</v>
      </c>
      <c r="R63" s="684" t="e">
        <f t="shared" si="22"/>
        <v>#DIV/0!</v>
      </c>
      <c r="S63" s="207"/>
      <c r="T63" s="207"/>
      <c r="U63" s="207"/>
      <c r="V63" s="186">
        <f t="shared" si="23"/>
        <v>0</v>
      </c>
      <c r="W63" s="186">
        <f t="shared" si="24"/>
        <v>0</v>
      </c>
      <c r="X63" s="207"/>
      <c r="Y63" s="207"/>
      <c r="Z63" s="207"/>
      <c r="AA63" s="207"/>
      <c r="AB63" s="207"/>
      <c r="AC63" s="207"/>
      <c r="AD63" s="207"/>
      <c r="AE63" s="207"/>
      <c r="AF63" s="186">
        <f t="shared" si="25"/>
        <v>0</v>
      </c>
      <c r="AG63" s="186">
        <f t="shared" si="26"/>
        <v>0</v>
      </c>
      <c r="AH63" s="256" t="e">
        <f t="shared" si="27"/>
        <v>#DIV/0!</v>
      </c>
      <c r="AI63" s="695"/>
      <c r="AJ63" s="207">
        <f t="shared" si="28"/>
        <v>0</v>
      </c>
      <c r="AK63" s="455"/>
      <c r="AL63" s="186">
        <f t="shared" si="29"/>
        <v>0</v>
      </c>
      <c r="AM63" s="186">
        <f t="shared" si="30"/>
        <v>0</v>
      </c>
      <c r="AN63" s="207"/>
      <c r="AO63" s="207"/>
      <c r="AP63" s="207"/>
      <c r="AQ63" s="207"/>
      <c r="AR63" s="207"/>
      <c r="AS63" s="207"/>
      <c r="AT63" s="207"/>
      <c r="AU63" s="241"/>
      <c r="AV63" s="207">
        <f t="shared" si="31"/>
        <v>0</v>
      </c>
      <c r="AW63" s="508" t="e">
        <f t="shared" si="32"/>
        <v>#DIV/0!</v>
      </c>
      <c r="AX63" s="207">
        <f t="shared" si="33"/>
        <v>0</v>
      </c>
      <c r="AY63" s="207">
        <f t="shared" si="34"/>
        <v>0</v>
      </c>
      <c r="AZ63" s="207"/>
      <c r="BA63" s="207"/>
      <c r="BB63" s="207"/>
      <c r="BC63" s="207"/>
      <c r="BD63" s="207"/>
      <c r="BE63" s="207"/>
      <c r="BF63" s="207"/>
      <c r="BG63" s="207"/>
      <c r="BH63" s="186">
        <f t="shared" si="35"/>
        <v>0</v>
      </c>
      <c r="BI63" s="186">
        <f t="shared" si="36"/>
        <v>0</v>
      </c>
      <c r="BJ63" s="207"/>
      <c r="BK63" s="207"/>
      <c r="BL63" s="207"/>
      <c r="BM63" s="207"/>
      <c r="BN63" s="207"/>
      <c r="BO63" s="207"/>
      <c r="BP63" s="207"/>
      <c r="BQ63" s="400"/>
      <c r="BR63" s="287"/>
      <c r="BS63" s="287"/>
      <c r="BT63" s="287"/>
      <c r="BU63" s="287"/>
      <c r="BV63" s="287"/>
      <c r="BW63" s="287"/>
      <c r="BX63" s="287"/>
      <c r="BY63" s="287"/>
    </row>
    <row r="64" spans="1:77" s="21" customFormat="1" hidden="1" x14ac:dyDescent="0.25">
      <c r="A64" s="28"/>
      <c r="B64" s="195"/>
      <c r="C64" s="27"/>
      <c r="D64" s="207"/>
      <c r="E64" s="207"/>
      <c r="F64" s="186">
        <f t="shared" si="18"/>
        <v>0</v>
      </c>
      <c r="G64" s="186">
        <f t="shared" si="19"/>
        <v>0</v>
      </c>
      <c r="H64" s="200"/>
      <c r="I64" s="200"/>
      <c r="J64" s="200"/>
      <c r="K64" s="200"/>
      <c r="L64" s="200"/>
      <c r="M64" s="200"/>
      <c r="N64" s="200"/>
      <c r="O64" s="200"/>
      <c r="P64" s="186">
        <f t="shared" si="20"/>
        <v>0</v>
      </c>
      <c r="Q64" s="186">
        <f t="shared" si="21"/>
        <v>0</v>
      </c>
      <c r="R64" s="684" t="e">
        <f t="shared" si="22"/>
        <v>#DIV/0!</v>
      </c>
      <c r="S64" s="200"/>
      <c r="T64" s="200"/>
      <c r="U64" s="207"/>
      <c r="V64" s="186">
        <f t="shared" si="23"/>
        <v>0</v>
      </c>
      <c r="W64" s="186">
        <f t="shared" si="24"/>
        <v>0</v>
      </c>
      <c r="X64" s="200"/>
      <c r="Y64" s="200"/>
      <c r="Z64" s="200"/>
      <c r="AA64" s="200"/>
      <c r="AB64" s="200"/>
      <c r="AC64" s="200"/>
      <c r="AD64" s="200"/>
      <c r="AE64" s="200"/>
      <c r="AF64" s="186">
        <f t="shared" si="25"/>
        <v>0</v>
      </c>
      <c r="AG64" s="186">
        <f t="shared" si="26"/>
        <v>0</v>
      </c>
      <c r="AH64" s="256" t="e">
        <f t="shared" si="27"/>
        <v>#DIV/0!</v>
      </c>
      <c r="AI64" s="695"/>
      <c r="AJ64" s="207">
        <f t="shared" si="28"/>
        <v>0</v>
      </c>
      <c r="AK64" s="455"/>
      <c r="AL64" s="186">
        <f t="shared" si="29"/>
        <v>0</v>
      </c>
      <c r="AM64" s="186">
        <f t="shared" si="30"/>
        <v>0</v>
      </c>
      <c r="AN64" s="200"/>
      <c r="AO64" s="200"/>
      <c r="AP64" s="200"/>
      <c r="AQ64" s="200"/>
      <c r="AR64" s="200"/>
      <c r="AS64" s="200"/>
      <c r="AT64" s="200"/>
      <c r="AU64" s="238"/>
      <c r="AV64" s="207">
        <f t="shared" si="31"/>
        <v>0</v>
      </c>
      <c r="AW64" s="508" t="e">
        <f t="shared" si="32"/>
        <v>#DIV/0!</v>
      </c>
      <c r="AX64" s="207">
        <f t="shared" si="33"/>
        <v>0</v>
      </c>
      <c r="AY64" s="207">
        <f t="shared" si="34"/>
        <v>0</v>
      </c>
      <c r="AZ64" s="200"/>
      <c r="BA64" s="200"/>
      <c r="BB64" s="200"/>
      <c r="BC64" s="200"/>
      <c r="BD64" s="200"/>
      <c r="BE64" s="200"/>
      <c r="BF64" s="200"/>
      <c r="BG64" s="200"/>
      <c r="BH64" s="186">
        <f t="shared" si="35"/>
        <v>0</v>
      </c>
      <c r="BI64" s="186">
        <f t="shared" si="36"/>
        <v>0</v>
      </c>
      <c r="BJ64" s="200"/>
      <c r="BK64" s="200"/>
      <c r="BL64" s="200"/>
      <c r="BM64" s="200"/>
      <c r="BN64" s="200"/>
      <c r="BO64" s="200"/>
      <c r="BP64" s="200"/>
      <c r="BQ64" s="397"/>
      <c r="BR64" s="413"/>
      <c r="BS64" s="413"/>
      <c r="BT64" s="413"/>
      <c r="BU64" s="413"/>
      <c r="BV64" s="287"/>
      <c r="BW64" s="287"/>
      <c r="BX64" s="287"/>
      <c r="BY64" s="287"/>
    </row>
    <row r="65" spans="1:77" s="21" customFormat="1" x14ac:dyDescent="0.25">
      <c r="A65" s="257">
        <v>10</v>
      </c>
      <c r="B65" s="42" t="s">
        <v>29</v>
      </c>
      <c r="C65" s="27"/>
      <c r="D65" s="207"/>
      <c r="E65" s="207"/>
      <c r="F65" s="186">
        <f t="shared" si="18"/>
        <v>0</v>
      </c>
      <c r="G65" s="186">
        <f t="shared" si="19"/>
        <v>0</v>
      </c>
      <c r="H65" s="200"/>
      <c r="I65" s="207"/>
      <c r="J65" s="207"/>
      <c r="K65" s="207"/>
      <c r="L65" s="207"/>
      <c r="M65" s="207"/>
      <c r="N65" s="207"/>
      <c r="O65" s="207"/>
      <c r="P65" s="186">
        <f t="shared" si="20"/>
        <v>0</v>
      </c>
      <c r="Q65" s="186">
        <f t="shared" si="21"/>
        <v>0</v>
      </c>
      <c r="R65" s="684" t="e">
        <f t="shared" si="22"/>
        <v>#DIV/0!</v>
      </c>
      <c r="S65" s="207"/>
      <c r="T65" s="207"/>
      <c r="U65" s="207"/>
      <c r="V65" s="186">
        <f t="shared" si="23"/>
        <v>0</v>
      </c>
      <c r="W65" s="186">
        <f t="shared" si="24"/>
        <v>0</v>
      </c>
      <c r="X65" s="207"/>
      <c r="Y65" s="207"/>
      <c r="Z65" s="207"/>
      <c r="AA65" s="207"/>
      <c r="AB65" s="207"/>
      <c r="AC65" s="207"/>
      <c r="AD65" s="207"/>
      <c r="AE65" s="207"/>
      <c r="AF65" s="186">
        <f t="shared" si="25"/>
        <v>0</v>
      </c>
      <c r="AG65" s="186">
        <f t="shared" si="26"/>
        <v>0</v>
      </c>
      <c r="AH65" s="256" t="e">
        <f t="shared" si="27"/>
        <v>#DIV/0!</v>
      </c>
      <c r="AI65" s="695"/>
      <c r="AJ65" s="207">
        <f t="shared" si="28"/>
        <v>0</v>
      </c>
      <c r="AK65" s="455"/>
      <c r="AL65" s="186">
        <f t="shared" si="29"/>
        <v>0</v>
      </c>
      <c r="AM65" s="186">
        <f t="shared" si="30"/>
        <v>0</v>
      </c>
      <c r="AN65" s="207"/>
      <c r="AO65" s="207"/>
      <c r="AP65" s="207"/>
      <c r="AQ65" s="207"/>
      <c r="AR65" s="207"/>
      <c r="AS65" s="207"/>
      <c r="AT65" s="207"/>
      <c r="AU65" s="241"/>
      <c r="AV65" s="207">
        <f t="shared" si="31"/>
        <v>0</v>
      </c>
      <c r="AW65" s="508" t="e">
        <f t="shared" si="32"/>
        <v>#DIV/0!</v>
      </c>
      <c r="AX65" s="207">
        <f t="shared" si="33"/>
        <v>0</v>
      </c>
      <c r="AY65" s="207">
        <f t="shared" si="34"/>
        <v>0</v>
      </c>
      <c r="AZ65" s="207"/>
      <c r="BA65" s="207"/>
      <c r="BB65" s="207"/>
      <c r="BC65" s="207"/>
      <c r="BD65" s="207"/>
      <c r="BE65" s="207"/>
      <c r="BF65" s="207"/>
      <c r="BG65" s="207"/>
      <c r="BH65" s="186">
        <f t="shared" si="35"/>
        <v>0</v>
      </c>
      <c r="BI65" s="186">
        <f t="shared" si="36"/>
        <v>0</v>
      </c>
      <c r="BJ65" s="207"/>
      <c r="BK65" s="207"/>
      <c r="BL65" s="207"/>
      <c r="BM65" s="207"/>
      <c r="BN65" s="207"/>
      <c r="BO65" s="207"/>
      <c r="BP65" s="207"/>
      <c r="BQ65" s="400"/>
      <c r="BR65" s="287"/>
      <c r="BS65" s="287"/>
      <c r="BT65" s="287"/>
      <c r="BU65" s="287"/>
      <c r="BV65" s="287"/>
      <c r="BW65" s="287"/>
      <c r="BX65" s="287"/>
      <c r="BY65" s="287"/>
    </row>
    <row r="66" spans="1:77" s="21" customFormat="1" hidden="1" x14ac:dyDescent="0.25">
      <c r="A66" s="28"/>
      <c r="B66" s="195"/>
      <c r="C66" s="27"/>
      <c r="D66" s="207"/>
      <c r="E66" s="207"/>
      <c r="F66" s="186">
        <f t="shared" si="18"/>
        <v>0</v>
      </c>
      <c r="G66" s="186">
        <f t="shared" si="19"/>
        <v>0</v>
      </c>
      <c r="H66" s="200"/>
      <c r="I66" s="200"/>
      <c r="J66" s="200"/>
      <c r="K66" s="200"/>
      <c r="L66" s="200"/>
      <c r="M66" s="200"/>
      <c r="N66" s="200"/>
      <c r="O66" s="200"/>
      <c r="P66" s="186">
        <f t="shared" si="20"/>
        <v>0</v>
      </c>
      <c r="Q66" s="186">
        <f t="shared" si="21"/>
        <v>0</v>
      </c>
      <c r="R66" s="684" t="e">
        <f t="shared" si="22"/>
        <v>#DIV/0!</v>
      </c>
      <c r="S66" s="200"/>
      <c r="T66" s="200"/>
      <c r="U66" s="207"/>
      <c r="V66" s="186">
        <f t="shared" si="23"/>
        <v>0</v>
      </c>
      <c r="W66" s="186">
        <f t="shared" si="24"/>
        <v>0</v>
      </c>
      <c r="X66" s="200"/>
      <c r="Y66" s="200"/>
      <c r="Z66" s="200"/>
      <c r="AA66" s="200"/>
      <c r="AB66" s="200"/>
      <c r="AC66" s="200"/>
      <c r="AD66" s="200"/>
      <c r="AE66" s="200"/>
      <c r="AF66" s="186">
        <f t="shared" si="25"/>
        <v>0</v>
      </c>
      <c r="AG66" s="186">
        <f t="shared" si="26"/>
        <v>0</v>
      </c>
      <c r="AH66" s="256" t="e">
        <f t="shared" si="27"/>
        <v>#DIV/0!</v>
      </c>
      <c r="AI66" s="695"/>
      <c r="AJ66" s="207">
        <f t="shared" si="28"/>
        <v>0</v>
      </c>
      <c r="AK66" s="455"/>
      <c r="AL66" s="186">
        <f t="shared" si="29"/>
        <v>0</v>
      </c>
      <c r="AM66" s="186">
        <f t="shared" si="30"/>
        <v>0</v>
      </c>
      <c r="AN66" s="200"/>
      <c r="AO66" s="200"/>
      <c r="AP66" s="200"/>
      <c r="AQ66" s="200"/>
      <c r="AR66" s="200"/>
      <c r="AS66" s="200"/>
      <c r="AT66" s="200"/>
      <c r="AU66" s="238"/>
      <c r="AV66" s="207">
        <f t="shared" si="31"/>
        <v>0</v>
      </c>
      <c r="AW66" s="508" t="e">
        <f t="shared" si="32"/>
        <v>#DIV/0!</v>
      </c>
      <c r="AX66" s="207">
        <f t="shared" si="33"/>
        <v>0</v>
      </c>
      <c r="AY66" s="207">
        <f t="shared" si="34"/>
        <v>0</v>
      </c>
      <c r="AZ66" s="200"/>
      <c r="BA66" s="200"/>
      <c r="BB66" s="200"/>
      <c r="BC66" s="200"/>
      <c r="BD66" s="200"/>
      <c r="BE66" s="200"/>
      <c r="BF66" s="200"/>
      <c r="BG66" s="200"/>
      <c r="BH66" s="186">
        <f t="shared" si="35"/>
        <v>0</v>
      </c>
      <c r="BI66" s="186">
        <f t="shared" si="36"/>
        <v>0</v>
      </c>
      <c r="BJ66" s="200"/>
      <c r="BK66" s="200"/>
      <c r="BL66" s="200"/>
      <c r="BM66" s="200"/>
      <c r="BN66" s="200"/>
      <c r="BO66" s="200"/>
      <c r="BP66" s="200"/>
      <c r="BQ66" s="397"/>
      <c r="BR66" s="413"/>
      <c r="BS66" s="413"/>
      <c r="BT66" s="413"/>
      <c r="BU66" s="413"/>
      <c r="BV66" s="287"/>
      <c r="BW66" s="287"/>
      <c r="BX66" s="287"/>
      <c r="BY66" s="287"/>
    </row>
    <row r="67" spans="1:77" x14ac:dyDescent="0.25">
      <c r="A67" s="257">
        <v>11</v>
      </c>
      <c r="B67" s="42" t="s">
        <v>30</v>
      </c>
      <c r="C67" s="182"/>
      <c r="D67" s="192">
        <f>D68+D69</f>
        <v>749.30465628000002</v>
      </c>
      <c r="E67" s="192">
        <f t="shared" ref="E67:BP67" si="39">E68+E69</f>
        <v>571.35897221999994</v>
      </c>
      <c r="F67" s="192">
        <f t="shared" si="18"/>
        <v>0</v>
      </c>
      <c r="G67" s="192">
        <f t="shared" si="19"/>
        <v>29.270163969999999</v>
      </c>
      <c r="H67" s="192">
        <f t="shared" si="39"/>
        <v>0</v>
      </c>
      <c r="I67" s="192">
        <f>I68+I69</f>
        <v>29.270163969999999</v>
      </c>
      <c r="J67" s="192">
        <f t="shared" si="39"/>
        <v>0</v>
      </c>
      <c r="K67" s="192">
        <f t="shared" si="39"/>
        <v>0</v>
      </c>
      <c r="L67" s="192">
        <f t="shared" si="39"/>
        <v>0</v>
      </c>
      <c r="M67" s="192">
        <f t="shared" si="39"/>
        <v>0</v>
      </c>
      <c r="N67" s="192">
        <f t="shared" si="39"/>
        <v>0</v>
      </c>
      <c r="O67" s="192">
        <f t="shared" si="39"/>
        <v>0</v>
      </c>
      <c r="P67" s="192">
        <f t="shared" si="39"/>
        <v>542.08880825000006</v>
      </c>
      <c r="Q67" s="192">
        <f t="shared" si="39"/>
        <v>29.270163969999999</v>
      </c>
      <c r="R67" s="192" t="e">
        <f t="shared" si="39"/>
        <v>#DIV/0!</v>
      </c>
      <c r="S67" s="192">
        <f t="shared" si="39"/>
        <v>0</v>
      </c>
      <c r="T67" s="192">
        <f t="shared" si="39"/>
        <v>0</v>
      </c>
      <c r="U67" s="192">
        <f t="shared" si="39"/>
        <v>331.932141</v>
      </c>
      <c r="V67" s="192">
        <f t="shared" si="39"/>
        <v>0</v>
      </c>
      <c r="W67" s="192">
        <f t="shared" si="39"/>
        <v>5.1222209999999997</v>
      </c>
      <c r="X67" s="192">
        <f t="shared" si="39"/>
        <v>0</v>
      </c>
      <c r="Y67" s="192">
        <f t="shared" si="39"/>
        <v>5.1222209999999997</v>
      </c>
      <c r="Z67" s="192">
        <f t="shared" si="39"/>
        <v>0</v>
      </c>
      <c r="AA67" s="192">
        <f t="shared" si="39"/>
        <v>0</v>
      </c>
      <c r="AB67" s="192">
        <f t="shared" si="39"/>
        <v>0</v>
      </c>
      <c r="AC67" s="192">
        <f t="shared" si="39"/>
        <v>0</v>
      </c>
      <c r="AD67" s="192">
        <f t="shared" si="39"/>
        <v>0</v>
      </c>
      <c r="AE67" s="192">
        <f t="shared" si="39"/>
        <v>0</v>
      </c>
      <c r="AF67" s="192">
        <f t="shared" si="39"/>
        <v>297.94958399999996</v>
      </c>
      <c r="AG67" s="192">
        <f t="shared" si="39"/>
        <v>5.1222209999999997</v>
      </c>
      <c r="AH67" s="192" t="e">
        <f t="shared" si="39"/>
        <v>#DIV/0!</v>
      </c>
      <c r="AI67" s="695"/>
      <c r="AJ67" s="192">
        <f t="shared" si="28"/>
        <v>337.05436200000003</v>
      </c>
      <c r="AK67" s="192"/>
      <c r="AL67" s="192">
        <f t="shared" si="29"/>
        <v>0</v>
      </c>
      <c r="AM67" s="192">
        <f t="shared" si="30"/>
        <v>0</v>
      </c>
      <c r="AN67" s="192">
        <f t="shared" si="39"/>
        <v>0</v>
      </c>
      <c r="AO67" s="192">
        <f t="shared" si="39"/>
        <v>0</v>
      </c>
      <c r="AP67" s="192">
        <f t="shared" si="39"/>
        <v>0</v>
      </c>
      <c r="AQ67" s="192">
        <f t="shared" si="39"/>
        <v>0</v>
      </c>
      <c r="AR67" s="192">
        <f t="shared" si="39"/>
        <v>0</v>
      </c>
      <c r="AS67" s="192">
        <f t="shared" si="39"/>
        <v>0</v>
      </c>
      <c r="AT67" s="192">
        <f t="shared" si="39"/>
        <v>0</v>
      </c>
      <c r="AU67" s="192">
        <f t="shared" si="39"/>
        <v>0</v>
      </c>
      <c r="AV67" s="192">
        <f t="shared" si="31"/>
        <v>0</v>
      </c>
      <c r="AW67" s="192" t="e">
        <f t="shared" si="32"/>
        <v>#DIV/0!</v>
      </c>
      <c r="AX67" s="192">
        <f t="shared" si="33"/>
        <v>0</v>
      </c>
      <c r="AY67" s="192">
        <f t="shared" si="34"/>
        <v>0</v>
      </c>
      <c r="AZ67" s="192">
        <f t="shared" si="39"/>
        <v>0</v>
      </c>
      <c r="BA67" s="192">
        <f t="shared" si="39"/>
        <v>0</v>
      </c>
      <c r="BB67" s="192">
        <f t="shared" si="39"/>
        <v>0</v>
      </c>
      <c r="BC67" s="192">
        <f t="shared" si="39"/>
        <v>0</v>
      </c>
      <c r="BD67" s="192">
        <f t="shared" si="39"/>
        <v>0</v>
      </c>
      <c r="BE67" s="192">
        <f t="shared" si="39"/>
        <v>0</v>
      </c>
      <c r="BF67" s="192">
        <f t="shared" si="39"/>
        <v>0</v>
      </c>
      <c r="BG67" s="192">
        <f t="shared" si="39"/>
        <v>0</v>
      </c>
      <c r="BH67" s="192">
        <f t="shared" si="35"/>
        <v>0</v>
      </c>
      <c r="BI67" s="192">
        <f t="shared" si="36"/>
        <v>0</v>
      </c>
      <c r="BJ67" s="192">
        <f t="shared" si="39"/>
        <v>0</v>
      </c>
      <c r="BK67" s="192">
        <f t="shared" si="39"/>
        <v>0</v>
      </c>
      <c r="BL67" s="192">
        <f t="shared" si="39"/>
        <v>0</v>
      </c>
      <c r="BM67" s="192">
        <f t="shared" si="39"/>
        <v>0</v>
      </c>
      <c r="BN67" s="192">
        <f t="shared" si="39"/>
        <v>0</v>
      </c>
      <c r="BO67" s="192">
        <f t="shared" si="39"/>
        <v>0</v>
      </c>
      <c r="BP67" s="192">
        <f t="shared" si="39"/>
        <v>0</v>
      </c>
      <c r="BQ67" s="192">
        <f t="shared" ref="BQ67" si="40">BQ68+BQ69</f>
        <v>0</v>
      </c>
      <c r="BR67" s="287"/>
      <c r="BS67" s="287"/>
      <c r="BT67" s="287"/>
      <c r="BU67" s="287"/>
      <c r="BV67" s="287"/>
      <c r="BW67" s="287"/>
      <c r="BX67" s="287"/>
      <c r="BY67" s="287"/>
    </row>
    <row r="68" spans="1:77" ht="31.5" x14ac:dyDescent="0.25">
      <c r="A68" s="665">
        <v>1</v>
      </c>
      <c r="B68" s="196" t="s">
        <v>379</v>
      </c>
      <c r="C68" s="31" t="s">
        <v>381</v>
      </c>
      <c r="D68" s="212">
        <v>401.30887387999996</v>
      </c>
      <c r="E68" s="212">
        <v>233.79522379999997</v>
      </c>
      <c r="F68" s="148">
        <f t="shared" si="18"/>
        <v>0</v>
      </c>
      <c r="G68" s="148">
        <f t="shared" si="19"/>
        <v>7.0851170000000003</v>
      </c>
      <c r="H68" s="212"/>
      <c r="I68" s="212">
        <f>6+1.085117</f>
        <v>7.0851170000000003</v>
      </c>
      <c r="J68" s="212"/>
      <c r="K68" s="212"/>
      <c r="L68" s="212"/>
      <c r="M68" s="212"/>
      <c r="N68" s="212"/>
      <c r="O68" s="212"/>
      <c r="P68" s="148">
        <f t="shared" si="20"/>
        <v>226.71010679999998</v>
      </c>
      <c r="Q68" s="148">
        <f t="shared" si="21"/>
        <v>7.0851170000000003</v>
      </c>
      <c r="R68" s="684" t="e">
        <f t="shared" si="22"/>
        <v>#DIV/0!</v>
      </c>
      <c r="S68" s="212"/>
      <c r="T68" s="212"/>
      <c r="U68" s="212">
        <v>239.25819999999999</v>
      </c>
      <c r="V68" s="148">
        <f t="shared" si="23"/>
        <v>0</v>
      </c>
      <c r="W68" s="148">
        <f t="shared" si="24"/>
        <v>4.1240699999999997</v>
      </c>
      <c r="X68" s="212"/>
      <c r="Y68" s="212">
        <v>4.1240699999999997</v>
      </c>
      <c r="Z68" s="212"/>
      <c r="AA68" s="212"/>
      <c r="AB68" s="212"/>
      <c r="AC68" s="212"/>
      <c r="AD68" s="212"/>
      <c r="AE68" s="212"/>
      <c r="AF68" s="148">
        <f t="shared" si="25"/>
        <v>96.709996000000004</v>
      </c>
      <c r="AG68" s="148">
        <f>Y68-X68</f>
        <v>4.1240699999999997</v>
      </c>
      <c r="AH68" s="684" t="e">
        <f>Y68/X68</f>
        <v>#DIV/0!</v>
      </c>
      <c r="AI68" s="695"/>
      <c r="AJ68" s="212">
        <f t="shared" si="28"/>
        <v>243.38226999999998</v>
      </c>
      <c r="AK68" s="455"/>
      <c r="AL68" s="148">
        <f t="shared" si="29"/>
        <v>0</v>
      </c>
      <c r="AM68" s="148">
        <f t="shared" si="30"/>
        <v>0</v>
      </c>
      <c r="AN68" s="212"/>
      <c r="AO68" s="212"/>
      <c r="AP68" s="212"/>
      <c r="AQ68" s="212"/>
      <c r="AR68" s="212"/>
      <c r="AS68" s="212"/>
      <c r="AT68" s="212"/>
      <c r="AU68" s="273"/>
      <c r="AV68" s="212">
        <f t="shared" si="31"/>
        <v>0</v>
      </c>
      <c r="AW68" s="510" t="e">
        <f t="shared" si="32"/>
        <v>#DIV/0!</v>
      </c>
      <c r="AX68" s="212">
        <f t="shared" si="33"/>
        <v>0</v>
      </c>
      <c r="AY68" s="212">
        <f t="shared" si="34"/>
        <v>0</v>
      </c>
      <c r="AZ68" s="212"/>
      <c r="BA68" s="212"/>
      <c r="BB68" s="212"/>
      <c r="BC68" s="212"/>
      <c r="BD68" s="212"/>
      <c r="BE68" s="212"/>
      <c r="BF68" s="212"/>
      <c r="BG68" s="212"/>
      <c r="BH68" s="148">
        <f t="shared" si="35"/>
        <v>0</v>
      </c>
      <c r="BI68" s="148">
        <f t="shared" si="36"/>
        <v>0</v>
      </c>
      <c r="BJ68" s="212"/>
      <c r="BK68" s="212"/>
      <c r="BL68" s="212"/>
      <c r="BM68" s="212"/>
      <c r="BN68" s="212"/>
      <c r="BO68" s="212"/>
      <c r="BP68" s="212"/>
      <c r="BQ68" s="399"/>
      <c r="BR68" s="287">
        <v>2.3101419999999999</v>
      </c>
      <c r="BS68" s="287">
        <v>1.0851170000000001</v>
      </c>
      <c r="BT68" s="287"/>
      <c r="BU68" s="287"/>
      <c r="BV68" s="287"/>
      <c r="BW68" s="287"/>
      <c r="BX68" s="287"/>
      <c r="BY68" s="287"/>
    </row>
    <row r="69" spans="1:77" ht="47.25" x14ac:dyDescent="0.25">
      <c r="A69" s="665">
        <v>2</v>
      </c>
      <c r="B69" s="196" t="s">
        <v>380</v>
      </c>
      <c r="C69" s="31" t="s">
        <v>381</v>
      </c>
      <c r="D69" s="212">
        <v>347.9957824</v>
      </c>
      <c r="E69" s="212">
        <v>337.56374842000002</v>
      </c>
      <c r="F69" s="148">
        <f t="shared" si="18"/>
        <v>0</v>
      </c>
      <c r="G69" s="148">
        <f t="shared" si="19"/>
        <v>22.185046969999998</v>
      </c>
      <c r="H69" s="212"/>
      <c r="I69" s="212">
        <f>21.18689597+0.998151</f>
        <v>22.185046969999998</v>
      </c>
      <c r="J69" s="212"/>
      <c r="K69" s="212"/>
      <c r="L69" s="212"/>
      <c r="M69" s="212"/>
      <c r="N69" s="212"/>
      <c r="O69" s="212"/>
      <c r="P69" s="148">
        <f t="shared" si="20"/>
        <v>315.37870145000005</v>
      </c>
      <c r="Q69" s="148">
        <f t="shared" si="21"/>
        <v>22.185046969999998</v>
      </c>
      <c r="R69" s="684" t="e">
        <f t="shared" si="22"/>
        <v>#DIV/0!</v>
      </c>
      <c r="S69" s="212"/>
      <c r="T69" s="212"/>
      <c r="U69" s="212">
        <v>92.673940999999999</v>
      </c>
      <c r="V69" s="148">
        <f t="shared" si="23"/>
        <v>0</v>
      </c>
      <c r="W69" s="148">
        <f t="shared" si="24"/>
        <v>0.99815100000000001</v>
      </c>
      <c r="X69" s="212"/>
      <c r="Y69" s="212">
        <v>0.99815100000000001</v>
      </c>
      <c r="Z69" s="212"/>
      <c r="AA69" s="212"/>
      <c r="AB69" s="212"/>
      <c r="AC69" s="212"/>
      <c r="AD69" s="212"/>
      <c r="AE69" s="212"/>
      <c r="AF69" s="148">
        <f t="shared" si="25"/>
        <v>201.23958799999997</v>
      </c>
      <c r="AG69" s="148">
        <f t="shared" si="26"/>
        <v>0.99815100000000001</v>
      </c>
      <c r="AH69" s="684" t="e">
        <f t="shared" si="27"/>
        <v>#DIV/0!</v>
      </c>
      <c r="AI69" s="695"/>
      <c r="AJ69" s="212">
        <f t="shared" si="28"/>
        <v>93.672091999999992</v>
      </c>
      <c r="AK69" s="455"/>
      <c r="AL69" s="148">
        <f t="shared" si="29"/>
        <v>0</v>
      </c>
      <c r="AM69" s="148">
        <f t="shared" si="30"/>
        <v>0</v>
      </c>
      <c r="AN69" s="212"/>
      <c r="AO69" s="212"/>
      <c r="AP69" s="212"/>
      <c r="AQ69" s="212"/>
      <c r="AR69" s="212"/>
      <c r="AS69" s="212"/>
      <c r="AT69" s="212"/>
      <c r="AU69" s="273"/>
      <c r="AV69" s="212">
        <f t="shared" si="31"/>
        <v>0</v>
      </c>
      <c r="AW69" s="510" t="e">
        <f t="shared" si="32"/>
        <v>#DIV/0!</v>
      </c>
      <c r="AX69" s="212">
        <f t="shared" si="33"/>
        <v>0</v>
      </c>
      <c r="AY69" s="212">
        <f t="shared" si="34"/>
        <v>0</v>
      </c>
      <c r="AZ69" s="212"/>
      <c r="BA69" s="212"/>
      <c r="BB69" s="212"/>
      <c r="BC69" s="212"/>
      <c r="BD69" s="212"/>
      <c r="BE69" s="212"/>
      <c r="BF69" s="212"/>
      <c r="BG69" s="212"/>
      <c r="BH69" s="148">
        <f t="shared" si="35"/>
        <v>0</v>
      </c>
      <c r="BI69" s="148">
        <f t="shared" si="36"/>
        <v>0</v>
      </c>
      <c r="BJ69" s="212"/>
      <c r="BK69" s="212"/>
      <c r="BL69" s="212"/>
      <c r="BM69" s="212"/>
      <c r="BN69" s="212"/>
      <c r="BO69" s="212"/>
      <c r="BP69" s="212"/>
      <c r="BQ69" s="399"/>
      <c r="BR69" s="287">
        <v>0</v>
      </c>
      <c r="BS69" s="287">
        <v>0.99815100000000001</v>
      </c>
      <c r="BT69" s="287"/>
      <c r="BU69" s="287"/>
      <c r="BV69" s="287"/>
      <c r="BW69" s="287"/>
      <c r="BX69" s="287"/>
      <c r="BY69" s="287"/>
    </row>
    <row r="70" spans="1:77" s="661" customFormat="1" x14ac:dyDescent="0.25">
      <c r="A70" s="257">
        <v>12</v>
      </c>
      <c r="B70" s="42" t="s">
        <v>31</v>
      </c>
      <c r="C70" s="182"/>
      <c r="D70" s="656"/>
      <c r="E70" s="656"/>
      <c r="F70" s="192">
        <f t="shared" si="18"/>
        <v>0</v>
      </c>
      <c r="G70" s="192">
        <f t="shared" si="19"/>
        <v>0</v>
      </c>
      <c r="H70" s="656"/>
      <c r="I70" s="656"/>
      <c r="J70" s="656"/>
      <c r="K70" s="656"/>
      <c r="L70" s="656"/>
      <c r="M70" s="656"/>
      <c r="N70" s="656"/>
      <c r="O70" s="656"/>
      <c r="P70" s="192">
        <f t="shared" si="20"/>
        <v>0</v>
      </c>
      <c r="Q70" s="192">
        <f t="shared" si="21"/>
        <v>0</v>
      </c>
      <c r="R70" s="685" t="e">
        <f t="shared" si="22"/>
        <v>#DIV/0!</v>
      </c>
      <c r="S70" s="656"/>
      <c r="T70" s="656"/>
      <c r="U70" s="656"/>
      <c r="V70" s="192">
        <f t="shared" si="23"/>
        <v>0</v>
      </c>
      <c r="W70" s="192">
        <f t="shared" si="24"/>
        <v>0</v>
      </c>
      <c r="X70" s="656"/>
      <c r="Y70" s="656"/>
      <c r="Z70" s="656"/>
      <c r="AA70" s="656"/>
      <c r="AB70" s="656"/>
      <c r="AC70" s="656"/>
      <c r="AD70" s="656"/>
      <c r="AE70" s="656"/>
      <c r="AF70" s="192">
        <f t="shared" si="25"/>
        <v>0</v>
      </c>
      <c r="AG70" s="192">
        <f t="shared" si="26"/>
        <v>0</v>
      </c>
      <c r="AH70" s="685" t="e">
        <f t="shared" si="27"/>
        <v>#DIV/0!</v>
      </c>
      <c r="AI70" s="695"/>
      <c r="AJ70" s="656">
        <f t="shared" si="28"/>
        <v>0</v>
      </c>
      <c r="AK70" s="657"/>
      <c r="AL70" s="192">
        <f t="shared" si="29"/>
        <v>0</v>
      </c>
      <c r="AM70" s="192">
        <f t="shared" si="30"/>
        <v>0</v>
      </c>
      <c r="AN70" s="656"/>
      <c r="AO70" s="656"/>
      <c r="AP70" s="656"/>
      <c r="AQ70" s="656"/>
      <c r="AR70" s="656"/>
      <c r="AS70" s="656"/>
      <c r="AT70" s="656"/>
      <c r="AU70" s="658"/>
      <c r="AV70" s="656">
        <f t="shared" si="31"/>
        <v>0</v>
      </c>
      <c r="AW70" s="659" t="e">
        <f t="shared" si="32"/>
        <v>#DIV/0!</v>
      </c>
      <c r="AX70" s="656">
        <f t="shared" si="33"/>
        <v>0</v>
      </c>
      <c r="AY70" s="656">
        <f t="shared" si="34"/>
        <v>0</v>
      </c>
      <c r="AZ70" s="656"/>
      <c r="BA70" s="656"/>
      <c r="BB70" s="656"/>
      <c r="BC70" s="656"/>
      <c r="BD70" s="656"/>
      <c r="BE70" s="656"/>
      <c r="BF70" s="656"/>
      <c r="BG70" s="656"/>
      <c r="BH70" s="192">
        <f t="shared" si="35"/>
        <v>0</v>
      </c>
      <c r="BI70" s="192">
        <f t="shared" si="36"/>
        <v>0</v>
      </c>
      <c r="BJ70" s="656"/>
      <c r="BK70" s="656"/>
      <c r="BL70" s="656"/>
      <c r="BM70" s="656"/>
      <c r="BN70" s="656"/>
      <c r="BO70" s="656"/>
      <c r="BP70" s="656"/>
      <c r="BQ70" s="660"/>
      <c r="BR70" s="287"/>
      <c r="BS70" s="287"/>
      <c r="BT70" s="287"/>
      <c r="BU70" s="287"/>
      <c r="BV70" s="287"/>
      <c r="BW70" s="287"/>
      <c r="BX70" s="287"/>
      <c r="BY70" s="287"/>
    </row>
    <row r="71" spans="1:77" s="21" customFormat="1" hidden="1" x14ac:dyDescent="0.25">
      <c r="A71" s="23"/>
      <c r="B71" s="41"/>
      <c r="C71" s="443"/>
      <c r="D71" s="440"/>
      <c r="E71" s="440"/>
      <c r="F71" s="440">
        <f t="shared" si="18"/>
        <v>0</v>
      </c>
      <c r="G71" s="440">
        <f t="shared" si="19"/>
        <v>0</v>
      </c>
      <c r="H71" s="200"/>
      <c r="I71" s="200"/>
      <c r="J71" s="200"/>
      <c r="K71" s="200"/>
      <c r="L71" s="200"/>
      <c r="M71" s="200"/>
      <c r="N71" s="200"/>
      <c r="O71" s="200"/>
      <c r="P71" s="186">
        <f t="shared" si="20"/>
        <v>0</v>
      </c>
      <c r="Q71" s="186">
        <f t="shared" si="21"/>
        <v>0</v>
      </c>
      <c r="R71" s="684" t="e">
        <f t="shared" si="22"/>
        <v>#DIV/0!</v>
      </c>
      <c r="S71" s="200"/>
      <c r="T71" s="200"/>
      <c r="U71" s="186"/>
      <c r="V71" s="186">
        <f t="shared" si="23"/>
        <v>0</v>
      </c>
      <c r="W71" s="186">
        <f t="shared" si="24"/>
        <v>0</v>
      </c>
      <c r="X71" s="200"/>
      <c r="Y71" s="200"/>
      <c r="Z71" s="200"/>
      <c r="AA71" s="200"/>
      <c r="AB71" s="200"/>
      <c r="AC71" s="200"/>
      <c r="AD71" s="200"/>
      <c r="AE71" s="200"/>
      <c r="AF71" s="186">
        <f t="shared" si="25"/>
        <v>0</v>
      </c>
      <c r="AG71" s="186">
        <f t="shared" si="26"/>
        <v>0</v>
      </c>
      <c r="AH71" s="256" t="e">
        <f t="shared" si="27"/>
        <v>#DIV/0!</v>
      </c>
      <c r="AI71" s="695"/>
      <c r="AJ71" s="207">
        <f t="shared" si="28"/>
        <v>0</v>
      </c>
      <c r="AK71" s="425"/>
      <c r="AL71" s="440">
        <f t="shared" si="29"/>
        <v>0</v>
      </c>
      <c r="AM71" s="440">
        <f t="shared" si="30"/>
        <v>0</v>
      </c>
      <c r="AN71" s="427"/>
      <c r="AO71" s="427"/>
      <c r="AP71" s="427"/>
      <c r="AQ71" s="427"/>
      <c r="AR71" s="427"/>
      <c r="AS71" s="427"/>
      <c r="AT71" s="427"/>
      <c r="AU71" s="445"/>
      <c r="AV71" s="440">
        <f t="shared" si="31"/>
        <v>0</v>
      </c>
      <c r="AW71" s="441" t="e">
        <f t="shared" si="32"/>
        <v>#DIV/0!</v>
      </c>
      <c r="AX71" s="440">
        <f t="shared" si="33"/>
        <v>0</v>
      </c>
      <c r="AY71" s="440">
        <f t="shared" si="34"/>
        <v>0</v>
      </c>
      <c r="AZ71" s="427"/>
      <c r="BA71" s="427"/>
      <c r="BB71" s="427"/>
      <c r="BC71" s="427"/>
      <c r="BD71" s="427"/>
      <c r="BE71" s="427"/>
      <c r="BF71" s="427"/>
      <c r="BG71" s="427"/>
      <c r="BH71" s="440">
        <f t="shared" si="35"/>
        <v>0</v>
      </c>
      <c r="BI71" s="440">
        <f t="shared" si="36"/>
        <v>0</v>
      </c>
      <c r="BJ71" s="427"/>
      <c r="BK71" s="427"/>
      <c r="BL71" s="427"/>
      <c r="BM71" s="427"/>
      <c r="BN71" s="427"/>
      <c r="BO71" s="427"/>
      <c r="BP71" s="427"/>
      <c r="BQ71" s="446"/>
      <c r="BR71" s="413"/>
      <c r="BS71" s="413"/>
      <c r="BT71" s="413"/>
      <c r="BU71" s="413"/>
      <c r="BV71" s="287"/>
      <c r="BW71" s="287"/>
      <c r="BX71" s="287"/>
      <c r="BY71" s="287"/>
    </row>
    <row r="72" spans="1:77" s="21" customFormat="1" x14ac:dyDescent="0.25">
      <c r="A72" s="520">
        <v>2</v>
      </c>
      <c r="B72" s="522" t="s">
        <v>34</v>
      </c>
      <c r="C72" s="523"/>
      <c r="D72" s="521">
        <f t="shared" ref="D72:BG72" si="41">D73+D98</f>
        <v>0</v>
      </c>
      <c r="E72" s="521">
        <f t="shared" si="41"/>
        <v>0</v>
      </c>
      <c r="F72" s="521">
        <f t="shared" si="18"/>
        <v>0</v>
      </c>
      <c r="G72" s="521">
        <f t="shared" si="19"/>
        <v>0</v>
      </c>
      <c r="H72" s="521">
        <f t="shared" si="41"/>
        <v>0</v>
      </c>
      <c r="I72" s="521">
        <f t="shared" si="41"/>
        <v>0</v>
      </c>
      <c r="J72" s="521">
        <f t="shared" si="41"/>
        <v>0</v>
      </c>
      <c r="K72" s="521">
        <f t="shared" si="41"/>
        <v>0</v>
      </c>
      <c r="L72" s="521">
        <f t="shared" si="41"/>
        <v>0</v>
      </c>
      <c r="M72" s="521">
        <f t="shared" si="41"/>
        <v>0</v>
      </c>
      <c r="N72" s="521">
        <f t="shared" si="41"/>
        <v>0</v>
      </c>
      <c r="O72" s="521">
        <f t="shared" si="41"/>
        <v>0</v>
      </c>
      <c r="P72" s="521">
        <f t="shared" si="20"/>
        <v>0</v>
      </c>
      <c r="Q72" s="521">
        <f t="shared" si="21"/>
        <v>0</v>
      </c>
      <c r="R72" s="685" t="e">
        <f t="shared" si="22"/>
        <v>#DIV/0!</v>
      </c>
      <c r="S72" s="521">
        <f t="shared" si="41"/>
        <v>0</v>
      </c>
      <c r="T72" s="521">
        <f t="shared" si="41"/>
        <v>0</v>
      </c>
      <c r="U72" s="521">
        <f t="shared" si="41"/>
        <v>0</v>
      </c>
      <c r="V72" s="521">
        <f t="shared" si="23"/>
        <v>0</v>
      </c>
      <c r="W72" s="521">
        <f t="shared" si="24"/>
        <v>0</v>
      </c>
      <c r="X72" s="521">
        <f t="shared" si="41"/>
        <v>0</v>
      </c>
      <c r="Y72" s="521">
        <f t="shared" si="41"/>
        <v>0</v>
      </c>
      <c r="Z72" s="521">
        <f t="shared" si="41"/>
        <v>0</v>
      </c>
      <c r="AA72" s="521">
        <f t="shared" si="41"/>
        <v>0</v>
      </c>
      <c r="AB72" s="521">
        <f t="shared" si="41"/>
        <v>0</v>
      </c>
      <c r="AC72" s="521">
        <f t="shared" si="41"/>
        <v>0</v>
      </c>
      <c r="AD72" s="521">
        <f t="shared" si="41"/>
        <v>0</v>
      </c>
      <c r="AE72" s="521">
        <f t="shared" si="41"/>
        <v>0</v>
      </c>
      <c r="AF72" s="521">
        <f t="shared" si="25"/>
        <v>0</v>
      </c>
      <c r="AG72" s="521">
        <f t="shared" si="26"/>
        <v>0</v>
      </c>
      <c r="AH72" s="687" t="e">
        <f t="shared" si="27"/>
        <v>#DIV/0!</v>
      </c>
      <c r="AI72" s="696"/>
      <c r="AJ72" s="521">
        <f t="shared" si="28"/>
        <v>0</v>
      </c>
      <c r="AK72" s="600"/>
      <c r="AL72" s="521">
        <f t="shared" si="29"/>
        <v>0</v>
      </c>
      <c r="AM72" s="521">
        <f t="shared" si="30"/>
        <v>0</v>
      </c>
      <c r="AN72" s="521">
        <f t="shared" si="41"/>
        <v>0</v>
      </c>
      <c r="AO72" s="521">
        <f t="shared" si="41"/>
        <v>0</v>
      </c>
      <c r="AP72" s="521">
        <f t="shared" si="41"/>
        <v>0</v>
      </c>
      <c r="AQ72" s="521">
        <f t="shared" si="41"/>
        <v>0</v>
      </c>
      <c r="AR72" s="521">
        <f t="shared" si="41"/>
        <v>0</v>
      </c>
      <c r="AS72" s="521">
        <f t="shared" si="41"/>
        <v>0</v>
      </c>
      <c r="AT72" s="521">
        <f t="shared" si="41"/>
        <v>0</v>
      </c>
      <c r="AU72" s="521">
        <f t="shared" si="41"/>
        <v>0</v>
      </c>
      <c r="AV72" s="192">
        <f t="shared" si="31"/>
        <v>0</v>
      </c>
      <c r="AW72" s="599" t="e">
        <f t="shared" si="32"/>
        <v>#DIV/0!</v>
      </c>
      <c r="AX72" s="521">
        <f t="shared" si="33"/>
        <v>0</v>
      </c>
      <c r="AY72" s="521">
        <f t="shared" si="34"/>
        <v>0</v>
      </c>
      <c r="AZ72" s="521">
        <f t="shared" si="41"/>
        <v>0</v>
      </c>
      <c r="BA72" s="521">
        <f t="shared" si="41"/>
        <v>0</v>
      </c>
      <c r="BB72" s="521">
        <f t="shared" si="41"/>
        <v>0</v>
      </c>
      <c r="BC72" s="521">
        <f t="shared" si="41"/>
        <v>0</v>
      </c>
      <c r="BD72" s="521">
        <f t="shared" si="41"/>
        <v>0</v>
      </c>
      <c r="BE72" s="521">
        <f t="shared" si="41"/>
        <v>0</v>
      </c>
      <c r="BF72" s="521">
        <f t="shared" si="41"/>
        <v>0</v>
      </c>
      <c r="BG72" s="521">
        <f t="shared" si="41"/>
        <v>0</v>
      </c>
      <c r="BH72" s="521">
        <f t="shared" si="35"/>
        <v>0</v>
      </c>
      <c r="BI72" s="521">
        <f t="shared" si="36"/>
        <v>0</v>
      </c>
      <c r="BJ72" s="521">
        <f t="shared" ref="BJ72:BQ72" si="42">BJ73+BJ98</f>
        <v>0</v>
      </c>
      <c r="BK72" s="521">
        <f t="shared" si="42"/>
        <v>0</v>
      </c>
      <c r="BL72" s="521">
        <f t="shared" si="42"/>
        <v>0</v>
      </c>
      <c r="BM72" s="521">
        <f t="shared" si="42"/>
        <v>0</v>
      </c>
      <c r="BN72" s="521">
        <f t="shared" si="42"/>
        <v>0</v>
      </c>
      <c r="BO72" s="521">
        <f t="shared" si="42"/>
        <v>0</v>
      </c>
      <c r="BP72" s="521">
        <f t="shared" si="42"/>
        <v>0</v>
      </c>
      <c r="BQ72" s="605">
        <f t="shared" si="42"/>
        <v>0</v>
      </c>
      <c r="BR72" s="287"/>
      <c r="BS72" s="287"/>
      <c r="BT72" s="287"/>
      <c r="BU72" s="287"/>
      <c r="BV72" s="287"/>
      <c r="BW72" s="287"/>
      <c r="BX72" s="287"/>
      <c r="BY72" s="287"/>
    </row>
    <row r="73" spans="1:77" s="21" customFormat="1" x14ac:dyDescent="0.25">
      <c r="A73" s="29" t="s">
        <v>35</v>
      </c>
      <c r="B73" s="33" t="s">
        <v>19</v>
      </c>
      <c r="C73" s="460"/>
      <c r="D73" s="461">
        <f t="shared" ref="D73:BO73" si="43">D74+D76+D78+D80+D82+D84+D86+D88+D90+D92+D94+D96</f>
        <v>0</v>
      </c>
      <c r="E73" s="461">
        <f t="shared" si="43"/>
        <v>0</v>
      </c>
      <c r="F73" s="461">
        <f t="shared" si="43"/>
        <v>0</v>
      </c>
      <c r="G73" s="461">
        <f t="shared" si="43"/>
        <v>0</v>
      </c>
      <c r="H73" s="461">
        <f t="shared" si="43"/>
        <v>0</v>
      </c>
      <c r="I73" s="461">
        <f t="shared" si="43"/>
        <v>0</v>
      </c>
      <c r="J73" s="461">
        <f t="shared" si="43"/>
        <v>0</v>
      </c>
      <c r="K73" s="461">
        <f t="shared" si="43"/>
        <v>0</v>
      </c>
      <c r="L73" s="461">
        <f t="shared" si="43"/>
        <v>0</v>
      </c>
      <c r="M73" s="461">
        <f t="shared" si="43"/>
        <v>0</v>
      </c>
      <c r="N73" s="461">
        <f t="shared" si="43"/>
        <v>0</v>
      </c>
      <c r="O73" s="461">
        <f t="shared" si="43"/>
        <v>0</v>
      </c>
      <c r="P73" s="461">
        <f t="shared" si="43"/>
        <v>0</v>
      </c>
      <c r="Q73" s="461">
        <f t="shared" si="21"/>
        <v>0</v>
      </c>
      <c r="R73" s="461" t="e">
        <f t="shared" si="22"/>
        <v>#DIV/0!</v>
      </c>
      <c r="S73" s="461">
        <f t="shared" si="43"/>
        <v>0</v>
      </c>
      <c r="T73" s="461">
        <f t="shared" si="43"/>
        <v>0</v>
      </c>
      <c r="U73" s="461">
        <f t="shared" si="43"/>
        <v>0</v>
      </c>
      <c r="V73" s="461">
        <f t="shared" si="43"/>
        <v>0</v>
      </c>
      <c r="W73" s="461">
        <f t="shared" si="43"/>
        <v>0</v>
      </c>
      <c r="X73" s="461">
        <f t="shared" si="43"/>
        <v>0</v>
      </c>
      <c r="Y73" s="461">
        <f t="shared" si="43"/>
        <v>0</v>
      </c>
      <c r="Z73" s="461">
        <f t="shared" si="43"/>
        <v>0</v>
      </c>
      <c r="AA73" s="461">
        <f t="shared" si="43"/>
        <v>0</v>
      </c>
      <c r="AB73" s="461">
        <f t="shared" si="43"/>
        <v>0</v>
      </c>
      <c r="AC73" s="461">
        <f t="shared" si="43"/>
        <v>0</v>
      </c>
      <c r="AD73" s="461">
        <f t="shared" si="43"/>
        <v>0</v>
      </c>
      <c r="AE73" s="461">
        <f t="shared" si="43"/>
        <v>0</v>
      </c>
      <c r="AF73" s="461">
        <f t="shared" si="43"/>
        <v>0</v>
      </c>
      <c r="AG73" s="461">
        <f t="shared" si="26"/>
        <v>0</v>
      </c>
      <c r="AH73" s="461" t="e">
        <f t="shared" si="27"/>
        <v>#DIV/0!</v>
      </c>
      <c r="AI73" s="461"/>
      <c r="AJ73" s="461">
        <f t="shared" si="43"/>
        <v>0</v>
      </c>
      <c r="AK73" s="461">
        <f t="shared" si="43"/>
        <v>0</v>
      </c>
      <c r="AL73" s="461">
        <f t="shared" si="43"/>
        <v>0</v>
      </c>
      <c r="AM73" s="461">
        <f t="shared" si="43"/>
        <v>0</v>
      </c>
      <c r="AN73" s="461">
        <f t="shared" si="43"/>
        <v>0</v>
      </c>
      <c r="AO73" s="461">
        <f t="shared" si="43"/>
        <v>0</v>
      </c>
      <c r="AP73" s="461">
        <f t="shared" si="43"/>
        <v>0</v>
      </c>
      <c r="AQ73" s="461">
        <f t="shared" si="43"/>
        <v>0</v>
      </c>
      <c r="AR73" s="461">
        <f t="shared" si="43"/>
        <v>0</v>
      </c>
      <c r="AS73" s="461">
        <f t="shared" si="43"/>
        <v>0</v>
      </c>
      <c r="AT73" s="461">
        <f t="shared" si="43"/>
        <v>0</v>
      </c>
      <c r="AU73" s="461">
        <f t="shared" si="43"/>
        <v>0</v>
      </c>
      <c r="AV73" s="461">
        <f t="shared" si="31"/>
        <v>0</v>
      </c>
      <c r="AW73" s="461" t="e">
        <f t="shared" si="32"/>
        <v>#DIV/0!</v>
      </c>
      <c r="AX73" s="461">
        <f t="shared" si="43"/>
        <v>0</v>
      </c>
      <c r="AY73" s="461">
        <f t="shared" si="43"/>
        <v>0</v>
      </c>
      <c r="AZ73" s="461">
        <f t="shared" si="43"/>
        <v>0</v>
      </c>
      <c r="BA73" s="461">
        <f t="shared" si="43"/>
        <v>0</v>
      </c>
      <c r="BB73" s="461">
        <f t="shared" si="43"/>
        <v>0</v>
      </c>
      <c r="BC73" s="461">
        <f t="shared" si="43"/>
        <v>0</v>
      </c>
      <c r="BD73" s="461">
        <f t="shared" si="43"/>
        <v>0</v>
      </c>
      <c r="BE73" s="461">
        <f t="shared" si="43"/>
        <v>0</v>
      </c>
      <c r="BF73" s="461">
        <f t="shared" si="43"/>
        <v>0</v>
      </c>
      <c r="BG73" s="461">
        <f t="shared" si="43"/>
        <v>0</v>
      </c>
      <c r="BH73" s="461">
        <f t="shared" si="43"/>
        <v>0</v>
      </c>
      <c r="BI73" s="461">
        <f t="shared" si="43"/>
        <v>0</v>
      </c>
      <c r="BJ73" s="461">
        <f t="shared" si="43"/>
        <v>0</v>
      </c>
      <c r="BK73" s="461">
        <f t="shared" si="43"/>
        <v>0</v>
      </c>
      <c r="BL73" s="461">
        <f t="shared" si="43"/>
        <v>0</v>
      </c>
      <c r="BM73" s="461">
        <f t="shared" si="43"/>
        <v>0</v>
      </c>
      <c r="BN73" s="461">
        <f t="shared" si="43"/>
        <v>0</v>
      </c>
      <c r="BO73" s="461">
        <f t="shared" si="43"/>
        <v>0</v>
      </c>
      <c r="BP73" s="461">
        <f t="shared" ref="BP73:BQ73" si="44">BP74+BP76+BP78+BP80+BP82+BP84+BP86+BP88+BP90+BP92+BP94+BP96</f>
        <v>0</v>
      </c>
      <c r="BQ73" s="461">
        <f t="shared" si="44"/>
        <v>0</v>
      </c>
      <c r="BR73" s="287"/>
      <c r="BS73" s="287"/>
      <c r="BT73" s="287"/>
      <c r="BU73" s="287"/>
      <c r="BV73" s="287"/>
      <c r="BW73" s="287"/>
      <c r="BX73" s="287"/>
      <c r="BY73" s="287"/>
    </row>
    <row r="74" spans="1:77" s="21" customFormat="1" x14ac:dyDescent="0.25">
      <c r="A74" s="257">
        <v>1</v>
      </c>
      <c r="B74" s="42" t="s">
        <v>20</v>
      </c>
      <c r="C74" s="27"/>
      <c r="D74" s="207"/>
      <c r="E74" s="207"/>
      <c r="F74" s="186">
        <f t="shared" si="18"/>
        <v>0</v>
      </c>
      <c r="G74" s="186">
        <f t="shared" si="19"/>
        <v>0</v>
      </c>
      <c r="H74" s="200"/>
      <c r="I74" s="207"/>
      <c r="J74" s="207"/>
      <c r="K74" s="207"/>
      <c r="L74" s="207"/>
      <c r="M74" s="207"/>
      <c r="N74" s="207"/>
      <c r="O74" s="207"/>
      <c r="P74" s="186">
        <f t="shared" si="20"/>
        <v>0</v>
      </c>
      <c r="Q74" s="186">
        <f t="shared" si="21"/>
        <v>0</v>
      </c>
      <c r="R74" s="684" t="e">
        <f t="shared" si="22"/>
        <v>#DIV/0!</v>
      </c>
      <c r="S74" s="207"/>
      <c r="T74" s="207"/>
      <c r="U74" s="207"/>
      <c r="V74" s="186">
        <f t="shared" si="23"/>
        <v>0</v>
      </c>
      <c r="W74" s="186">
        <f t="shared" si="24"/>
        <v>0</v>
      </c>
      <c r="X74" s="207"/>
      <c r="Y74" s="207"/>
      <c r="Z74" s="207"/>
      <c r="AA74" s="207"/>
      <c r="AB74" s="207"/>
      <c r="AC74" s="207"/>
      <c r="AD74" s="207"/>
      <c r="AE74" s="207"/>
      <c r="AF74" s="186">
        <f t="shared" si="25"/>
        <v>0</v>
      </c>
      <c r="AG74" s="186">
        <f t="shared" si="26"/>
        <v>0</v>
      </c>
      <c r="AH74" s="256" t="e">
        <f t="shared" si="27"/>
        <v>#DIV/0!</v>
      </c>
      <c r="AI74" s="695"/>
      <c r="AJ74" s="207">
        <f t="shared" si="28"/>
        <v>0</v>
      </c>
      <c r="AK74" s="455"/>
      <c r="AL74" s="186">
        <f t="shared" si="29"/>
        <v>0</v>
      </c>
      <c r="AM74" s="186">
        <f t="shared" si="30"/>
        <v>0</v>
      </c>
      <c r="AN74" s="207"/>
      <c r="AO74" s="207"/>
      <c r="AP74" s="207"/>
      <c r="AQ74" s="207"/>
      <c r="AR74" s="207"/>
      <c r="AS74" s="207"/>
      <c r="AT74" s="207"/>
      <c r="AU74" s="241"/>
      <c r="AV74" s="207">
        <f t="shared" si="31"/>
        <v>0</v>
      </c>
      <c r="AW74" s="508" t="e">
        <f t="shared" si="32"/>
        <v>#DIV/0!</v>
      </c>
      <c r="AX74" s="207">
        <f t="shared" si="33"/>
        <v>0</v>
      </c>
      <c r="AY74" s="207">
        <f t="shared" si="34"/>
        <v>0</v>
      </c>
      <c r="AZ74" s="207"/>
      <c r="BA74" s="207"/>
      <c r="BB74" s="207"/>
      <c r="BC74" s="207"/>
      <c r="BD74" s="207"/>
      <c r="BE74" s="207"/>
      <c r="BF74" s="207"/>
      <c r="BG74" s="207"/>
      <c r="BH74" s="186">
        <f t="shared" si="35"/>
        <v>0</v>
      </c>
      <c r="BI74" s="186">
        <f t="shared" si="36"/>
        <v>0</v>
      </c>
      <c r="BJ74" s="207"/>
      <c r="BK74" s="207"/>
      <c r="BL74" s="207"/>
      <c r="BM74" s="207"/>
      <c r="BN74" s="207"/>
      <c r="BO74" s="207"/>
      <c r="BP74" s="207"/>
      <c r="BQ74" s="400"/>
      <c r="BR74" s="287"/>
      <c r="BS74" s="287"/>
      <c r="BT74" s="287"/>
      <c r="BU74" s="287"/>
      <c r="BV74" s="287"/>
      <c r="BW74" s="287"/>
      <c r="BX74" s="287"/>
      <c r="BY74" s="287"/>
    </row>
    <row r="75" spans="1:77" s="21" customFormat="1" hidden="1" x14ac:dyDescent="0.25">
      <c r="A75" s="23"/>
      <c r="B75" s="195"/>
      <c r="C75" s="27"/>
      <c r="D75" s="207"/>
      <c r="E75" s="207"/>
      <c r="F75" s="186">
        <f t="shared" si="18"/>
        <v>0</v>
      </c>
      <c r="G75" s="186">
        <f t="shared" si="19"/>
        <v>0</v>
      </c>
      <c r="H75" s="200"/>
      <c r="I75" s="200"/>
      <c r="J75" s="200"/>
      <c r="K75" s="200"/>
      <c r="L75" s="200"/>
      <c r="M75" s="200"/>
      <c r="N75" s="200"/>
      <c r="O75" s="200"/>
      <c r="P75" s="186">
        <f t="shared" si="20"/>
        <v>0</v>
      </c>
      <c r="Q75" s="186">
        <f t="shared" si="21"/>
        <v>0</v>
      </c>
      <c r="R75" s="684" t="e">
        <f t="shared" si="22"/>
        <v>#DIV/0!</v>
      </c>
      <c r="S75" s="200"/>
      <c r="T75" s="200"/>
      <c r="U75" s="207"/>
      <c r="V75" s="186">
        <f t="shared" si="23"/>
        <v>0</v>
      </c>
      <c r="W75" s="186">
        <f t="shared" si="24"/>
        <v>0</v>
      </c>
      <c r="X75" s="200"/>
      <c r="Y75" s="200"/>
      <c r="Z75" s="200"/>
      <c r="AA75" s="200"/>
      <c r="AB75" s="200"/>
      <c r="AC75" s="200"/>
      <c r="AD75" s="200"/>
      <c r="AE75" s="200"/>
      <c r="AF75" s="186">
        <f t="shared" si="25"/>
        <v>0</v>
      </c>
      <c r="AG75" s="186">
        <f t="shared" si="26"/>
        <v>0</v>
      </c>
      <c r="AH75" s="256" t="e">
        <f t="shared" si="27"/>
        <v>#DIV/0!</v>
      </c>
      <c r="AI75" s="695"/>
      <c r="AJ75" s="207">
        <f t="shared" si="28"/>
        <v>0</v>
      </c>
      <c r="AK75" s="455"/>
      <c r="AL75" s="186">
        <f t="shared" si="29"/>
        <v>0</v>
      </c>
      <c r="AM75" s="186">
        <f t="shared" si="30"/>
        <v>0</v>
      </c>
      <c r="AN75" s="200"/>
      <c r="AO75" s="200"/>
      <c r="AP75" s="200"/>
      <c r="AQ75" s="200"/>
      <c r="AR75" s="200"/>
      <c r="AS75" s="200"/>
      <c r="AT75" s="200"/>
      <c r="AU75" s="238"/>
      <c r="AV75" s="207">
        <f t="shared" si="31"/>
        <v>0</v>
      </c>
      <c r="AW75" s="508" t="e">
        <f t="shared" si="32"/>
        <v>#DIV/0!</v>
      </c>
      <c r="AX75" s="207">
        <f t="shared" si="33"/>
        <v>0</v>
      </c>
      <c r="AY75" s="207">
        <f t="shared" si="34"/>
        <v>0</v>
      </c>
      <c r="AZ75" s="200"/>
      <c r="BA75" s="200"/>
      <c r="BB75" s="200"/>
      <c r="BC75" s="200"/>
      <c r="BD75" s="200"/>
      <c r="BE75" s="200"/>
      <c r="BF75" s="200"/>
      <c r="BG75" s="200"/>
      <c r="BH75" s="186">
        <f t="shared" si="35"/>
        <v>0</v>
      </c>
      <c r="BI75" s="186">
        <f t="shared" si="36"/>
        <v>0</v>
      </c>
      <c r="BJ75" s="200"/>
      <c r="BK75" s="200"/>
      <c r="BL75" s="200"/>
      <c r="BM75" s="200"/>
      <c r="BN75" s="200"/>
      <c r="BO75" s="200"/>
      <c r="BP75" s="200"/>
      <c r="BQ75" s="397"/>
      <c r="BR75" s="413"/>
      <c r="BS75" s="413"/>
      <c r="BT75" s="413"/>
      <c r="BU75" s="413"/>
      <c r="BV75" s="287"/>
      <c r="BW75" s="287"/>
      <c r="BX75" s="287"/>
      <c r="BY75" s="287"/>
    </row>
    <row r="76" spans="1:77" s="21" customFormat="1" x14ac:dyDescent="0.25">
      <c r="A76" s="257">
        <v>2</v>
      </c>
      <c r="B76" s="42" t="s">
        <v>21</v>
      </c>
      <c r="C76" s="27"/>
      <c r="D76" s="207"/>
      <c r="E76" s="207"/>
      <c r="F76" s="186">
        <f t="shared" si="18"/>
        <v>0</v>
      </c>
      <c r="G76" s="186">
        <f t="shared" si="19"/>
        <v>0</v>
      </c>
      <c r="H76" s="200"/>
      <c r="I76" s="207"/>
      <c r="J76" s="207"/>
      <c r="K76" s="207"/>
      <c r="L76" s="207"/>
      <c r="M76" s="207"/>
      <c r="N76" s="207"/>
      <c r="O76" s="207"/>
      <c r="P76" s="186">
        <f t="shared" si="20"/>
        <v>0</v>
      </c>
      <c r="Q76" s="186">
        <f t="shared" si="21"/>
        <v>0</v>
      </c>
      <c r="R76" s="684" t="e">
        <f t="shared" si="22"/>
        <v>#DIV/0!</v>
      </c>
      <c r="S76" s="207"/>
      <c r="T76" s="207"/>
      <c r="U76" s="207"/>
      <c r="V76" s="186">
        <f t="shared" si="23"/>
        <v>0</v>
      </c>
      <c r="W76" s="186">
        <f t="shared" si="24"/>
        <v>0</v>
      </c>
      <c r="X76" s="207"/>
      <c r="Y76" s="207"/>
      <c r="Z76" s="207"/>
      <c r="AA76" s="207"/>
      <c r="AB76" s="207"/>
      <c r="AC76" s="207"/>
      <c r="AD76" s="207"/>
      <c r="AE76" s="207"/>
      <c r="AF76" s="186">
        <f t="shared" si="25"/>
        <v>0</v>
      </c>
      <c r="AG76" s="186">
        <f t="shared" si="26"/>
        <v>0</v>
      </c>
      <c r="AH76" s="256" t="e">
        <f t="shared" si="27"/>
        <v>#DIV/0!</v>
      </c>
      <c r="AI76" s="695"/>
      <c r="AJ76" s="207">
        <f t="shared" si="28"/>
        <v>0</v>
      </c>
      <c r="AK76" s="455"/>
      <c r="AL76" s="186">
        <f t="shared" si="29"/>
        <v>0</v>
      </c>
      <c r="AM76" s="186">
        <f t="shared" si="30"/>
        <v>0</v>
      </c>
      <c r="AN76" s="207"/>
      <c r="AO76" s="207"/>
      <c r="AP76" s="207"/>
      <c r="AQ76" s="207"/>
      <c r="AR76" s="207"/>
      <c r="AS76" s="207"/>
      <c r="AT76" s="207"/>
      <c r="AU76" s="241"/>
      <c r="AV76" s="207">
        <f t="shared" si="31"/>
        <v>0</v>
      </c>
      <c r="AW76" s="508" t="e">
        <f t="shared" si="32"/>
        <v>#DIV/0!</v>
      </c>
      <c r="AX76" s="207">
        <f t="shared" si="33"/>
        <v>0</v>
      </c>
      <c r="AY76" s="207">
        <f t="shared" si="34"/>
        <v>0</v>
      </c>
      <c r="AZ76" s="207"/>
      <c r="BA76" s="207"/>
      <c r="BB76" s="207"/>
      <c r="BC76" s="207"/>
      <c r="BD76" s="207"/>
      <c r="BE76" s="207"/>
      <c r="BF76" s="207"/>
      <c r="BG76" s="207"/>
      <c r="BH76" s="186">
        <f t="shared" si="35"/>
        <v>0</v>
      </c>
      <c r="BI76" s="186">
        <f t="shared" si="36"/>
        <v>0</v>
      </c>
      <c r="BJ76" s="207"/>
      <c r="BK76" s="207"/>
      <c r="BL76" s="207"/>
      <c r="BM76" s="207"/>
      <c r="BN76" s="207"/>
      <c r="BO76" s="207"/>
      <c r="BP76" s="207"/>
      <c r="BQ76" s="400"/>
      <c r="BR76" s="287"/>
      <c r="BS76" s="287"/>
      <c r="BT76" s="287"/>
      <c r="BU76" s="287"/>
      <c r="BV76" s="287"/>
      <c r="BW76" s="287"/>
      <c r="BX76" s="287"/>
      <c r="BY76" s="287"/>
    </row>
    <row r="77" spans="1:77" s="21" customFormat="1" hidden="1" x14ac:dyDescent="0.25">
      <c r="A77" s="23"/>
      <c r="B77" s="195"/>
      <c r="C77" s="27"/>
      <c r="D77" s="207"/>
      <c r="E77" s="207"/>
      <c r="F77" s="186">
        <f t="shared" si="18"/>
        <v>0</v>
      </c>
      <c r="G77" s="186">
        <f t="shared" si="19"/>
        <v>0</v>
      </c>
      <c r="H77" s="200"/>
      <c r="I77" s="207"/>
      <c r="J77" s="207"/>
      <c r="K77" s="207"/>
      <c r="L77" s="207"/>
      <c r="M77" s="207"/>
      <c r="N77" s="207"/>
      <c r="O77" s="207"/>
      <c r="P77" s="186">
        <f t="shared" si="20"/>
        <v>0</v>
      </c>
      <c r="Q77" s="186">
        <f t="shared" si="21"/>
        <v>0</v>
      </c>
      <c r="R77" s="684" t="e">
        <f t="shared" si="22"/>
        <v>#DIV/0!</v>
      </c>
      <c r="S77" s="207"/>
      <c r="T77" s="207"/>
      <c r="U77" s="207"/>
      <c r="V77" s="186">
        <f t="shared" si="23"/>
        <v>0</v>
      </c>
      <c r="W77" s="186">
        <f t="shared" si="24"/>
        <v>0</v>
      </c>
      <c r="X77" s="207"/>
      <c r="Y77" s="207"/>
      <c r="Z77" s="207"/>
      <c r="AA77" s="207"/>
      <c r="AB77" s="207"/>
      <c r="AC77" s="207"/>
      <c r="AD77" s="207"/>
      <c r="AE77" s="207"/>
      <c r="AF77" s="186">
        <f t="shared" si="25"/>
        <v>0</v>
      </c>
      <c r="AG77" s="186">
        <f t="shared" si="26"/>
        <v>0</v>
      </c>
      <c r="AH77" s="256" t="e">
        <f t="shared" si="27"/>
        <v>#DIV/0!</v>
      </c>
      <c r="AI77" s="695"/>
      <c r="AJ77" s="207">
        <f t="shared" si="28"/>
        <v>0</v>
      </c>
      <c r="AK77" s="455"/>
      <c r="AL77" s="186">
        <f t="shared" si="29"/>
        <v>0</v>
      </c>
      <c r="AM77" s="186">
        <f t="shared" si="30"/>
        <v>0</v>
      </c>
      <c r="AN77" s="207"/>
      <c r="AO77" s="207"/>
      <c r="AP77" s="207"/>
      <c r="AQ77" s="207"/>
      <c r="AR77" s="207"/>
      <c r="AS77" s="207"/>
      <c r="AT77" s="207"/>
      <c r="AU77" s="241"/>
      <c r="AV77" s="207">
        <f t="shared" si="31"/>
        <v>0</v>
      </c>
      <c r="AW77" s="508" t="e">
        <f t="shared" si="32"/>
        <v>#DIV/0!</v>
      </c>
      <c r="AX77" s="207">
        <f t="shared" si="33"/>
        <v>0</v>
      </c>
      <c r="AY77" s="207">
        <f t="shared" si="34"/>
        <v>0</v>
      </c>
      <c r="AZ77" s="207"/>
      <c r="BA77" s="207"/>
      <c r="BB77" s="207"/>
      <c r="BC77" s="207"/>
      <c r="BD77" s="207"/>
      <c r="BE77" s="207"/>
      <c r="BF77" s="207"/>
      <c r="BG77" s="207"/>
      <c r="BH77" s="186">
        <f t="shared" si="35"/>
        <v>0</v>
      </c>
      <c r="BI77" s="186">
        <f t="shared" si="36"/>
        <v>0</v>
      </c>
      <c r="BJ77" s="207"/>
      <c r="BK77" s="207"/>
      <c r="BL77" s="207"/>
      <c r="BM77" s="207"/>
      <c r="BN77" s="207"/>
      <c r="BO77" s="207"/>
      <c r="BP77" s="207"/>
      <c r="BQ77" s="400"/>
      <c r="BR77" s="413"/>
      <c r="BS77" s="413"/>
      <c r="BT77" s="413"/>
      <c r="BU77" s="413"/>
      <c r="BV77" s="413"/>
      <c r="BW77" s="413"/>
      <c r="BX77" s="413"/>
      <c r="BY77" s="413"/>
    </row>
    <row r="78" spans="1:77" s="21" customFormat="1" x14ac:dyDescent="0.25">
      <c r="A78" s="257">
        <v>3</v>
      </c>
      <c r="B78" s="42" t="s">
        <v>22</v>
      </c>
      <c r="C78" s="27"/>
      <c r="D78" s="207"/>
      <c r="E78" s="207"/>
      <c r="F78" s="186">
        <f t="shared" si="18"/>
        <v>0</v>
      </c>
      <c r="G78" s="186">
        <f t="shared" si="19"/>
        <v>0</v>
      </c>
      <c r="H78" s="200"/>
      <c r="I78" s="207"/>
      <c r="J78" s="207"/>
      <c r="K78" s="207"/>
      <c r="L78" s="207"/>
      <c r="M78" s="207"/>
      <c r="N78" s="207"/>
      <c r="O78" s="207"/>
      <c r="P78" s="186">
        <f t="shared" si="20"/>
        <v>0</v>
      </c>
      <c r="Q78" s="186">
        <f t="shared" si="21"/>
        <v>0</v>
      </c>
      <c r="R78" s="684" t="e">
        <f t="shared" si="22"/>
        <v>#DIV/0!</v>
      </c>
      <c r="S78" s="207"/>
      <c r="T78" s="207"/>
      <c r="U78" s="207"/>
      <c r="V78" s="186">
        <f t="shared" si="23"/>
        <v>0</v>
      </c>
      <c r="W78" s="186">
        <f t="shared" si="24"/>
        <v>0</v>
      </c>
      <c r="X78" s="207"/>
      <c r="Y78" s="207"/>
      <c r="Z78" s="207"/>
      <c r="AA78" s="207"/>
      <c r="AB78" s="207"/>
      <c r="AC78" s="207"/>
      <c r="AD78" s="207"/>
      <c r="AE78" s="207"/>
      <c r="AF78" s="186">
        <f t="shared" si="25"/>
        <v>0</v>
      </c>
      <c r="AG78" s="186">
        <f t="shared" si="26"/>
        <v>0</v>
      </c>
      <c r="AH78" s="256" t="e">
        <f t="shared" si="27"/>
        <v>#DIV/0!</v>
      </c>
      <c r="AI78" s="695"/>
      <c r="AJ78" s="207">
        <f t="shared" si="28"/>
        <v>0</v>
      </c>
      <c r="AK78" s="455"/>
      <c r="AL78" s="186">
        <f t="shared" si="29"/>
        <v>0</v>
      </c>
      <c r="AM78" s="186">
        <f t="shared" si="30"/>
        <v>0</v>
      </c>
      <c r="AN78" s="207"/>
      <c r="AO78" s="207"/>
      <c r="AP78" s="207"/>
      <c r="AQ78" s="207"/>
      <c r="AR78" s="207"/>
      <c r="AS78" s="207"/>
      <c r="AT78" s="207"/>
      <c r="AU78" s="241"/>
      <c r="AV78" s="207">
        <f t="shared" si="31"/>
        <v>0</v>
      </c>
      <c r="AW78" s="508" t="e">
        <f t="shared" si="32"/>
        <v>#DIV/0!</v>
      </c>
      <c r="AX78" s="207">
        <f t="shared" si="33"/>
        <v>0</v>
      </c>
      <c r="AY78" s="207">
        <f t="shared" si="34"/>
        <v>0</v>
      </c>
      <c r="AZ78" s="207"/>
      <c r="BA78" s="207"/>
      <c r="BB78" s="207"/>
      <c r="BC78" s="207"/>
      <c r="BD78" s="207"/>
      <c r="BE78" s="207"/>
      <c r="BF78" s="207"/>
      <c r="BG78" s="207"/>
      <c r="BH78" s="186">
        <f t="shared" si="35"/>
        <v>0</v>
      </c>
      <c r="BI78" s="186">
        <f t="shared" si="36"/>
        <v>0</v>
      </c>
      <c r="BJ78" s="207"/>
      <c r="BK78" s="207"/>
      <c r="BL78" s="207"/>
      <c r="BM78" s="207"/>
      <c r="BN78" s="207"/>
      <c r="BO78" s="207"/>
      <c r="BP78" s="207"/>
      <c r="BQ78" s="400"/>
      <c r="BR78" s="287"/>
      <c r="BS78" s="287"/>
      <c r="BT78" s="287"/>
      <c r="BU78" s="287"/>
      <c r="BV78" s="287"/>
      <c r="BW78" s="287"/>
      <c r="BX78" s="287"/>
      <c r="BY78" s="287"/>
    </row>
    <row r="79" spans="1:77" s="21" customFormat="1" hidden="1" x14ac:dyDescent="0.25">
      <c r="A79" s="23"/>
      <c r="B79" s="195"/>
      <c r="C79" s="27"/>
      <c r="D79" s="207"/>
      <c r="E79" s="207"/>
      <c r="F79" s="186">
        <f t="shared" si="18"/>
        <v>0</v>
      </c>
      <c r="G79" s="186">
        <f t="shared" si="19"/>
        <v>0</v>
      </c>
      <c r="H79" s="200"/>
      <c r="I79" s="207"/>
      <c r="J79" s="207"/>
      <c r="K79" s="207"/>
      <c r="L79" s="207"/>
      <c r="M79" s="207"/>
      <c r="N79" s="207"/>
      <c r="O79" s="207"/>
      <c r="P79" s="186">
        <f t="shared" si="20"/>
        <v>0</v>
      </c>
      <c r="Q79" s="186">
        <f t="shared" si="21"/>
        <v>0</v>
      </c>
      <c r="R79" s="684" t="e">
        <f t="shared" si="22"/>
        <v>#DIV/0!</v>
      </c>
      <c r="S79" s="207"/>
      <c r="T79" s="207"/>
      <c r="U79" s="207"/>
      <c r="V79" s="186">
        <f t="shared" si="23"/>
        <v>0</v>
      </c>
      <c r="W79" s="186">
        <f t="shared" si="24"/>
        <v>0</v>
      </c>
      <c r="X79" s="207"/>
      <c r="Y79" s="207"/>
      <c r="Z79" s="207"/>
      <c r="AA79" s="207"/>
      <c r="AB79" s="207"/>
      <c r="AC79" s="207"/>
      <c r="AD79" s="207"/>
      <c r="AE79" s="207"/>
      <c r="AF79" s="186">
        <f t="shared" si="25"/>
        <v>0</v>
      </c>
      <c r="AG79" s="186">
        <f t="shared" si="26"/>
        <v>0</v>
      </c>
      <c r="AH79" s="256" t="e">
        <f t="shared" si="27"/>
        <v>#DIV/0!</v>
      </c>
      <c r="AI79" s="695"/>
      <c r="AJ79" s="207">
        <f t="shared" si="28"/>
        <v>0</v>
      </c>
      <c r="AK79" s="455"/>
      <c r="AL79" s="186">
        <f t="shared" si="29"/>
        <v>0</v>
      </c>
      <c r="AM79" s="186">
        <f t="shared" si="30"/>
        <v>0</v>
      </c>
      <c r="AN79" s="207"/>
      <c r="AO79" s="207"/>
      <c r="AP79" s="207"/>
      <c r="AQ79" s="207"/>
      <c r="AR79" s="207"/>
      <c r="AS79" s="207"/>
      <c r="AT79" s="207"/>
      <c r="AU79" s="241"/>
      <c r="AV79" s="207">
        <f t="shared" si="31"/>
        <v>0</v>
      </c>
      <c r="AW79" s="508" t="e">
        <f t="shared" si="32"/>
        <v>#DIV/0!</v>
      </c>
      <c r="AX79" s="207">
        <f t="shared" si="33"/>
        <v>0</v>
      </c>
      <c r="AY79" s="207">
        <f t="shared" si="34"/>
        <v>0</v>
      </c>
      <c r="AZ79" s="207"/>
      <c r="BA79" s="207"/>
      <c r="BB79" s="207"/>
      <c r="BC79" s="207"/>
      <c r="BD79" s="207"/>
      <c r="BE79" s="207"/>
      <c r="BF79" s="207"/>
      <c r="BG79" s="207"/>
      <c r="BH79" s="186">
        <f t="shared" si="35"/>
        <v>0</v>
      </c>
      <c r="BI79" s="186">
        <f t="shared" si="36"/>
        <v>0</v>
      </c>
      <c r="BJ79" s="207"/>
      <c r="BK79" s="207"/>
      <c r="BL79" s="207"/>
      <c r="BM79" s="207"/>
      <c r="BN79" s="207"/>
      <c r="BO79" s="207"/>
      <c r="BP79" s="207"/>
      <c r="BQ79" s="400"/>
      <c r="BR79" s="413"/>
      <c r="BS79" s="413"/>
      <c r="BT79" s="413"/>
      <c r="BU79" s="413"/>
      <c r="BV79" s="413"/>
      <c r="BW79" s="413"/>
      <c r="BX79" s="413"/>
      <c r="BY79" s="413"/>
    </row>
    <row r="80" spans="1:77" s="21" customFormat="1" x14ac:dyDescent="0.25">
      <c r="A80" s="257">
        <v>4</v>
      </c>
      <c r="B80" s="42" t="s">
        <v>23</v>
      </c>
      <c r="C80" s="27"/>
      <c r="D80" s="207"/>
      <c r="E80" s="207"/>
      <c r="F80" s="186">
        <f t="shared" si="18"/>
        <v>0</v>
      </c>
      <c r="G80" s="186">
        <f t="shared" si="19"/>
        <v>0</v>
      </c>
      <c r="H80" s="200"/>
      <c r="I80" s="207"/>
      <c r="J80" s="207"/>
      <c r="K80" s="207"/>
      <c r="L80" s="207"/>
      <c r="M80" s="207"/>
      <c r="N80" s="207"/>
      <c r="O80" s="207"/>
      <c r="P80" s="186">
        <f t="shared" si="20"/>
        <v>0</v>
      </c>
      <c r="Q80" s="186">
        <f t="shared" si="21"/>
        <v>0</v>
      </c>
      <c r="R80" s="684" t="e">
        <f t="shared" si="22"/>
        <v>#DIV/0!</v>
      </c>
      <c r="S80" s="207"/>
      <c r="T80" s="207"/>
      <c r="U80" s="207"/>
      <c r="V80" s="186">
        <f t="shared" si="23"/>
        <v>0</v>
      </c>
      <c r="W80" s="186">
        <f t="shared" si="24"/>
        <v>0</v>
      </c>
      <c r="X80" s="207"/>
      <c r="Y80" s="207"/>
      <c r="Z80" s="207"/>
      <c r="AA80" s="207"/>
      <c r="AB80" s="207"/>
      <c r="AC80" s="207"/>
      <c r="AD80" s="207"/>
      <c r="AE80" s="207"/>
      <c r="AF80" s="186">
        <f t="shared" si="25"/>
        <v>0</v>
      </c>
      <c r="AG80" s="186">
        <f t="shared" si="26"/>
        <v>0</v>
      </c>
      <c r="AH80" s="256" t="e">
        <f t="shared" si="27"/>
        <v>#DIV/0!</v>
      </c>
      <c r="AI80" s="695"/>
      <c r="AJ80" s="207">
        <f t="shared" si="28"/>
        <v>0</v>
      </c>
      <c r="AK80" s="455"/>
      <c r="AL80" s="186">
        <f t="shared" si="29"/>
        <v>0</v>
      </c>
      <c r="AM80" s="186">
        <f t="shared" si="30"/>
        <v>0</v>
      </c>
      <c r="AN80" s="207"/>
      <c r="AO80" s="207"/>
      <c r="AP80" s="207"/>
      <c r="AQ80" s="207"/>
      <c r="AR80" s="207"/>
      <c r="AS80" s="207"/>
      <c r="AT80" s="207"/>
      <c r="AU80" s="241"/>
      <c r="AV80" s="207">
        <f t="shared" si="31"/>
        <v>0</v>
      </c>
      <c r="AW80" s="508" t="e">
        <f t="shared" si="32"/>
        <v>#DIV/0!</v>
      </c>
      <c r="AX80" s="207">
        <f t="shared" si="33"/>
        <v>0</v>
      </c>
      <c r="AY80" s="207">
        <f t="shared" si="34"/>
        <v>0</v>
      </c>
      <c r="AZ80" s="207"/>
      <c r="BA80" s="207"/>
      <c r="BB80" s="207"/>
      <c r="BC80" s="207"/>
      <c r="BD80" s="207"/>
      <c r="BE80" s="207"/>
      <c r="BF80" s="207"/>
      <c r="BG80" s="207"/>
      <c r="BH80" s="186">
        <f t="shared" si="35"/>
        <v>0</v>
      </c>
      <c r="BI80" s="186">
        <f t="shared" si="36"/>
        <v>0</v>
      </c>
      <c r="BJ80" s="207"/>
      <c r="BK80" s="207"/>
      <c r="BL80" s="207"/>
      <c r="BM80" s="207"/>
      <c r="BN80" s="207"/>
      <c r="BO80" s="207"/>
      <c r="BP80" s="207"/>
      <c r="BQ80" s="400"/>
      <c r="BR80" s="287"/>
      <c r="BS80" s="287"/>
      <c r="BT80" s="287"/>
      <c r="BU80" s="287"/>
      <c r="BV80" s="287"/>
      <c r="BW80" s="287"/>
      <c r="BX80" s="287"/>
      <c r="BY80" s="287"/>
    </row>
    <row r="81" spans="1:77" s="21" customFormat="1" hidden="1" x14ac:dyDescent="0.25">
      <c r="A81" s="23"/>
      <c r="B81" s="195"/>
      <c r="C81" s="27"/>
      <c r="D81" s="207"/>
      <c r="E81" s="207"/>
      <c r="F81" s="186">
        <f t="shared" si="18"/>
        <v>0</v>
      </c>
      <c r="G81" s="186">
        <f t="shared" si="19"/>
        <v>0</v>
      </c>
      <c r="H81" s="200"/>
      <c r="I81" s="207"/>
      <c r="J81" s="207"/>
      <c r="K81" s="207"/>
      <c r="L81" s="207"/>
      <c r="M81" s="207"/>
      <c r="N81" s="207"/>
      <c r="O81" s="207"/>
      <c r="P81" s="186">
        <f t="shared" si="20"/>
        <v>0</v>
      </c>
      <c r="Q81" s="186">
        <f t="shared" si="21"/>
        <v>0</v>
      </c>
      <c r="R81" s="684" t="e">
        <f t="shared" si="22"/>
        <v>#DIV/0!</v>
      </c>
      <c r="S81" s="207"/>
      <c r="T81" s="207"/>
      <c r="U81" s="207"/>
      <c r="V81" s="186">
        <f t="shared" si="23"/>
        <v>0</v>
      </c>
      <c r="W81" s="186">
        <f t="shared" si="24"/>
        <v>0</v>
      </c>
      <c r="X81" s="207"/>
      <c r="Y81" s="207"/>
      <c r="Z81" s="207"/>
      <c r="AA81" s="207"/>
      <c r="AB81" s="207"/>
      <c r="AC81" s="207"/>
      <c r="AD81" s="207"/>
      <c r="AE81" s="207"/>
      <c r="AF81" s="186">
        <f t="shared" si="25"/>
        <v>0</v>
      </c>
      <c r="AG81" s="186">
        <f t="shared" si="26"/>
        <v>0</v>
      </c>
      <c r="AH81" s="256" t="e">
        <f t="shared" si="27"/>
        <v>#DIV/0!</v>
      </c>
      <c r="AI81" s="695"/>
      <c r="AJ81" s="207">
        <f t="shared" si="28"/>
        <v>0</v>
      </c>
      <c r="AK81" s="455"/>
      <c r="AL81" s="186">
        <f t="shared" si="29"/>
        <v>0</v>
      </c>
      <c r="AM81" s="186">
        <f t="shared" si="30"/>
        <v>0</v>
      </c>
      <c r="AN81" s="207"/>
      <c r="AO81" s="207"/>
      <c r="AP81" s="207"/>
      <c r="AQ81" s="207"/>
      <c r="AR81" s="207"/>
      <c r="AS81" s="207"/>
      <c r="AT81" s="207"/>
      <c r="AU81" s="241"/>
      <c r="AV81" s="207">
        <f t="shared" si="31"/>
        <v>0</v>
      </c>
      <c r="AW81" s="508" t="e">
        <f t="shared" si="32"/>
        <v>#DIV/0!</v>
      </c>
      <c r="AX81" s="207">
        <f t="shared" si="33"/>
        <v>0</v>
      </c>
      <c r="AY81" s="207">
        <f t="shared" si="34"/>
        <v>0</v>
      </c>
      <c r="AZ81" s="207"/>
      <c r="BA81" s="207"/>
      <c r="BB81" s="207"/>
      <c r="BC81" s="207"/>
      <c r="BD81" s="207"/>
      <c r="BE81" s="207"/>
      <c r="BF81" s="207"/>
      <c r="BG81" s="207"/>
      <c r="BH81" s="186">
        <f t="shared" si="35"/>
        <v>0</v>
      </c>
      <c r="BI81" s="186">
        <f t="shared" si="36"/>
        <v>0</v>
      </c>
      <c r="BJ81" s="207"/>
      <c r="BK81" s="207"/>
      <c r="BL81" s="207"/>
      <c r="BM81" s="207"/>
      <c r="BN81" s="207"/>
      <c r="BO81" s="207"/>
      <c r="BP81" s="207"/>
      <c r="BQ81" s="400"/>
      <c r="BR81" s="413"/>
      <c r="BS81" s="413"/>
      <c r="BT81" s="413"/>
      <c r="BU81" s="413"/>
      <c r="BV81" s="413"/>
      <c r="BW81" s="413"/>
      <c r="BX81" s="413"/>
      <c r="BY81" s="413"/>
    </row>
    <row r="82" spans="1:77" s="21" customFormat="1" x14ac:dyDescent="0.25">
      <c r="A82" s="257">
        <v>5</v>
      </c>
      <c r="B82" s="42" t="s">
        <v>24</v>
      </c>
      <c r="C82" s="27"/>
      <c r="D82" s="207"/>
      <c r="E82" s="207"/>
      <c r="F82" s="186">
        <f t="shared" si="18"/>
        <v>0</v>
      </c>
      <c r="G82" s="186">
        <f t="shared" si="19"/>
        <v>0</v>
      </c>
      <c r="H82" s="200"/>
      <c r="I82" s="207"/>
      <c r="J82" s="207"/>
      <c r="K82" s="207"/>
      <c r="L82" s="207"/>
      <c r="M82" s="207"/>
      <c r="N82" s="207"/>
      <c r="O82" s="207"/>
      <c r="P82" s="186">
        <f t="shared" si="20"/>
        <v>0</v>
      </c>
      <c r="Q82" s="186">
        <f t="shared" si="21"/>
        <v>0</v>
      </c>
      <c r="R82" s="684" t="e">
        <f t="shared" si="22"/>
        <v>#DIV/0!</v>
      </c>
      <c r="S82" s="207"/>
      <c r="T82" s="207"/>
      <c r="U82" s="207"/>
      <c r="V82" s="186">
        <f t="shared" si="23"/>
        <v>0</v>
      </c>
      <c r="W82" s="186">
        <f t="shared" si="24"/>
        <v>0</v>
      </c>
      <c r="X82" s="207"/>
      <c r="Y82" s="207"/>
      <c r="Z82" s="207"/>
      <c r="AA82" s="207"/>
      <c r="AB82" s="207"/>
      <c r="AC82" s="207"/>
      <c r="AD82" s="207"/>
      <c r="AE82" s="207"/>
      <c r="AF82" s="186">
        <f t="shared" si="25"/>
        <v>0</v>
      </c>
      <c r="AG82" s="186">
        <f t="shared" si="26"/>
        <v>0</v>
      </c>
      <c r="AH82" s="256" t="e">
        <f t="shared" si="27"/>
        <v>#DIV/0!</v>
      </c>
      <c r="AI82" s="695"/>
      <c r="AJ82" s="207">
        <f t="shared" si="28"/>
        <v>0</v>
      </c>
      <c r="AK82" s="455"/>
      <c r="AL82" s="186">
        <f t="shared" si="29"/>
        <v>0</v>
      </c>
      <c r="AM82" s="186">
        <f t="shared" si="30"/>
        <v>0</v>
      </c>
      <c r="AN82" s="207"/>
      <c r="AO82" s="207"/>
      <c r="AP82" s="207"/>
      <c r="AQ82" s="207"/>
      <c r="AR82" s="207"/>
      <c r="AS82" s="207"/>
      <c r="AT82" s="207"/>
      <c r="AU82" s="241"/>
      <c r="AV82" s="207">
        <f t="shared" si="31"/>
        <v>0</v>
      </c>
      <c r="AW82" s="508" t="e">
        <f t="shared" si="32"/>
        <v>#DIV/0!</v>
      </c>
      <c r="AX82" s="207">
        <f t="shared" si="33"/>
        <v>0</v>
      </c>
      <c r="AY82" s="207">
        <f t="shared" si="34"/>
        <v>0</v>
      </c>
      <c r="AZ82" s="207"/>
      <c r="BA82" s="207"/>
      <c r="BB82" s="207"/>
      <c r="BC82" s="207"/>
      <c r="BD82" s="207"/>
      <c r="BE82" s="207"/>
      <c r="BF82" s="207"/>
      <c r="BG82" s="207"/>
      <c r="BH82" s="186">
        <f t="shared" si="35"/>
        <v>0</v>
      </c>
      <c r="BI82" s="186">
        <f t="shared" si="36"/>
        <v>0</v>
      </c>
      <c r="BJ82" s="207"/>
      <c r="BK82" s="207"/>
      <c r="BL82" s="207"/>
      <c r="BM82" s="207"/>
      <c r="BN82" s="207"/>
      <c r="BO82" s="207"/>
      <c r="BP82" s="207"/>
      <c r="BQ82" s="400"/>
      <c r="BR82" s="287"/>
      <c r="BS82" s="287"/>
      <c r="BT82" s="287"/>
      <c r="BU82" s="287"/>
      <c r="BV82" s="287"/>
      <c r="BW82" s="287"/>
      <c r="BX82" s="287"/>
      <c r="BY82" s="287"/>
    </row>
    <row r="83" spans="1:77" s="21" customFormat="1" hidden="1" x14ac:dyDescent="0.25">
      <c r="A83" s="23"/>
      <c r="B83" s="19"/>
      <c r="C83" s="27"/>
      <c r="D83" s="207"/>
      <c r="E83" s="207"/>
      <c r="F83" s="186">
        <f t="shared" si="18"/>
        <v>0</v>
      </c>
      <c r="G83" s="186">
        <f t="shared" si="19"/>
        <v>0</v>
      </c>
      <c r="H83" s="200"/>
      <c r="I83" s="207"/>
      <c r="J83" s="207"/>
      <c r="K83" s="207"/>
      <c r="L83" s="207"/>
      <c r="M83" s="207"/>
      <c r="N83" s="207"/>
      <c r="O83" s="207"/>
      <c r="P83" s="186">
        <f t="shared" si="20"/>
        <v>0</v>
      </c>
      <c r="Q83" s="186">
        <f t="shared" si="21"/>
        <v>0</v>
      </c>
      <c r="R83" s="684" t="e">
        <f t="shared" si="22"/>
        <v>#DIV/0!</v>
      </c>
      <c r="S83" s="207"/>
      <c r="T83" s="207"/>
      <c r="U83" s="207"/>
      <c r="V83" s="186">
        <f t="shared" si="23"/>
        <v>0</v>
      </c>
      <c r="W83" s="186">
        <f t="shared" si="24"/>
        <v>0</v>
      </c>
      <c r="X83" s="207"/>
      <c r="Y83" s="207"/>
      <c r="Z83" s="207"/>
      <c r="AA83" s="207"/>
      <c r="AB83" s="207"/>
      <c r="AC83" s="207"/>
      <c r="AD83" s="207"/>
      <c r="AE83" s="207"/>
      <c r="AF83" s="186">
        <f t="shared" si="25"/>
        <v>0</v>
      </c>
      <c r="AG83" s="186">
        <f t="shared" si="26"/>
        <v>0</v>
      </c>
      <c r="AH83" s="256" t="e">
        <f t="shared" si="27"/>
        <v>#DIV/0!</v>
      </c>
      <c r="AI83" s="695"/>
      <c r="AJ83" s="207">
        <f t="shared" si="28"/>
        <v>0</v>
      </c>
      <c r="AK83" s="455"/>
      <c r="AL83" s="186">
        <f t="shared" si="29"/>
        <v>0</v>
      </c>
      <c r="AM83" s="186">
        <f t="shared" si="30"/>
        <v>0</v>
      </c>
      <c r="AN83" s="207"/>
      <c r="AO83" s="207"/>
      <c r="AP83" s="207"/>
      <c r="AQ83" s="207"/>
      <c r="AR83" s="207"/>
      <c r="AS83" s="207"/>
      <c r="AT83" s="207"/>
      <c r="AU83" s="241"/>
      <c r="AV83" s="207">
        <f t="shared" si="31"/>
        <v>0</v>
      </c>
      <c r="AW83" s="508" t="e">
        <f t="shared" si="32"/>
        <v>#DIV/0!</v>
      </c>
      <c r="AX83" s="207">
        <f t="shared" si="33"/>
        <v>0</v>
      </c>
      <c r="AY83" s="207">
        <f t="shared" si="34"/>
        <v>0</v>
      </c>
      <c r="AZ83" s="207"/>
      <c r="BA83" s="207"/>
      <c r="BB83" s="207"/>
      <c r="BC83" s="207"/>
      <c r="BD83" s="207"/>
      <c r="BE83" s="207"/>
      <c r="BF83" s="207"/>
      <c r="BG83" s="207"/>
      <c r="BH83" s="186">
        <f t="shared" si="35"/>
        <v>0</v>
      </c>
      <c r="BI83" s="186">
        <f t="shared" si="36"/>
        <v>0</v>
      </c>
      <c r="BJ83" s="207"/>
      <c r="BK83" s="207"/>
      <c r="BL83" s="207"/>
      <c r="BM83" s="207"/>
      <c r="BN83" s="207"/>
      <c r="BO83" s="207"/>
      <c r="BP83" s="207"/>
      <c r="BQ83" s="400"/>
      <c r="BR83" s="413"/>
      <c r="BS83" s="413"/>
      <c r="BT83" s="413"/>
      <c r="BU83" s="413"/>
      <c r="BV83" s="413"/>
      <c r="BW83" s="413"/>
      <c r="BX83" s="413"/>
      <c r="BY83" s="413"/>
    </row>
    <row r="84" spans="1:77" s="21" customFormat="1" x14ac:dyDescent="0.25">
      <c r="A84" s="257">
        <v>6</v>
      </c>
      <c r="B84" s="42" t="s">
        <v>25</v>
      </c>
      <c r="C84" s="27"/>
      <c r="D84" s="207"/>
      <c r="E84" s="207"/>
      <c r="F84" s="186">
        <f t="shared" si="18"/>
        <v>0</v>
      </c>
      <c r="G84" s="186">
        <f t="shared" si="19"/>
        <v>0</v>
      </c>
      <c r="H84" s="200"/>
      <c r="I84" s="207"/>
      <c r="J84" s="207"/>
      <c r="K84" s="207"/>
      <c r="L84" s="207"/>
      <c r="M84" s="207"/>
      <c r="N84" s="207"/>
      <c r="O84" s="207"/>
      <c r="P84" s="186">
        <f t="shared" si="20"/>
        <v>0</v>
      </c>
      <c r="Q84" s="186">
        <f t="shared" si="21"/>
        <v>0</v>
      </c>
      <c r="R84" s="684" t="e">
        <f t="shared" si="22"/>
        <v>#DIV/0!</v>
      </c>
      <c r="S84" s="207"/>
      <c r="T84" s="207"/>
      <c r="U84" s="207"/>
      <c r="V84" s="186">
        <f t="shared" si="23"/>
        <v>0</v>
      </c>
      <c r="W84" s="186">
        <f t="shared" si="24"/>
        <v>0</v>
      </c>
      <c r="X84" s="207"/>
      <c r="Y84" s="207"/>
      <c r="Z84" s="207"/>
      <c r="AA84" s="207"/>
      <c r="AB84" s="207"/>
      <c r="AC84" s="207"/>
      <c r="AD84" s="207"/>
      <c r="AE84" s="207"/>
      <c r="AF84" s="186">
        <f t="shared" si="25"/>
        <v>0</v>
      </c>
      <c r="AG84" s="186">
        <f t="shared" si="26"/>
        <v>0</v>
      </c>
      <c r="AH84" s="256" t="e">
        <f t="shared" si="27"/>
        <v>#DIV/0!</v>
      </c>
      <c r="AI84" s="695"/>
      <c r="AJ84" s="207">
        <f t="shared" si="28"/>
        <v>0</v>
      </c>
      <c r="AK84" s="455"/>
      <c r="AL84" s="186">
        <f t="shared" si="29"/>
        <v>0</v>
      </c>
      <c r="AM84" s="186">
        <f t="shared" si="30"/>
        <v>0</v>
      </c>
      <c r="AN84" s="207"/>
      <c r="AO84" s="207"/>
      <c r="AP84" s="207"/>
      <c r="AQ84" s="207"/>
      <c r="AR84" s="207"/>
      <c r="AS84" s="207"/>
      <c r="AT84" s="207"/>
      <c r="AU84" s="241"/>
      <c r="AV84" s="207">
        <f t="shared" si="31"/>
        <v>0</v>
      </c>
      <c r="AW84" s="508" t="e">
        <f t="shared" si="32"/>
        <v>#DIV/0!</v>
      </c>
      <c r="AX84" s="207">
        <f t="shared" si="33"/>
        <v>0</v>
      </c>
      <c r="AY84" s="207">
        <f t="shared" si="34"/>
        <v>0</v>
      </c>
      <c r="AZ84" s="207"/>
      <c r="BA84" s="207"/>
      <c r="BB84" s="207"/>
      <c r="BC84" s="207"/>
      <c r="BD84" s="207"/>
      <c r="BE84" s="207"/>
      <c r="BF84" s="207"/>
      <c r="BG84" s="207"/>
      <c r="BH84" s="186">
        <f t="shared" si="35"/>
        <v>0</v>
      </c>
      <c r="BI84" s="186">
        <f t="shared" si="36"/>
        <v>0</v>
      </c>
      <c r="BJ84" s="207"/>
      <c r="BK84" s="207"/>
      <c r="BL84" s="207"/>
      <c r="BM84" s="207"/>
      <c r="BN84" s="207"/>
      <c r="BO84" s="207"/>
      <c r="BP84" s="207"/>
      <c r="BQ84" s="400"/>
      <c r="BR84" s="287"/>
      <c r="BS84" s="287"/>
      <c r="BT84" s="287"/>
      <c r="BU84" s="287"/>
      <c r="BV84" s="287"/>
      <c r="BW84" s="287"/>
      <c r="BX84" s="287"/>
      <c r="BY84" s="287"/>
    </row>
    <row r="85" spans="1:77" s="21" customFormat="1" hidden="1" x14ac:dyDescent="0.25">
      <c r="A85" s="23"/>
      <c r="B85" s="19"/>
      <c r="C85" s="27"/>
      <c r="D85" s="207"/>
      <c r="E85" s="207"/>
      <c r="F85" s="186">
        <f t="shared" si="18"/>
        <v>0</v>
      </c>
      <c r="G85" s="186">
        <f t="shared" si="19"/>
        <v>0</v>
      </c>
      <c r="H85" s="200"/>
      <c r="I85" s="207"/>
      <c r="J85" s="207"/>
      <c r="K85" s="207"/>
      <c r="L85" s="207"/>
      <c r="M85" s="207"/>
      <c r="N85" s="207"/>
      <c r="O85" s="207"/>
      <c r="P85" s="186">
        <f t="shared" si="20"/>
        <v>0</v>
      </c>
      <c r="Q85" s="186">
        <f t="shared" si="21"/>
        <v>0</v>
      </c>
      <c r="R85" s="684" t="e">
        <f t="shared" si="22"/>
        <v>#DIV/0!</v>
      </c>
      <c r="S85" s="207"/>
      <c r="T85" s="207"/>
      <c r="U85" s="207"/>
      <c r="V85" s="186">
        <f t="shared" si="23"/>
        <v>0</v>
      </c>
      <c r="W85" s="186">
        <f t="shared" si="24"/>
        <v>0</v>
      </c>
      <c r="X85" s="207"/>
      <c r="Y85" s="207"/>
      <c r="Z85" s="207"/>
      <c r="AA85" s="207"/>
      <c r="AB85" s="207"/>
      <c r="AC85" s="207"/>
      <c r="AD85" s="207"/>
      <c r="AE85" s="207"/>
      <c r="AF85" s="186">
        <f t="shared" si="25"/>
        <v>0</v>
      </c>
      <c r="AG85" s="186">
        <f t="shared" si="26"/>
        <v>0</v>
      </c>
      <c r="AH85" s="256" t="e">
        <f t="shared" si="27"/>
        <v>#DIV/0!</v>
      </c>
      <c r="AI85" s="695"/>
      <c r="AJ85" s="207">
        <f t="shared" si="28"/>
        <v>0</v>
      </c>
      <c r="AK85" s="455"/>
      <c r="AL85" s="186">
        <f t="shared" si="29"/>
        <v>0</v>
      </c>
      <c r="AM85" s="186">
        <f t="shared" si="30"/>
        <v>0</v>
      </c>
      <c r="AN85" s="207"/>
      <c r="AO85" s="207"/>
      <c r="AP85" s="207"/>
      <c r="AQ85" s="207"/>
      <c r="AR85" s="207"/>
      <c r="AS85" s="207"/>
      <c r="AT85" s="207"/>
      <c r="AU85" s="241"/>
      <c r="AV85" s="207">
        <f t="shared" si="31"/>
        <v>0</v>
      </c>
      <c r="AW85" s="508" t="e">
        <f t="shared" si="32"/>
        <v>#DIV/0!</v>
      </c>
      <c r="AX85" s="207">
        <f t="shared" si="33"/>
        <v>0</v>
      </c>
      <c r="AY85" s="207">
        <f t="shared" si="34"/>
        <v>0</v>
      </c>
      <c r="AZ85" s="207"/>
      <c r="BA85" s="207"/>
      <c r="BB85" s="207"/>
      <c r="BC85" s="207"/>
      <c r="BD85" s="207"/>
      <c r="BE85" s="207"/>
      <c r="BF85" s="207"/>
      <c r="BG85" s="207"/>
      <c r="BH85" s="186">
        <f t="shared" si="35"/>
        <v>0</v>
      </c>
      <c r="BI85" s="186">
        <f t="shared" si="36"/>
        <v>0</v>
      </c>
      <c r="BJ85" s="207"/>
      <c r="BK85" s="207"/>
      <c r="BL85" s="207"/>
      <c r="BM85" s="207"/>
      <c r="BN85" s="207"/>
      <c r="BO85" s="207"/>
      <c r="BP85" s="207"/>
      <c r="BQ85" s="400"/>
      <c r="BR85" s="413"/>
      <c r="BS85" s="413"/>
      <c r="BT85" s="413"/>
      <c r="BU85" s="413"/>
      <c r="BV85" s="413"/>
      <c r="BW85" s="413"/>
      <c r="BX85" s="413"/>
      <c r="BY85" s="413"/>
    </row>
    <row r="86" spans="1:77" s="21" customFormat="1" x14ac:dyDescent="0.25">
      <c r="A86" s="257">
        <v>7</v>
      </c>
      <c r="B86" s="42" t="s">
        <v>26</v>
      </c>
      <c r="C86" s="27"/>
      <c r="D86" s="207"/>
      <c r="E86" s="207"/>
      <c r="F86" s="186">
        <f t="shared" si="18"/>
        <v>0</v>
      </c>
      <c r="G86" s="186">
        <f t="shared" si="19"/>
        <v>0</v>
      </c>
      <c r="H86" s="200"/>
      <c r="I86" s="207"/>
      <c r="J86" s="207"/>
      <c r="K86" s="207"/>
      <c r="L86" s="207"/>
      <c r="M86" s="207"/>
      <c r="N86" s="207"/>
      <c r="O86" s="207"/>
      <c r="P86" s="186">
        <f t="shared" si="20"/>
        <v>0</v>
      </c>
      <c r="Q86" s="186">
        <f t="shared" si="21"/>
        <v>0</v>
      </c>
      <c r="R86" s="684" t="e">
        <f t="shared" si="22"/>
        <v>#DIV/0!</v>
      </c>
      <c r="S86" s="207"/>
      <c r="T86" s="207"/>
      <c r="U86" s="207"/>
      <c r="V86" s="186">
        <f t="shared" si="23"/>
        <v>0</v>
      </c>
      <c r="W86" s="186">
        <f t="shared" si="24"/>
        <v>0</v>
      </c>
      <c r="X86" s="207"/>
      <c r="Y86" s="207"/>
      <c r="Z86" s="207"/>
      <c r="AA86" s="207"/>
      <c r="AB86" s="207"/>
      <c r="AC86" s="207"/>
      <c r="AD86" s="207"/>
      <c r="AE86" s="207"/>
      <c r="AF86" s="186">
        <f t="shared" si="25"/>
        <v>0</v>
      </c>
      <c r="AG86" s="186">
        <f t="shared" si="26"/>
        <v>0</v>
      </c>
      <c r="AH86" s="256" t="e">
        <f t="shared" si="27"/>
        <v>#DIV/0!</v>
      </c>
      <c r="AI86" s="695"/>
      <c r="AJ86" s="207">
        <f t="shared" si="28"/>
        <v>0</v>
      </c>
      <c r="AK86" s="455"/>
      <c r="AL86" s="186">
        <f t="shared" si="29"/>
        <v>0</v>
      </c>
      <c r="AM86" s="186">
        <f t="shared" si="30"/>
        <v>0</v>
      </c>
      <c r="AN86" s="207"/>
      <c r="AO86" s="207"/>
      <c r="AP86" s="207"/>
      <c r="AQ86" s="207"/>
      <c r="AR86" s="207"/>
      <c r="AS86" s="207"/>
      <c r="AT86" s="207"/>
      <c r="AU86" s="241"/>
      <c r="AV86" s="207">
        <f t="shared" si="31"/>
        <v>0</v>
      </c>
      <c r="AW86" s="508" t="e">
        <f t="shared" si="32"/>
        <v>#DIV/0!</v>
      </c>
      <c r="AX86" s="207">
        <f t="shared" si="33"/>
        <v>0</v>
      </c>
      <c r="AY86" s="207">
        <f t="shared" si="34"/>
        <v>0</v>
      </c>
      <c r="AZ86" s="207"/>
      <c r="BA86" s="207"/>
      <c r="BB86" s="207"/>
      <c r="BC86" s="207"/>
      <c r="BD86" s="207"/>
      <c r="BE86" s="207"/>
      <c r="BF86" s="207"/>
      <c r="BG86" s="207"/>
      <c r="BH86" s="186">
        <f t="shared" si="35"/>
        <v>0</v>
      </c>
      <c r="BI86" s="186">
        <f t="shared" si="36"/>
        <v>0</v>
      </c>
      <c r="BJ86" s="207"/>
      <c r="BK86" s="207"/>
      <c r="BL86" s="207"/>
      <c r="BM86" s="207"/>
      <c r="BN86" s="207"/>
      <c r="BO86" s="207"/>
      <c r="BP86" s="207"/>
      <c r="BQ86" s="400"/>
      <c r="BR86" s="287"/>
      <c r="BS86" s="287"/>
      <c r="BT86" s="287"/>
      <c r="BU86" s="287"/>
      <c r="BV86" s="287"/>
      <c r="BW86" s="287"/>
      <c r="BX86" s="287"/>
      <c r="BY86" s="287"/>
    </row>
    <row r="87" spans="1:77" s="21" customFormat="1" hidden="1" x14ac:dyDescent="0.25">
      <c r="A87" s="23"/>
      <c r="B87" s="19"/>
      <c r="C87" s="27"/>
      <c r="D87" s="207"/>
      <c r="E87" s="207"/>
      <c r="F87" s="186">
        <f t="shared" ref="F87:F146" si="45">H87+J87+L87+N87</f>
        <v>0</v>
      </c>
      <c r="G87" s="186">
        <f t="shared" ref="G87:G146" si="46">I87+K87+M87+O87</f>
        <v>0</v>
      </c>
      <c r="H87" s="200"/>
      <c r="I87" s="207"/>
      <c r="J87" s="207"/>
      <c r="K87" s="207"/>
      <c r="L87" s="207"/>
      <c r="M87" s="207"/>
      <c r="N87" s="207"/>
      <c r="O87" s="207"/>
      <c r="P87" s="186">
        <f t="shared" ref="P87:P146" si="47">E87-G87</f>
        <v>0</v>
      </c>
      <c r="Q87" s="186">
        <f t="shared" ref="Q87:Q150" si="48">I87-H87</f>
        <v>0</v>
      </c>
      <c r="R87" s="684" t="e">
        <f t="shared" ref="R87:R150" si="49">I87/H87</f>
        <v>#DIV/0!</v>
      </c>
      <c r="S87" s="207"/>
      <c r="T87" s="207"/>
      <c r="U87" s="207"/>
      <c r="V87" s="186">
        <f t="shared" ref="V87:V146" si="50">X87+Z87+AB87+AD87</f>
        <v>0</v>
      </c>
      <c r="W87" s="186">
        <f t="shared" ref="W87:W146" si="51">Y87+AA87+AC87+AE87</f>
        <v>0</v>
      </c>
      <c r="X87" s="207"/>
      <c r="Y87" s="207"/>
      <c r="Z87" s="207"/>
      <c r="AA87" s="207"/>
      <c r="AB87" s="207"/>
      <c r="AC87" s="207"/>
      <c r="AD87" s="207"/>
      <c r="AE87" s="207"/>
      <c r="AF87" s="186">
        <f t="shared" ref="AF87:AF144" si="52">D87/1.18-U87-W87</f>
        <v>0</v>
      </c>
      <c r="AG87" s="186">
        <f t="shared" ref="AG87:AG150" si="53">Y87-X87</f>
        <v>0</v>
      </c>
      <c r="AH87" s="256" t="e">
        <f t="shared" ref="AH87:AH150" si="54">Y87/X87</f>
        <v>#DIV/0!</v>
      </c>
      <c r="AI87" s="695"/>
      <c r="AJ87" s="207">
        <f t="shared" ref="AJ87:AJ146" si="55">U87+W87-AM87</f>
        <v>0</v>
      </c>
      <c r="AK87" s="455"/>
      <c r="AL87" s="186">
        <f t="shared" ref="AL87:AL146" si="56">AN87+AP87+AR87+AT87</f>
        <v>0</v>
      </c>
      <c r="AM87" s="186">
        <f t="shared" ref="AM87:AM146" si="57">AO87+AQ87+AS87+AU87</f>
        <v>0</v>
      </c>
      <c r="AN87" s="207"/>
      <c r="AO87" s="207"/>
      <c r="AP87" s="207"/>
      <c r="AQ87" s="207"/>
      <c r="AR87" s="207"/>
      <c r="AS87" s="207"/>
      <c r="AT87" s="207"/>
      <c r="AU87" s="241"/>
      <c r="AV87" s="207">
        <f t="shared" ref="AV87:AV150" si="58">AO87-AN87</f>
        <v>0</v>
      </c>
      <c r="AW87" s="508" t="e">
        <f t="shared" ref="AW87:AW150" si="59">AO87/AN87</f>
        <v>#DIV/0!</v>
      </c>
      <c r="AX87" s="207">
        <f t="shared" ref="AX87:AX146" si="60">AZ87+BB87+BD87+BF87</f>
        <v>0</v>
      </c>
      <c r="AY87" s="207">
        <f t="shared" ref="AY87:AY146" si="61">BA87+BC87+BE87+BG87</f>
        <v>0</v>
      </c>
      <c r="AZ87" s="207"/>
      <c r="BA87" s="207"/>
      <c r="BB87" s="207"/>
      <c r="BC87" s="207"/>
      <c r="BD87" s="207"/>
      <c r="BE87" s="207"/>
      <c r="BF87" s="207"/>
      <c r="BG87" s="207"/>
      <c r="BH87" s="186">
        <f t="shared" ref="BH87:BH146" si="62">BJ87+BL87+BN87+BP87</f>
        <v>0</v>
      </c>
      <c r="BI87" s="186">
        <f t="shared" ref="BI87:BI146" si="63">BK87+BM87+BO87+BQ87</f>
        <v>0</v>
      </c>
      <c r="BJ87" s="207"/>
      <c r="BK87" s="207"/>
      <c r="BL87" s="207"/>
      <c r="BM87" s="207"/>
      <c r="BN87" s="207"/>
      <c r="BO87" s="207"/>
      <c r="BP87" s="207"/>
      <c r="BQ87" s="400"/>
      <c r="BR87" s="413"/>
      <c r="BS87" s="413"/>
      <c r="BT87" s="413"/>
      <c r="BU87" s="413"/>
      <c r="BV87" s="413"/>
      <c r="BW87" s="413"/>
      <c r="BX87" s="413"/>
      <c r="BY87" s="413"/>
    </row>
    <row r="88" spans="1:77" s="21" customFormat="1" x14ac:dyDescent="0.25">
      <c r="A88" s="257">
        <v>8</v>
      </c>
      <c r="B88" s="42" t="s">
        <v>27</v>
      </c>
      <c r="C88" s="27"/>
      <c r="D88" s="207"/>
      <c r="E88" s="207"/>
      <c r="F88" s="186">
        <f t="shared" si="45"/>
        <v>0</v>
      </c>
      <c r="G88" s="186">
        <f t="shared" si="46"/>
        <v>0</v>
      </c>
      <c r="H88" s="200"/>
      <c r="I88" s="207"/>
      <c r="J88" s="207"/>
      <c r="K88" s="207"/>
      <c r="L88" s="207"/>
      <c r="M88" s="207"/>
      <c r="N88" s="207"/>
      <c r="O88" s="207"/>
      <c r="P88" s="186">
        <f t="shared" si="47"/>
        <v>0</v>
      </c>
      <c r="Q88" s="186">
        <f t="shared" si="48"/>
        <v>0</v>
      </c>
      <c r="R88" s="684" t="e">
        <f t="shared" si="49"/>
        <v>#DIV/0!</v>
      </c>
      <c r="S88" s="207"/>
      <c r="T88" s="207"/>
      <c r="U88" s="207"/>
      <c r="V88" s="186">
        <f t="shared" si="50"/>
        <v>0</v>
      </c>
      <c r="W88" s="186">
        <f t="shared" si="51"/>
        <v>0</v>
      </c>
      <c r="X88" s="207"/>
      <c r="Y88" s="207"/>
      <c r="Z88" s="207"/>
      <c r="AA88" s="207"/>
      <c r="AB88" s="207"/>
      <c r="AC88" s="207"/>
      <c r="AD88" s="207"/>
      <c r="AE88" s="207"/>
      <c r="AF88" s="186">
        <f t="shared" si="52"/>
        <v>0</v>
      </c>
      <c r="AG88" s="186">
        <f t="shared" si="53"/>
        <v>0</v>
      </c>
      <c r="AH88" s="256" t="e">
        <f t="shared" si="54"/>
        <v>#DIV/0!</v>
      </c>
      <c r="AI88" s="695"/>
      <c r="AJ88" s="207">
        <f t="shared" si="55"/>
        <v>0</v>
      </c>
      <c r="AK88" s="455"/>
      <c r="AL88" s="186">
        <f t="shared" si="56"/>
        <v>0</v>
      </c>
      <c r="AM88" s="186">
        <f t="shared" si="57"/>
        <v>0</v>
      </c>
      <c r="AN88" s="207"/>
      <c r="AO88" s="207"/>
      <c r="AP88" s="207"/>
      <c r="AQ88" s="207"/>
      <c r="AR88" s="207"/>
      <c r="AS88" s="207"/>
      <c r="AT88" s="207"/>
      <c r="AU88" s="241"/>
      <c r="AV88" s="207">
        <f t="shared" si="58"/>
        <v>0</v>
      </c>
      <c r="AW88" s="508" t="e">
        <f t="shared" si="59"/>
        <v>#DIV/0!</v>
      </c>
      <c r="AX88" s="207">
        <f t="shared" si="60"/>
        <v>0</v>
      </c>
      <c r="AY88" s="207">
        <f t="shared" si="61"/>
        <v>0</v>
      </c>
      <c r="AZ88" s="207"/>
      <c r="BA88" s="207"/>
      <c r="BB88" s="207"/>
      <c r="BC88" s="207"/>
      <c r="BD88" s="207"/>
      <c r="BE88" s="207"/>
      <c r="BF88" s="207"/>
      <c r="BG88" s="207"/>
      <c r="BH88" s="186">
        <f t="shared" si="62"/>
        <v>0</v>
      </c>
      <c r="BI88" s="186">
        <f t="shared" si="63"/>
        <v>0</v>
      </c>
      <c r="BJ88" s="207"/>
      <c r="BK88" s="207"/>
      <c r="BL88" s="207"/>
      <c r="BM88" s="207"/>
      <c r="BN88" s="207"/>
      <c r="BO88" s="207"/>
      <c r="BP88" s="207"/>
      <c r="BQ88" s="400"/>
      <c r="BR88" s="287"/>
      <c r="BS88" s="287"/>
      <c r="BT88" s="287"/>
      <c r="BU88" s="287"/>
      <c r="BV88" s="287"/>
      <c r="BW88" s="287"/>
      <c r="BX88" s="287"/>
      <c r="BY88" s="287"/>
    </row>
    <row r="89" spans="1:77" s="21" customFormat="1" hidden="1" x14ac:dyDescent="0.25">
      <c r="A89" s="28"/>
      <c r="B89" s="195"/>
      <c r="C89" s="27"/>
      <c r="D89" s="207"/>
      <c r="E89" s="207"/>
      <c r="F89" s="186">
        <f t="shared" si="45"/>
        <v>0</v>
      </c>
      <c r="G89" s="186">
        <f t="shared" si="46"/>
        <v>0</v>
      </c>
      <c r="H89" s="200"/>
      <c r="I89" s="207"/>
      <c r="J89" s="207"/>
      <c r="K89" s="207"/>
      <c r="L89" s="207"/>
      <c r="M89" s="207"/>
      <c r="N89" s="207"/>
      <c r="O89" s="207"/>
      <c r="P89" s="186">
        <f t="shared" si="47"/>
        <v>0</v>
      </c>
      <c r="Q89" s="186">
        <f t="shared" si="48"/>
        <v>0</v>
      </c>
      <c r="R89" s="684" t="e">
        <f t="shared" si="49"/>
        <v>#DIV/0!</v>
      </c>
      <c r="S89" s="207"/>
      <c r="T89" s="207"/>
      <c r="U89" s="207"/>
      <c r="V89" s="186">
        <f t="shared" si="50"/>
        <v>0</v>
      </c>
      <c r="W89" s="186">
        <f t="shared" si="51"/>
        <v>0</v>
      </c>
      <c r="X89" s="207"/>
      <c r="Y89" s="207"/>
      <c r="Z89" s="207"/>
      <c r="AA89" s="207"/>
      <c r="AB89" s="207"/>
      <c r="AC89" s="207"/>
      <c r="AD89" s="207"/>
      <c r="AE89" s="207"/>
      <c r="AF89" s="186">
        <f t="shared" si="52"/>
        <v>0</v>
      </c>
      <c r="AG89" s="186">
        <f t="shared" si="53"/>
        <v>0</v>
      </c>
      <c r="AH89" s="256" t="e">
        <f t="shared" si="54"/>
        <v>#DIV/0!</v>
      </c>
      <c r="AI89" s="695"/>
      <c r="AJ89" s="207">
        <f t="shared" si="55"/>
        <v>0</v>
      </c>
      <c r="AK89" s="455"/>
      <c r="AL89" s="186">
        <f t="shared" si="56"/>
        <v>0</v>
      </c>
      <c r="AM89" s="186">
        <f t="shared" si="57"/>
        <v>0</v>
      </c>
      <c r="AN89" s="207"/>
      <c r="AO89" s="207"/>
      <c r="AP89" s="207"/>
      <c r="AQ89" s="207"/>
      <c r="AR89" s="207"/>
      <c r="AS89" s="207"/>
      <c r="AT89" s="207"/>
      <c r="AU89" s="241"/>
      <c r="AV89" s="207">
        <f t="shared" si="58"/>
        <v>0</v>
      </c>
      <c r="AW89" s="508" t="e">
        <f t="shared" si="59"/>
        <v>#DIV/0!</v>
      </c>
      <c r="AX89" s="207">
        <f t="shared" si="60"/>
        <v>0</v>
      </c>
      <c r="AY89" s="207">
        <f t="shared" si="61"/>
        <v>0</v>
      </c>
      <c r="AZ89" s="207"/>
      <c r="BA89" s="207"/>
      <c r="BB89" s="207"/>
      <c r="BC89" s="207"/>
      <c r="BD89" s="207"/>
      <c r="BE89" s="207"/>
      <c r="BF89" s="207"/>
      <c r="BG89" s="207"/>
      <c r="BH89" s="186">
        <f t="shared" si="62"/>
        <v>0</v>
      </c>
      <c r="BI89" s="186">
        <f t="shared" si="63"/>
        <v>0</v>
      </c>
      <c r="BJ89" s="207"/>
      <c r="BK89" s="207"/>
      <c r="BL89" s="207"/>
      <c r="BM89" s="207"/>
      <c r="BN89" s="207"/>
      <c r="BO89" s="207"/>
      <c r="BP89" s="207"/>
      <c r="BQ89" s="400"/>
      <c r="BR89" s="413"/>
      <c r="BS89" s="413"/>
      <c r="BT89" s="413"/>
      <c r="BU89" s="413"/>
      <c r="BV89" s="413"/>
      <c r="BW89" s="413"/>
      <c r="BX89" s="413"/>
      <c r="BY89" s="413"/>
    </row>
    <row r="90" spans="1:77" s="21" customFormat="1" x14ac:dyDescent="0.25">
      <c r="A90" s="257">
        <v>9</v>
      </c>
      <c r="B90" s="42" t="s">
        <v>28</v>
      </c>
      <c r="C90" s="27"/>
      <c r="D90" s="207"/>
      <c r="E90" s="207"/>
      <c r="F90" s="186">
        <f t="shared" si="45"/>
        <v>0</v>
      </c>
      <c r="G90" s="186">
        <f t="shared" si="46"/>
        <v>0</v>
      </c>
      <c r="H90" s="200"/>
      <c r="I90" s="207"/>
      <c r="J90" s="207"/>
      <c r="K90" s="207"/>
      <c r="L90" s="207"/>
      <c r="M90" s="207"/>
      <c r="N90" s="207"/>
      <c r="O90" s="207"/>
      <c r="P90" s="186">
        <f t="shared" si="47"/>
        <v>0</v>
      </c>
      <c r="Q90" s="186">
        <f t="shared" si="48"/>
        <v>0</v>
      </c>
      <c r="R90" s="684" t="e">
        <f t="shared" si="49"/>
        <v>#DIV/0!</v>
      </c>
      <c r="S90" s="207"/>
      <c r="T90" s="207"/>
      <c r="U90" s="207"/>
      <c r="V90" s="186">
        <f t="shared" si="50"/>
        <v>0</v>
      </c>
      <c r="W90" s="186">
        <f t="shared" si="51"/>
        <v>0</v>
      </c>
      <c r="X90" s="207"/>
      <c r="Y90" s="207"/>
      <c r="Z90" s="207"/>
      <c r="AA90" s="207"/>
      <c r="AB90" s="207"/>
      <c r="AC90" s="207"/>
      <c r="AD90" s="207"/>
      <c r="AE90" s="207"/>
      <c r="AF90" s="186">
        <f t="shared" si="52"/>
        <v>0</v>
      </c>
      <c r="AG90" s="186">
        <f t="shared" si="53"/>
        <v>0</v>
      </c>
      <c r="AH90" s="256" t="e">
        <f t="shared" si="54"/>
        <v>#DIV/0!</v>
      </c>
      <c r="AI90" s="695"/>
      <c r="AJ90" s="207">
        <f t="shared" si="55"/>
        <v>0</v>
      </c>
      <c r="AK90" s="455"/>
      <c r="AL90" s="186">
        <f t="shared" si="56"/>
        <v>0</v>
      </c>
      <c r="AM90" s="186">
        <f t="shared" si="57"/>
        <v>0</v>
      </c>
      <c r="AN90" s="207"/>
      <c r="AO90" s="207"/>
      <c r="AP90" s="207"/>
      <c r="AQ90" s="207"/>
      <c r="AR90" s="207"/>
      <c r="AS90" s="207"/>
      <c r="AT90" s="207"/>
      <c r="AU90" s="241"/>
      <c r="AV90" s="207">
        <f t="shared" si="58"/>
        <v>0</v>
      </c>
      <c r="AW90" s="508" t="e">
        <f t="shared" si="59"/>
        <v>#DIV/0!</v>
      </c>
      <c r="AX90" s="207">
        <f t="shared" si="60"/>
        <v>0</v>
      </c>
      <c r="AY90" s="207">
        <f t="shared" si="61"/>
        <v>0</v>
      </c>
      <c r="AZ90" s="207"/>
      <c r="BA90" s="207"/>
      <c r="BB90" s="207"/>
      <c r="BC90" s="207"/>
      <c r="BD90" s="207"/>
      <c r="BE90" s="207"/>
      <c r="BF90" s="207"/>
      <c r="BG90" s="207"/>
      <c r="BH90" s="186">
        <f t="shared" si="62"/>
        <v>0</v>
      </c>
      <c r="BI90" s="186">
        <f t="shared" si="63"/>
        <v>0</v>
      </c>
      <c r="BJ90" s="207"/>
      <c r="BK90" s="207"/>
      <c r="BL90" s="207"/>
      <c r="BM90" s="207"/>
      <c r="BN90" s="207"/>
      <c r="BO90" s="207"/>
      <c r="BP90" s="207"/>
      <c r="BQ90" s="400"/>
      <c r="BR90" s="287"/>
      <c r="BS90" s="287"/>
      <c r="BT90" s="287"/>
      <c r="BU90" s="287"/>
      <c r="BV90" s="287"/>
      <c r="BW90" s="287"/>
      <c r="BX90" s="287"/>
      <c r="BY90" s="287"/>
    </row>
    <row r="91" spans="1:77" s="21" customFormat="1" hidden="1" x14ac:dyDescent="0.25">
      <c r="A91" s="28"/>
      <c r="B91" s="195"/>
      <c r="C91" s="27"/>
      <c r="D91" s="207"/>
      <c r="E91" s="207"/>
      <c r="F91" s="186">
        <f t="shared" si="45"/>
        <v>0</v>
      </c>
      <c r="G91" s="186">
        <f t="shared" si="46"/>
        <v>0</v>
      </c>
      <c r="H91" s="200"/>
      <c r="I91" s="207"/>
      <c r="J91" s="207"/>
      <c r="K91" s="207"/>
      <c r="L91" s="207"/>
      <c r="M91" s="207"/>
      <c r="N91" s="207"/>
      <c r="O91" s="207"/>
      <c r="P91" s="186">
        <f t="shared" si="47"/>
        <v>0</v>
      </c>
      <c r="Q91" s="186">
        <f t="shared" si="48"/>
        <v>0</v>
      </c>
      <c r="R91" s="684" t="e">
        <f t="shared" si="49"/>
        <v>#DIV/0!</v>
      </c>
      <c r="S91" s="207"/>
      <c r="T91" s="207"/>
      <c r="U91" s="207"/>
      <c r="V91" s="186">
        <f t="shared" si="50"/>
        <v>0</v>
      </c>
      <c r="W91" s="186">
        <f t="shared" si="51"/>
        <v>0</v>
      </c>
      <c r="X91" s="207"/>
      <c r="Y91" s="207"/>
      <c r="Z91" s="207"/>
      <c r="AA91" s="207"/>
      <c r="AB91" s="207"/>
      <c r="AC91" s="207"/>
      <c r="AD91" s="207"/>
      <c r="AE91" s="207"/>
      <c r="AF91" s="186">
        <f t="shared" si="52"/>
        <v>0</v>
      </c>
      <c r="AG91" s="186">
        <f t="shared" si="53"/>
        <v>0</v>
      </c>
      <c r="AH91" s="256" t="e">
        <f t="shared" si="54"/>
        <v>#DIV/0!</v>
      </c>
      <c r="AI91" s="695"/>
      <c r="AJ91" s="207">
        <f t="shared" si="55"/>
        <v>0</v>
      </c>
      <c r="AK91" s="455"/>
      <c r="AL91" s="186">
        <f t="shared" si="56"/>
        <v>0</v>
      </c>
      <c r="AM91" s="186">
        <f t="shared" si="57"/>
        <v>0</v>
      </c>
      <c r="AN91" s="207"/>
      <c r="AO91" s="207"/>
      <c r="AP91" s="207"/>
      <c r="AQ91" s="207"/>
      <c r="AR91" s="207"/>
      <c r="AS91" s="207"/>
      <c r="AT91" s="207"/>
      <c r="AU91" s="241"/>
      <c r="AV91" s="207">
        <f t="shared" si="58"/>
        <v>0</v>
      </c>
      <c r="AW91" s="508" t="e">
        <f t="shared" si="59"/>
        <v>#DIV/0!</v>
      </c>
      <c r="AX91" s="207">
        <f t="shared" si="60"/>
        <v>0</v>
      </c>
      <c r="AY91" s="207">
        <f t="shared" si="61"/>
        <v>0</v>
      </c>
      <c r="AZ91" s="207"/>
      <c r="BA91" s="207"/>
      <c r="BB91" s="207"/>
      <c r="BC91" s="207"/>
      <c r="BD91" s="207"/>
      <c r="BE91" s="207"/>
      <c r="BF91" s="207"/>
      <c r="BG91" s="207"/>
      <c r="BH91" s="186">
        <f t="shared" si="62"/>
        <v>0</v>
      </c>
      <c r="BI91" s="186">
        <f t="shared" si="63"/>
        <v>0</v>
      </c>
      <c r="BJ91" s="207"/>
      <c r="BK91" s="207"/>
      <c r="BL91" s="207"/>
      <c r="BM91" s="207"/>
      <c r="BN91" s="207"/>
      <c r="BO91" s="207"/>
      <c r="BP91" s="207"/>
      <c r="BQ91" s="400"/>
      <c r="BR91" s="413"/>
      <c r="BS91" s="413"/>
      <c r="BT91" s="413"/>
      <c r="BU91" s="413"/>
      <c r="BV91" s="413"/>
      <c r="BW91" s="413"/>
      <c r="BX91" s="413"/>
      <c r="BY91" s="413"/>
    </row>
    <row r="92" spans="1:77" s="21" customFormat="1" x14ac:dyDescent="0.25">
      <c r="A92" s="257">
        <v>10</v>
      </c>
      <c r="B92" s="42" t="s">
        <v>29</v>
      </c>
      <c r="C92" s="27"/>
      <c r="D92" s="207"/>
      <c r="E92" s="207"/>
      <c r="F92" s="186">
        <f t="shared" si="45"/>
        <v>0</v>
      </c>
      <c r="G92" s="186">
        <f t="shared" si="46"/>
        <v>0</v>
      </c>
      <c r="H92" s="200"/>
      <c r="I92" s="207"/>
      <c r="J92" s="207"/>
      <c r="K92" s="207"/>
      <c r="L92" s="207"/>
      <c r="M92" s="207"/>
      <c r="N92" s="207"/>
      <c r="O92" s="207"/>
      <c r="P92" s="186">
        <f t="shared" si="47"/>
        <v>0</v>
      </c>
      <c r="Q92" s="186">
        <f t="shared" si="48"/>
        <v>0</v>
      </c>
      <c r="R92" s="684" t="e">
        <f t="shared" si="49"/>
        <v>#DIV/0!</v>
      </c>
      <c r="S92" s="207"/>
      <c r="T92" s="207"/>
      <c r="U92" s="207"/>
      <c r="V92" s="186">
        <f t="shared" si="50"/>
        <v>0</v>
      </c>
      <c r="W92" s="186">
        <f t="shared" si="51"/>
        <v>0</v>
      </c>
      <c r="X92" s="207"/>
      <c r="Y92" s="207"/>
      <c r="Z92" s="207"/>
      <c r="AA92" s="207"/>
      <c r="AB92" s="207"/>
      <c r="AC92" s="207"/>
      <c r="AD92" s="207"/>
      <c r="AE92" s="207"/>
      <c r="AF92" s="186">
        <f t="shared" si="52"/>
        <v>0</v>
      </c>
      <c r="AG92" s="186">
        <f t="shared" si="53"/>
        <v>0</v>
      </c>
      <c r="AH92" s="256" t="e">
        <f t="shared" si="54"/>
        <v>#DIV/0!</v>
      </c>
      <c r="AI92" s="695"/>
      <c r="AJ92" s="207">
        <f t="shared" si="55"/>
        <v>0</v>
      </c>
      <c r="AK92" s="455"/>
      <c r="AL92" s="186">
        <f t="shared" si="56"/>
        <v>0</v>
      </c>
      <c r="AM92" s="186">
        <f t="shared" si="57"/>
        <v>0</v>
      </c>
      <c r="AN92" s="207"/>
      <c r="AO92" s="207"/>
      <c r="AP92" s="207"/>
      <c r="AQ92" s="207"/>
      <c r="AR92" s="207"/>
      <c r="AS92" s="207"/>
      <c r="AT92" s="207"/>
      <c r="AU92" s="241"/>
      <c r="AV92" s="207">
        <f t="shared" si="58"/>
        <v>0</v>
      </c>
      <c r="AW92" s="508" t="e">
        <f t="shared" si="59"/>
        <v>#DIV/0!</v>
      </c>
      <c r="AX92" s="207">
        <f t="shared" si="60"/>
        <v>0</v>
      </c>
      <c r="AY92" s="207">
        <f t="shared" si="61"/>
        <v>0</v>
      </c>
      <c r="AZ92" s="207"/>
      <c r="BA92" s="207"/>
      <c r="BB92" s="207"/>
      <c r="BC92" s="207"/>
      <c r="BD92" s="207"/>
      <c r="BE92" s="207"/>
      <c r="BF92" s="207"/>
      <c r="BG92" s="207"/>
      <c r="BH92" s="186">
        <f t="shared" si="62"/>
        <v>0</v>
      </c>
      <c r="BI92" s="186">
        <f t="shared" si="63"/>
        <v>0</v>
      </c>
      <c r="BJ92" s="207"/>
      <c r="BK92" s="207"/>
      <c r="BL92" s="207"/>
      <c r="BM92" s="207"/>
      <c r="BN92" s="207"/>
      <c r="BO92" s="207"/>
      <c r="BP92" s="207"/>
      <c r="BQ92" s="400"/>
      <c r="BR92" s="287"/>
      <c r="BS92" s="287"/>
      <c r="BT92" s="287"/>
      <c r="BU92" s="287"/>
      <c r="BV92" s="287"/>
      <c r="BW92" s="287"/>
      <c r="BX92" s="287"/>
      <c r="BY92" s="287"/>
    </row>
    <row r="93" spans="1:77" s="21" customFormat="1" hidden="1" x14ac:dyDescent="0.25">
      <c r="A93" s="28"/>
      <c r="B93" s="195"/>
      <c r="C93" s="27"/>
      <c r="D93" s="207"/>
      <c r="E93" s="207"/>
      <c r="F93" s="186">
        <f t="shared" si="45"/>
        <v>0</v>
      </c>
      <c r="G93" s="186">
        <f t="shared" si="46"/>
        <v>0</v>
      </c>
      <c r="H93" s="200"/>
      <c r="I93" s="200"/>
      <c r="J93" s="200"/>
      <c r="K93" s="200"/>
      <c r="L93" s="200"/>
      <c r="M93" s="200"/>
      <c r="N93" s="200"/>
      <c r="O93" s="200"/>
      <c r="P93" s="186">
        <f t="shared" si="47"/>
        <v>0</v>
      </c>
      <c r="Q93" s="186">
        <f t="shared" si="48"/>
        <v>0</v>
      </c>
      <c r="R93" s="684" t="e">
        <f t="shared" si="49"/>
        <v>#DIV/0!</v>
      </c>
      <c r="S93" s="200"/>
      <c r="T93" s="200"/>
      <c r="U93" s="207"/>
      <c r="V93" s="186">
        <f t="shared" si="50"/>
        <v>0</v>
      </c>
      <c r="W93" s="186">
        <f t="shared" si="51"/>
        <v>0</v>
      </c>
      <c r="X93" s="200"/>
      <c r="Y93" s="200"/>
      <c r="Z93" s="200"/>
      <c r="AA93" s="200"/>
      <c r="AB93" s="200"/>
      <c r="AC93" s="200"/>
      <c r="AD93" s="200"/>
      <c r="AE93" s="200"/>
      <c r="AF93" s="186">
        <f t="shared" si="52"/>
        <v>0</v>
      </c>
      <c r="AG93" s="186">
        <f t="shared" si="53"/>
        <v>0</v>
      </c>
      <c r="AH93" s="256" t="e">
        <f t="shared" si="54"/>
        <v>#DIV/0!</v>
      </c>
      <c r="AI93" s="695"/>
      <c r="AJ93" s="207">
        <f t="shared" si="55"/>
        <v>0</v>
      </c>
      <c r="AK93" s="455"/>
      <c r="AL93" s="186">
        <f t="shared" si="56"/>
        <v>0</v>
      </c>
      <c r="AM93" s="186">
        <f t="shared" si="57"/>
        <v>0</v>
      </c>
      <c r="AN93" s="200"/>
      <c r="AO93" s="200"/>
      <c r="AP93" s="200"/>
      <c r="AQ93" s="200"/>
      <c r="AR93" s="200"/>
      <c r="AS93" s="200"/>
      <c r="AT93" s="200"/>
      <c r="AU93" s="238"/>
      <c r="AV93" s="207">
        <f t="shared" si="58"/>
        <v>0</v>
      </c>
      <c r="AW93" s="508" t="e">
        <f t="shared" si="59"/>
        <v>#DIV/0!</v>
      </c>
      <c r="AX93" s="207">
        <f t="shared" si="60"/>
        <v>0</v>
      </c>
      <c r="AY93" s="207">
        <f t="shared" si="61"/>
        <v>0</v>
      </c>
      <c r="AZ93" s="200"/>
      <c r="BA93" s="200"/>
      <c r="BB93" s="200"/>
      <c r="BC93" s="200"/>
      <c r="BD93" s="200"/>
      <c r="BE93" s="200"/>
      <c r="BF93" s="200"/>
      <c r="BG93" s="200"/>
      <c r="BH93" s="186">
        <f t="shared" si="62"/>
        <v>0</v>
      </c>
      <c r="BI93" s="186">
        <f t="shared" si="63"/>
        <v>0</v>
      </c>
      <c r="BJ93" s="200"/>
      <c r="BK93" s="200"/>
      <c r="BL93" s="200"/>
      <c r="BM93" s="200"/>
      <c r="BN93" s="200"/>
      <c r="BO93" s="200"/>
      <c r="BP93" s="200"/>
      <c r="BQ93" s="397"/>
      <c r="BR93" s="413"/>
      <c r="BS93" s="413"/>
      <c r="BT93" s="413"/>
      <c r="BU93" s="413"/>
      <c r="BV93" s="413"/>
      <c r="BW93" s="413"/>
      <c r="BX93" s="413"/>
      <c r="BY93" s="413"/>
    </row>
    <row r="94" spans="1:77" s="21" customFormat="1" x14ac:dyDescent="0.25">
      <c r="A94" s="257">
        <v>11</v>
      </c>
      <c r="B94" s="42" t="s">
        <v>30</v>
      </c>
      <c r="C94" s="27"/>
      <c r="D94" s="207"/>
      <c r="E94" s="207"/>
      <c r="F94" s="186">
        <f t="shared" si="45"/>
        <v>0</v>
      </c>
      <c r="G94" s="186">
        <f t="shared" si="46"/>
        <v>0</v>
      </c>
      <c r="H94" s="200"/>
      <c r="I94" s="207"/>
      <c r="J94" s="207"/>
      <c r="K94" s="207"/>
      <c r="L94" s="207"/>
      <c r="M94" s="207"/>
      <c r="N94" s="207"/>
      <c r="O94" s="207"/>
      <c r="P94" s="186">
        <f t="shared" si="47"/>
        <v>0</v>
      </c>
      <c r="Q94" s="186">
        <f t="shared" si="48"/>
        <v>0</v>
      </c>
      <c r="R94" s="684" t="e">
        <f t="shared" si="49"/>
        <v>#DIV/0!</v>
      </c>
      <c r="S94" s="207"/>
      <c r="T94" s="207"/>
      <c r="U94" s="207"/>
      <c r="V94" s="186">
        <f t="shared" si="50"/>
        <v>0</v>
      </c>
      <c r="W94" s="186">
        <f t="shared" si="51"/>
        <v>0</v>
      </c>
      <c r="X94" s="207"/>
      <c r="Y94" s="207"/>
      <c r="Z94" s="207"/>
      <c r="AA94" s="207"/>
      <c r="AB94" s="207"/>
      <c r="AC94" s="207"/>
      <c r="AD94" s="207"/>
      <c r="AE94" s="207"/>
      <c r="AF94" s="186">
        <f t="shared" si="52"/>
        <v>0</v>
      </c>
      <c r="AG94" s="186">
        <f t="shared" si="53"/>
        <v>0</v>
      </c>
      <c r="AH94" s="256" t="e">
        <f t="shared" si="54"/>
        <v>#DIV/0!</v>
      </c>
      <c r="AI94" s="695"/>
      <c r="AJ94" s="207">
        <f t="shared" si="55"/>
        <v>0</v>
      </c>
      <c r="AK94" s="455"/>
      <c r="AL94" s="186">
        <f t="shared" si="56"/>
        <v>0</v>
      </c>
      <c r="AM94" s="186">
        <f t="shared" si="57"/>
        <v>0</v>
      </c>
      <c r="AN94" s="207"/>
      <c r="AO94" s="207"/>
      <c r="AP94" s="207"/>
      <c r="AQ94" s="207"/>
      <c r="AR94" s="207"/>
      <c r="AS94" s="207"/>
      <c r="AT94" s="207"/>
      <c r="AU94" s="241"/>
      <c r="AV94" s="207">
        <f t="shared" si="58"/>
        <v>0</v>
      </c>
      <c r="AW94" s="508" t="e">
        <f t="shared" si="59"/>
        <v>#DIV/0!</v>
      </c>
      <c r="AX94" s="207">
        <f t="shared" si="60"/>
        <v>0</v>
      </c>
      <c r="AY94" s="207">
        <f t="shared" si="61"/>
        <v>0</v>
      </c>
      <c r="AZ94" s="207"/>
      <c r="BA94" s="207"/>
      <c r="BB94" s="207"/>
      <c r="BC94" s="207"/>
      <c r="BD94" s="207"/>
      <c r="BE94" s="207"/>
      <c r="BF94" s="207"/>
      <c r="BG94" s="207"/>
      <c r="BH94" s="186">
        <f t="shared" si="62"/>
        <v>0</v>
      </c>
      <c r="BI94" s="186">
        <f t="shared" si="63"/>
        <v>0</v>
      </c>
      <c r="BJ94" s="207"/>
      <c r="BK94" s="207"/>
      <c r="BL94" s="207"/>
      <c r="BM94" s="207"/>
      <c r="BN94" s="207"/>
      <c r="BO94" s="207"/>
      <c r="BP94" s="207"/>
      <c r="BQ94" s="400"/>
      <c r="BR94" s="287"/>
      <c r="BS94" s="287"/>
      <c r="BT94" s="287"/>
      <c r="BU94" s="287"/>
      <c r="BV94" s="287"/>
      <c r="BW94" s="287"/>
      <c r="BX94" s="287"/>
      <c r="BY94" s="287"/>
    </row>
    <row r="95" spans="1:77" s="21" customFormat="1" hidden="1" x14ac:dyDescent="0.25">
      <c r="A95" s="28"/>
      <c r="B95" s="195"/>
      <c r="C95" s="27"/>
      <c r="D95" s="207"/>
      <c r="E95" s="207"/>
      <c r="F95" s="186">
        <f t="shared" si="45"/>
        <v>0</v>
      </c>
      <c r="G95" s="186">
        <f t="shared" si="46"/>
        <v>0</v>
      </c>
      <c r="H95" s="200"/>
      <c r="I95" s="207"/>
      <c r="J95" s="207"/>
      <c r="K95" s="207"/>
      <c r="L95" s="207"/>
      <c r="M95" s="207"/>
      <c r="N95" s="207"/>
      <c r="O95" s="207"/>
      <c r="P95" s="186">
        <f t="shared" si="47"/>
        <v>0</v>
      </c>
      <c r="Q95" s="186">
        <f t="shared" si="48"/>
        <v>0</v>
      </c>
      <c r="R95" s="684" t="e">
        <f t="shared" si="49"/>
        <v>#DIV/0!</v>
      </c>
      <c r="S95" s="207"/>
      <c r="T95" s="207"/>
      <c r="U95" s="207"/>
      <c r="V95" s="186">
        <f t="shared" si="50"/>
        <v>0</v>
      </c>
      <c r="W95" s="186">
        <f t="shared" si="51"/>
        <v>0</v>
      </c>
      <c r="X95" s="207"/>
      <c r="Y95" s="207"/>
      <c r="Z95" s="207"/>
      <c r="AA95" s="207"/>
      <c r="AB95" s="207"/>
      <c r="AC95" s="207"/>
      <c r="AD95" s="207"/>
      <c r="AE95" s="207"/>
      <c r="AF95" s="186">
        <f t="shared" si="52"/>
        <v>0</v>
      </c>
      <c r="AG95" s="186">
        <f t="shared" si="53"/>
        <v>0</v>
      </c>
      <c r="AH95" s="256" t="e">
        <f t="shared" si="54"/>
        <v>#DIV/0!</v>
      </c>
      <c r="AI95" s="695"/>
      <c r="AJ95" s="207">
        <f t="shared" si="55"/>
        <v>0</v>
      </c>
      <c r="AK95" s="455"/>
      <c r="AL95" s="186">
        <f t="shared" si="56"/>
        <v>0</v>
      </c>
      <c r="AM95" s="186">
        <f t="shared" si="57"/>
        <v>0</v>
      </c>
      <c r="AN95" s="207"/>
      <c r="AO95" s="207"/>
      <c r="AP95" s="207"/>
      <c r="AQ95" s="207"/>
      <c r="AR95" s="207"/>
      <c r="AS95" s="207"/>
      <c r="AT95" s="207"/>
      <c r="AU95" s="241"/>
      <c r="AV95" s="207">
        <f t="shared" si="58"/>
        <v>0</v>
      </c>
      <c r="AW95" s="508" t="e">
        <f t="shared" si="59"/>
        <v>#DIV/0!</v>
      </c>
      <c r="AX95" s="207">
        <f t="shared" si="60"/>
        <v>0</v>
      </c>
      <c r="AY95" s="207">
        <f t="shared" si="61"/>
        <v>0</v>
      </c>
      <c r="AZ95" s="207"/>
      <c r="BA95" s="207"/>
      <c r="BB95" s="207"/>
      <c r="BC95" s="207"/>
      <c r="BD95" s="207"/>
      <c r="BE95" s="207"/>
      <c r="BF95" s="207"/>
      <c r="BG95" s="207"/>
      <c r="BH95" s="186">
        <f t="shared" si="62"/>
        <v>0</v>
      </c>
      <c r="BI95" s="186">
        <f t="shared" si="63"/>
        <v>0</v>
      </c>
      <c r="BJ95" s="207"/>
      <c r="BK95" s="207"/>
      <c r="BL95" s="207"/>
      <c r="BM95" s="207"/>
      <c r="BN95" s="207"/>
      <c r="BO95" s="207"/>
      <c r="BP95" s="207"/>
      <c r="BQ95" s="400"/>
      <c r="BR95" s="413"/>
      <c r="BS95" s="413"/>
      <c r="BT95" s="413"/>
      <c r="BU95" s="413"/>
      <c r="BV95" s="413"/>
      <c r="BW95" s="413"/>
      <c r="BX95" s="413"/>
      <c r="BY95" s="413"/>
    </row>
    <row r="96" spans="1:77" s="21" customFormat="1" x14ac:dyDescent="0.25">
      <c r="A96" s="257">
        <v>12</v>
      </c>
      <c r="B96" s="42" t="s">
        <v>31</v>
      </c>
      <c r="C96" s="27"/>
      <c r="D96" s="207"/>
      <c r="E96" s="207"/>
      <c r="F96" s="186">
        <f t="shared" si="45"/>
        <v>0</v>
      </c>
      <c r="G96" s="186">
        <f t="shared" si="46"/>
        <v>0</v>
      </c>
      <c r="H96" s="200"/>
      <c r="I96" s="207"/>
      <c r="J96" s="207"/>
      <c r="K96" s="207"/>
      <c r="L96" s="207"/>
      <c r="M96" s="207"/>
      <c r="N96" s="207"/>
      <c r="O96" s="207"/>
      <c r="P96" s="186">
        <f t="shared" si="47"/>
        <v>0</v>
      </c>
      <c r="Q96" s="186">
        <f t="shared" si="48"/>
        <v>0</v>
      </c>
      <c r="R96" s="684" t="e">
        <f t="shared" si="49"/>
        <v>#DIV/0!</v>
      </c>
      <c r="S96" s="207"/>
      <c r="T96" s="207"/>
      <c r="U96" s="207"/>
      <c r="V96" s="186">
        <f t="shared" si="50"/>
        <v>0</v>
      </c>
      <c r="W96" s="186">
        <f t="shared" si="51"/>
        <v>0</v>
      </c>
      <c r="X96" s="207"/>
      <c r="Y96" s="207"/>
      <c r="Z96" s="207"/>
      <c r="AA96" s="207"/>
      <c r="AB96" s="207"/>
      <c r="AC96" s="207"/>
      <c r="AD96" s="207"/>
      <c r="AE96" s="207"/>
      <c r="AF96" s="186">
        <f t="shared" si="52"/>
        <v>0</v>
      </c>
      <c r="AG96" s="186">
        <f t="shared" si="53"/>
        <v>0</v>
      </c>
      <c r="AH96" s="256" t="e">
        <f t="shared" si="54"/>
        <v>#DIV/0!</v>
      </c>
      <c r="AI96" s="695"/>
      <c r="AJ96" s="207">
        <f t="shared" si="55"/>
        <v>0</v>
      </c>
      <c r="AK96" s="455"/>
      <c r="AL96" s="186">
        <f t="shared" si="56"/>
        <v>0</v>
      </c>
      <c r="AM96" s="186">
        <f t="shared" si="57"/>
        <v>0</v>
      </c>
      <c r="AN96" s="207"/>
      <c r="AO96" s="207"/>
      <c r="AP96" s="207"/>
      <c r="AQ96" s="207"/>
      <c r="AR96" s="207"/>
      <c r="AS96" s="207"/>
      <c r="AT96" s="207"/>
      <c r="AU96" s="241"/>
      <c r="AV96" s="207">
        <f t="shared" si="58"/>
        <v>0</v>
      </c>
      <c r="AW96" s="508" t="e">
        <f t="shared" si="59"/>
        <v>#DIV/0!</v>
      </c>
      <c r="AX96" s="207">
        <f t="shared" si="60"/>
        <v>0</v>
      </c>
      <c r="AY96" s="207">
        <f t="shared" si="61"/>
        <v>0</v>
      </c>
      <c r="AZ96" s="207"/>
      <c r="BA96" s="207"/>
      <c r="BB96" s="207"/>
      <c r="BC96" s="207"/>
      <c r="BD96" s="207"/>
      <c r="BE96" s="207"/>
      <c r="BF96" s="207"/>
      <c r="BG96" s="207"/>
      <c r="BH96" s="186">
        <f t="shared" si="62"/>
        <v>0</v>
      </c>
      <c r="BI96" s="186">
        <f t="shared" si="63"/>
        <v>0</v>
      </c>
      <c r="BJ96" s="207"/>
      <c r="BK96" s="207"/>
      <c r="BL96" s="207"/>
      <c r="BM96" s="207"/>
      <c r="BN96" s="207"/>
      <c r="BO96" s="207"/>
      <c r="BP96" s="207"/>
      <c r="BQ96" s="400"/>
      <c r="BR96" s="287"/>
      <c r="BS96" s="287"/>
      <c r="BT96" s="287"/>
      <c r="BU96" s="287"/>
      <c r="BV96" s="287"/>
      <c r="BW96" s="287"/>
      <c r="BX96" s="287"/>
      <c r="BY96" s="287"/>
    </row>
    <row r="97" spans="1:77" s="21" customFormat="1" hidden="1" x14ac:dyDescent="0.25">
      <c r="A97" s="23"/>
      <c r="B97" s="19"/>
      <c r="C97" s="27"/>
      <c r="D97" s="207"/>
      <c r="E97" s="207"/>
      <c r="F97" s="186">
        <f t="shared" si="45"/>
        <v>0</v>
      </c>
      <c r="G97" s="186">
        <f t="shared" si="46"/>
        <v>0</v>
      </c>
      <c r="H97" s="200"/>
      <c r="I97" s="200"/>
      <c r="J97" s="200"/>
      <c r="K97" s="200"/>
      <c r="L97" s="200"/>
      <c r="M97" s="200"/>
      <c r="N97" s="200"/>
      <c r="O97" s="200"/>
      <c r="P97" s="186">
        <f t="shared" si="47"/>
        <v>0</v>
      </c>
      <c r="Q97" s="186">
        <f t="shared" si="48"/>
        <v>0</v>
      </c>
      <c r="R97" s="684" t="e">
        <f t="shared" si="49"/>
        <v>#DIV/0!</v>
      </c>
      <c r="S97" s="200"/>
      <c r="T97" s="200"/>
      <c r="U97" s="207"/>
      <c r="V97" s="186">
        <f t="shared" si="50"/>
        <v>0</v>
      </c>
      <c r="W97" s="186">
        <f t="shared" si="51"/>
        <v>0</v>
      </c>
      <c r="X97" s="200"/>
      <c r="Y97" s="200"/>
      <c r="Z97" s="200"/>
      <c r="AA97" s="200"/>
      <c r="AB97" s="200"/>
      <c r="AC97" s="200"/>
      <c r="AD97" s="200"/>
      <c r="AE97" s="200"/>
      <c r="AF97" s="186">
        <f t="shared" si="52"/>
        <v>0</v>
      </c>
      <c r="AG97" s="186">
        <f t="shared" si="53"/>
        <v>0</v>
      </c>
      <c r="AH97" s="256" t="e">
        <f t="shared" si="54"/>
        <v>#DIV/0!</v>
      </c>
      <c r="AI97" s="695"/>
      <c r="AJ97" s="207">
        <f t="shared" si="55"/>
        <v>0</v>
      </c>
      <c r="AK97" s="455"/>
      <c r="AL97" s="186">
        <f t="shared" si="56"/>
        <v>0</v>
      </c>
      <c r="AM97" s="186">
        <f t="shared" si="57"/>
        <v>0</v>
      </c>
      <c r="AN97" s="200"/>
      <c r="AO97" s="200"/>
      <c r="AP97" s="200"/>
      <c r="AQ97" s="200"/>
      <c r="AR97" s="200"/>
      <c r="AS97" s="200"/>
      <c r="AT97" s="200"/>
      <c r="AU97" s="238"/>
      <c r="AV97" s="207">
        <f t="shared" si="58"/>
        <v>0</v>
      </c>
      <c r="AW97" s="508" t="e">
        <f t="shared" si="59"/>
        <v>#DIV/0!</v>
      </c>
      <c r="AX97" s="207">
        <f t="shared" si="60"/>
        <v>0</v>
      </c>
      <c r="AY97" s="207">
        <f t="shared" si="61"/>
        <v>0</v>
      </c>
      <c r="AZ97" s="200"/>
      <c r="BA97" s="200"/>
      <c r="BB97" s="200"/>
      <c r="BC97" s="200"/>
      <c r="BD97" s="200"/>
      <c r="BE97" s="200"/>
      <c r="BF97" s="200"/>
      <c r="BG97" s="200"/>
      <c r="BH97" s="186">
        <f t="shared" si="62"/>
        <v>0</v>
      </c>
      <c r="BI97" s="186">
        <f t="shared" si="63"/>
        <v>0</v>
      </c>
      <c r="BJ97" s="200"/>
      <c r="BK97" s="200"/>
      <c r="BL97" s="200"/>
      <c r="BM97" s="200"/>
      <c r="BN97" s="200"/>
      <c r="BO97" s="200"/>
      <c r="BP97" s="200"/>
      <c r="BQ97" s="397"/>
      <c r="BR97" s="413"/>
      <c r="BS97" s="413"/>
      <c r="BT97" s="413"/>
      <c r="BU97" s="413"/>
      <c r="BV97" s="413"/>
      <c r="BW97" s="413"/>
      <c r="BX97" s="413"/>
      <c r="BY97" s="413"/>
    </row>
    <row r="98" spans="1:77" s="21" customFormat="1" x14ac:dyDescent="0.25">
      <c r="A98" s="14" t="s">
        <v>36</v>
      </c>
      <c r="B98" s="33" t="s">
        <v>33</v>
      </c>
      <c r="C98" s="84"/>
      <c r="D98" s="233">
        <f>D99+D101+D103+D105+D107+D109+D111+D113+D115+D117+D119+D121</f>
        <v>0</v>
      </c>
      <c r="E98" s="233">
        <f t="shared" ref="E98:BP98" si="64">E99+E101+E103+E105+E107+E109+E111+E113+E115+E117+E119+E121</f>
        <v>0</v>
      </c>
      <c r="F98" s="233">
        <f t="shared" si="64"/>
        <v>0</v>
      </c>
      <c r="G98" s="233">
        <f t="shared" si="64"/>
        <v>0</v>
      </c>
      <c r="H98" s="233">
        <f t="shared" si="64"/>
        <v>0</v>
      </c>
      <c r="I98" s="233">
        <f t="shared" si="64"/>
        <v>0</v>
      </c>
      <c r="J98" s="233">
        <f t="shared" si="64"/>
        <v>0</v>
      </c>
      <c r="K98" s="233">
        <f t="shared" si="64"/>
        <v>0</v>
      </c>
      <c r="L98" s="233">
        <f t="shared" si="64"/>
        <v>0</v>
      </c>
      <c r="M98" s="233">
        <f t="shared" si="64"/>
        <v>0</v>
      </c>
      <c r="N98" s="233">
        <f t="shared" si="64"/>
        <v>0</v>
      </c>
      <c r="O98" s="233">
        <f t="shared" si="64"/>
        <v>0</v>
      </c>
      <c r="P98" s="233">
        <f t="shared" si="64"/>
        <v>0</v>
      </c>
      <c r="Q98" s="233">
        <f t="shared" si="48"/>
        <v>0</v>
      </c>
      <c r="R98" s="233" t="e">
        <f t="shared" si="49"/>
        <v>#DIV/0!</v>
      </c>
      <c r="S98" s="233">
        <f t="shared" si="64"/>
        <v>0</v>
      </c>
      <c r="T98" s="233">
        <f t="shared" si="64"/>
        <v>0</v>
      </c>
      <c r="U98" s="233">
        <f t="shared" si="64"/>
        <v>0</v>
      </c>
      <c r="V98" s="233">
        <f t="shared" si="64"/>
        <v>0</v>
      </c>
      <c r="W98" s="233">
        <f t="shared" si="64"/>
        <v>0</v>
      </c>
      <c r="X98" s="233">
        <f t="shared" si="64"/>
        <v>0</v>
      </c>
      <c r="Y98" s="233">
        <f t="shared" si="64"/>
        <v>0</v>
      </c>
      <c r="Z98" s="233">
        <f t="shared" si="64"/>
        <v>0</v>
      </c>
      <c r="AA98" s="233">
        <f t="shared" si="64"/>
        <v>0</v>
      </c>
      <c r="AB98" s="233">
        <f t="shared" si="64"/>
        <v>0</v>
      </c>
      <c r="AC98" s="233">
        <f t="shared" si="64"/>
        <v>0</v>
      </c>
      <c r="AD98" s="233">
        <f t="shared" si="64"/>
        <v>0</v>
      </c>
      <c r="AE98" s="233">
        <f t="shared" si="64"/>
        <v>0</v>
      </c>
      <c r="AF98" s="233">
        <f t="shared" si="64"/>
        <v>0</v>
      </c>
      <c r="AG98" s="233">
        <f t="shared" si="53"/>
        <v>0</v>
      </c>
      <c r="AH98" s="233" t="e">
        <f t="shared" si="54"/>
        <v>#DIV/0!</v>
      </c>
      <c r="AI98" s="233"/>
      <c r="AJ98" s="233">
        <f t="shared" si="64"/>
        <v>0</v>
      </c>
      <c r="AK98" s="233">
        <f t="shared" si="64"/>
        <v>0</v>
      </c>
      <c r="AL98" s="233">
        <f t="shared" si="64"/>
        <v>0</v>
      </c>
      <c r="AM98" s="233">
        <f t="shared" si="64"/>
        <v>0</v>
      </c>
      <c r="AN98" s="233">
        <f t="shared" si="64"/>
        <v>0</v>
      </c>
      <c r="AO98" s="233">
        <f t="shared" si="64"/>
        <v>0</v>
      </c>
      <c r="AP98" s="233">
        <f t="shared" si="64"/>
        <v>0</v>
      </c>
      <c r="AQ98" s="233">
        <f t="shared" si="64"/>
        <v>0</v>
      </c>
      <c r="AR98" s="233">
        <f t="shared" si="64"/>
        <v>0</v>
      </c>
      <c r="AS98" s="233">
        <f t="shared" si="64"/>
        <v>0</v>
      </c>
      <c r="AT98" s="233">
        <f t="shared" si="64"/>
        <v>0</v>
      </c>
      <c r="AU98" s="233">
        <f t="shared" si="64"/>
        <v>0</v>
      </c>
      <c r="AV98" s="233">
        <f t="shared" si="58"/>
        <v>0</v>
      </c>
      <c r="AW98" s="233" t="e">
        <f t="shared" si="59"/>
        <v>#DIV/0!</v>
      </c>
      <c r="AX98" s="233">
        <f t="shared" si="64"/>
        <v>0</v>
      </c>
      <c r="AY98" s="233">
        <f t="shared" si="64"/>
        <v>0</v>
      </c>
      <c r="AZ98" s="233">
        <f t="shared" si="64"/>
        <v>0</v>
      </c>
      <c r="BA98" s="233">
        <f t="shared" si="64"/>
        <v>0</v>
      </c>
      <c r="BB98" s="233">
        <f t="shared" si="64"/>
        <v>0</v>
      </c>
      <c r="BC98" s="233">
        <f t="shared" si="64"/>
        <v>0</v>
      </c>
      <c r="BD98" s="233">
        <f t="shared" si="64"/>
        <v>0</v>
      </c>
      <c r="BE98" s="233">
        <f t="shared" si="64"/>
        <v>0</v>
      </c>
      <c r="BF98" s="233">
        <f t="shared" si="64"/>
        <v>0</v>
      </c>
      <c r="BG98" s="233">
        <f t="shared" si="64"/>
        <v>0</v>
      </c>
      <c r="BH98" s="233">
        <f t="shared" si="64"/>
        <v>0</v>
      </c>
      <c r="BI98" s="233">
        <f t="shared" si="64"/>
        <v>0</v>
      </c>
      <c r="BJ98" s="233">
        <f t="shared" si="64"/>
        <v>0</v>
      </c>
      <c r="BK98" s="233">
        <f t="shared" si="64"/>
        <v>0</v>
      </c>
      <c r="BL98" s="233">
        <f t="shared" si="64"/>
        <v>0</v>
      </c>
      <c r="BM98" s="233">
        <f t="shared" si="64"/>
        <v>0</v>
      </c>
      <c r="BN98" s="233">
        <f t="shared" si="64"/>
        <v>0</v>
      </c>
      <c r="BO98" s="233">
        <f t="shared" si="64"/>
        <v>0</v>
      </c>
      <c r="BP98" s="233">
        <f t="shared" si="64"/>
        <v>0</v>
      </c>
      <c r="BQ98" s="233">
        <f t="shared" ref="BQ98" si="65">BQ99+BQ101+BQ103+BQ105+BQ107+BQ109+BQ111+BQ113+BQ115+BQ117+BQ119+BQ121</f>
        <v>0</v>
      </c>
      <c r="BR98" s="287"/>
      <c r="BS98" s="287"/>
      <c r="BT98" s="287"/>
      <c r="BU98" s="287"/>
      <c r="BV98" s="287"/>
      <c r="BW98" s="287"/>
      <c r="BX98" s="287"/>
      <c r="BY98" s="287"/>
    </row>
    <row r="99" spans="1:77" s="21" customFormat="1" x14ac:dyDescent="0.25">
      <c r="A99" s="257">
        <v>1</v>
      </c>
      <c r="B99" s="42" t="s">
        <v>20</v>
      </c>
      <c r="C99" s="27"/>
      <c r="D99" s="186"/>
      <c r="E99" s="186"/>
      <c r="F99" s="186">
        <f t="shared" si="45"/>
        <v>0</v>
      </c>
      <c r="G99" s="186">
        <f t="shared" si="46"/>
        <v>0</v>
      </c>
      <c r="H99" s="200"/>
      <c r="I99" s="186"/>
      <c r="J99" s="186"/>
      <c r="K99" s="186"/>
      <c r="L99" s="186"/>
      <c r="M99" s="186"/>
      <c r="N99" s="186"/>
      <c r="O99" s="186"/>
      <c r="P99" s="186">
        <f t="shared" si="47"/>
        <v>0</v>
      </c>
      <c r="Q99" s="186">
        <f t="shared" si="48"/>
        <v>0</v>
      </c>
      <c r="R99" s="684" t="e">
        <f t="shared" si="49"/>
        <v>#DIV/0!</v>
      </c>
      <c r="S99" s="186"/>
      <c r="T99" s="186"/>
      <c r="U99" s="186"/>
      <c r="V99" s="186">
        <f t="shared" si="50"/>
        <v>0</v>
      </c>
      <c r="W99" s="186">
        <f t="shared" si="51"/>
        <v>0</v>
      </c>
      <c r="X99" s="186"/>
      <c r="Y99" s="186"/>
      <c r="Z99" s="186"/>
      <c r="AA99" s="186"/>
      <c r="AB99" s="186"/>
      <c r="AC99" s="186"/>
      <c r="AD99" s="186"/>
      <c r="AE99" s="186"/>
      <c r="AF99" s="186">
        <f t="shared" si="52"/>
        <v>0</v>
      </c>
      <c r="AG99" s="186">
        <f t="shared" si="53"/>
        <v>0</v>
      </c>
      <c r="AH99" s="256" t="e">
        <f t="shared" si="54"/>
        <v>#DIV/0!</v>
      </c>
      <c r="AI99" s="695"/>
      <c r="AJ99" s="207">
        <f t="shared" si="55"/>
        <v>0</v>
      </c>
      <c r="AK99" s="425"/>
      <c r="AL99" s="186">
        <f t="shared" si="56"/>
        <v>0</v>
      </c>
      <c r="AM99" s="186">
        <f t="shared" si="57"/>
        <v>0</v>
      </c>
      <c r="AN99" s="186"/>
      <c r="AO99" s="186"/>
      <c r="AP99" s="186"/>
      <c r="AQ99" s="186"/>
      <c r="AR99" s="186"/>
      <c r="AS99" s="186"/>
      <c r="AT99" s="186"/>
      <c r="AU99" s="239"/>
      <c r="AV99" s="186">
        <f t="shared" si="58"/>
        <v>0</v>
      </c>
      <c r="AW99" s="277" t="e">
        <f t="shared" si="59"/>
        <v>#DIV/0!</v>
      </c>
      <c r="AX99" s="186">
        <f t="shared" si="60"/>
        <v>0</v>
      </c>
      <c r="AY99" s="186">
        <f t="shared" si="61"/>
        <v>0</v>
      </c>
      <c r="AZ99" s="186"/>
      <c r="BA99" s="186"/>
      <c r="BB99" s="186"/>
      <c r="BC99" s="186"/>
      <c r="BD99" s="186"/>
      <c r="BE99" s="186"/>
      <c r="BF99" s="186"/>
      <c r="BG99" s="186"/>
      <c r="BH99" s="186">
        <f t="shared" si="62"/>
        <v>0</v>
      </c>
      <c r="BI99" s="186">
        <f t="shared" si="63"/>
        <v>0</v>
      </c>
      <c r="BJ99" s="186"/>
      <c r="BK99" s="186"/>
      <c r="BL99" s="186"/>
      <c r="BM99" s="186"/>
      <c r="BN99" s="186"/>
      <c r="BO99" s="186"/>
      <c r="BP99" s="186"/>
      <c r="BQ99" s="395"/>
      <c r="BR99" s="287"/>
      <c r="BS99" s="287"/>
      <c r="BT99" s="287"/>
      <c r="BU99" s="287"/>
      <c r="BV99" s="287"/>
      <c r="BW99" s="287"/>
      <c r="BX99" s="287"/>
      <c r="BY99" s="287"/>
    </row>
    <row r="100" spans="1:77" s="21" customFormat="1" hidden="1" x14ac:dyDescent="0.25">
      <c r="A100" s="23"/>
      <c r="B100" s="195"/>
      <c r="C100" s="27"/>
      <c r="D100" s="186"/>
      <c r="E100" s="186"/>
      <c r="F100" s="186">
        <f t="shared" si="45"/>
        <v>0</v>
      </c>
      <c r="G100" s="186">
        <f t="shared" si="46"/>
        <v>0</v>
      </c>
      <c r="H100" s="200"/>
      <c r="I100" s="186"/>
      <c r="J100" s="186"/>
      <c r="K100" s="186"/>
      <c r="L100" s="186"/>
      <c r="M100" s="186"/>
      <c r="N100" s="186"/>
      <c r="O100" s="186"/>
      <c r="P100" s="186">
        <f t="shared" si="47"/>
        <v>0</v>
      </c>
      <c r="Q100" s="186">
        <f t="shared" si="48"/>
        <v>0</v>
      </c>
      <c r="R100" s="684" t="e">
        <f t="shared" si="49"/>
        <v>#DIV/0!</v>
      </c>
      <c r="S100" s="186"/>
      <c r="T100" s="186"/>
      <c r="U100" s="186"/>
      <c r="V100" s="186">
        <f t="shared" si="50"/>
        <v>0</v>
      </c>
      <c r="W100" s="186">
        <f t="shared" si="51"/>
        <v>0</v>
      </c>
      <c r="X100" s="186"/>
      <c r="Y100" s="186"/>
      <c r="Z100" s="186"/>
      <c r="AA100" s="186"/>
      <c r="AB100" s="186"/>
      <c r="AC100" s="186"/>
      <c r="AD100" s="186"/>
      <c r="AE100" s="186"/>
      <c r="AF100" s="186">
        <f t="shared" si="52"/>
        <v>0</v>
      </c>
      <c r="AG100" s="186">
        <f t="shared" si="53"/>
        <v>0</v>
      </c>
      <c r="AH100" s="256" t="e">
        <f t="shared" si="54"/>
        <v>#DIV/0!</v>
      </c>
      <c r="AI100" s="695"/>
      <c r="AJ100" s="207">
        <f t="shared" si="55"/>
        <v>0</v>
      </c>
      <c r="AK100" s="425"/>
      <c r="AL100" s="186">
        <f t="shared" si="56"/>
        <v>0</v>
      </c>
      <c r="AM100" s="186">
        <f t="shared" si="57"/>
        <v>0</v>
      </c>
      <c r="AN100" s="186"/>
      <c r="AO100" s="186"/>
      <c r="AP100" s="186"/>
      <c r="AQ100" s="186"/>
      <c r="AR100" s="186"/>
      <c r="AS100" s="186"/>
      <c r="AT100" s="186"/>
      <c r="AU100" s="239"/>
      <c r="AV100" s="186">
        <f t="shared" si="58"/>
        <v>0</v>
      </c>
      <c r="AW100" s="277" t="e">
        <f t="shared" si="59"/>
        <v>#DIV/0!</v>
      </c>
      <c r="AX100" s="186">
        <f t="shared" si="60"/>
        <v>0</v>
      </c>
      <c r="AY100" s="186">
        <f t="shared" si="61"/>
        <v>0</v>
      </c>
      <c r="AZ100" s="186"/>
      <c r="BA100" s="186"/>
      <c r="BB100" s="186"/>
      <c r="BC100" s="186"/>
      <c r="BD100" s="186"/>
      <c r="BE100" s="186"/>
      <c r="BF100" s="186"/>
      <c r="BG100" s="186"/>
      <c r="BH100" s="186">
        <f t="shared" si="62"/>
        <v>0</v>
      </c>
      <c r="BI100" s="186">
        <f t="shared" si="63"/>
        <v>0</v>
      </c>
      <c r="BJ100" s="186"/>
      <c r="BK100" s="186"/>
      <c r="BL100" s="186"/>
      <c r="BM100" s="186"/>
      <c r="BN100" s="186"/>
      <c r="BO100" s="186"/>
      <c r="BP100" s="186"/>
      <c r="BQ100" s="395"/>
      <c r="BR100" s="413"/>
      <c r="BS100" s="413"/>
      <c r="BT100" s="413"/>
      <c r="BU100" s="413"/>
      <c r="BV100" s="413"/>
      <c r="BW100" s="413"/>
      <c r="BX100" s="413"/>
      <c r="BY100" s="413"/>
    </row>
    <row r="101" spans="1:77" s="21" customFormat="1" x14ac:dyDescent="0.25">
      <c r="A101" s="257">
        <v>2</v>
      </c>
      <c r="B101" s="42" t="s">
        <v>21</v>
      </c>
      <c r="C101" s="27"/>
      <c r="D101" s="186"/>
      <c r="E101" s="186"/>
      <c r="F101" s="186">
        <f t="shared" si="45"/>
        <v>0</v>
      </c>
      <c r="G101" s="186">
        <f t="shared" si="46"/>
        <v>0</v>
      </c>
      <c r="H101" s="200"/>
      <c r="I101" s="186"/>
      <c r="J101" s="186"/>
      <c r="K101" s="186"/>
      <c r="L101" s="186"/>
      <c r="M101" s="186"/>
      <c r="N101" s="186"/>
      <c r="O101" s="186"/>
      <c r="P101" s="186">
        <f t="shared" si="47"/>
        <v>0</v>
      </c>
      <c r="Q101" s="186">
        <f t="shared" si="48"/>
        <v>0</v>
      </c>
      <c r="R101" s="684" t="e">
        <f t="shared" si="49"/>
        <v>#DIV/0!</v>
      </c>
      <c r="S101" s="186"/>
      <c r="T101" s="186"/>
      <c r="U101" s="186"/>
      <c r="V101" s="186">
        <f t="shared" si="50"/>
        <v>0</v>
      </c>
      <c r="W101" s="186">
        <f t="shared" si="51"/>
        <v>0</v>
      </c>
      <c r="X101" s="186"/>
      <c r="Y101" s="186"/>
      <c r="Z101" s="186"/>
      <c r="AA101" s="186"/>
      <c r="AB101" s="186"/>
      <c r="AC101" s="186"/>
      <c r="AD101" s="186"/>
      <c r="AE101" s="186"/>
      <c r="AF101" s="186">
        <f t="shared" si="52"/>
        <v>0</v>
      </c>
      <c r="AG101" s="186">
        <f t="shared" si="53"/>
        <v>0</v>
      </c>
      <c r="AH101" s="256" t="e">
        <f t="shared" si="54"/>
        <v>#DIV/0!</v>
      </c>
      <c r="AI101" s="695"/>
      <c r="AJ101" s="207">
        <f t="shared" si="55"/>
        <v>0</v>
      </c>
      <c r="AK101" s="425"/>
      <c r="AL101" s="186">
        <f t="shared" si="56"/>
        <v>0</v>
      </c>
      <c r="AM101" s="186">
        <f t="shared" si="57"/>
        <v>0</v>
      </c>
      <c r="AN101" s="186"/>
      <c r="AO101" s="186"/>
      <c r="AP101" s="186"/>
      <c r="AQ101" s="186"/>
      <c r="AR101" s="186"/>
      <c r="AS101" s="186"/>
      <c r="AT101" s="186"/>
      <c r="AU101" s="239"/>
      <c r="AV101" s="186">
        <f t="shared" si="58"/>
        <v>0</v>
      </c>
      <c r="AW101" s="277" t="e">
        <f t="shared" si="59"/>
        <v>#DIV/0!</v>
      </c>
      <c r="AX101" s="186">
        <f t="shared" si="60"/>
        <v>0</v>
      </c>
      <c r="AY101" s="186">
        <f t="shared" si="61"/>
        <v>0</v>
      </c>
      <c r="AZ101" s="186"/>
      <c r="BA101" s="186"/>
      <c r="BB101" s="186"/>
      <c r="BC101" s="186"/>
      <c r="BD101" s="186"/>
      <c r="BE101" s="186"/>
      <c r="BF101" s="186"/>
      <c r="BG101" s="186"/>
      <c r="BH101" s="186">
        <f t="shared" si="62"/>
        <v>0</v>
      </c>
      <c r="BI101" s="186">
        <f t="shared" si="63"/>
        <v>0</v>
      </c>
      <c r="BJ101" s="186"/>
      <c r="BK101" s="186"/>
      <c r="BL101" s="186"/>
      <c r="BM101" s="186"/>
      <c r="BN101" s="186"/>
      <c r="BO101" s="186"/>
      <c r="BP101" s="186"/>
      <c r="BQ101" s="395"/>
      <c r="BR101" s="287"/>
      <c r="BS101" s="287"/>
      <c r="BT101" s="287"/>
      <c r="BU101" s="287"/>
      <c r="BV101" s="287"/>
      <c r="BW101" s="287"/>
      <c r="BX101" s="287"/>
      <c r="BY101" s="287"/>
    </row>
    <row r="102" spans="1:77" s="21" customFormat="1" hidden="1" x14ac:dyDescent="0.25">
      <c r="A102" s="23"/>
      <c r="B102" s="195"/>
      <c r="C102" s="27"/>
      <c r="D102" s="186"/>
      <c r="E102" s="186"/>
      <c r="F102" s="186">
        <f t="shared" si="45"/>
        <v>0</v>
      </c>
      <c r="G102" s="186">
        <f t="shared" si="46"/>
        <v>0</v>
      </c>
      <c r="H102" s="200"/>
      <c r="I102" s="186"/>
      <c r="J102" s="186"/>
      <c r="K102" s="186"/>
      <c r="L102" s="186"/>
      <c r="M102" s="186"/>
      <c r="N102" s="186"/>
      <c r="O102" s="186"/>
      <c r="P102" s="186">
        <f t="shared" si="47"/>
        <v>0</v>
      </c>
      <c r="Q102" s="186">
        <f t="shared" si="48"/>
        <v>0</v>
      </c>
      <c r="R102" s="684" t="e">
        <f t="shared" si="49"/>
        <v>#DIV/0!</v>
      </c>
      <c r="S102" s="186"/>
      <c r="T102" s="186"/>
      <c r="U102" s="186"/>
      <c r="V102" s="186">
        <f t="shared" si="50"/>
        <v>0</v>
      </c>
      <c r="W102" s="186">
        <f t="shared" si="51"/>
        <v>0</v>
      </c>
      <c r="X102" s="186"/>
      <c r="Y102" s="186"/>
      <c r="Z102" s="186"/>
      <c r="AA102" s="186"/>
      <c r="AB102" s="186"/>
      <c r="AC102" s="186"/>
      <c r="AD102" s="186"/>
      <c r="AE102" s="186"/>
      <c r="AF102" s="186">
        <f t="shared" si="52"/>
        <v>0</v>
      </c>
      <c r="AG102" s="186">
        <f t="shared" si="53"/>
        <v>0</v>
      </c>
      <c r="AH102" s="256" t="e">
        <f t="shared" si="54"/>
        <v>#DIV/0!</v>
      </c>
      <c r="AI102" s="695"/>
      <c r="AJ102" s="207">
        <f t="shared" si="55"/>
        <v>0</v>
      </c>
      <c r="AK102" s="425"/>
      <c r="AL102" s="186">
        <f t="shared" si="56"/>
        <v>0</v>
      </c>
      <c r="AM102" s="186">
        <f t="shared" si="57"/>
        <v>0</v>
      </c>
      <c r="AN102" s="186"/>
      <c r="AO102" s="186"/>
      <c r="AP102" s="186"/>
      <c r="AQ102" s="186"/>
      <c r="AR102" s="186"/>
      <c r="AS102" s="186"/>
      <c r="AT102" s="186"/>
      <c r="AU102" s="239"/>
      <c r="AV102" s="186">
        <f t="shared" si="58"/>
        <v>0</v>
      </c>
      <c r="AW102" s="277" t="e">
        <f t="shared" si="59"/>
        <v>#DIV/0!</v>
      </c>
      <c r="AX102" s="186">
        <f t="shared" si="60"/>
        <v>0</v>
      </c>
      <c r="AY102" s="186">
        <f t="shared" si="61"/>
        <v>0</v>
      </c>
      <c r="AZ102" s="186"/>
      <c r="BA102" s="186"/>
      <c r="BB102" s="186"/>
      <c r="BC102" s="186"/>
      <c r="BD102" s="186"/>
      <c r="BE102" s="186"/>
      <c r="BF102" s="186"/>
      <c r="BG102" s="186"/>
      <c r="BH102" s="186">
        <f t="shared" si="62"/>
        <v>0</v>
      </c>
      <c r="BI102" s="186">
        <f t="shared" si="63"/>
        <v>0</v>
      </c>
      <c r="BJ102" s="186"/>
      <c r="BK102" s="186"/>
      <c r="BL102" s="186"/>
      <c r="BM102" s="186"/>
      <c r="BN102" s="186"/>
      <c r="BO102" s="186"/>
      <c r="BP102" s="186"/>
      <c r="BQ102" s="395"/>
      <c r="BR102" s="413"/>
      <c r="BS102" s="413"/>
      <c r="BT102" s="413"/>
      <c r="BU102" s="413"/>
      <c r="BV102" s="413"/>
      <c r="BW102" s="413"/>
      <c r="BX102" s="413"/>
      <c r="BY102" s="413"/>
    </row>
    <row r="103" spans="1:77" s="21" customFormat="1" x14ac:dyDescent="0.25">
      <c r="A103" s="257">
        <v>3</v>
      </c>
      <c r="B103" s="42" t="s">
        <v>22</v>
      </c>
      <c r="C103" s="27"/>
      <c r="D103" s="186"/>
      <c r="E103" s="186"/>
      <c r="F103" s="186">
        <f t="shared" si="45"/>
        <v>0</v>
      </c>
      <c r="G103" s="186">
        <f t="shared" si="46"/>
        <v>0</v>
      </c>
      <c r="H103" s="200"/>
      <c r="I103" s="186"/>
      <c r="J103" s="186"/>
      <c r="K103" s="186"/>
      <c r="L103" s="186"/>
      <c r="M103" s="186"/>
      <c r="N103" s="186"/>
      <c r="O103" s="186"/>
      <c r="P103" s="186">
        <f t="shared" si="47"/>
        <v>0</v>
      </c>
      <c r="Q103" s="186">
        <f t="shared" si="48"/>
        <v>0</v>
      </c>
      <c r="R103" s="684" t="e">
        <f t="shared" si="49"/>
        <v>#DIV/0!</v>
      </c>
      <c r="S103" s="186"/>
      <c r="T103" s="186"/>
      <c r="U103" s="186"/>
      <c r="V103" s="186">
        <f t="shared" si="50"/>
        <v>0</v>
      </c>
      <c r="W103" s="186">
        <f t="shared" si="51"/>
        <v>0</v>
      </c>
      <c r="X103" s="186"/>
      <c r="Y103" s="186"/>
      <c r="Z103" s="186"/>
      <c r="AA103" s="186"/>
      <c r="AB103" s="186"/>
      <c r="AC103" s="186"/>
      <c r="AD103" s="186"/>
      <c r="AE103" s="186"/>
      <c r="AF103" s="186">
        <f t="shared" si="52"/>
        <v>0</v>
      </c>
      <c r="AG103" s="186">
        <f t="shared" si="53"/>
        <v>0</v>
      </c>
      <c r="AH103" s="256" t="e">
        <f t="shared" si="54"/>
        <v>#DIV/0!</v>
      </c>
      <c r="AI103" s="695"/>
      <c r="AJ103" s="207">
        <f t="shared" si="55"/>
        <v>0</v>
      </c>
      <c r="AK103" s="425"/>
      <c r="AL103" s="186">
        <f t="shared" si="56"/>
        <v>0</v>
      </c>
      <c r="AM103" s="186">
        <f t="shared" si="57"/>
        <v>0</v>
      </c>
      <c r="AN103" s="186"/>
      <c r="AO103" s="186"/>
      <c r="AP103" s="186"/>
      <c r="AQ103" s="186"/>
      <c r="AR103" s="186"/>
      <c r="AS103" s="186"/>
      <c r="AT103" s="186"/>
      <c r="AU103" s="239"/>
      <c r="AV103" s="186">
        <f t="shared" si="58"/>
        <v>0</v>
      </c>
      <c r="AW103" s="277" t="e">
        <f t="shared" si="59"/>
        <v>#DIV/0!</v>
      </c>
      <c r="AX103" s="186">
        <f t="shared" si="60"/>
        <v>0</v>
      </c>
      <c r="AY103" s="186">
        <f t="shared" si="61"/>
        <v>0</v>
      </c>
      <c r="AZ103" s="186"/>
      <c r="BA103" s="186"/>
      <c r="BB103" s="186"/>
      <c r="BC103" s="186"/>
      <c r="BD103" s="186"/>
      <c r="BE103" s="186"/>
      <c r="BF103" s="186"/>
      <c r="BG103" s="186"/>
      <c r="BH103" s="186">
        <f t="shared" si="62"/>
        <v>0</v>
      </c>
      <c r="BI103" s="186">
        <f t="shared" si="63"/>
        <v>0</v>
      </c>
      <c r="BJ103" s="186"/>
      <c r="BK103" s="186"/>
      <c r="BL103" s="186"/>
      <c r="BM103" s="186"/>
      <c r="BN103" s="186"/>
      <c r="BO103" s="186"/>
      <c r="BP103" s="186"/>
      <c r="BQ103" s="395"/>
      <c r="BR103" s="287"/>
      <c r="BS103" s="287"/>
      <c r="BT103" s="287"/>
      <c r="BU103" s="287"/>
      <c r="BV103" s="287"/>
      <c r="BW103" s="287"/>
      <c r="BX103" s="287"/>
      <c r="BY103" s="287"/>
    </row>
    <row r="104" spans="1:77" s="21" customFormat="1" hidden="1" x14ac:dyDescent="0.25">
      <c r="A104" s="23"/>
      <c r="B104" s="195"/>
      <c r="C104" s="27"/>
      <c r="D104" s="186"/>
      <c r="E104" s="186"/>
      <c r="F104" s="186">
        <f t="shared" si="45"/>
        <v>0</v>
      </c>
      <c r="G104" s="186">
        <f t="shared" si="46"/>
        <v>0</v>
      </c>
      <c r="H104" s="200"/>
      <c r="I104" s="186"/>
      <c r="J104" s="186"/>
      <c r="K104" s="186"/>
      <c r="L104" s="186"/>
      <c r="M104" s="186"/>
      <c r="N104" s="186"/>
      <c r="O104" s="186"/>
      <c r="P104" s="186">
        <f t="shared" si="47"/>
        <v>0</v>
      </c>
      <c r="Q104" s="186">
        <f t="shared" si="48"/>
        <v>0</v>
      </c>
      <c r="R104" s="684" t="e">
        <f t="shared" si="49"/>
        <v>#DIV/0!</v>
      </c>
      <c r="S104" s="186"/>
      <c r="T104" s="186"/>
      <c r="U104" s="186"/>
      <c r="V104" s="186">
        <f t="shared" si="50"/>
        <v>0</v>
      </c>
      <c r="W104" s="186">
        <f t="shared" si="51"/>
        <v>0</v>
      </c>
      <c r="X104" s="186"/>
      <c r="Y104" s="186"/>
      <c r="Z104" s="186"/>
      <c r="AA104" s="186"/>
      <c r="AB104" s="186"/>
      <c r="AC104" s="186"/>
      <c r="AD104" s="186"/>
      <c r="AE104" s="186"/>
      <c r="AF104" s="186">
        <f t="shared" si="52"/>
        <v>0</v>
      </c>
      <c r="AG104" s="186">
        <f t="shared" si="53"/>
        <v>0</v>
      </c>
      <c r="AH104" s="256" t="e">
        <f t="shared" si="54"/>
        <v>#DIV/0!</v>
      </c>
      <c r="AI104" s="695"/>
      <c r="AJ104" s="207">
        <f t="shared" si="55"/>
        <v>0</v>
      </c>
      <c r="AK104" s="425"/>
      <c r="AL104" s="186">
        <f t="shared" si="56"/>
        <v>0</v>
      </c>
      <c r="AM104" s="186">
        <f t="shared" si="57"/>
        <v>0</v>
      </c>
      <c r="AN104" s="186"/>
      <c r="AO104" s="186"/>
      <c r="AP104" s="186"/>
      <c r="AQ104" s="186"/>
      <c r="AR104" s="186"/>
      <c r="AS104" s="186"/>
      <c r="AT104" s="186"/>
      <c r="AU104" s="239"/>
      <c r="AV104" s="186">
        <f t="shared" si="58"/>
        <v>0</v>
      </c>
      <c r="AW104" s="277" t="e">
        <f t="shared" si="59"/>
        <v>#DIV/0!</v>
      </c>
      <c r="AX104" s="186">
        <f t="shared" si="60"/>
        <v>0</v>
      </c>
      <c r="AY104" s="186">
        <f t="shared" si="61"/>
        <v>0</v>
      </c>
      <c r="AZ104" s="186"/>
      <c r="BA104" s="186"/>
      <c r="BB104" s="186"/>
      <c r="BC104" s="186"/>
      <c r="BD104" s="186"/>
      <c r="BE104" s="186"/>
      <c r="BF104" s="186"/>
      <c r="BG104" s="186"/>
      <c r="BH104" s="186">
        <f t="shared" si="62"/>
        <v>0</v>
      </c>
      <c r="BI104" s="186">
        <f t="shared" si="63"/>
        <v>0</v>
      </c>
      <c r="BJ104" s="186"/>
      <c r="BK104" s="186"/>
      <c r="BL104" s="186"/>
      <c r="BM104" s="186"/>
      <c r="BN104" s="186"/>
      <c r="BO104" s="186"/>
      <c r="BP104" s="186"/>
      <c r="BQ104" s="395"/>
      <c r="BR104" s="413"/>
      <c r="BS104" s="413"/>
      <c r="BT104" s="413"/>
      <c r="BU104" s="413"/>
      <c r="BV104" s="413"/>
      <c r="BW104" s="413"/>
      <c r="BX104" s="413"/>
      <c r="BY104" s="413"/>
    </row>
    <row r="105" spans="1:77" s="21" customFormat="1" x14ac:dyDescent="0.25">
      <c r="A105" s="257">
        <v>4</v>
      </c>
      <c r="B105" s="42" t="s">
        <v>23</v>
      </c>
      <c r="C105" s="27"/>
      <c r="D105" s="186"/>
      <c r="E105" s="186"/>
      <c r="F105" s="186">
        <f t="shared" si="45"/>
        <v>0</v>
      </c>
      <c r="G105" s="186">
        <f t="shared" si="46"/>
        <v>0</v>
      </c>
      <c r="H105" s="200"/>
      <c r="I105" s="186"/>
      <c r="J105" s="186"/>
      <c r="K105" s="186"/>
      <c r="L105" s="186"/>
      <c r="M105" s="186"/>
      <c r="N105" s="186"/>
      <c r="O105" s="186"/>
      <c r="P105" s="186">
        <f t="shared" si="47"/>
        <v>0</v>
      </c>
      <c r="Q105" s="186">
        <f t="shared" si="48"/>
        <v>0</v>
      </c>
      <c r="R105" s="684" t="e">
        <f t="shared" si="49"/>
        <v>#DIV/0!</v>
      </c>
      <c r="S105" s="186"/>
      <c r="T105" s="186"/>
      <c r="U105" s="186"/>
      <c r="V105" s="186">
        <f t="shared" si="50"/>
        <v>0</v>
      </c>
      <c r="W105" s="186">
        <f t="shared" si="51"/>
        <v>0</v>
      </c>
      <c r="X105" s="186"/>
      <c r="Y105" s="186"/>
      <c r="Z105" s="186"/>
      <c r="AA105" s="186"/>
      <c r="AB105" s="186"/>
      <c r="AC105" s="186"/>
      <c r="AD105" s="186"/>
      <c r="AE105" s="186"/>
      <c r="AF105" s="186">
        <f t="shared" si="52"/>
        <v>0</v>
      </c>
      <c r="AG105" s="186">
        <f t="shared" si="53"/>
        <v>0</v>
      </c>
      <c r="AH105" s="256" t="e">
        <f t="shared" si="54"/>
        <v>#DIV/0!</v>
      </c>
      <c r="AI105" s="695"/>
      <c r="AJ105" s="207">
        <f t="shared" si="55"/>
        <v>0</v>
      </c>
      <c r="AK105" s="425"/>
      <c r="AL105" s="186">
        <f t="shared" si="56"/>
        <v>0</v>
      </c>
      <c r="AM105" s="186">
        <f t="shared" si="57"/>
        <v>0</v>
      </c>
      <c r="AN105" s="186"/>
      <c r="AO105" s="186"/>
      <c r="AP105" s="186"/>
      <c r="AQ105" s="186"/>
      <c r="AR105" s="186"/>
      <c r="AS105" s="186"/>
      <c r="AT105" s="186"/>
      <c r="AU105" s="239"/>
      <c r="AV105" s="186">
        <f t="shared" si="58"/>
        <v>0</v>
      </c>
      <c r="AW105" s="277" t="e">
        <f t="shared" si="59"/>
        <v>#DIV/0!</v>
      </c>
      <c r="AX105" s="186">
        <f t="shared" si="60"/>
        <v>0</v>
      </c>
      <c r="AY105" s="186">
        <f t="shared" si="61"/>
        <v>0</v>
      </c>
      <c r="AZ105" s="186"/>
      <c r="BA105" s="186"/>
      <c r="BB105" s="186"/>
      <c r="BC105" s="186"/>
      <c r="BD105" s="186"/>
      <c r="BE105" s="186"/>
      <c r="BF105" s="186"/>
      <c r="BG105" s="186"/>
      <c r="BH105" s="186">
        <f t="shared" si="62"/>
        <v>0</v>
      </c>
      <c r="BI105" s="186">
        <f t="shared" si="63"/>
        <v>0</v>
      </c>
      <c r="BJ105" s="186"/>
      <c r="BK105" s="186"/>
      <c r="BL105" s="186"/>
      <c r="BM105" s="186"/>
      <c r="BN105" s="186"/>
      <c r="BO105" s="186"/>
      <c r="BP105" s="186"/>
      <c r="BQ105" s="395"/>
      <c r="BR105" s="287"/>
      <c r="BS105" s="287"/>
      <c r="BT105" s="287"/>
      <c r="BU105" s="287"/>
      <c r="BV105" s="287"/>
      <c r="BW105" s="287"/>
      <c r="BX105" s="287"/>
      <c r="BY105" s="287"/>
    </row>
    <row r="106" spans="1:77" s="21" customFormat="1" hidden="1" x14ac:dyDescent="0.25">
      <c r="A106" s="23"/>
      <c r="B106" s="195"/>
      <c r="C106" s="27"/>
      <c r="D106" s="186"/>
      <c r="E106" s="186"/>
      <c r="F106" s="186">
        <f t="shared" si="45"/>
        <v>0</v>
      </c>
      <c r="G106" s="186">
        <f t="shared" si="46"/>
        <v>0</v>
      </c>
      <c r="H106" s="200"/>
      <c r="I106" s="186"/>
      <c r="J106" s="186"/>
      <c r="K106" s="186"/>
      <c r="L106" s="186"/>
      <c r="M106" s="186"/>
      <c r="N106" s="186"/>
      <c r="O106" s="186"/>
      <c r="P106" s="186">
        <f t="shared" si="47"/>
        <v>0</v>
      </c>
      <c r="Q106" s="186">
        <f t="shared" si="48"/>
        <v>0</v>
      </c>
      <c r="R106" s="684" t="e">
        <f t="shared" si="49"/>
        <v>#DIV/0!</v>
      </c>
      <c r="S106" s="186"/>
      <c r="T106" s="186"/>
      <c r="U106" s="186"/>
      <c r="V106" s="186">
        <f t="shared" si="50"/>
        <v>0</v>
      </c>
      <c r="W106" s="186">
        <f t="shared" si="51"/>
        <v>0</v>
      </c>
      <c r="X106" s="186"/>
      <c r="Y106" s="186"/>
      <c r="Z106" s="186"/>
      <c r="AA106" s="186"/>
      <c r="AB106" s="186"/>
      <c r="AC106" s="186"/>
      <c r="AD106" s="186"/>
      <c r="AE106" s="186"/>
      <c r="AF106" s="186">
        <f t="shared" si="52"/>
        <v>0</v>
      </c>
      <c r="AG106" s="186">
        <f t="shared" si="53"/>
        <v>0</v>
      </c>
      <c r="AH106" s="256" t="e">
        <f t="shared" si="54"/>
        <v>#DIV/0!</v>
      </c>
      <c r="AI106" s="695"/>
      <c r="AJ106" s="207">
        <f t="shared" si="55"/>
        <v>0</v>
      </c>
      <c r="AK106" s="425"/>
      <c r="AL106" s="186">
        <f t="shared" si="56"/>
        <v>0</v>
      </c>
      <c r="AM106" s="186">
        <f t="shared" si="57"/>
        <v>0</v>
      </c>
      <c r="AN106" s="186"/>
      <c r="AO106" s="186"/>
      <c r="AP106" s="186"/>
      <c r="AQ106" s="186"/>
      <c r="AR106" s="186"/>
      <c r="AS106" s="186"/>
      <c r="AT106" s="186"/>
      <c r="AU106" s="239"/>
      <c r="AV106" s="186">
        <f t="shared" si="58"/>
        <v>0</v>
      </c>
      <c r="AW106" s="277" t="e">
        <f t="shared" si="59"/>
        <v>#DIV/0!</v>
      </c>
      <c r="AX106" s="186">
        <f t="shared" si="60"/>
        <v>0</v>
      </c>
      <c r="AY106" s="186">
        <f t="shared" si="61"/>
        <v>0</v>
      </c>
      <c r="AZ106" s="186"/>
      <c r="BA106" s="186"/>
      <c r="BB106" s="186"/>
      <c r="BC106" s="186"/>
      <c r="BD106" s="186"/>
      <c r="BE106" s="186"/>
      <c r="BF106" s="186"/>
      <c r="BG106" s="186"/>
      <c r="BH106" s="186">
        <f t="shared" si="62"/>
        <v>0</v>
      </c>
      <c r="BI106" s="186">
        <f t="shared" si="63"/>
        <v>0</v>
      </c>
      <c r="BJ106" s="186"/>
      <c r="BK106" s="186"/>
      <c r="BL106" s="186"/>
      <c r="BM106" s="186"/>
      <c r="BN106" s="186"/>
      <c r="BO106" s="186"/>
      <c r="BP106" s="186"/>
      <c r="BQ106" s="395"/>
      <c r="BR106" s="413"/>
      <c r="BS106" s="413"/>
      <c r="BT106" s="413"/>
      <c r="BU106" s="413"/>
      <c r="BV106" s="413"/>
      <c r="BW106" s="413"/>
      <c r="BX106" s="413"/>
      <c r="BY106" s="413"/>
    </row>
    <row r="107" spans="1:77" s="21" customFormat="1" x14ac:dyDescent="0.25">
      <c r="A107" s="257">
        <v>5</v>
      </c>
      <c r="B107" s="42" t="s">
        <v>24</v>
      </c>
      <c r="C107" s="27"/>
      <c r="D107" s="186"/>
      <c r="E107" s="186"/>
      <c r="F107" s="186">
        <f t="shared" si="45"/>
        <v>0</v>
      </c>
      <c r="G107" s="186">
        <f t="shared" si="46"/>
        <v>0</v>
      </c>
      <c r="H107" s="200"/>
      <c r="I107" s="186"/>
      <c r="J107" s="186"/>
      <c r="K107" s="186"/>
      <c r="L107" s="186"/>
      <c r="M107" s="186"/>
      <c r="N107" s="186"/>
      <c r="O107" s="186"/>
      <c r="P107" s="186">
        <f t="shared" si="47"/>
        <v>0</v>
      </c>
      <c r="Q107" s="186">
        <f t="shared" si="48"/>
        <v>0</v>
      </c>
      <c r="R107" s="684" t="e">
        <f t="shared" si="49"/>
        <v>#DIV/0!</v>
      </c>
      <c r="S107" s="186"/>
      <c r="T107" s="186"/>
      <c r="U107" s="186"/>
      <c r="V107" s="186">
        <f t="shared" si="50"/>
        <v>0</v>
      </c>
      <c r="W107" s="186">
        <f t="shared" si="51"/>
        <v>0</v>
      </c>
      <c r="X107" s="186"/>
      <c r="Y107" s="186"/>
      <c r="Z107" s="186"/>
      <c r="AA107" s="186"/>
      <c r="AB107" s="186"/>
      <c r="AC107" s="186"/>
      <c r="AD107" s="186"/>
      <c r="AE107" s="186"/>
      <c r="AF107" s="186">
        <f t="shared" si="52"/>
        <v>0</v>
      </c>
      <c r="AG107" s="186">
        <f t="shared" si="53"/>
        <v>0</v>
      </c>
      <c r="AH107" s="256" t="e">
        <f t="shared" si="54"/>
        <v>#DIV/0!</v>
      </c>
      <c r="AI107" s="695"/>
      <c r="AJ107" s="207">
        <f t="shared" si="55"/>
        <v>0</v>
      </c>
      <c r="AK107" s="425"/>
      <c r="AL107" s="186">
        <f t="shared" si="56"/>
        <v>0</v>
      </c>
      <c r="AM107" s="186">
        <f t="shared" si="57"/>
        <v>0</v>
      </c>
      <c r="AN107" s="186"/>
      <c r="AO107" s="186"/>
      <c r="AP107" s="186"/>
      <c r="AQ107" s="186"/>
      <c r="AR107" s="186"/>
      <c r="AS107" s="186"/>
      <c r="AT107" s="186"/>
      <c r="AU107" s="239"/>
      <c r="AV107" s="186">
        <f t="shared" si="58"/>
        <v>0</v>
      </c>
      <c r="AW107" s="277" t="e">
        <f t="shared" si="59"/>
        <v>#DIV/0!</v>
      </c>
      <c r="AX107" s="186">
        <f t="shared" si="60"/>
        <v>0</v>
      </c>
      <c r="AY107" s="186">
        <f t="shared" si="61"/>
        <v>0</v>
      </c>
      <c r="AZ107" s="186"/>
      <c r="BA107" s="186"/>
      <c r="BB107" s="186"/>
      <c r="BC107" s="186"/>
      <c r="BD107" s="186"/>
      <c r="BE107" s="186"/>
      <c r="BF107" s="186"/>
      <c r="BG107" s="186"/>
      <c r="BH107" s="186">
        <f t="shared" si="62"/>
        <v>0</v>
      </c>
      <c r="BI107" s="186">
        <f t="shared" si="63"/>
        <v>0</v>
      </c>
      <c r="BJ107" s="186"/>
      <c r="BK107" s="186"/>
      <c r="BL107" s="186"/>
      <c r="BM107" s="186"/>
      <c r="BN107" s="186"/>
      <c r="BO107" s="186"/>
      <c r="BP107" s="186"/>
      <c r="BQ107" s="395"/>
      <c r="BR107" s="287"/>
      <c r="BS107" s="287"/>
      <c r="BT107" s="287"/>
      <c r="BU107" s="287"/>
      <c r="BV107" s="287"/>
      <c r="BW107" s="287"/>
      <c r="BX107" s="287"/>
      <c r="BY107" s="287"/>
    </row>
    <row r="108" spans="1:77" s="21" customFormat="1" hidden="1" x14ac:dyDescent="0.25">
      <c r="A108" s="23"/>
      <c r="B108" s="19"/>
      <c r="C108" s="27"/>
      <c r="D108" s="186"/>
      <c r="E108" s="186"/>
      <c r="F108" s="186">
        <f t="shared" si="45"/>
        <v>0</v>
      </c>
      <c r="G108" s="186">
        <f t="shared" si="46"/>
        <v>0</v>
      </c>
      <c r="H108" s="200"/>
      <c r="I108" s="186"/>
      <c r="J108" s="186"/>
      <c r="K108" s="186"/>
      <c r="L108" s="186"/>
      <c r="M108" s="186"/>
      <c r="N108" s="186"/>
      <c r="O108" s="186"/>
      <c r="P108" s="186">
        <f t="shared" si="47"/>
        <v>0</v>
      </c>
      <c r="Q108" s="186">
        <f t="shared" si="48"/>
        <v>0</v>
      </c>
      <c r="R108" s="684" t="e">
        <f t="shared" si="49"/>
        <v>#DIV/0!</v>
      </c>
      <c r="S108" s="186"/>
      <c r="T108" s="186"/>
      <c r="U108" s="186"/>
      <c r="V108" s="186">
        <f t="shared" si="50"/>
        <v>0</v>
      </c>
      <c r="W108" s="186">
        <f t="shared" si="51"/>
        <v>0</v>
      </c>
      <c r="X108" s="186"/>
      <c r="Y108" s="186"/>
      <c r="Z108" s="186"/>
      <c r="AA108" s="186"/>
      <c r="AB108" s="186"/>
      <c r="AC108" s="186"/>
      <c r="AD108" s="186"/>
      <c r="AE108" s="186"/>
      <c r="AF108" s="186">
        <f t="shared" si="52"/>
        <v>0</v>
      </c>
      <c r="AG108" s="186">
        <f t="shared" si="53"/>
        <v>0</v>
      </c>
      <c r="AH108" s="256" t="e">
        <f t="shared" si="54"/>
        <v>#DIV/0!</v>
      </c>
      <c r="AI108" s="695"/>
      <c r="AJ108" s="207">
        <f t="shared" si="55"/>
        <v>0</v>
      </c>
      <c r="AK108" s="425"/>
      <c r="AL108" s="186">
        <f t="shared" si="56"/>
        <v>0</v>
      </c>
      <c r="AM108" s="186">
        <f t="shared" si="57"/>
        <v>0</v>
      </c>
      <c r="AN108" s="186"/>
      <c r="AO108" s="186"/>
      <c r="AP108" s="186"/>
      <c r="AQ108" s="186"/>
      <c r="AR108" s="186"/>
      <c r="AS108" s="186"/>
      <c r="AT108" s="186"/>
      <c r="AU108" s="239"/>
      <c r="AV108" s="186">
        <f t="shared" si="58"/>
        <v>0</v>
      </c>
      <c r="AW108" s="277" t="e">
        <f t="shared" si="59"/>
        <v>#DIV/0!</v>
      </c>
      <c r="AX108" s="186">
        <f t="shared" si="60"/>
        <v>0</v>
      </c>
      <c r="AY108" s="186">
        <f t="shared" si="61"/>
        <v>0</v>
      </c>
      <c r="AZ108" s="186"/>
      <c r="BA108" s="186"/>
      <c r="BB108" s="186"/>
      <c r="BC108" s="186"/>
      <c r="BD108" s="186"/>
      <c r="BE108" s="186"/>
      <c r="BF108" s="186"/>
      <c r="BG108" s="186"/>
      <c r="BH108" s="186">
        <f t="shared" si="62"/>
        <v>0</v>
      </c>
      <c r="BI108" s="186">
        <f t="shared" si="63"/>
        <v>0</v>
      </c>
      <c r="BJ108" s="186"/>
      <c r="BK108" s="186"/>
      <c r="BL108" s="186"/>
      <c r="BM108" s="186"/>
      <c r="BN108" s="186"/>
      <c r="BO108" s="186"/>
      <c r="BP108" s="186"/>
      <c r="BQ108" s="395"/>
      <c r="BR108" s="413"/>
      <c r="BS108" s="413"/>
      <c r="BT108" s="413"/>
      <c r="BU108" s="413"/>
      <c r="BV108" s="413"/>
      <c r="BW108" s="413"/>
      <c r="BX108" s="413"/>
      <c r="BY108" s="413"/>
    </row>
    <row r="109" spans="1:77" s="21" customFormat="1" x14ac:dyDescent="0.25">
      <c r="A109" s="257">
        <v>6</v>
      </c>
      <c r="B109" s="42" t="s">
        <v>25</v>
      </c>
      <c r="C109" s="27"/>
      <c r="D109" s="186"/>
      <c r="E109" s="186"/>
      <c r="F109" s="186">
        <f t="shared" si="45"/>
        <v>0</v>
      </c>
      <c r="G109" s="186">
        <f t="shared" si="46"/>
        <v>0</v>
      </c>
      <c r="H109" s="200"/>
      <c r="I109" s="186"/>
      <c r="J109" s="186"/>
      <c r="K109" s="186"/>
      <c r="L109" s="186"/>
      <c r="M109" s="186"/>
      <c r="N109" s="186"/>
      <c r="O109" s="186"/>
      <c r="P109" s="186">
        <f t="shared" si="47"/>
        <v>0</v>
      </c>
      <c r="Q109" s="186">
        <f t="shared" si="48"/>
        <v>0</v>
      </c>
      <c r="R109" s="684" t="e">
        <f t="shared" si="49"/>
        <v>#DIV/0!</v>
      </c>
      <c r="S109" s="186"/>
      <c r="T109" s="186"/>
      <c r="U109" s="186"/>
      <c r="V109" s="186">
        <f t="shared" si="50"/>
        <v>0</v>
      </c>
      <c r="W109" s="186">
        <f t="shared" si="51"/>
        <v>0</v>
      </c>
      <c r="X109" s="186"/>
      <c r="Y109" s="186"/>
      <c r="Z109" s="186"/>
      <c r="AA109" s="186"/>
      <c r="AB109" s="186"/>
      <c r="AC109" s="186"/>
      <c r="AD109" s="186"/>
      <c r="AE109" s="186"/>
      <c r="AF109" s="186">
        <f t="shared" si="52"/>
        <v>0</v>
      </c>
      <c r="AG109" s="186">
        <f t="shared" si="53"/>
        <v>0</v>
      </c>
      <c r="AH109" s="256" t="e">
        <f t="shared" si="54"/>
        <v>#DIV/0!</v>
      </c>
      <c r="AI109" s="695"/>
      <c r="AJ109" s="207">
        <f t="shared" si="55"/>
        <v>0</v>
      </c>
      <c r="AK109" s="425"/>
      <c r="AL109" s="186">
        <f t="shared" si="56"/>
        <v>0</v>
      </c>
      <c r="AM109" s="186">
        <f t="shared" si="57"/>
        <v>0</v>
      </c>
      <c r="AN109" s="186"/>
      <c r="AO109" s="186"/>
      <c r="AP109" s="186"/>
      <c r="AQ109" s="186"/>
      <c r="AR109" s="186"/>
      <c r="AS109" s="186"/>
      <c r="AT109" s="186"/>
      <c r="AU109" s="239"/>
      <c r="AV109" s="186">
        <f t="shared" si="58"/>
        <v>0</v>
      </c>
      <c r="AW109" s="277" t="e">
        <f t="shared" si="59"/>
        <v>#DIV/0!</v>
      </c>
      <c r="AX109" s="186">
        <f t="shared" si="60"/>
        <v>0</v>
      </c>
      <c r="AY109" s="186">
        <f t="shared" si="61"/>
        <v>0</v>
      </c>
      <c r="AZ109" s="186"/>
      <c r="BA109" s="186"/>
      <c r="BB109" s="186"/>
      <c r="BC109" s="186"/>
      <c r="BD109" s="186"/>
      <c r="BE109" s="186"/>
      <c r="BF109" s="186"/>
      <c r="BG109" s="186"/>
      <c r="BH109" s="186">
        <f t="shared" si="62"/>
        <v>0</v>
      </c>
      <c r="BI109" s="186">
        <f t="shared" si="63"/>
        <v>0</v>
      </c>
      <c r="BJ109" s="186"/>
      <c r="BK109" s="186"/>
      <c r="BL109" s="186"/>
      <c r="BM109" s="186"/>
      <c r="BN109" s="186"/>
      <c r="BO109" s="186"/>
      <c r="BP109" s="186"/>
      <c r="BQ109" s="395"/>
      <c r="BR109" s="287"/>
      <c r="BS109" s="287"/>
      <c r="BT109" s="287"/>
      <c r="BU109" s="287"/>
      <c r="BV109" s="287"/>
      <c r="BW109" s="287"/>
      <c r="BX109" s="287"/>
      <c r="BY109" s="287"/>
    </row>
    <row r="110" spans="1:77" s="21" customFormat="1" hidden="1" x14ac:dyDescent="0.25">
      <c r="A110" s="23"/>
      <c r="B110" s="19"/>
      <c r="C110" s="27"/>
      <c r="D110" s="186"/>
      <c r="E110" s="186"/>
      <c r="F110" s="186">
        <f t="shared" si="45"/>
        <v>0</v>
      </c>
      <c r="G110" s="186">
        <f t="shared" si="46"/>
        <v>0</v>
      </c>
      <c r="H110" s="200"/>
      <c r="I110" s="186"/>
      <c r="J110" s="186"/>
      <c r="K110" s="186"/>
      <c r="L110" s="186"/>
      <c r="M110" s="186"/>
      <c r="N110" s="186"/>
      <c r="O110" s="186"/>
      <c r="P110" s="186">
        <f t="shared" si="47"/>
        <v>0</v>
      </c>
      <c r="Q110" s="186">
        <f t="shared" si="48"/>
        <v>0</v>
      </c>
      <c r="R110" s="684" t="e">
        <f t="shared" si="49"/>
        <v>#DIV/0!</v>
      </c>
      <c r="S110" s="186"/>
      <c r="T110" s="186"/>
      <c r="U110" s="186"/>
      <c r="V110" s="186">
        <f t="shared" si="50"/>
        <v>0</v>
      </c>
      <c r="W110" s="186">
        <f t="shared" si="51"/>
        <v>0</v>
      </c>
      <c r="X110" s="186"/>
      <c r="Y110" s="186"/>
      <c r="Z110" s="186"/>
      <c r="AA110" s="186"/>
      <c r="AB110" s="186"/>
      <c r="AC110" s="186"/>
      <c r="AD110" s="186"/>
      <c r="AE110" s="186"/>
      <c r="AF110" s="186">
        <f t="shared" si="52"/>
        <v>0</v>
      </c>
      <c r="AG110" s="186">
        <f t="shared" si="53"/>
        <v>0</v>
      </c>
      <c r="AH110" s="256" t="e">
        <f t="shared" si="54"/>
        <v>#DIV/0!</v>
      </c>
      <c r="AI110" s="695"/>
      <c r="AJ110" s="207">
        <f t="shared" si="55"/>
        <v>0</v>
      </c>
      <c r="AK110" s="425"/>
      <c r="AL110" s="186">
        <f t="shared" si="56"/>
        <v>0</v>
      </c>
      <c r="AM110" s="186">
        <f t="shared" si="57"/>
        <v>0</v>
      </c>
      <c r="AN110" s="186"/>
      <c r="AO110" s="186"/>
      <c r="AP110" s="186"/>
      <c r="AQ110" s="186"/>
      <c r="AR110" s="186"/>
      <c r="AS110" s="186"/>
      <c r="AT110" s="186"/>
      <c r="AU110" s="239"/>
      <c r="AV110" s="186">
        <f t="shared" si="58"/>
        <v>0</v>
      </c>
      <c r="AW110" s="277" t="e">
        <f t="shared" si="59"/>
        <v>#DIV/0!</v>
      </c>
      <c r="AX110" s="186">
        <f t="shared" si="60"/>
        <v>0</v>
      </c>
      <c r="AY110" s="186">
        <f t="shared" si="61"/>
        <v>0</v>
      </c>
      <c r="AZ110" s="186"/>
      <c r="BA110" s="186"/>
      <c r="BB110" s="186"/>
      <c r="BC110" s="186"/>
      <c r="BD110" s="186"/>
      <c r="BE110" s="186"/>
      <c r="BF110" s="186"/>
      <c r="BG110" s="186"/>
      <c r="BH110" s="186">
        <f t="shared" si="62"/>
        <v>0</v>
      </c>
      <c r="BI110" s="186">
        <f t="shared" si="63"/>
        <v>0</v>
      </c>
      <c r="BJ110" s="186"/>
      <c r="BK110" s="186"/>
      <c r="BL110" s="186"/>
      <c r="BM110" s="186"/>
      <c r="BN110" s="186"/>
      <c r="BO110" s="186"/>
      <c r="BP110" s="186"/>
      <c r="BQ110" s="395"/>
      <c r="BR110" s="413"/>
      <c r="BS110" s="413"/>
      <c r="BT110" s="413"/>
      <c r="BU110" s="413"/>
      <c r="BV110" s="413"/>
      <c r="BW110" s="413"/>
      <c r="BX110" s="413"/>
      <c r="BY110" s="413"/>
    </row>
    <row r="111" spans="1:77" s="21" customFormat="1" x14ac:dyDescent="0.25">
      <c r="A111" s="257">
        <v>7</v>
      </c>
      <c r="B111" s="42" t="s">
        <v>26</v>
      </c>
      <c r="C111" s="27"/>
      <c r="D111" s="186"/>
      <c r="E111" s="186"/>
      <c r="F111" s="186">
        <f t="shared" si="45"/>
        <v>0</v>
      </c>
      <c r="G111" s="186">
        <f t="shared" si="46"/>
        <v>0</v>
      </c>
      <c r="H111" s="200"/>
      <c r="I111" s="186"/>
      <c r="J111" s="186"/>
      <c r="K111" s="186"/>
      <c r="L111" s="186"/>
      <c r="M111" s="186"/>
      <c r="N111" s="186"/>
      <c r="O111" s="186"/>
      <c r="P111" s="186">
        <f t="shared" si="47"/>
        <v>0</v>
      </c>
      <c r="Q111" s="186">
        <f t="shared" si="48"/>
        <v>0</v>
      </c>
      <c r="R111" s="684" t="e">
        <f t="shared" si="49"/>
        <v>#DIV/0!</v>
      </c>
      <c r="S111" s="186"/>
      <c r="T111" s="186"/>
      <c r="U111" s="186"/>
      <c r="V111" s="186">
        <f t="shared" si="50"/>
        <v>0</v>
      </c>
      <c r="W111" s="186">
        <f t="shared" si="51"/>
        <v>0</v>
      </c>
      <c r="X111" s="186"/>
      <c r="Y111" s="186"/>
      <c r="Z111" s="186"/>
      <c r="AA111" s="186"/>
      <c r="AB111" s="186"/>
      <c r="AC111" s="186"/>
      <c r="AD111" s="186"/>
      <c r="AE111" s="186"/>
      <c r="AF111" s="186">
        <f t="shared" si="52"/>
        <v>0</v>
      </c>
      <c r="AG111" s="186">
        <f t="shared" si="53"/>
        <v>0</v>
      </c>
      <c r="AH111" s="256" t="e">
        <f t="shared" si="54"/>
        <v>#DIV/0!</v>
      </c>
      <c r="AI111" s="695"/>
      <c r="AJ111" s="207">
        <f t="shared" si="55"/>
        <v>0</v>
      </c>
      <c r="AK111" s="425"/>
      <c r="AL111" s="186">
        <f t="shared" si="56"/>
        <v>0</v>
      </c>
      <c r="AM111" s="186">
        <f t="shared" si="57"/>
        <v>0</v>
      </c>
      <c r="AN111" s="186"/>
      <c r="AO111" s="186"/>
      <c r="AP111" s="186"/>
      <c r="AQ111" s="186"/>
      <c r="AR111" s="186"/>
      <c r="AS111" s="186"/>
      <c r="AT111" s="186"/>
      <c r="AU111" s="239"/>
      <c r="AV111" s="186">
        <f t="shared" si="58"/>
        <v>0</v>
      </c>
      <c r="AW111" s="277" t="e">
        <f t="shared" si="59"/>
        <v>#DIV/0!</v>
      </c>
      <c r="AX111" s="186">
        <f t="shared" si="60"/>
        <v>0</v>
      </c>
      <c r="AY111" s="186">
        <f t="shared" si="61"/>
        <v>0</v>
      </c>
      <c r="AZ111" s="186"/>
      <c r="BA111" s="186"/>
      <c r="BB111" s="186"/>
      <c r="BC111" s="186"/>
      <c r="BD111" s="186"/>
      <c r="BE111" s="186"/>
      <c r="BF111" s="186"/>
      <c r="BG111" s="186"/>
      <c r="BH111" s="186">
        <f t="shared" si="62"/>
        <v>0</v>
      </c>
      <c r="BI111" s="186">
        <f t="shared" si="63"/>
        <v>0</v>
      </c>
      <c r="BJ111" s="186"/>
      <c r="BK111" s="186"/>
      <c r="BL111" s="186"/>
      <c r="BM111" s="186"/>
      <c r="BN111" s="186"/>
      <c r="BO111" s="186"/>
      <c r="BP111" s="186"/>
      <c r="BQ111" s="395"/>
      <c r="BR111" s="287"/>
      <c r="BS111" s="287"/>
      <c r="BT111" s="287"/>
      <c r="BU111" s="287"/>
      <c r="BV111" s="287"/>
      <c r="BW111" s="287"/>
      <c r="BX111" s="287"/>
      <c r="BY111" s="287"/>
    </row>
    <row r="112" spans="1:77" s="21" customFormat="1" hidden="1" x14ac:dyDescent="0.25">
      <c r="A112" s="23"/>
      <c r="B112" s="19"/>
      <c r="C112" s="27"/>
      <c r="D112" s="186"/>
      <c r="E112" s="186"/>
      <c r="F112" s="186">
        <f t="shared" si="45"/>
        <v>0</v>
      </c>
      <c r="G112" s="186">
        <f t="shared" si="46"/>
        <v>0</v>
      </c>
      <c r="H112" s="200"/>
      <c r="I112" s="186"/>
      <c r="J112" s="186"/>
      <c r="K112" s="186"/>
      <c r="L112" s="186"/>
      <c r="M112" s="186"/>
      <c r="N112" s="186"/>
      <c r="O112" s="186"/>
      <c r="P112" s="186">
        <f t="shared" si="47"/>
        <v>0</v>
      </c>
      <c r="Q112" s="186">
        <f t="shared" si="48"/>
        <v>0</v>
      </c>
      <c r="R112" s="684" t="e">
        <f t="shared" si="49"/>
        <v>#DIV/0!</v>
      </c>
      <c r="S112" s="186"/>
      <c r="T112" s="186"/>
      <c r="U112" s="186"/>
      <c r="V112" s="186">
        <f t="shared" si="50"/>
        <v>0</v>
      </c>
      <c r="W112" s="186">
        <f t="shared" si="51"/>
        <v>0</v>
      </c>
      <c r="X112" s="186"/>
      <c r="Y112" s="186"/>
      <c r="Z112" s="186"/>
      <c r="AA112" s="186"/>
      <c r="AB112" s="186"/>
      <c r="AC112" s="186"/>
      <c r="AD112" s="186"/>
      <c r="AE112" s="186"/>
      <c r="AF112" s="186">
        <f t="shared" si="52"/>
        <v>0</v>
      </c>
      <c r="AG112" s="186">
        <f t="shared" si="53"/>
        <v>0</v>
      </c>
      <c r="AH112" s="256" t="e">
        <f t="shared" si="54"/>
        <v>#DIV/0!</v>
      </c>
      <c r="AI112" s="695"/>
      <c r="AJ112" s="207">
        <f t="shared" si="55"/>
        <v>0</v>
      </c>
      <c r="AK112" s="425"/>
      <c r="AL112" s="186">
        <f t="shared" si="56"/>
        <v>0</v>
      </c>
      <c r="AM112" s="186">
        <f t="shared" si="57"/>
        <v>0</v>
      </c>
      <c r="AN112" s="186"/>
      <c r="AO112" s="186"/>
      <c r="AP112" s="186"/>
      <c r="AQ112" s="186"/>
      <c r="AR112" s="186"/>
      <c r="AS112" s="186"/>
      <c r="AT112" s="186"/>
      <c r="AU112" s="239"/>
      <c r="AV112" s="186">
        <f t="shared" si="58"/>
        <v>0</v>
      </c>
      <c r="AW112" s="277" t="e">
        <f t="shared" si="59"/>
        <v>#DIV/0!</v>
      </c>
      <c r="AX112" s="186">
        <f t="shared" si="60"/>
        <v>0</v>
      </c>
      <c r="AY112" s="186">
        <f t="shared" si="61"/>
        <v>0</v>
      </c>
      <c r="AZ112" s="186"/>
      <c r="BA112" s="186"/>
      <c r="BB112" s="186"/>
      <c r="BC112" s="186"/>
      <c r="BD112" s="186"/>
      <c r="BE112" s="186"/>
      <c r="BF112" s="186"/>
      <c r="BG112" s="186"/>
      <c r="BH112" s="186">
        <f t="shared" si="62"/>
        <v>0</v>
      </c>
      <c r="BI112" s="186">
        <f t="shared" si="63"/>
        <v>0</v>
      </c>
      <c r="BJ112" s="186"/>
      <c r="BK112" s="186"/>
      <c r="BL112" s="186"/>
      <c r="BM112" s="186"/>
      <c r="BN112" s="186"/>
      <c r="BO112" s="186"/>
      <c r="BP112" s="186"/>
      <c r="BQ112" s="395"/>
      <c r="BR112" s="413"/>
      <c r="BS112" s="413"/>
      <c r="BT112" s="413"/>
      <c r="BU112" s="413"/>
      <c r="BV112" s="413"/>
      <c r="BW112" s="413"/>
      <c r="BX112" s="413"/>
      <c r="BY112" s="413"/>
    </row>
    <row r="113" spans="1:77" s="21" customFormat="1" x14ac:dyDescent="0.25">
      <c r="A113" s="257">
        <v>8</v>
      </c>
      <c r="B113" s="42" t="s">
        <v>27</v>
      </c>
      <c r="C113" s="27"/>
      <c r="D113" s="186"/>
      <c r="E113" s="186"/>
      <c r="F113" s="186">
        <f t="shared" si="45"/>
        <v>0</v>
      </c>
      <c r="G113" s="186">
        <f t="shared" si="46"/>
        <v>0</v>
      </c>
      <c r="H113" s="200"/>
      <c r="I113" s="186"/>
      <c r="J113" s="186"/>
      <c r="K113" s="186"/>
      <c r="L113" s="186"/>
      <c r="M113" s="186"/>
      <c r="N113" s="186"/>
      <c r="O113" s="186"/>
      <c r="P113" s="186">
        <f t="shared" si="47"/>
        <v>0</v>
      </c>
      <c r="Q113" s="186">
        <f t="shared" si="48"/>
        <v>0</v>
      </c>
      <c r="R113" s="684" t="e">
        <f t="shared" si="49"/>
        <v>#DIV/0!</v>
      </c>
      <c r="S113" s="186"/>
      <c r="T113" s="186"/>
      <c r="U113" s="186"/>
      <c r="V113" s="186">
        <f t="shared" si="50"/>
        <v>0</v>
      </c>
      <c r="W113" s="186">
        <f t="shared" si="51"/>
        <v>0</v>
      </c>
      <c r="X113" s="186"/>
      <c r="Y113" s="186"/>
      <c r="Z113" s="186"/>
      <c r="AA113" s="186"/>
      <c r="AB113" s="186"/>
      <c r="AC113" s="186"/>
      <c r="AD113" s="186"/>
      <c r="AE113" s="186"/>
      <c r="AF113" s="186">
        <f t="shared" si="52"/>
        <v>0</v>
      </c>
      <c r="AG113" s="186">
        <f t="shared" si="53"/>
        <v>0</v>
      </c>
      <c r="AH113" s="256" t="e">
        <f t="shared" si="54"/>
        <v>#DIV/0!</v>
      </c>
      <c r="AI113" s="695"/>
      <c r="AJ113" s="207">
        <f t="shared" si="55"/>
        <v>0</v>
      </c>
      <c r="AK113" s="425"/>
      <c r="AL113" s="186">
        <f t="shared" si="56"/>
        <v>0</v>
      </c>
      <c r="AM113" s="186">
        <f t="shared" si="57"/>
        <v>0</v>
      </c>
      <c r="AN113" s="186"/>
      <c r="AO113" s="186"/>
      <c r="AP113" s="186"/>
      <c r="AQ113" s="186"/>
      <c r="AR113" s="186"/>
      <c r="AS113" s="186"/>
      <c r="AT113" s="186"/>
      <c r="AU113" s="239"/>
      <c r="AV113" s="186">
        <f t="shared" si="58"/>
        <v>0</v>
      </c>
      <c r="AW113" s="277" t="e">
        <f t="shared" si="59"/>
        <v>#DIV/0!</v>
      </c>
      <c r="AX113" s="186">
        <f t="shared" si="60"/>
        <v>0</v>
      </c>
      <c r="AY113" s="186">
        <f t="shared" si="61"/>
        <v>0</v>
      </c>
      <c r="AZ113" s="186"/>
      <c r="BA113" s="186"/>
      <c r="BB113" s="186"/>
      <c r="BC113" s="186"/>
      <c r="BD113" s="186"/>
      <c r="BE113" s="186"/>
      <c r="BF113" s="186"/>
      <c r="BG113" s="186"/>
      <c r="BH113" s="186">
        <f t="shared" si="62"/>
        <v>0</v>
      </c>
      <c r="BI113" s="186">
        <f t="shared" si="63"/>
        <v>0</v>
      </c>
      <c r="BJ113" s="186"/>
      <c r="BK113" s="186"/>
      <c r="BL113" s="186"/>
      <c r="BM113" s="186"/>
      <c r="BN113" s="186"/>
      <c r="BO113" s="186"/>
      <c r="BP113" s="186"/>
      <c r="BQ113" s="395"/>
      <c r="BR113" s="287"/>
      <c r="BS113" s="287"/>
      <c r="BT113" s="287"/>
      <c r="BU113" s="287"/>
      <c r="BV113" s="287"/>
      <c r="BW113" s="287"/>
      <c r="BX113" s="287"/>
      <c r="BY113" s="287"/>
    </row>
    <row r="114" spans="1:77" s="21" customFormat="1" hidden="1" x14ac:dyDescent="0.25">
      <c r="A114" s="28"/>
      <c r="B114" s="195"/>
      <c r="C114" s="27"/>
      <c r="D114" s="186"/>
      <c r="E114" s="186"/>
      <c r="F114" s="186">
        <f t="shared" si="45"/>
        <v>0</v>
      </c>
      <c r="G114" s="186">
        <f t="shared" si="46"/>
        <v>0</v>
      </c>
      <c r="H114" s="200"/>
      <c r="I114" s="186"/>
      <c r="J114" s="186"/>
      <c r="K114" s="186"/>
      <c r="L114" s="186"/>
      <c r="M114" s="186"/>
      <c r="N114" s="186"/>
      <c r="O114" s="186"/>
      <c r="P114" s="186">
        <f t="shared" si="47"/>
        <v>0</v>
      </c>
      <c r="Q114" s="186">
        <f t="shared" si="48"/>
        <v>0</v>
      </c>
      <c r="R114" s="684" t="e">
        <f t="shared" si="49"/>
        <v>#DIV/0!</v>
      </c>
      <c r="S114" s="186"/>
      <c r="T114" s="186"/>
      <c r="U114" s="186"/>
      <c r="V114" s="186">
        <f t="shared" si="50"/>
        <v>0</v>
      </c>
      <c r="W114" s="186">
        <f t="shared" si="51"/>
        <v>0</v>
      </c>
      <c r="X114" s="186"/>
      <c r="Y114" s="186"/>
      <c r="Z114" s="186"/>
      <c r="AA114" s="186"/>
      <c r="AB114" s="186"/>
      <c r="AC114" s="186"/>
      <c r="AD114" s="186"/>
      <c r="AE114" s="186"/>
      <c r="AF114" s="186">
        <f t="shared" si="52"/>
        <v>0</v>
      </c>
      <c r="AG114" s="186">
        <f t="shared" si="53"/>
        <v>0</v>
      </c>
      <c r="AH114" s="256" t="e">
        <f t="shared" si="54"/>
        <v>#DIV/0!</v>
      </c>
      <c r="AI114" s="695"/>
      <c r="AJ114" s="207">
        <f t="shared" si="55"/>
        <v>0</v>
      </c>
      <c r="AK114" s="425"/>
      <c r="AL114" s="186">
        <f t="shared" si="56"/>
        <v>0</v>
      </c>
      <c r="AM114" s="186">
        <f t="shared" si="57"/>
        <v>0</v>
      </c>
      <c r="AN114" s="186"/>
      <c r="AO114" s="186"/>
      <c r="AP114" s="186"/>
      <c r="AQ114" s="186"/>
      <c r="AR114" s="186"/>
      <c r="AS114" s="186"/>
      <c r="AT114" s="186"/>
      <c r="AU114" s="239"/>
      <c r="AV114" s="186">
        <f t="shared" si="58"/>
        <v>0</v>
      </c>
      <c r="AW114" s="277" t="e">
        <f t="shared" si="59"/>
        <v>#DIV/0!</v>
      </c>
      <c r="AX114" s="186">
        <f t="shared" si="60"/>
        <v>0</v>
      </c>
      <c r="AY114" s="186">
        <f t="shared" si="61"/>
        <v>0</v>
      </c>
      <c r="AZ114" s="186"/>
      <c r="BA114" s="186"/>
      <c r="BB114" s="186"/>
      <c r="BC114" s="186"/>
      <c r="BD114" s="186"/>
      <c r="BE114" s="186"/>
      <c r="BF114" s="186"/>
      <c r="BG114" s="186"/>
      <c r="BH114" s="186">
        <f t="shared" si="62"/>
        <v>0</v>
      </c>
      <c r="BI114" s="186">
        <f t="shared" si="63"/>
        <v>0</v>
      </c>
      <c r="BJ114" s="186"/>
      <c r="BK114" s="186"/>
      <c r="BL114" s="186"/>
      <c r="BM114" s="186"/>
      <c r="BN114" s="186"/>
      <c r="BO114" s="186"/>
      <c r="BP114" s="186"/>
      <c r="BQ114" s="395"/>
      <c r="BR114" s="413"/>
      <c r="BS114" s="413"/>
      <c r="BT114" s="413"/>
      <c r="BU114" s="413"/>
      <c r="BV114" s="413"/>
      <c r="BW114" s="413"/>
      <c r="BX114" s="413"/>
      <c r="BY114" s="413"/>
    </row>
    <row r="115" spans="1:77" s="21" customFormat="1" x14ac:dyDescent="0.25">
      <c r="A115" s="257">
        <v>9</v>
      </c>
      <c r="B115" s="42" t="s">
        <v>28</v>
      </c>
      <c r="C115" s="27"/>
      <c r="D115" s="186"/>
      <c r="E115" s="186"/>
      <c r="F115" s="186">
        <f t="shared" si="45"/>
        <v>0</v>
      </c>
      <c r="G115" s="186">
        <f t="shared" si="46"/>
        <v>0</v>
      </c>
      <c r="H115" s="200"/>
      <c r="I115" s="186"/>
      <c r="J115" s="186"/>
      <c r="K115" s="186"/>
      <c r="L115" s="186"/>
      <c r="M115" s="186"/>
      <c r="N115" s="186"/>
      <c r="O115" s="186"/>
      <c r="P115" s="186">
        <f t="shared" si="47"/>
        <v>0</v>
      </c>
      <c r="Q115" s="186">
        <f t="shared" si="48"/>
        <v>0</v>
      </c>
      <c r="R115" s="684" t="e">
        <f t="shared" si="49"/>
        <v>#DIV/0!</v>
      </c>
      <c r="S115" s="186"/>
      <c r="T115" s="186"/>
      <c r="U115" s="186"/>
      <c r="V115" s="186">
        <f t="shared" si="50"/>
        <v>0</v>
      </c>
      <c r="W115" s="186">
        <f t="shared" si="51"/>
        <v>0</v>
      </c>
      <c r="X115" s="186"/>
      <c r="Y115" s="186"/>
      <c r="Z115" s="186"/>
      <c r="AA115" s="186"/>
      <c r="AB115" s="186"/>
      <c r="AC115" s="186"/>
      <c r="AD115" s="186"/>
      <c r="AE115" s="186"/>
      <c r="AF115" s="186">
        <f t="shared" si="52"/>
        <v>0</v>
      </c>
      <c r="AG115" s="186">
        <f t="shared" si="53"/>
        <v>0</v>
      </c>
      <c r="AH115" s="256" t="e">
        <f t="shared" si="54"/>
        <v>#DIV/0!</v>
      </c>
      <c r="AI115" s="695"/>
      <c r="AJ115" s="207">
        <f t="shared" si="55"/>
        <v>0</v>
      </c>
      <c r="AK115" s="425"/>
      <c r="AL115" s="186">
        <f t="shared" si="56"/>
        <v>0</v>
      </c>
      <c r="AM115" s="186">
        <f t="shared" si="57"/>
        <v>0</v>
      </c>
      <c r="AN115" s="186"/>
      <c r="AO115" s="186"/>
      <c r="AP115" s="186"/>
      <c r="AQ115" s="186"/>
      <c r="AR115" s="186"/>
      <c r="AS115" s="186"/>
      <c r="AT115" s="186"/>
      <c r="AU115" s="239"/>
      <c r="AV115" s="186">
        <f t="shared" si="58"/>
        <v>0</v>
      </c>
      <c r="AW115" s="277" t="e">
        <f t="shared" si="59"/>
        <v>#DIV/0!</v>
      </c>
      <c r="AX115" s="186">
        <f t="shared" si="60"/>
        <v>0</v>
      </c>
      <c r="AY115" s="186">
        <f t="shared" si="61"/>
        <v>0</v>
      </c>
      <c r="AZ115" s="186"/>
      <c r="BA115" s="186"/>
      <c r="BB115" s="186"/>
      <c r="BC115" s="186"/>
      <c r="BD115" s="186"/>
      <c r="BE115" s="186"/>
      <c r="BF115" s="186"/>
      <c r="BG115" s="186"/>
      <c r="BH115" s="186">
        <f t="shared" si="62"/>
        <v>0</v>
      </c>
      <c r="BI115" s="186">
        <f t="shared" si="63"/>
        <v>0</v>
      </c>
      <c r="BJ115" s="186"/>
      <c r="BK115" s="186"/>
      <c r="BL115" s="186"/>
      <c r="BM115" s="186"/>
      <c r="BN115" s="186"/>
      <c r="BO115" s="186"/>
      <c r="BP115" s="186"/>
      <c r="BQ115" s="395"/>
      <c r="BR115" s="287"/>
      <c r="BS115" s="287"/>
      <c r="BT115" s="287"/>
      <c r="BU115" s="287"/>
      <c r="BV115" s="287"/>
      <c r="BW115" s="287"/>
      <c r="BX115" s="287"/>
      <c r="BY115" s="287"/>
    </row>
    <row r="116" spans="1:77" s="21" customFormat="1" hidden="1" x14ac:dyDescent="0.25">
      <c r="A116" s="28"/>
      <c r="B116" s="195"/>
      <c r="C116" s="27"/>
      <c r="D116" s="186"/>
      <c r="E116" s="186"/>
      <c r="F116" s="186">
        <f t="shared" si="45"/>
        <v>0</v>
      </c>
      <c r="G116" s="186">
        <f t="shared" si="46"/>
        <v>0</v>
      </c>
      <c r="H116" s="200"/>
      <c r="I116" s="186"/>
      <c r="J116" s="186"/>
      <c r="K116" s="186"/>
      <c r="L116" s="186"/>
      <c r="M116" s="186"/>
      <c r="N116" s="186"/>
      <c r="O116" s="186"/>
      <c r="P116" s="186">
        <f t="shared" si="47"/>
        <v>0</v>
      </c>
      <c r="Q116" s="186">
        <f t="shared" si="48"/>
        <v>0</v>
      </c>
      <c r="R116" s="684" t="e">
        <f t="shared" si="49"/>
        <v>#DIV/0!</v>
      </c>
      <c r="S116" s="186"/>
      <c r="T116" s="186"/>
      <c r="U116" s="186"/>
      <c r="V116" s="186">
        <f t="shared" si="50"/>
        <v>0</v>
      </c>
      <c r="W116" s="186">
        <f t="shared" si="51"/>
        <v>0</v>
      </c>
      <c r="X116" s="186"/>
      <c r="Y116" s="186"/>
      <c r="Z116" s="186"/>
      <c r="AA116" s="186"/>
      <c r="AB116" s="186"/>
      <c r="AC116" s="186"/>
      <c r="AD116" s="186"/>
      <c r="AE116" s="186"/>
      <c r="AF116" s="186">
        <f t="shared" si="52"/>
        <v>0</v>
      </c>
      <c r="AG116" s="186">
        <f t="shared" si="53"/>
        <v>0</v>
      </c>
      <c r="AH116" s="256" t="e">
        <f t="shared" si="54"/>
        <v>#DIV/0!</v>
      </c>
      <c r="AI116" s="695"/>
      <c r="AJ116" s="207">
        <f t="shared" si="55"/>
        <v>0</v>
      </c>
      <c r="AK116" s="425"/>
      <c r="AL116" s="186">
        <f t="shared" si="56"/>
        <v>0</v>
      </c>
      <c r="AM116" s="186">
        <f t="shared" si="57"/>
        <v>0</v>
      </c>
      <c r="AN116" s="186"/>
      <c r="AO116" s="186"/>
      <c r="AP116" s="186"/>
      <c r="AQ116" s="186"/>
      <c r="AR116" s="186"/>
      <c r="AS116" s="186"/>
      <c r="AT116" s="186"/>
      <c r="AU116" s="239"/>
      <c r="AV116" s="186">
        <f t="shared" si="58"/>
        <v>0</v>
      </c>
      <c r="AW116" s="277" t="e">
        <f t="shared" si="59"/>
        <v>#DIV/0!</v>
      </c>
      <c r="AX116" s="186">
        <f t="shared" si="60"/>
        <v>0</v>
      </c>
      <c r="AY116" s="186">
        <f t="shared" si="61"/>
        <v>0</v>
      </c>
      <c r="AZ116" s="186"/>
      <c r="BA116" s="186"/>
      <c r="BB116" s="186"/>
      <c r="BC116" s="186"/>
      <c r="BD116" s="186"/>
      <c r="BE116" s="186"/>
      <c r="BF116" s="186"/>
      <c r="BG116" s="186"/>
      <c r="BH116" s="186">
        <f t="shared" si="62"/>
        <v>0</v>
      </c>
      <c r="BI116" s="186">
        <f t="shared" si="63"/>
        <v>0</v>
      </c>
      <c r="BJ116" s="186"/>
      <c r="BK116" s="186"/>
      <c r="BL116" s="186"/>
      <c r="BM116" s="186"/>
      <c r="BN116" s="186"/>
      <c r="BO116" s="186"/>
      <c r="BP116" s="186"/>
      <c r="BQ116" s="395"/>
      <c r="BR116" s="413"/>
      <c r="BS116" s="413"/>
      <c r="BT116" s="413"/>
      <c r="BU116" s="413"/>
      <c r="BV116" s="413"/>
      <c r="BW116" s="413"/>
      <c r="BX116" s="413"/>
      <c r="BY116" s="413"/>
    </row>
    <row r="117" spans="1:77" s="21" customFormat="1" x14ac:dyDescent="0.25">
      <c r="A117" s="257">
        <v>10</v>
      </c>
      <c r="B117" s="42" t="s">
        <v>29</v>
      </c>
      <c r="C117" s="27"/>
      <c r="D117" s="186"/>
      <c r="E117" s="186"/>
      <c r="F117" s="186">
        <f t="shared" si="45"/>
        <v>0</v>
      </c>
      <c r="G117" s="186">
        <f t="shared" si="46"/>
        <v>0</v>
      </c>
      <c r="H117" s="200"/>
      <c r="I117" s="186"/>
      <c r="J117" s="186"/>
      <c r="K117" s="186"/>
      <c r="L117" s="186"/>
      <c r="M117" s="186"/>
      <c r="N117" s="186"/>
      <c r="O117" s="186"/>
      <c r="P117" s="186">
        <f t="shared" si="47"/>
        <v>0</v>
      </c>
      <c r="Q117" s="186">
        <f t="shared" si="48"/>
        <v>0</v>
      </c>
      <c r="R117" s="684" t="e">
        <f t="shared" si="49"/>
        <v>#DIV/0!</v>
      </c>
      <c r="S117" s="186"/>
      <c r="T117" s="186"/>
      <c r="U117" s="186"/>
      <c r="V117" s="186">
        <f t="shared" si="50"/>
        <v>0</v>
      </c>
      <c r="W117" s="186">
        <f t="shared" si="51"/>
        <v>0</v>
      </c>
      <c r="X117" s="186"/>
      <c r="Y117" s="186"/>
      <c r="Z117" s="186"/>
      <c r="AA117" s="186"/>
      <c r="AB117" s="186"/>
      <c r="AC117" s="186"/>
      <c r="AD117" s="186"/>
      <c r="AE117" s="186"/>
      <c r="AF117" s="186">
        <f t="shared" si="52"/>
        <v>0</v>
      </c>
      <c r="AG117" s="186">
        <f t="shared" si="53"/>
        <v>0</v>
      </c>
      <c r="AH117" s="256" t="e">
        <f t="shared" si="54"/>
        <v>#DIV/0!</v>
      </c>
      <c r="AI117" s="695"/>
      <c r="AJ117" s="207">
        <f t="shared" si="55"/>
        <v>0</v>
      </c>
      <c r="AK117" s="425"/>
      <c r="AL117" s="186">
        <f t="shared" si="56"/>
        <v>0</v>
      </c>
      <c r="AM117" s="186">
        <f t="shared" si="57"/>
        <v>0</v>
      </c>
      <c r="AN117" s="186"/>
      <c r="AO117" s="186"/>
      <c r="AP117" s="186"/>
      <c r="AQ117" s="186"/>
      <c r="AR117" s="186"/>
      <c r="AS117" s="186"/>
      <c r="AT117" s="186"/>
      <c r="AU117" s="239"/>
      <c r="AV117" s="186">
        <f t="shared" si="58"/>
        <v>0</v>
      </c>
      <c r="AW117" s="277" t="e">
        <f t="shared" si="59"/>
        <v>#DIV/0!</v>
      </c>
      <c r="AX117" s="186">
        <f t="shared" si="60"/>
        <v>0</v>
      </c>
      <c r="AY117" s="186">
        <f t="shared" si="61"/>
        <v>0</v>
      </c>
      <c r="AZ117" s="186"/>
      <c r="BA117" s="186"/>
      <c r="BB117" s="186"/>
      <c r="BC117" s="186"/>
      <c r="BD117" s="186"/>
      <c r="BE117" s="186"/>
      <c r="BF117" s="186"/>
      <c r="BG117" s="186"/>
      <c r="BH117" s="186">
        <f t="shared" si="62"/>
        <v>0</v>
      </c>
      <c r="BI117" s="186">
        <f t="shared" si="63"/>
        <v>0</v>
      </c>
      <c r="BJ117" s="186"/>
      <c r="BK117" s="186"/>
      <c r="BL117" s="186"/>
      <c r="BM117" s="186"/>
      <c r="BN117" s="186"/>
      <c r="BO117" s="186"/>
      <c r="BP117" s="186"/>
      <c r="BQ117" s="395"/>
      <c r="BR117" s="287"/>
      <c r="BS117" s="287"/>
      <c r="BT117" s="287"/>
      <c r="BU117" s="287"/>
      <c r="BV117" s="287"/>
      <c r="BW117" s="287"/>
      <c r="BX117" s="287"/>
      <c r="BY117" s="287"/>
    </row>
    <row r="118" spans="1:77" s="21" customFormat="1" hidden="1" x14ac:dyDescent="0.25">
      <c r="A118" s="28"/>
      <c r="B118" s="195"/>
      <c r="C118" s="27"/>
      <c r="D118" s="186"/>
      <c r="E118" s="186"/>
      <c r="F118" s="186">
        <f t="shared" si="45"/>
        <v>0</v>
      </c>
      <c r="G118" s="186">
        <f t="shared" si="46"/>
        <v>0</v>
      </c>
      <c r="H118" s="200"/>
      <c r="I118" s="186"/>
      <c r="J118" s="186"/>
      <c r="K118" s="186"/>
      <c r="L118" s="186"/>
      <c r="M118" s="186"/>
      <c r="N118" s="186"/>
      <c r="O118" s="186"/>
      <c r="P118" s="186">
        <f t="shared" si="47"/>
        <v>0</v>
      </c>
      <c r="Q118" s="186">
        <f t="shared" si="48"/>
        <v>0</v>
      </c>
      <c r="R118" s="684" t="e">
        <f t="shared" si="49"/>
        <v>#DIV/0!</v>
      </c>
      <c r="S118" s="186"/>
      <c r="T118" s="186"/>
      <c r="U118" s="186"/>
      <c r="V118" s="186">
        <f t="shared" si="50"/>
        <v>0</v>
      </c>
      <c r="W118" s="186">
        <f t="shared" si="51"/>
        <v>0</v>
      </c>
      <c r="X118" s="186"/>
      <c r="Y118" s="186"/>
      <c r="Z118" s="186"/>
      <c r="AA118" s="186"/>
      <c r="AB118" s="186"/>
      <c r="AC118" s="186"/>
      <c r="AD118" s="186"/>
      <c r="AE118" s="186"/>
      <c r="AF118" s="186">
        <f t="shared" si="52"/>
        <v>0</v>
      </c>
      <c r="AG118" s="186">
        <f t="shared" si="53"/>
        <v>0</v>
      </c>
      <c r="AH118" s="256" t="e">
        <f t="shared" si="54"/>
        <v>#DIV/0!</v>
      </c>
      <c r="AI118" s="695"/>
      <c r="AJ118" s="207">
        <f t="shared" si="55"/>
        <v>0</v>
      </c>
      <c r="AK118" s="425"/>
      <c r="AL118" s="186">
        <f t="shared" si="56"/>
        <v>0</v>
      </c>
      <c r="AM118" s="186">
        <f t="shared" si="57"/>
        <v>0</v>
      </c>
      <c r="AN118" s="186"/>
      <c r="AO118" s="186"/>
      <c r="AP118" s="186"/>
      <c r="AQ118" s="186"/>
      <c r="AR118" s="186"/>
      <c r="AS118" s="186"/>
      <c r="AT118" s="186"/>
      <c r="AU118" s="239"/>
      <c r="AV118" s="186">
        <f t="shared" si="58"/>
        <v>0</v>
      </c>
      <c r="AW118" s="277" t="e">
        <f t="shared" si="59"/>
        <v>#DIV/0!</v>
      </c>
      <c r="AX118" s="186">
        <f t="shared" si="60"/>
        <v>0</v>
      </c>
      <c r="AY118" s="186">
        <f t="shared" si="61"/>
        <v>0</v>
      </c>
      <c r="AZ118" s="186"/>
      <c r="BA118" s="186"/>
      <c r="BB118" s="186"/>
      <c r="BC118" s="186"/>
      <c r="BD118" s="186"/>
      <c r="BE118" s="186"/>
      <c r="BF118" s="186"/>
      <c r="BG118" s="186"/>
      <c r="BH118" s="186">
        <f t="shared" si="62"/>
        <v>0</v>
      </c>
      <c r="BI118" s="186">
        <f t="shared" si="63"/>
        <v>0</v>
      </c>
      <c r="BJ118" s="186"/>
      <c r="BK118" s="186"/>
      <c r="BL118" s="186"/>
      <c r="BM118" s="186"/>
      <c r="BN118" s="186"/>
      <c r="BO118" s="186"/>
      <c r="BP118" s="186"/>
      <c r="BQ118" s="395"/>
      <c r="BR118" s="413"/>
      <c r="BS118" s="413"/>
      <c r="BT118" s="413"/>
      <c r="BU118" s="413"/>
      <c r="BV118" s="287"/>
      <c r="BW118" s="287"/>
      <c r="BX118" s="287"/>
      <c r="BY118" s="287"/>
    </row>
    <row r="119" spans="1:77" s="21" customFormat="1" x14ac:dyDescent="0.25">
      <c r="A119" s="257">
        <v>11</v>
      </c>
      <c r="B119" s="42" t="s">
        <v>30</v>
      </c>
      <c r="C119" s="27"/>
      <c r="D119" s="186"/>
      <c r="E119" s="186"/>
      <c r="F119" s="186">
        <f t="shared" si="45"/>
        <v>0</v>
      </c>
      <c r="G119" s="186">
        <f t="shared" si="46"/>
        <v>0</v>
      </c>
      <c r="H119" s="200"/>
      <c r="I119" s="186"/>
      <c r="J119" s="186"/>
      <c r="K119" s="186"/>
      <c r="L119" s="186"/>
      <c r="M119" s="186"/>
      <c r="N119" s="186"/>
      <c r="O119" s="186"/>
      <c r="P119" s="186">
        <f t="shared" si="47"/>
        <v>0</v>
      </c>
      <c r="Q119" s="186">
        <f t="shared" si="48"/>
        <v>0</v>
      </c>
      <c r="R119" s="684" t="e">
        <f t="shared" si="49"/>
        <v>#DIV/0!</v>
      </c>
      <c r="S119" s="186"/>
      <c r="T119" s="186"/>
      <c r="U119" s="186"/>
      <c r="V119" s="186">
        <f t="shared" si="50"/>
        <v>0</v>
      </c>
      <c r="W119" s="186">
        <f t="shared" si="51"/>
        <v>0</v>
      </c>
      <c r="X119" s="186"/>
      <c r="Y119" s="186"/>
      <c r="Z119" s="186"/>
      <c r="AA119" s="186"/>
      <c r="AB119" s="186"/>
      <c r="AC119" s="186"/>
      <c r="AD119" s="186"/>
      <c r="AE119" s="186"/>
      <c r="AF119" s="186">
        <f t="shared" si="52"/>
        <v>0</v>
      </c>
      <c r="AG119" s="186">
        <f t="shared" si="53"/>
        <v>0</v>
      </c>
      <c r="AH119" s="256" t="e">
        <f t="shared" si="54"/>
        <v>#DIV/0!</v>
      </c>
      <c r="AI119" s="695"/>
      <c r="AJ119" s="207">
        <f t="shared" si="55"/>
        <v>0</v>
      </c>
      <c r="AK119" s="425"/>
      <c r="AL119" s="186">
        <f t="shared" si="56"/>
        <v>0</v>
      </c>
      <c r="AM119" s="186">
        <f t="shared" si="57"/>
        <v>0</v>
      </c>
      <c r="AN119" s="186"/>
      <c r="AO119" s="186"/>
      <c r="AP119" s="186"/>
      <c r="AQ119" s="186"/>
      <c r="AR119" s="186"/>
      <c r="AS119" s="186"/>
      <c r="AT119" s="186"/>
      <c r="AU119" s="239"/>
      <c r="AV119" s="186">
        <f t="shared" si="58"/>
        <v>0</v>
      </c>
      <c r="AW119" s="277" t="e">
        <f t="shared" si="59"/>
        <v>#DIV/0!</v>
      </c>
      <c r="AX119" s="186">
        <f t="shared" si="60"/>
        <v>0</v>
      </c>
      <c r="AY119" s="186">
        <f t="shared" si="61"/>
        <v>0</v>
      </c>
      <c r="AZ119" s="186"/>
      <c r="BA119" s="186"/>
      <c r="BB119" s="186"/>
      <c r="BC119" s="186"/>
      <c r="BD119" s="186"/>
      <c r="BE119" s="186"/>
      <c r="BF119" s="186"/>
      <c r="BG119" s="186"/>
      <c r="BH119" s="186">
        <f t="shared" si="62"/>
        <v>0</v>
      </c>
      <c r="BI119" s="186">
        <f t="shared" si="63"/>
        <v>0</v>
      </c>
      <c r="BJ119" s="186"/>
      <c r="BK119" s="186"/>
      <c r="BL119" s="186"/>
      <c r="BM119" s="186"/>
      <c r="BN119" s="186"/>
      <c r="BO119" s="186"/>
      <c r="BP119" s="186"/>
      <c r="BQ119" s="395"/>
      <c r="BR119" s="287"/>
      <c r="BS119" s="287"/>
      <c r="BT119" s="287"/>
      <c r="BU119" s="287"/>
      <c r="BV119" s="287"/>
      <c r="BW119" s="287"/>
      <c r="BX119" s="287"/>
      <c r="BY119" s="287"/>
    </row>
    <row r="120" spans="1:77" s="21" customFormat="1" hidden="1" x14ac:dyDescent="0.25">
      <c r="A120" s="28"/>
      <c r="B120" s="195"/>
      <c r="C120" s="27"/>
      <c r="D120" s="186"/>
      <c r="E120" s="186"/>
      <c r="F120" s="186">
        <f t="shared" si="45"/>
        <v>0</v>
      </c>
      <c r="G120" s="186">
        <f t="shared" si="46"/>
        <v>0</v>
      </c>
      <c r="H120" s="200"/>
      <c r="I120" s="186"/>
      <c r="J120" s="186"/>
      <c r="K120" s="186"/>
      <c r="L120" s="186"/>
      <c r="M120" s="186"/>
      <c r="N120" s="186"/>
      <c r="O120" s="186"/>
      <c r="P120" s="186">
        <f t="shared" si="47"/>
        <v>0</v>
      </c>
      <c r="Q120" s="186">
        <f t="shared" si="48"/>
        <v>0</v>
      </c>
      <c r="R120" s="684" t="e">
        <f t="shared" si="49"/>
        <v>#DIV/0!</v>
      </c>
      <c r="S120" s="186"/>
      <c r="T120" s="186"/>
      <c r="U120" s="186"/>
      <c r="V120" s="186">
        <f t="shared" si="50"/>
        <v>0</v>
      </c>
      <c r="W120" s="186">
        <f t="shared" si="51"/>
        <v>0</v>
      </c>
      <c r="X120" s="186"/>
      <c r="Y120" s="186"/>
      <c r="Z120" s="186"/>
      <c r="AA120" s="186"/>
      <c r="AB120" s="186"/>
      <c r="AC120" s="186"/>
      <c r="AD120" s="186"/>
      <c r="AE120" s="186"/>
      <c r="AF120" s="186">
        <f t="shared" si="52"/>
        <v>0</v>
      </c>
      <c r="AG120" s="186">
        <f t="shared" si="53"/>
        <v>0</v>
      </c>
      <c r="AH120" s="256" t="e">
        <f t="shared" si="54"/>
        <v>#DIV/0!</v>
      </c>
      <c r="AI120" s="695"/>
      <c r="AJ120" s="207">
        <f t="shared" si="55"/>
        <v>0</v>
      </c>
      <c r="AK120" s="425"/>
      <c r="AL120" s="186">
        <f t="shared" si="56"/>
        <v>0</v>
      </c>
      <c r="AM120" s="186">
        <f t="shared" si="57"/>
        <v>0</v>
      </c>
      <c r="AN120" s="186"/>
      <c r="AO120" s="186"/>
      <c r="AP120" s="186"/>
      <c r="AQ120" s="186"/>
      <c r="AR120" s="186"/>
      <c r="AS120" s="186"/>
      <c r="AT120" s="186"/>
      <c r="AU120" s="239"/>
      <c r="AV120" s="186">
        <f t="shared" si="58"/>
        <v>0</v>
      </c>
      <c r="AW120" s="277" t="e">
        <f t="shared" si="59"/>
        <v>#DIV/0!</v>
      </c>
      <c r="AX120" s="186">
        <f t="shared" si="60"/>
        <v>0</v>
      </c>
      <c r="AY120" s="186">
        <f t="shared" si="61"/>
        <v>0</v>
      </c>
      <c r="AZ120" s="186"/>
      <c r="BA120" s="186"/>
      <c r="BB120" s="186"/>
      <c r="BC120" s="186"/>
      <c r="BD120" s="186"/>
      <c r="BE120" s="186"/>
      <c r="BF120" s="186"/>
      <c r="BG120" s="186"/>
      <c r="BH120" s="186">
        <f t="shared" si="62"/>
        <v>0</v>
      </c>
      <c r="BI120" s="186">
        <f t="shared" si="63"/>
        <v>0</v>
      </c>
      <c r="BJ120" s="186"/>
      <c r="BK120" s="186"/>
      <c r="BL120" s="186"/>
      <c r="BM120" s="186"/>
      <c r="BN120" s="186"/>
      <c r="BO120" s="186"/>
      <c r="BP120" s="186"/>
      <c r="BQ120" s="395"/>
      <c r="BR120" s="413"/>
      <c r="BS120" s="413"/>
      <c r="BT120" s="413"/>
      <c r="BU120" s="413"/>
      <c r="BV120" s="287"/>
      <c r="BW120" s="287"/>
      <c r="BX120" s="287"/>
      <c r="BY120" s="287"/>
    </row>
    <row r="121" spans="1:77" s="21" customFormat="1" x14ac:dyDescent="0.25">
      <c r="A121" s="257">
        <v>12</v>
      </c>
      <c r="B121" s="42" t="s">
        <v>31</v>
      </c>
      <c r="C121" s="27"/>
      <c r="D121" s="186"/>
      <c r="E121" s="186"/>
      <c r="F121" s="186">
        <f t="shared" si="45"/>
        <v>0</v>
      </c>
      <c r="G121" s="186">
        <f t="shared" si="46"/>
        <v>0</v>
      </c>
      <c r="H121" s="200"/>
      <c r="I121" s="186"/>
      <c r="J121" s="186"/>
      <c r="K121" s="186"/>
      <c r="L121" s="186"/>
      <c r="M121" s="186"/>
      <c r="N121" s="186"/>
      <c r="O121" s="186"/>
      <c r="P121" s="186">
        <f t="shared" si="47"/>
        <v>0</v>
      </c>
      <c r="Q121" s="186">
        <f t="shared" si="48"/>
        <v>0</v>
      </c>
      <c r="R121" s="684" t="e">
        <f t="shared" si="49"/>
        <v>#DIV/0!</v>
      </c>
      <c r="S121" s="186"/>
      <c r="T121" s="186"/>
      <c r="U121" s="186"/>
      <c r="V121" s="186">
        <f t="shared" si="50"/>
        <v>0</v>
      </c>
      <c r="W121" s="186">
        <f t="shared" si="51"/>
        <v>0</v>
      </c>
      <c r="X121" s="186"/>
      <c r="Y121" s="186"/>
      <c r="Z121" s="186"/>
      <c r="AA121" s="186"/>
      <c r="AB121" s="186"/>
      <c r="AC121" s="186"/>
      <c r="AD121" s="186"/>
      <c r="AE121" s="186"/>
      <c r="AF121" s="186">
        <f t="shared" si="52"/>
        <v>0</v>
      </c>
      <c r="AG121" s="186">
        <f t="shared" si="53"/>
        <v>0</v>
      </c>
      <c r="AH121" s="256" t="e">
        <f t="shared" si="54"/>
        <v>#DIV/0!</v>
      </c>
      <c r="AI121" s="695"/>
      <c r="AJ121" s="207">
        <f t="shared" si="55"/>
        <v>0</v>
      </c>
      <c r="AK121" s="425"/>
      <c r="AL121" s="186">
        <f t="shared" si="56"/>
        <v>0</v>
      </c>
      <c r="AM121" s="186">
        <f t="shared" si="57"/>
        <v>0</v>
      </c>
      <c r="AN121" s="186"/>
      <c r="AO121" s="186"/>
      <c r="AP121" s="186"/>
      <c r="AQ121" s="186"/>
      <c r="AR121" s="186"/>
      <c r="AS121" s="186"/>
      <c r="AT121" s="186"/>
      <c r="AU121" s="239"/>
      <c r="AV121" s="186">
        <f t="shared" si="58"/>
        <v>0</v>
      </c>
      <c r="AW121" s="277" t="e">
        <f t="shared" si="59"/>
        <v>#DIV/0!</v>
      </c>
      <c r="AX121" s="186">
        <f t="shared" si="60"/>
        <v>0</v>
      </c>
      <c r="AY121" s="186">
        <f t="shared" si="61"/>
        <v>0</v>
      </c>
      <c r="AZ121" s="186"/>
      <c r="BA121" s="186"/>
      <c r="BB121" s="186"/>
      <c r="BC121" s="186"/>
      <c r="BD121" s="186"/>
      <c r="BE121" s="186"/>
      <c r="BF121" s="186"/>
      <c r="BG121" s="186"/>
      <c r="BH121" s="186">
        <f t="shared" si="62"/>
        <v>0</v>
      </c>
      <c r="BI121" s="186">
        <f t="shared" si="63"/>
        <v>0</v>
      </c>
      <c r="BJ121" s="186"/>
      <c r="BK121" s="186"/>
      <c r="BL121" s="186"/>
      <c r="BM121" s="186"/>
      <c r="BN121" s="186"/>
      <c r="BO121" s="186"/>
      <c r="BP121" s="186"/>
      <c r="BQ121" s="395"/>
      <c r="BR121" s="287"/>
      <c r="BS121" s="287"/>
      <c r="BT121" s="287"/>
      <c r="BU121" s="287"/>
      <c r="BV121" s="287"/>
      <c r="BW121" s="287"/>
      <c r="BX121" s="287"/>
      <c r="BY121" s="287"/>
    </row>
    <row r="122" spans="1:77" s="21" customFormat="1" hidden="1" x14ac:dyDescent="0.25">
      <c r="A122" s="23"/>
      <c r="B122" s="41"/>
      <c r="C122" s="443"/>
      <c r="D122" s="440"/>
      <c r="E122" s="440"/>
      <c r="F122" s="440">
        <f t="shared" si="45"/>
        <v>0</v>
      </c>
      <c r="G122" s="440">
        <f t="shared" si="46"/>
        <v>0</v>
      </c>
      <c r="H122" s="200"/>
      <c r="I122" s="186"/>
      <c r="J122" s="186"/>
      <c r="K122" s="186"/>
      <c r="L122" s="186"/>
      <c r="M122" s="186"/>
      <c r="N122" s="186"/>
      <c r="O122" s="186"/>
      <c r="P122" s="186">
        <f t="shared" si="47"/>
        <v>0</v>
      </c>
      <c r="Q122" s="186">
        <f t="shared" si="48"/>
        <v>0</v>
      </c>
      <c r="R122" s="684" t="e">
        <f t="shared" si="49"/>
        <v>#DIV/0!</v>
      </c>
      <c r="S122" s="186"/>
      <c r="T122" s="186"/>
      <c r="U122" s="186"/>
      <c r="V122" s="186">
        <f t="shared" si="50"/>
        <v>0</v>
      </c>
      <c r="W122" s="186">
        <f t="shared" si="51"/>
        <v>0</v>
      </c>
      <c r="X122" s="186"/>
      <c r="Y122" s="186"/>
      <c r="Z122" s="186"/>
      <c r="AA122" s="186"/>
      <c r="AB122" s="186"/>
      <c r="AC122" s="186"/>
      <c r="AD122" s="186"/>
      <c r="AE122" s="186"/>
      <c r="AF122" s="186">
        <f t="shared" si="52"/>
        <v>0</v>
      </c>
      <c r="AG122" s="186">
        <f t="shared" si="53"/>
        <v>0</v>
      </c>
      <c r="AH122" s="256" t="e">
        <f t="shared" si="54"/>
        <v>#DIV/0!</v>
      </c>
      <c r="AI122" s="695"/>
      <c r="AJ122" s="207">
        <f t="shared" si="55"/>
        <v>0</v>
      </c>
      <c r="AK122" s="425"/>
      <c r="AL122" s="440">
        <f t="shared" si="56"/>
        <v>0</v>
      </c>
      <c r="AM122" s="440">
        <f t="shared" si="57"/>
        <v>0</v>
      </c>
      <c r="AN122" s="440"/>
      <c r="AO122" s="440"/>
      <c r="AP122" s="440"/>
      <c r="AQ122" s="440"/>
      <c r="AR122" s="440"/>
      <c r="AS122" s="440"/>
      <c r="AT122" s="440"/>
      <c r="AU122" s="447"/>
      <c r="AV122" s="440">
        <f t="shared" si="58"/>
        <v>0</v>
      </c>
      <c r="AW122" s="441" t="e">
        <f t="shared" si="59"/>
        <v>#DIV/0!</v>
      </c>
      <c r="AX122" s="440">
        <f t="shared" si="60"/>
        <v>0</v>
      </c>
      <c r="AY122" s="440">
        <f t="shared" si="61"/>
        <v>0</v>
      </c>
      <c r="AZ122" s="440"/>
      <c r="BA122" s="440"/>
      <c r="BB122" s="440"/>
      <c r="BC122" s="440"/>
      <c r="BD122" s="440"/>
      <c r="BE122" s="440"/>
      <c r="BF122" s="440"/>
      <c r="BG122" s="440"/>
      <c r="BH122" s="440">
        <f t="shared" si="62"/>
        <v>0</v>
      </c>
      <c r="BI122" s="440">
        <f t="shared" si="63"/>
        <v>0</v>
      </c>
      <c r="BJ122" s="440"/>
      <c r="BK122" s="440"/>
      <c r="BL122" s="440"/>
      <c r="BM122" s="440"/>
      <c r="BN122" s="440"/>
      <c r="BO122" s="440"/>
      <c r="BP122" s="440"/>
      <c r="BQ122" s="442"/>
      <c r="BR122" s="413"/>
      <c r="BS122" s="413"/>
      <c r="BT122" s="413"/>
      <c r="BU122" s="413"/>
      <c r="BV122" s="287"/>
      <c r="BW122" s="287"/>
      <c r="BX122" s="287"/>
      <c r="BY122" s="287"/>
    </row>
    <row r="123" spans="1:77" x14ac:dyDescent="0.25">
      <c r="A123" s="257">
        <v>3</v>
      </c>
      <c r="B123" s="431" t="s">
        <v>37</v>
      </c>
      <c r="C123" s="432"/>
      <c r="D123" s="521">
        <f>D124+D150</f>
        <v>136.90238932</v>
      </c>
      <c r="E123" s="521">
        <f>E124+E150</f>
        <v>12.360736679999997</v>
      </c>
      <c r="F123" s="521">
        <f t="shared" si="45"/>
        <v>0</v>
      </c>
      <c r="G123" s="521">
        <f t="shared" si="46"/>
        <v>9.5838270000000012</v>
      </c>
      <c r="H123" s="521">
        <f t="shared" ref="H123:O123" si="66">H124+H150</f>
        <v>0</v>
      </c>
      <c r="I123" s="521">
        <f t="shared" si="66"/>
        <v>9.5838270000000012</v>
      </c>
      <c r="J123" s="521">
        <f t="shared" si="66"/>
        <v>0</v>
      </c>
      <c r="K123" s="521">
        <f t="shared" si="66"/>
        <v>0</v>
      </c>
      <c r="L123" s="521">
        <f t="shared" si="66"/>
        <v>0</v>
      </c>
      <c r="M123" s="521">
        <f t="shared" si="66"/>
        <v>0</v>
      </c>
      <c r="N123" s="521">
        <f t="shared" si="66"/>
        <v>0</v>
      </c>
      <c r="O123" s="521">
        <f t="shared" si="66"/>
        <v>0</v>
      </c>
      <c r="P123" s="521">
        <f t="shared" si="47"/>
        <v>2.7769096799999957</v>
      </c>
      <c r="Q123" s="521">
        <f t="shared" si="48"/>
        <v>9.5838270000000012</v>
      </c>
      <c r="R123" s="685" t="e">
        <f t="shared" si="49"/>
        <v>#DIV/0!</v>
      </c>
      <c r="S123" s="521">
        <f>S124+S150</f>
        <v>0</v>
      </c>
      <c r="T123" s="521">
        <f>T124+T150</f>
        <v>0</v>
      </c>
      <c r="U123" s="521">
        <f>U124+U150</f>
        <v>45.913741999999999</v>
      </c>
      <c r="V123" s="521">
        <f t="shared" si="50"/>
        <v>0</v>
      </c>
      <c r="W123" s="521">
        <f t="shared" si="51"/>
        <v>0</v>
      </c>
      <c r="X123" s="521">
        <f t="shared" ref="X123:AE123" si="67">X124+X150</f>
        <v>0</v>
      </c>
      <c r="Y123" s="521">
        <f t="shared" si="67"/>
        <v>0</v>
      </c>
      <c r="Z123" s="521">
        <f t="shared" si="67"/>
        <v>0</v>
      </c>
      <c r="AA123" s="521">
        <f t="shared" si="67"/>
        <v>0</v>
      </c>
      <c r="AB123" s="521">
        <f t="shared" si="67"/>
        <v>0</v>
      </c>
      <c r="AC123" s="521">
        <f t="shared" si="67"/>
        <v>0</v>
      </c>
      <c r="AD123" s="521">
        <f t="shared" si="67"/>
        <v>0</v>
      </c>
      <c r="AE123" s="521">
        <f t="shared" si="67"/>
        <v>0</v>
      </c>
      <c r="AF123" s="521">
        <f t="shared" si="52"/>
        <v>70.105232000000001</v>
      </c>
      <c r="AG123" s="521">
        <f t="shared" si="53"/>
        <v>0</v>
      </c>
      <c r="AH123" s="687" t="e">
        <f t="shared" si="54"/>
        <v>#DIV/0!</v>
      </c>
      <c r="AI123" s="696"/>
      <c r="AJ123" s="521">
        <f t="shared" si="55"/>
        <v>45.913741999999999</v>
      </c>
      <c r="AK123" s="600"/>
      <c r="AL123" s="521">
        <f t="shared" si="56"/>
        <v>0</v>
      </c>
      <c r="AM123" s="521">
        <f t="shared" si="57"/>
        <v>0</v>
      </c>
      <c r="AN123" s="521">
        <f t="shared" ref="AN123:AU123" si="68">AN124+AN150</f>
        <v>0</v>
      </c>
      <c r="AO123" s="521">
        <f t="shared" si="68"/>
        <v>0</v>
      </c>
      <c r="AP123" s="521">
        <f t="shared" si="68"/>
        <v>0</v>
      </c>
      <c r="AQ123" s="521">
        <f t="shared" si="68"/>
        <v>0</v>
      </c>
      <c r="AR123" s="521">
        <f t="shared" si="68"/>
        <v>0</v>
      </c>
      <c r="AS123" s="521">
        <f t="shared" si="68"/>
        <v>0</v>
      </c>
      <c r="AT123" s="521">
        <f t="shared" si="68"/>
        <v>0</v>
      </c>
      <c r="AU123" s="521">
        <f t="shared" si="68"/>
        <v>0</v>
      </c>
      <c r="AV123" s="192">
        <f t="shared" si="58"/>
        <v>0</v>
      </c>
      <c r="AW123" s="599" t="e">
        <f t="shared" si="59"/>
        <v>#DIV/0!</v>
      </c>
      <c r="AX123" s="521">
        <f t="shared" si="60"/>
        <v>0</v>
      </c>
      <c r="AY123" s="521">
        <f t="shared" si="61"/>
        <v>0</v>
      </c>
      <c r="AZ123" s="521">
        <f t="shared" ref="AZ123:BG123" si="69">AZ124+AZ150</f>
        <v>0</v>
      </c>
      <c r="BA123" s="521">
        <f t="shared" si="69"/>
        <v>0</v>
      </c>
      <c r="BB123" s="521">
        <f t="shared" si="69"/>
        <v>0</v>
      </c>
      <c r="BC123" s="521">
        <f t="shared" si="69"/>
        <v>0</v>
      </c>
      <c r="BD123" s="521">
        <f t="shared" si="69"/>
        <v>0</v>
      </c>
      <c r="BE123" s="521">
        <f t="shared" si="69"/>
        <v>0</v>
      </c>
      <c r="BF123" s="521">
        <f t="shared" si="69"/>
        <v>0</v>
      </c>
      <c r="BG123" s="521">
        <f t="shared" si="69"/>
        <v>0</v>
      </c>
      <c r="BH123" s="521">
        <f t="shared" si="62"/>
        <v>0</v>
      </c>
      <c r="BI123" s="521">
        <f t="shared" si="63"/>
        <v>0</v>
      </c>
      <c r="BJ123" s="521">
        <f t="shared" ref="BJ123:BQ123" si="70">BJ124+BJ150</f>
        <v>0</v>
      </c>
      <c r="BK123" s="521">
        <f t="shared" si="70"/>
        <v>0</v>
      </c>
      <c r="BL123" s="521">
        <f t="shared" si="70"/>
        <v>0</v>
      </c>
      <c r="BM123" s="521">
        <f t="shared" si="70"/>
        <v>0</v>
      </c>
      <c r="BN123" s="521">
        <f t="shared" si="70"/>
        <v>0</v>
      </c>
      <c r="BO123" s="521">
        <f t="shared" si="70"/>
        <v>0</v>
      </c>
      <c r="BP123" s="521">
        <f t="shared" si="70"/>
        <v>0</v>
      </c>
      <c r="BQ123" s="605">
        <f t="shared" si="70"/>
        <v>0</v>
      </c>
      <c r="BR123" s="295"/>
      <c r="BS123" s="295"/>
      <c r="BT123" s="287"/>
      <c r="BU123" s="287"/>
      <c r="BV123" s="287"/>
      <c r="BW123" s="287"/>
      <c r="BX123" s="287"/>
      <c r="BY123" s="287"/>
    </row>
    <row r="124" spans="1:77" x14ac:dyDescent="0.25">
      <c r="A124" s="34" t="s">
        <v>38</v>
      </c>
      <c r="B124" s="33" t="s">
        <v>39</v>
      </c>
      <c r="C124" s="460"/>
      <c r="D124" s="461">
        <f t="shared" ref="D124:AF124" si="71">D125+D127+D129+D131+D133+D135+D137+D139+D141+D145+D148</f>
        <v>136.90238932</v>
      </c>
      <c r="E124" s="461">
        <f t="shared" si="71"/>
        <v>12.360736679999997</v>
      </c>
      <c r="F124" s="461">
        <f t="shared" si="71"/>
        <v>0</v>
      </c>
      <c r="G124" s="461">
        <f t="shared" si="71"/>
        <v>9.5838270000000012</v>
      </c>
      <c r="H124" s="461">
        <f t="shared" si="71"/>
        <v>0</v>
      </c>
      <c r="I124" s="461">
        <f t="shared" si="71"/>
        <v>9.5838270000000012</v>
      </c>
      <c r="J124" s="461">
        <f t="shared" si="71"/>
        <v>0</v>
      </c>
      <c r="K124" s="461">
        <f t="shared" si="71"/>
        <v>0</v>
      </c>
      <c r="L124" s="461">
        <f t="shared" si="71"/>
        <v>0</v>
      </c>
      <c r="M124" s="461">
        <f t="shared" si="71"/>
        <v>0</v>
      </c>
      <c r="N124" s="461">
        <f t="shared" si="71"/>
        <v>0</v>
      </c>
      <c r="O124" s="461">
        <f t="shared" si="71"/>
        <v>0</v>
      </c>
      <c r="P124" s="461">
        <f t="shared" si="71"/>
        <v>2.7769096799999966</v>
      </c>
      <c r="Q124" s="461">
        <f t="shared" si="48"/>
        <v>9.5838270000000012</v>
      </c>
      <c r="R124" s="461" t="e">
        <f t="shared" si="49"/>
        <v>#DIV/0!</v>
      </c>
      <c r="S124" s="461">
        <f t="shared" si="71"/>
        <v>0</v>
      </c>
      <c r="T124" s="461">
        <f t="shared" si="71"/>
        <v>0</v>
      </c>
      <c r="U124" s="461">
        <f t="shared" si="71"/>
        <v>45.913741999999999</v>
      </c>
      <c r="V124" s="461">
        <f t="shared" si="71"/>
        <v>0</v>
      </c>
      <c r="W124" s="461">
        <f t="shared" si="71"/>
        <v>0</v>
      </c>
      <c r="X124" s="461">
        <f t="shared" si="71"/>
        <v>0</v>
      </c>
      <c r="Y124" s="461">
        <f t="shared" si="71"/>
        <v>0</v>
      </c>
      <c r="Z124" s="461">
        <f t="shared" si="71"/>
        <v>0</v>
      </c>
      <c r="AA124" s="461">
        <f t="shared" si="71"/>
        <v>0</v>
      </c>
      <c r="AB124" s="461">
        <f t="shared" si="71"/>
        <v>0</v>
      </c>
      <c r="AC124" s="461">
        <f t="shared" si="71"/>
        <v>0</v>
      </c>
      <c r="AD124" s="461">
        <f t="shared" si="71"/>
        <v>0</v>
      </c>
      <c r="AE124" s="461">
        <f t="shared" si="71"/>
        <v>0</v>
      </c>
      <c r="AF124" s="461">
        <f t="shared" si="71"/>
        <v>0</v>
      </c>
      <c r="AG124" s="461">
        <f t="shared" si="53"/>
        <v>0</v>
      </c>
      <c r="AH124" s="461" t="e">
        <f t="shared" si="54"/>
        <v>#DIV/0!</v>
      </c>
      <c r="AI124" s="461"/>
      <c r="AJ124" s="461">
        <f t="shared" ref="AJ124:BO124" si="72">AJ125+AJ127+AJ129+AJ131+AJ133+AJ135+AJ137+AJ139+AJ141+AJ145+AJ148</f>
        <v>45.913741999999999</v>
      </c>
      <c r="AK124" s="461">
        <f t="shared" si="72"/>
        <v>0</v>
      </c>
      <c r="AL124" s="461">
        <f t="shared" si="72"/>
        <v>0</v>
      </c>
      <c r="AM124" s="461">
        <f t="shared" si="72"/>
        <v>0</v>
      </c>
      <c r="AN124" s="461">
        <f t="shared" si="72"/>
        <v>0</v>
      </c>
      <c r="AO124" s="461">
        <f t="shared" si="72"/>
        <v>0</v>
      </c>
      <c r="AP124" s="461">
        <f t="shared" si="72"/>
        <v>0</v>
      </c>
      <c r="AQ124" s="461">
        <f t="shared" si="72"/>
        <v>0</v>
      </c>
      <c r="AR124" s="461">
        <f t="shared" si="72"/>
        <v>0</v>
      </c>
      <c r="AS124" s="461">
        <f t="shared" si="72"/>
        <v>0</v>
      </c>
      <c r="AT124" s="461">
        <f t="shared" si="72"/>
        <v>0</v>
      </c>
      <c r="AU124" s="461">
        <f t="shared" si="72"/>
        <v>0</v>
      </c>
      <c r="AV124" s="461">
        <f t="shared" si="58"/>
        <v>0</v>
      </c>
      <c r="AW124" s="461" t="e">
        <f t="shared" si="59"/>
        <v>#DIV/0!</v>
      </c>
      <c r="AX124" s="461">
        <f t="shared" si="72"/>
        <v>0</v>
      </c>
      <c r="AY124" s="461">
        <f t="shared" si="72"/>
        <v>0</v>
      </c>
      <c r="AZ124" s="461">
        <f t="shared" si="72"/>
        <v>0</v>
      </c>
      <c r="BA124" s="461">
        <f t="shared" si="72"/>
        <v>0</v>
      </c>
      <c r="BB124" s="461">
        <f t="shared" si="72"/>
        <v>0</v>
      </c>
      <c r="BC124" s="461">
        <f t="shared" si="72"/>
        <v>0</v>
      </c>
      <c r="BD124" s="461">
        <f t="shared" si="72"/>
        <v>0</v>
      </c>
      <c r="BE124" s="461">
        <f t="shared" si="72"/>
        <v>0</v>
      </c>
      <c r="BF124" s="461">
        <f t="shared" si="72"/>
        <v>0</v>
      </c>
      <c r="BG124" s="461">
        <f t="shared" si="72"/>
        <v>0</v>
      </c>
      <c r="BH124" s="461">
        <f t="shared" si="72"/>
        <v>0</v>
      </c>
      <c r="BI124" s="461">
        <f t="shared" si="72"/>
        <v>0</v>
      </c>
      <c r="BJ124" s="461">
        <f t="shared" si="72"/>
        <v>0</v>
      </c>
      <c r="BK124" s="461">
        <f t="shared" si="72"/>
        <v>0</v>
      </c>
      <c r="BL124" s="461">
        <f t="shared" si="72"/>
        <v>0</v>
      </c>
      <c r="BM124" s="461">
        <f t="shared" si="72"/>
        <v>0</v>
      </c>
      <c r="BN124" s="461">
        <f t="shared" si="72"/>
        <v>0</v>
      </c>
      <c r="BO124" s="461">
        <f t="shared" si="72"/>
        <v>0</v>
      </c>
      <c r="BP124" s="461">
        <f t="shared" ref="BP124:BQ124" si="73">BP125+BP127+BP129+BP131+BP133+BP135+BP137+BP139+BP141+BP145+BP148</f>
        <v>0</v>
      </c>
      <c r="BQ124" s="461">
        <f t="shared" si="73"/>
        <v>0</v>
      </c>
      <c r="BR124" s="295"/>
      <c r="BS124" s="295"/>
      <c r="BT124" s="287"/>
      <c r="BU124" s="287"/>
      <c r="BV124" s="287"/>
      <c r="BW124" s="287"/>
      <c r="BX124" s="287"/>
      <c r="BY124" s="287"/>
    </row>
    <row r="125" spans="1:77" s="21" customFormat="1" x14ac:dyDescent="0.25">
      <c r="A125" s="257">
        <v>1</v>
      </c>
      <c r="B125" s="42" t="s">
        <v>20</v>
      </c>
      <c r="C125" s="31"/>
      <c r="D125" s="148"/>
      <c r="E125" s="148"/>
      <c r="F125" s="148">
        <f t="shared" si="45"/>
        <v>0</v>
      </c>
      <c r="G125" s="148">
        <f t="shared" si="46"/>
        <v>0</v>
      </c>
      <c r="H125" s="212"/>
      <c r="I125" s="148"/>
      <c r="J125" s="148"/>
      <c r="K125" s="148"/>
      <c r="L125" s="148"/>
      <c r="M125" s="148"/>
      <c r="N125" s="148"/>
      <c r="O125" s="148"/>
      <c r="P125" s="148">
        <f t="shared" si="47"/>
        <v>0</v>
      </c>
      <c r="Q125" s="148">
        <f t="shared" si="48"/>
        <v>0</v>
      </c>
      <c r="R125" s="684" t="e">
        <f t="shared" si="49"/>
        <v>#DIV/0!</v>
      </c>
      <c r="S125" s="148"/>
      <c r="T125" s="148"/>
      <c r="U125" s="148"/>
      <c r="V125" s="148">
        <f t="shared" si="50"/>
        <v>0</v>
      </c>
      <c r="W125" s="148">
        <f t="shared" si="51"/>
        <v>0</v>
      </c>
      <c r="X125" s="148"/>
      <c r="Y125" s="148"/>
      <c r="Z125" s="148"/>
      <c r="AA125" s="148"/>
      <c r="AB125" s="148"/>
      <c r="AC125" s="148"/>
      <c r="AD125" s="148"/>
      <c r="AE125" s="148"/>
      <c r="AF125" s="148">
        <f t="shared" si="52"/>
        <v>0</v>
      </c>
      <c r="AG125" s="148">
        <f t="shared" si="53"/>
        <v>0</v>
      </c>
      <c r="AH125" s="684" t="e">
        <f t="shared" si="54"/>
        <v>#DIV/0!</v>
      </c>
      <c r="AI125" s="695"/>
      <c r="AJ125" s="212">
        <f t="shared" si="55"/>
        <v>0</v>
      </c>
      <c r="AK125" s="425"/>
      <c r="AL125" s="148">
        <f t="shared" si="56"/>
        <v>0</v>
      </c>
      <c r="AM125" s="148">
        <f t="shared" si="57"/>
        <v>0</v>
      </c>
      <c r="AN125" s="148"/>
      <c r="AO125" s="148"/>
      <c r="AP125" s="148"/>
      <c r="AQ125" s="148"/>
      <c r="AR125" s="148"/>
      <c r="AS125" s="148"/>
      <c r="AT125" s="148"/>
      <c r="AU125" s="240"/>
      <c r="AV125" s="148">
        <f t="shared" si="58"/>
        <v>0</v>
      </c>
      <c r="AW125" s="283" t="e">
        <f t="shared" si="59"/>
        <v>#DIV/0!</v>
      </c>
      <c r="AX125" s="148">
        <f t="shared" si="60"/>
        <v>0</v>
      </c>
      <c r="AY125" s="148">
        <f t="shared" si="61"/>
        <v>0</v>
      </c>
      <c r="AZ125" s="148"/>
      <c r="BA125" s="148"/>
      <c r="BB125" s="148"/>
      <c r="BC125" s="148"/>
      <c r="BD125" s="148"/>
      <c r="BE125" s="148"/>
      <c r="BF125" s="148"/>
      <c r="BG125" s="148"/>
      <c r="BH125" s="148">
        <f t="shared" si="62"/>
        <v>0</v>
      </c>
      <c r="BI125" s="148">
        <f t="shared" si="63"/>
        <v>0</v>
      </c>
      <c r="BJ125" s="148"/>
      <c r="BK125" s="148"/>
      <c r="BL125" s="148"/>
      <c r="BM125" s="148"/>
      <c r="BN125" s="148"/>
      <c r="BO125" s="148"/>
      <c r="BP125" s="148"/>
      <c r="BQ125" s="398"/>
      <c r="BR125" s="287"/>
      <c r="BS125" s="287"/>
      <c r="BT125" s="287"/>
      <c r="BU125" s="287"/>
      <c r="BV125" s="287"/>
      <c r="BW125" s="287"/>
      <c r="BX125" s="287"/>
      <c r="BY125" s="287"/>
    </row>
    <row r="126" spans="1:77" s="21" customFormat="1" hidden="1" x14ac:dyDescent="0.25">
      <c r="A126" s="23"/>
      <c r="B126" s="195"/>
      <c r="C126" s="27"/>
      <c r="D126" s="186"/>
      <c r="E126" s="186"/>
      <c r="F126" s="186">
        <f t="shared" si="45"/>
        <v>0</v>
      </c>
      <c r="G126" s="186">
        <f t="shared" si="46"/>
        <v>0</v>
      </c>
      <c r="H126" s="200"/>
      <c r="I126" s="200"/>
      <c r="J126" s="200"/>
      <c r="K126" s="200"/>
      <c r="L126" s="200"/>
      <c r="M126" s="200"/>
      <c r="N126" s="200"/>
      <c r="O126" s="200"/>
      <c r="P126" s="186">
        <f t="shared" si="47"/>
        <v>0</v>
      </c>
      <c r="Q126" s="186">
        <f t="shared" si="48"/>
        <v>0</v>
      </c>
      <c r="R126" s="684" t="e">
        <f t="shared" si="49"/>
        <v>#DIV/0!</v>
      </c>
      <c r="S126" s="200"/>
      <c r="T126" s="200"/>
      <c r="U126" s="186"/>
      <c r="V126" s="186">
        <f t="shared" si="50"/>
        <v>0</v>
      </c>
      <c r="W126" s="186">
        <f t="shared" si="51"/>
        <v>0</v>
      </c>
      <c r="X126" s="186"/>
      <c r="Y126" s="186"/>
      <c r="Z126" s="186"/>
      <c r="AA126" s="200"/>
      <c r="AB126" s="200"/>
      <c r="AC126" s="200"/>
      <c r="AD126" s="200"/>
      <c r="AE126" s="200"/>
      <c r="AF126" s="186">
        <f t="shared" si="52"/>
        <v>0</v>
      </c>
      <c r="AG126" s="186">
        <f t="shared" si="53"/>
        <v>0</v>
      </c>
      <c r="AH126" s="256" t="e">
        <f t="shared" si="54"/>
        <v>#DIV/0!</v>
      </c>
      <c r="AI126" s="695"/>
      <c r="AJ126" s="207">
        <f t="shared" si="55"/>
        <v>0</v>
      </c>
      <c r="AK126" s="425"/>
      <c r="AL126" s="186">
        <f t="shared" si="56"/>
        <v>0</v>
      </c>
      <c r="AM126" s="186">
        <f t="shared" si="57"/>
        <v>0</v>
      </c>
      <c r="AN126" s="200"/>
      <c r="AO126" s="200"/>
      <c r="AP126" s="200"/>
      <c r="AQ126" s="200"/>
      <c r="AR126" s="200"/>
      <c r="AS126" s="200"/>
      <c r="AT126" s="200"/>
      <c r="AU126" s="238"/>
      <c r="AV126" s="186">
        <f t="shared" si="58"/>
        <v>0</v>
      </c>
      <c r="AW126" s="277" t="e">
        <f t="shared" si="59"/>
        <v>#DIV/0!</v>
      </c>
      <c r="AX126" s="186">
        <f t="shared" si="60"/>
        <v>0</v>
      </c>
      <c r="AY126" s="186">
        <f t="shared" si="61"/>
        <v>0</v>
      </c>
      <c r="AZ126" s="200"/>
      <c r="BA126" s="200"/>
      <c r="BB126" s="200"/>
      <c r="BC126" s="200"/>
      <c r="BD126" s="200"/>
      <c r="BE126" s="200"/>
      <c r="BF126" s="200"/>
      <c r="BG126" s="200"/>
      <c r="BH126" s="186">
        <f t="shared" si="62"/>
        <v>0</v>
      </c>
      <c r="BI126" s="186">
        <f t="shared" si="63"/>
        <v>0</v>
      </c>
      <c r="BJ126" s="200"/>
      <c r="BK126" s="200"/>
      <c r="BL126" s="200"/>
      <c r="BM126" s="200"/>
      <c r="BN126" s="200"/>
      <c r="BO126" s="200"/>
      <c r="BP126" s="200"/>
      <c r="BQ126" s="397"/>
      <c r="BR126" s="413"/>
      <c r="BS126" s="413"/>
      <c r="BT126" s="413"/>
      <c r="BU126" s="413"/>
      <c r="BV126" s="287"/>
      <c r="BW126" s="287"/>
      <c r="BX126" s="287"/>
      <c r="BY126" s="287"/>
    </row>
    <row r="127" spans="1:77" s="21" customFormat="1" x14ac:dyDescent="0.25">
      <c r="A127" s="257">
        <v>2</v>
      </c>
      <c r="B127" s="42" t="s">
        <v>21</v>
      </c>
      <c r="C127" s="31"/>
      <c r="D127" s="148"/>
      <c r="E127" s="148"/>
      <c r="F127" s="148">
        <f t="shared" si="45"/>
        <v>0</v>
      </c>
      <c r="G127" s="148">
        <f t="shared" si="46"/>
        <v>0</v>
      </c>
      <c r="H127" s="212"/>
      <c r="I127" s="148"/>
      <c r="J127" s="148"/>
      <c r="K127" s="148"/>
      <c r="L127" s="148"/>
      <c r="M127" s="148"/>
      <c r="N127" s="148"/>
      <c r="O127" s="148"/>
      <c r="P127" s="148">
        <f t="shared" si="47"/>
        <v>0</v>
      </c>
      <c r="Q127" s="148">
        <f t="shared" si="48"/>
        <v>0</v>
      </c>
      <c r="R127" s="684" t="e">
        <f t="shared" si="49"/>
        <v>#DIV/0!</v>
      </c>
      <c r="S127" s="148"/>
      <c r="T127" s="148"/>
      <c r="U127" s="148"/>
      <c r="V127" s="148">
        <f t="shared" si="50"/>
        <v>0</v>
      </c>
      <c r="W127" s="148">
        <f t="shared" si="51"/>
        <v>0</v>
      </c>
      <c r="X127" s="148"/>
      <c r="Y127" s="148"/>
      <c r="Z127" s="148"/>
      <c r="AA127" s="148"/>
      <c r="AB127" s="148"/>
      <c r="AC127" s="148"/>
      <c r="AD127" s="148"/>
      <c r="AE127" s="148"/>
      <c r="AF127" s="148">
        <f t="shared" si="52"/>
        <v>0</v>
      </c>
      <c r="AG127" s="148">
        <f t="shared" si="53"/>
        <v>0</v>
      </c>
      <c r="AH127" s="684" t="e">
        <f t="shared" si="54"/>
        <v>#DIV/0!</v>
      </c>
      <c r="AI127" s="695"/>
      <c r="AJ127" s="212">
        <f t="shared" si="55"/>
        <v>0</v>
      </c>
      <c r="AK127" s="425"/>
      <c r="AL127" s="148">
        <f t="shared" si="56"/>
        <v>0</v>
      </c>
      <c r="AM127" s="148">
        <f t="shared" si="57"/>
        <v>0</v>
      </c>
      <c r="AN127" s="148"/>
      <c r="AO127" s="148"/>
      <c r="AP127" s="148"/>
      <c r="AQ127" s="148"/>
      <c r="AR127" s="148"/>
      <c r="AS127" s="148"/>
      <c r="AT127" s="148"/>
      <c r="AU127" s="240"/>
      <c r="AV127" s="148">
        <f t="shared" si="58"/>
        <v>0</v>
      </c>
      <c r="AW127" s="283" t="e">
        <f t="shared" si="59"/>
        <v>#DIV/0!</v>
      </c>
      <c r="AX127" s="148">
        <f t="shared" si="60"/>
        <v>0</v>
      </c>
      <c r="AY127" s="148">
        <f t="shared" si="61"/>
        <v>0</v>
      </c>
      <c r="AZ127" s="148"/>
      <c r="BA127" s="148"/>
      <c r="BB127" s="148"/>
      <c r="BC127" s="148"/>
      <c r="BD127" s="148"/>
      <c r="BE127" s="148"/>
      <c r="BF127" s="148"/>
      <c r="BG127" s="148"/>
      <c r="BH127" s="148">
        <f t="shared" si="62"/>
        <v>0</v>
      </c>
      <c r="BI127" s="148">
        <f t="shared" si="63"/>
        <v>0</v>
      </c>
      <c r="BJ127" s="148"/>
      <c r="BK127" s="148"/>
      <c r="BL127" s="148"/>
      <c r="BM127" s="148"/>
      <c r="BN127" s="148"/>
      <c r="BO127" s="148"/>
      <c r="BP127" s="148"/>
      <c r="BQ127" s="398"/>
      <c r="BR127" s="287"/>
      <c r="BS127" s="287"/>
      <c r="BT127" s="287"/>
      <c r="BU127" s="287"/>
      <c r="BV127" s="287"/>
      <c r="BW127" s="287"/>
      <c r="BX127" s="287"/>
      <c r="BY127" s="287"/>
    </row>
    <row r="128" spans="1:77" s="21" customFormat="1" hidden="1" x14ac:dyDescent="0.25">
      <c r="A128" s="23"/>
      <c r="B128" s="195"/>
      <c r="C128" s="27"/>
      <c r="D128" s="186"/>
      <c r="E128" s="186"/>
      <c r="F128" s="186">
        <f t="shared" si="45"/>
        <v>0</v>
      </c>
      <c r="G128" s="186">
        <f t="shared" si="46"/>
        <v>0</v>
      </c>
      <c r="H128" s="200"/>
      <c r="I128" s="200"/>
      <c r="J128" s="200"/>
      <c r="K128" s="200"/>
      <c r="L128" s="200"/>
      <c r="M128" s="200"/>
      <c r="N128" s="200"/>
      <c r="O128" s="200"/>
      <c r="P128" s="186">
        <f t="shared" si="47"/>
        <v>0</v>
      </c>
      <c r="Q128" s="186">
        <f t="shared" si="48"/>
        <v>0</v>
      </c>
      <c r="R128" s="684" t="e">
        <f t="shared" si="49"/>
        <v>#DIV/0!</v>
      </c>
      <c r="S128" s="200"/>
      <c r="T128" s="200"/>
      <c r="U128" s="186"/>
      <c r="V128" s="186">
        <f t="shared" si="50"/>
        <v>0</v>
      </c>
      <c r="W128" s="186">
        <f t="shared" si="51"/>
        <v>0</v>
      </c>
      <c r="X128" s="186"/>
      <c r="Y128" s="186"/>
      <c r="Z128" s="186"/>
      <c r="AA128" s="200"/>
      <c r="AB128" s="200"/>
      <c r="AC128" s="200"/>
      <c r="AD128" s="200"/>
      <c r="AE128" s="200"/>
      <c r="AF128" s="186">
        <f t="shared" si="52"/>
        <v>0</v>
      </c>
      <c r="AG128" s="186">
        <f t="shared" si="53"/>
        <v>0</v>
      </c>
      <c r="AH128" s="256" t="e">
        <f t="shared" si="54"/>
        <v>#DIV/0!</v>
      </c>
      <c r="AI128" s="695"/>
      <c r="AJ128" s="207">
        <f t="shared" si="55"/>
        <v>0</v>
      </c>
      <c r="AK128" s="425"/>
      <c r="AL128" s="186">
        <f t="shared" si="56"/>
        <v>0</v>
      </c>
      <c r="AM128" s="186">
        <f t="shared" si="57"/>
        <v>0</v>
      </c>
      <c r="AN128" s="200"/>
      <c r="AO128" s="200"/>
      <c r="AP128" s="200"/>
      <c r="AQ128" s="200"/>
      <c r="AR128" s="200"/>
      <c r="AS128" s="200"/>
      <c r="AT128" s="200"/>
      <c r="AU128" s="238"/>
      <c r="AV128" s="186">
        <f t="shared" si="58"/>
        <v>0</v>
      </c>
      <c r="AW128" s="277" t="e">
        <f t="shared" si="59"/>
        <v>#DIV/0!</v>
      </c>
      <c r="AX128" s="186">
        <f t="shared" si="60"/>
        <v>0</v>
      </c>
      <c r="AY128" s="186">
        <f t="shared" si="61"/>
        <v>0</v>
      </c>
      <c r="AZ128" s="200"/>
      <c r="BA128" s="200"/>
      <c r="BB128" s="200"/>
      <c r="BC128" s="200"/>
      <c r="BD128" s="200"/>
      <c r="BE128" s="200"/>
      <c r="BF128" s="200"/>
      <c r="BG128" s="200"/>
      <c r="BH128" s="186">
        <f t="shared" si="62"/>
        <v>0</v>
      </c>
      <c r="BI128" s="186">
        <f t="shared" si="63"/>
        <v>0</v>
      </c>
      <c r="BJ128" s="200"/>
      <c r="BK128" s="200"/>
      <c r="BL128" s="200"/>
      <c r="BM128" s="200"/>
      <c r="BN128" s="200"/>
      <c r="BO128" s="200"/>
      <c r="BP128" s="200"/>
      <c r="BQ128" s="397"/>
      <c r="BR128" s="413"/>
      <c r="BS128" s="413"/>
      <c r="BT128" s="413"/>
      <c r="BU128" s="413"/>
      <c r="BV128" s="287"/>
      <c r="BW128" s="287"/>
      <c r="BX128" s="287"/>
      <c r="BY128" s="287"/>
    </row>
    <row r="129" spans="1:77" x14ac:dyDescent="0.25">
      <c r="A129" s="257">
        <v>3</v>
      </c>
      <c r="B129" s="42" t="s">
        <v>22</v>
      </c>
      <c r="C129" s="93"/>
      <c r="D129" s="148"/>
      <c r="E129" s="148"/>
      <c r="F129" s="148">
        <f t="shared" si="45"/>
        <v>0</v>
      </c>
      <c r="G129" s="148">
        <f t="shared" si="46"/>
        <v>0</v>
      </c>
      <c r="H129" s="148"/>
      <c r="I129" s="148"/>
      <c r="J129" s="148"/>
      <c r="K129" s="148"/>
      <c r="L129" s="148"/>
      <c r="M129" s="148"/>
      <c r="N129" s="148"/>
      <c r="O129" s="148"/>
      <c r="P129" s="148">
        <f>E129-G129</f>
        <v>0</v>
      </c>
      <c r="Q129" s="148">
        <f t="shared" si="48"/>
        <v>0</v>
      </c>
      <c r="R129" s="684" t="e">
        <f t="shared" si="49"/>
        <v>#DIV/0!</v>
      </c>
      <c r="S129" s="148"/>
      <c r="T129" s="148"/>
      <c r="U129" s="148"/>
      <c r="V129" s="148">
        <f t="shared" si="50"/>
        <v>0</v>
      </c>
      <c r="W129" s="148">
        <f t="shared" si="51"/>
        <v>0</v>
      </c>
      <c r="X129" s="148"/>
      <c r="Y129" s="148"/>
      <c r="Z129" s="148"/>
      <c r="AA129" s="148"/>
      <c r="AB129" s="148"/>
      <c r="AC129" s="148"/>
      <c r="AD129" s="148"/>
      <c r="AE129" s="148"/>
      <c r="AF129" s="148">
        <f t="shared" si="52"/>
        <v>0</v>
      </c>
      <c r="AG129" s="148">
        <f t="shared" si="53"/>
        <v>0</v>
      </c>
      <c r="AH129" s="744" t="e">
        <f t="shared" si="54"/>
        <v>#DIV/0!</v>
      </c>
      <c r="AI129" s="695"/>
      <c r="AJ129" s="148">
        <f t="shared" si="55"/>
        <v>0</v>
      </c>
      <c r="AK129" s="425"/>
      <c r="AL129" s="148">
        <f t="shared" si="56"/>
        <v>0</v>
      </c>
      <c r="AM129" s="148">
        <f t="shared" si="57"/>
        <v>0</v>
      </c>
      <c r="AN129" s="148"/>
      <c r="AO129" s="148"/>
      <c r="AP129" s="148"/>
      <c r="AQ129" s="148"/>
      <c r="AR129" s="148"/>
      <c r="AS129" s="148"/>
      <c r="AT129" s="148"/>
      <c r="AU129" s="148"/>
      <c r="AV129" s="148">
        <f t="shared" si="58"/>
        <v>0</v>
      </c>
      <c r="AW129" s="283" t="e">
        <f t="shared" si="59"/>
        <v>#DIV/0!</v>
      </c>
      <c r="AX129" s="148">
        <f t="shared" si="60"/>
        <v>0</v>
      </c>
      <c r="AY129" s="148">
        <f t="shared" si="61"/>
        <v>0</v>
      </c>
      <c r="AZ129" s="148"/>
      <c r="BA129" s="148"/>
      <c r="BB129" s="148"/>
      <c r="BC129" s="148"/>
      <c r="BD129" s="148"/>
      <c r="BE129" s="148"/>
      <c r="BF129" s="148"/>
      <c r="BG129" s="148"/>
      <c r="BH129" s="148">
        <f t="shared" si="62"/>
        <v>0</v>
      </c>
      <c r="BI129" s="148">
        <f t="shared" si="63"/>
        <v>0</v>
      </c>
      <c r="BJ129" s="148"/>
      <c r="BK129" s="148"/>
      <c r="BL129" s="148"/>
      <c r="BM129" s="148"/>
      <c r="BN129" s="148"/>
      <c r="BO129" s="148"/>
      <c r="BP129" s="148"/>
      <c r="BQ129" s="398"/>
      <c r="BR129" s="148"/>
      <c r="BS129" s="148"/>
      <c r="BT129" s="287"/>
      <c r="BU129" s="287"/>
      <c r="BV129" s="287"/>
      <c r="BW129" s="287"/>
      <c r="BX129" s="287"/>
      <c r="BY129" s="287"/>
    </row>
    <row r="130" spans="1:77" hidden="1" x14ac:dyDescent="0.25">
      <c r="A130" s="23"/>
      <c r="B130" s="196"/>
      <c r="C130" s="31"/>
      <c r="D130" s="212"/>
      <c r="E130" s="212"/>
      <c r="F130" s="148">
        <f t="shared" si="45"/>
        <v>0</v>
      </c>
      <c r="G130" s="148">
        <f t="shared" si="46"/>
        <v>0</v>
      </c>
      <c r="H130" s="212"/>
      <c r="I130" s="212"/>
      <c r="J130" s="212"/>
      <c r="K130" s="212"/>
      <c r="L130" s="212"/>
      <c r="M130" s="212"/>
      <c r="N130" s="212"/>
      <c r="O130" s="212"/>
      <c r="P130" s="148">
        <f t="shared" si="47"/>
        <v>0</v>
      </c>
      <c r="Q130" s="148">
        <f t="shared" si="48"/>
        <v>0</v>
      </c>
      <c r="R130" s="684" t="e">
        <f t="shared" si="49"/>
        <v>#DIV/0!</v>
      </c>
      <c r="S130" s="212"/>
      <c r="T130" s="212"/>
      <c r="U130" s="212"/>
      <c r="V130" s="148">
        <f t="shared" si="50"/>
        <v>0</v>
      </c>
      <c r="W130" s="148">
        <f t="shared" si="51"/>
        <v>0</v>
      </c>
      <c r="X130" s="212"/>
      <c r="Y130" s="212"/>
      <c r="Z130" s="212"/>
      <c r="AA130" s="212"/>
      <c r="AB130" s="212"/>
      <c r="AC130" s="212"/>
      <c r="AD130" s="212"/>
      <c r="AE130" s="212"/>
      <c r="AF130" s="148">
        <v>0</v>
      </c>
      <c r="AG130" s="148">
        <f t="shared" si="53"/>
        <v>0</v>
      </c>
      <c r="AH130" s="684" t="e">
        <f t="shared" si="54"/>
        <v>#DIV/0!</v>
      </c>
      <c r="AI130" s="695"/>
      <c r="AJ130" s="212">
        <f t="shared" si="55"/>
        <v>0</v>
      </c>
      <c r="AK130" s="425"/>
      <c r="AL130" s="148">
        <f t="shared" si="56"/>
        <v>0</v>
      </c>
      <c r="AM130" s="148">
        <f t="shared" si="57"/>
        <v>0</v>
      </c>
      <c r="AN130" s="212"/>
      <c r="AO130" s="212"/>
      <c r="AP130" s="212"/>
      <c r="AQ130" s="212"/>
      <c r="AR130" s="212"/>
      <c r="AS130" s="212"/>
      <c r="AT130" s="212"/>
      <c r="AU130" s="273"/>
      <c r="AV130" s="148">
        <f t="shared" si="58"/>
        <v>0</v>
      </c>
      <c r="AW130" s="283" t="e">
        <f t="shared" si="59"/>
        <v>#DIV/0!</v>
      </c>
      <c r="AX130" s="148">
        <f t="shared" si="60"/>
        <v>0</v>
      </c>
      <c r="AY130" s="148">
        <f t="shared" si="61"/>
        <v>0</v>
      </c>
      <c r="AZ130" s="212"/>
      <c r="BA130" s="212"/>
      <c r="BB130" s="212"/>
      <c r="BC130" s="212"/>
      <c r="BD130" s="212"/>
      <c r="BE130" s="212"/>
      <c r="BF130" s="212"/>
      <c r="BG130" s="212"/>
      <c r="BH130" s="148">
        <f t="shared" si="62"/>
        <v>0</v>
      </c>
      <c r="BI130" s="148">
        <f t="shared" si="63"/>
        <v>0</v>
      </c>
      <c r="BJ130" s="212"/>
      <c r="BK130" s="212"/>
      <c r="BL130" s="212"/>
      <c r="BM130" s="212"/>
      <c r="BN130" s="212"/>
      <c r="BO130" s="212"/>
      <c r="BP130" s="212"/>
      <c r="BQ130" s="399"/>
      <c r="BR130" s="287"/>
      <c r="BS130" s="287"/>
      <c r="BT130" s="287"/>
      <c r="BU130" s="287"/>
      <c r="BV130" s="287"/>
      <c r="BW130" s="287"/>
      <c r="BX130" s="287"/>
      <c r="BY130" s="287"/>
    </row>
    <row r="131" spans="1:77" s="21" customFormat="1" x14ac:dyDescent="0.25">
      <c r="A131" s="257">
        <v>4</v>
      </c>
      <c r="B131" s="42" t="s">
        <v>23</v>
      </c>
      <c r="C131" s="93"/>
      <c r="D131" s="148"/>
      <c r="E131" s="148"/>
      <c r="F131" s="148">
        <f t="shared" si="45"/>
        <v>0</v>
      </c>
      <c r="G131" s="148">
        <f t="shared" si="46"/>
        <v>0</v>
      </c>
      <c r="H131" s="148"/>
      <c r="I131" s="148"/>
      <c r="J131" s="148"/>
      <c r="K131" s="148"/>
      <c r="L131" s="148"/>
      <c r="M131" s="148"/>
      <c r="N131" s="148"/>
      <c r="O131" s="148"/>
      <c r="P131" s="148">
        <f t="shared" si="47"/>
        <v>0</v>
      </c>
      <c r="Q131" s="148">
        <f t="shared" si="48"/>
        <v>0</v>
      </c>
      <c r="R131" s="684" t="e">
        <f t="shared" si="49"/>
        <v>#DIV/0!</v>
      </c>
      <c r="S131" s="148"/>
      <c r="T131" s="148"/>
      <c r="U131" s="148"/>
      <c r="V131" s="148">
        <f t="shared" si="50"/>
        <v>0</v>
      </c>
      <c r="W131" s="148">
        <f t="shared" si="51"/>
        <v>0</v>
      </c>
      <c r="X131" s="148"/>
      <c r="Y131" s="148"/>
      <c r="Z131" s="148"/>
      <c r="AA131" s="148"/>
      <c r="AB131" s="148"/>
      <c r="AC131" s="148"/>
      <c r="AD131" s="148"/>
      <c r="AE131" s="148"/>
      <c r="AF131" s="148">
        <f t="shared" si="52"/>
        <v>0</v>
      </c>
      <c r="AG131" s="148">
        <f t="shared" si="53"/>
        <v>0</v>
      </c>
      <c r="AH131" s="744" t="e">
        <f t="shared" si="54"/>
        <v>#DIV/0!</v>
      </c>
      <c r="AI131" s="695"/>
      <c r="AJ131" s="148">
        <f t="shared" si="55"/>
        <v>0</v>
      </c>
      <c r="AK131" s="425"/>
      <c r="AL131" s="148">
        <f t="shared" si="56"/>
        <v>0</v>
      </c>
      <c r="AM131" s="148">
        <f t="shared" si="57"/>
        <v>0</v>
      </c>
      <c r="AN131" s="148"/>
      <c r="AO131" s="148"/>
      <c r="AP131" s="148"/>
      <c r="AQ131" s="148"/>
      <c r="AR131" s="148"/>
      <c r="AS131" s="148"/>
      <c r="AT131" s="148"/>
      <c r="AU131" s="148"/>
      <c r="AV131" s="148">
        <f t="shared" si="58"/>
        <v>0</v>
      </c>
      <c r="AW131" s="283" t="e">
        <f t="shared" si="59"/>
        <v>#DIV/0!</v>
      </c>
      <c r="AX131" s="148">
        <f t="shared" si="60"/>
        <v>0</v>
      </c>
      <c r="AY131" s="148">
        <f t="shared" si="61"/>
        <v>0</v>
      </c>
      <c r="AZ131" s="148"/>
      <c r="BA131" s="148"/>
      <c r="BB131" s="148"/>
      <c r="BC131" s="148"/>
      <c r="BD131" s="148"/>
      <c r="BE131" s="148"/>
      <c r="BF131" s="148"/>
      <c r="BG131" s="148"/>
      <c r="BH131" s="148">
        <f t="shared" si="62"/>
        <v>0</v>
      </c>
      <c r="BI131" s="148">
        <f t="shared" si="63"/>
        <v>0</v>
      </c>
      <c r="BJ131" s="148"/>
      <c r="BK131" s="148"/>
      <c r="BL131" s="148"/>
      <c r="BM131" s="148"/>
      <c r="BN131" s="148"/>
      <c r="BO131" s="148"/>
      <c r="BP131" s="148"/>
      <c r="BQ131" s="398"/>
      <c r="BR131" s="287"/>
      <c r="BS131" s="287"/>
      <c r="BT131" s="287"/>
      <c r="BU131" s="287"/>
      <c r="BV131" s="287"/>
      <c r="BW131" s="287"/>
      <c r="BX131" s="287"/>
      <c r="BY131" s="287"/>
    </row>
    <row r="132" spans="1:77" s="47" customFormat="1" hidden="1" x14ac:dyDescent="0.25">
      <c r="A132" s="73"/>
      <c r="B132" s="53"/>
      <c r="C132" s="98"/>
      <c r="D132" s="207"/>
      <c r="E132" s="207"/>
      <c r="F132" s="186">
        <f t="shared" si="45"/>
        <v>0</v>
      </c>
      <c r="G132" s="186">
        <f t="shared" si="46"/>
        <v>0</v>
      </c>
      <c r="H132" s="207"/>
      <c r="I132" s="207"/>
      <c r="J132" s="207"/>
      <c r="K132" s="207"/>
      <c r="L132" s="207"/>
      <c r="M132" s="207"/>
      <c r="N132" s="207"/>
      <c r="O132" s="207"/>
      <c r="P132" s="186">
        <f t="shared" si="47"/>
        <v>0</v>
      </c>
      <c r="Q132" s="186">
        <f t="shared" si="48"/>
        <v>0</v>
      </c>
      <c r="R132" s="684" t="e">
        <f t="shared" si="49"/>
        <v>#DIV/0!</v>
      </c>
      <c r="S132" s="207"/>
      <c r="T132" s="207"/>
      <c r="U132" s="186"/>
      <c r="V132" s="186">
        <f t="shared" si="50"/>
        <v>0</v>
      </c>
      <c r="W132" s="186">
        <f t="shared" si="51"/>
        <v>0</v>
      </c>
      <c r="X132" s="186"/>
      <c r="Y132" s="186"/>
      <c r="Z132" s="186"/>
      <c r="AA132" s="207"/>
      <c r="AB132" s="207"/>
      <c r="AC132" s="207"/>
      <c r="AD132" s="207"/>
      <c r="AE132" s="207"/>
      <c r="AF132" s="186">
        <f t="shared" si="52"/>
        <v>0</v>
      </c>
      <c r="AG132" s="186">
        <f t="shared" si="53"/>
        <v>0</v>
      </c>
      <c r="AH132" s="256" t="e">
        <f t="shared" si="54"/>
        <v>#DIV/0!</v>
      </c>
      <c r="AI132" s="695"/>
      <c r="AJ132" s="207">
        <f t="shared" si="55"/>
        <v>0</v>
      </c>
      <c r="AK132" s="425"/>
      <c r="AL132" s="186">
        <f t="shared" si="56"/>
        <v>0</v>
      </c>
      <c r="AM132" s="186">
        <f t="shared" si="57"/>
        <v>0</v>
      </c>
      <c r="AN132" s="207"/>
      <c r="AO132" s="207"/>
      <c r="AP132" s="207"/>
      <c r="AQ132" s="207"/>
      <c r="AR132" s="207"/>
      <c r="AS132" s="207"/>
      <c r="AT132" s="207"/>
      <c r="AU132" s="241"/>
      <c r="AV132" s="186">
        <f t="shared" si="58"/>
        <v>0</v>
      </c>
      <c r="AW132" s="277" t="e">
        <f t="shared" si="59"/>
        <v>#DIV/0!</v>
      </c>
      <c r="AX132" s="186">
        <f t="shared" si="60"/>
        <v>0</v>
      </c>
      <c r="AY132" s="186">
        <f t="shared" si="61"/>
        <v>0</v>
      </c>
      <c r="AZ132" s="207"/>
      <c r="BA132" s="207"/>
      <c r="BB132" s="207"/>
      <c r="BC132" s="207"/>
      <c r="BD132" s="207"/>
      <c r="BE132" s="207"/>
      <c r="BF132" s="207"/>
      <c r="BG132" s="207"/>
      <c r="BH132" s="186">
        <f t="shared" si="62"/>
        <v>0</v>
      </c>
      <c r="BI132" s="186">
        <f t="shared" si="63"/>
        <v>0</v>
      </c>
      <c r="BJ132" s="207"/>
      <c r="BK132" s="207"/>
      <c r="BL132" s="207"/>
      <c r="BM132" s="207"/>
      <c r="BN132" s="207"/>
      <c r="BO132" s="207"/>
      <c r="BP132" s="207"/>
      <c r="BQ132" s="400"/>
      <c r="BR132" s="414"/>
      <c r="BS132" s="414"/>
      <c r="BT132" s="414"/>
      <c r="BU132" s="414"/>
      <c r="BV132" s="287"/>
      <c r="BW132" s="287"/>
      <c r="BX132" s="287"/>
      <c r="BY132" s="287"/>
    </row>
    <row r="133" spans="1:77" s="21" customFormat="1" x14ac:dyDescent="0.25">
      <c r="A133" s="257">
        <v>5</v>
      </c>
      <c r="B133" s="42" t="s">
        <v>24</v>
      </c>
      <c r="C133" s="31"/>
      <c r="D133" s="148"/>
      <c r="E133" s="148"/>
      <c r="F133" s="148">
        <f t="shared" si="45"/>
        <v>0</v>
      </c>
      <c r="G133" s="148">
        <f t="shared" si="46"/>
        <v>0</v>
      </c>
      <c r="H133" s="212"/>
      <c r="I133" s="148"/>
      <c r="J133" s="148"/>
      <c r="K133" s="148"/>
      <c r="L133" s="148"/>
      <c r="M133" s="148"/>
      <c r="N133" s="148"/>
      <c r="O133" s="148"/>
      <c r="P133" s="148">
        <f t="shared" si="47"/>
        <v>0</v>
      </c>
      <c r="Q133" s="148">
        <f t="shared" si="48"/>
        <v>0</v>
      </c>
      <c r="R133" s="684" t="e">
        <f t="shared" si="49"/>
        <v>#DIV/0!</v>
      </c>
      <c r="S133" s="148"/>
      <c r="T133" s="148"/>
      <c r="U133" s="148"/>
      <c r="V133" s="148">
        <f t="shared" si="50"/>
        <v>0</v>
      </c>
      <c r="W133" s="148">
        <f t="shared" si="51"/>
        <v>0</v>
      </c>
      <c r="X133" s="148"/>
      <c r="Y133" s="148"/>
      <c r="Z133" s="148"/>
      <c r="AA133" s="148"/>
      <c r="AB133" s="148"/>
      <c r="AC133" s="148"/>
      <c r="AD133" s="148"/>
      <c r="AE133" s="148"/>
      <c r="AF133" s="148">
        <f t="shared" si="52"/>
        <v>0</v>
      </c>
      <c r="AG133" s="148">
        <f t="shared" si="53"/>
        <v>0</v>
      </c>
      <c r="AH133" s="684" t="e">
        <f t="shared" si="54"/>
        <v>#DIV/0!</v>
      </c>
      <c r="AI133" s="695"/>
      <c r="AJ133" s="212">
        <f t="shared" si="55"/>
        <v>0</v>
      </c>
      <c r="AK133" s="425"/>
      <c r="AL133" s="148">
        <f t="shared" si="56"/>
        <v>0</v>
      </c>
      <c r="AM133" s="148">
        <f t="shared" si="57"/>
        <v>0</v>
      </c>
      <c r="AN133" s="148"/>
      <c r="AO133" s="148"/>
      <c r="AP133" s="148"/>
      <c r="AQ133" s="148"/>
      <c r="AR133" s="148"/>
      <c r="AS133" s="148"/>
      <c r="AT133" s="148"/>
      <c r="AU133" s="240"/>
      <c r="AV133" s="148">
        <f t="shared" si="58"/>
        <v>0</v>
      </c>
      <c r="AW133" s="283" t="e">
        <f t="shared" si="59"/>
        <v>#DIV/0!</v>
      </c>
      <c r="AX133" s="148">
        <f t="shared" si="60"/>
        <v>0</v>
      </c>
      <c r="AY133" s="148">
        <f t="shared" si="61"/>
        <v>0</v>
      </c>
      <c r="AZ133" s="148"/>
      <c r="BA133" s="148"/>
      <c r="BB133" s="148"/>
      <c r="BC133" s="148"/>
      <c r="BD133" s="148"/>
      <c r="BE133" s="148"/>
      <c r="BF133" s="148"/>
      <c r="BG133" s="148"/>
      <c r="BH133" s="148">
        <f t="shared" si="62"/>
        <v>0</v>
      </c>
      <c r="BI133" s="148">
        <f t="shared" si="63"/>
        <v>0</v>
      </c>
      <c r="BJ133" s="148"/>
      <c r="BK133" s="148"/>
      <c r="BL133" s="148"/>
      <c r="BM133" s="148"/>
      <c r="BN133" s="148"/>
      <c r="BO133" s="148"/>
      <c r="BP133" s="148"/>
      <c r="BQ133" s="398"/>
      <c r="BR133" s="287"/>
      <c r="BS133" s="287"/>
      <c r="BT133" s="287"/>
      <c r="BU133" s="287"/>
      <c r="BV133" s="287"/>
      <c r="BW133" s="287"/>
      <c r="BX133" s="287"/>
      <c r="BY133" s="287"/>
    </row>
    <row r="134" spans="1:77" s="21" customFormat="1" hidden="1" x14ac:dyDescent="0.25">
      <c r="A134" s="23"/>
      <c r="B134" s="19"/>
      <c r="C134" s="27"/>
      <c r="D134" s="186"/>
      <c r="E134" s="186"/>
      <c r="F134" s="186">
        <f t="shared" si="45"/>
        <v>0</v>
      </c>
      <c r="G134" s="186">
        <f t="shared" si="46"/>
        <v>0</v>
      </c>
      <c r="H134" s="200"/>
      <c r="I134" s="200"/>
      <c r="J134" s="200"/>
      <c r="K134" s="200"/>
      <c r="L134" s="200"/>
      <c r="M134" s="200"/>
      <c r="N134" s="200"/>
      <c r="O134" s="200"/>
      <c r="P134" s="186">
        <f t="shared" si="47"/>
        <v>0</v>
      </c>
      <c r="Q134" s="186">
        <f t="shared" si="48"/>
        <v>0</v>
      </c>
      <c r="R134" s="684" t="e">
        <f t="shared" si="49"/>
        <v>#DIV/0!</v>
      </c>
      <c r="S134" s="200"/>
      <c r="T134" s="200"/>
      <c r="U134" s="186"/>
      <c r="V134" s="186">
        <f t="shared" si="50"/>
        <v>0</v>
      </c>
      <c r="W134" s="186">
        <f t="shared" si="51"/>
        <v>0</v>
      </c>
      <c r="X134" s="186"/>
      <c r="Y134" s="186"/>
      <c r="Z134" s="186"/>
      <c r="AA134" s="200"/>
      <c r="AB134" s="200"/>
      <c r="AC134" s="200"/>
      <c r="AD134" s="200"/>
      <c r="AE134" s="200"/>
      <c r="AF134" s="186">
        <f t="shared" si="52"/>
        <v>0</v>
      </c>
      <c r="AG134" s="186">
        <f t="shared" si="53"/>
        <v>0</v>
      </c>
      <c r="AH134" s="256" t="e">
        <f t="shared" si="54"/>
        <v>#DIV/0!</v>
      </c>
      <c r="AI134" s="695"/>
      <c r="AJ134" s="207">
        <f t="shared" si="55"/>
        <v>0</v>
      </c>
      <c r="AK134" s="425"/>
      <c r="AL134" s="186">
        <f t="shared" si="56"/>
        <v>0</v>
      </c>
      <c r="AM134" s="186">
        <f t="shared" si="57"/>
        <v>0</v>
      </c>
      <c r="AN134" s="200"/>
      <c r="AO134" s="200"/>
      <c r="AP134" s="200"/>
      <c r="AQ134" s="200"/>
      <c r="AR134" s="200"/>
      <c r="AS134" s="200"/>
      <c r="AT134" s="200"/>
      <c r="AU134" s="238"/>
      <c r="AV134" s="186">
        <f t="shared" si="58"/>
        <v>0</v>
      </c>
      <c r="AW134" s="277" t="e">
        <f t="shared" si="59"/>
        <v>#DIV/0!</v>
      </c>
      <c r="AX134" s="186">
        <f t="shared" si="60"/>
        <v>0</v>
      </c>
      <c r="AY134" s="186">
        <f t="shared" si="61"/>
        <v>0</v>
      </c>
      <c r="AZ134" s="200"/>
      <c r="BA134" s="200"/>
      <c r="BB134" s="200"/>
      <c r="BC134" s="200"/>
      <c r="BD134" s="200"/>
      <c r="BE134" s="200"/>
      <c r="BF134" s="200"/>
      <c r="BG134" s="200"/>
      <c r="BH134" s="186">
        <f t="shared" si="62"/>
        <v>0</v>
      </c>
      <c r="BI134" s="186">
        <f t="shared" si="63"/>
        <v>0</v>
      </c>
      <c r="BJ134" s="200"/>
      <c r="BK134" s="200"/>
      <c r="BL134" s="200"/>
      <c r="BM134" s="200"/>
      <c r="BN134" s="200"/>
      <c r="BO134" s="200"/>
      <c r="BP134" s="200"/>
      <c r="BQ134" s="397"/>
      <c r="BR134" s="413"/>
      <c r="BS134" s="413"/>
      <c r="BT134" s="413"/>
      <c r="BU134" s="413"/>
      <c r="BV134" s="287"/>
      <c r="BW134" s="287"/>
      <c r="BX134" s="287"/>
      <c r="BY134" s="287"/>
    </row>
    <row r="135" spans="1:77" s="21" customFormat="1" x14ac:dyDescent="0.25">
      <c r="A135" s="257">
        <v>6</v>
      </c>
      <c r="B135" s="42" t="s">
        <v>25</v>
      </c>
      <c r="C135" s="31"/>
      <c r="D135" s="148"/>
      <c r="E135" s="148"/>
      <c r="F135" s="148">
        <f t="shared" si="45"/>
        <v>0</v>
      </c>
      <c r="G135" s="148">
        <f t="shared" si="46"/>
        <v>0</v>
      </c>
      <c r="H135" s="212"/>
      <c r="I135" s="148"/>
      <c r="J135" s="148"/>
      <c r="K135" s="148"/>
      <c r="L135" s="148"/>
      <c r="M135" s="148"/>
      <c r="N135" s="148"/>
      <c r="O135" s="148"/>
      <c r="P135" s="148">
        <f t="shared" si="47"/>
        <v>0</v>
      </c>
      <c r="Q135" s="148">
        <f t="shared" si="48"/>
        <v>0</v>
      </c>
      <c r="R135" s="684" t="e">
        <f t="shared" si="49"/>
        <v>#DIV/0!</v>
      </c>
      <c r="S135" s="148"/>
      <c r="T135" s="148"/>
      <c r="U135" s="148"/>
      <c r="V135" s="148">
        <f t="shared" si="50"/>
        <v>0</v>
      </c>
      <c r="W135" s="148">
        <f t="shared" si="51"/>
        <v>0</v>
      </c>
      <c r="X135" s="148"/>
      <c r="Y135" s="148"/>
      <c r="Z135" s="148"/>
      <c r="AA135" s="148"/>
      <c r="AB135" s="148"/>
      <c r="AC135" s="148"/>
      <c r="AD135" s="148"/>
      <c r="AE135" s="148"/>
      <c r="AF135" s="148">
        <f t="shared" si="52"/>
        <v>0</v>
      </c>
      <c r="AG135" s="148">
        <f t="shared" si="53"/>
        <v>0</v>
      </c>
      <c r="AH135" s="684" t="e">
        <f t="shared" si="54"/>
        <v>#DIV/0!</v>
      </c>
      <c r="AI135" s="695"/>
      <c r="AJ135" s="212">
        <f t="shared" si="55"/>
        <v>0</v>
      </c>
      <c r="AK135" s="425"/>
      <c r="AL135" s="148">
        <f t="shared" si="56"/>
        <v>0</v>
      </c>
      <c r="AM135" s="148">
        <f t="shared" si="57"/>
        <v>0</v>
      </c>
      <c r="AN135" s="148"/>
      <c r="AO135" s="148"/>
      <c r="AP135" s="148"/>
      <c r="AQ135" s="148"/>
      <c r="AR135" s="148"/>
      <c r="AS135" s="148"/>
      <c r="AT135" s="148"/>
      <c r="AU135" s="240"/>
      <c r="AV135" s="148">
        <f t="shared" si="58"/>
        <v>0</v>
      </c>
      <c r="AW135" s="283" t="e">
        <f t="shared" si="59"/>
        <v>#DIV/0!</v>
      </c>
      <c r="AX135" s="148">
        <f t="shared" si="60"/>
        <v>0</v>
      </c>
      <c r="AY135" s="148">
        <f t="shared" si="61"/>
        <v>0</v>
      </c>
      <c r="AZ135" s="148"/>
      <c r="BA135" s="148"/>
      <c r="BB135" s="148"/>
      <c r="BC135" s="148"/>
      <c r="BD135" s="148"/>
      <c r="BE135" s="148"/>
      <c r="BF135" s="148"/>
      <c r="BG135" s="148"/>
      <c r="BH135" s="148">
        <f t="shared" si="62"/>
        <v>0</v>
      </c>
      <c r="BI135" s="148">
        <f t="shared" si="63"/>
        <v>0</v>
      </c>
      <c r="BJ135" s="148"/>
      <c r="BK135" s="148"/>
      <c r="BL135" s="148"/>
      <c r="BM135" s="148"/>
      <c r="BN135" s="148"/>
      <c r="BO135" s="148"/>
      <c r="BP135" s="148"/>
      <c r="BQ135" s="398"/>
      <c r="BR135" s="287"/>
      <c r="BS135" s="287"/>
      <c r="BT135" s="287"/>
      <c r="BU135" s="287"/>
      <c r="BV135" s="287"/>
      <c r="BW135" s="287"/>
      <c r="BX135" s="287"/>
      <c r="BY135" s="287"/>
    </row>
    <row r="136" spans="1:77" s="21" customFormat="1" hidden="1" x14ac:dyDescent="0.25">
      <c r="A136" s="23"/>
      <c r="B136" s="19"/>
      <c r="C136" s="27"/>
      <c r="D136" s="186"/>
      <c r="E136" s="186"/>
      <c r="F136" s="186">
        <f t="shared" si="45"/>
        <v>0</v>
      </c>
      <c r="G136" s="186">
        <f t="shared" si="46"/>
        <v>0</v>
      </c>
      <c r="H136" s="200"/>
      <c r="I136" s="200"/>
      <c r="J136" s="200"/>
      <c r="K136" s="200"/>
      <c r="L136" s="200"/>
      <c r="M136" s="200"/>
      <c r="N136" s="200"/>
      <c r="O136" s="200"/>
      <c r="P136" s="186">
        <f t="shared" si="47"/>
        <v>0</v>
      </c>
      <c r="Q136" s="186">
        <f t="shared" si="48"/>
        <v>0</v>
      </c>
      <c r="R136" s="684" t="e">
        <f t="shared" si="49"/>
        <v>#DIV/0!</v>
      </c>
      <c r="S136" s="200"/>
      <c r="T136" s="200"/>
      <c r="U136" s="186"/>
      <c r="V136" s="186">
        <f t="shared" si="50"/>
        <v>0</v>
      </c>
      <c r="W136" s="186">
        <f t="shared" si="51"/>
        <v>0</v>
      </c>
      <c r="X136" s="186"/>
      <c r="Y136" s="186"/>
      <c r="Z136" s="186"/>
      <c r="AA136" s="200"/>
      <c r="AB136" s="200"/>
      <c r="AC136" s="200"/>
      <c r="AD136" s="200"/>
      <c r="AE136" s="200"/>
      <c r="AF136" s="186">
        <f t="shared" si="52"/>
        <v>0</v>
      </c>
      <c r="AG136" s="186">
        <f t="shared" si="53"/>
        <v>0</v>
      </c>
      <c r="AH136" s="256" t="e">
        <f t="shared" si="54"/>
        <v>#DIV/0!</v>
      </c>
      <c r="AI136" s="695"/>
      <c r="AJ136" s="207">
        <f t="shared" si="55"/>
        <v>0</v>
      </c>
      <c r="AK136" s="425"/>
      <c r="AL136" s="186">
        <f t="shared" si="56"/>
        <v>0</v>
      </c>
      <c r="AM136" s="186">
        <f t="shared" si="57"/>
        <v>0</v>
      </c>
      <c r="AN136" s="200"/>
      <c r="AO136" s="200"/>
      <c r="AP136" s="200"/>
      <c r="AQ136" s="200"/>
      <c r="AR136" s="200"/>
      <c r="AS136" s="200"/>
      <c r="AT136" s="200"/>
      <c r="AU136" s="238"/>
      <c r="AV136" s="186">
        <f t="shared" si="58"/>
        <v>0</v>
      </c>
      <c r="AW136" s="277" t="e">
        <f t="shared" si="59"/>
        <v>#DIV/0!</v>
      </c>
      <c r="AX136" s="186">
        <f t="shared" si="60"/>
        <v>0</v>
      </c>
      <c r="AY136" s="186">
        <f t="shared" si="61"/>
        <v>0</v>
      </c>
      <c r="AZ136" s="200"/>
      <c r="BA136" s="200"/>
      <c r="BB136" s="200"/>
      <c r="BC136" s="200"/>
      <c r="BD136" s="200"/>
      <c r="BE136" s="200"/>
      <c r="BF136" s="200"/>
      <c r="BG136" s="200"/>
      <c r="BH136" s="186">
        <f t="shared" si="62"/>
        <v>0</v>
      </c>
      <c r="BI136" s="186">
        <f t="shared" si="63"/>
        <v>0</v>
      </c>
      <c r="BJ136" s="200"/>
      <c r="BK136" s="200"/>
      <c r="BL136" s="200"/>
      <c r="BM136" s="200"/>
      <c r="BN136" s="200"/>
      <c r="BO136" s="200"/>
      <c r="BP136" s="200"/>
      <c r="BQ136" s="397"/>
      <c r="BR136" s="413"/>
      <c r="BS136" s="413"/>
      <c r="BT136" s="413"/>
      <c r="BU136" s="413"/>
      <c r="BV136" s="287"/>
      <c r="BW136" s="287"/>
      <c r="BX136" s="287"/>
      <c r="BY136" s="287"/>
    </row>
    <row r="137" spans="1:77" s="21" customFormat="1" x14ac:dyDescent="0.25">
      <c r="A137" s="257">
        <v>7</v>
      </c>
      <c r="B137" s="42" t="s">
        <v>26</v>
      </c>
      <c r="C137" s="31"/>
      <c r="D137" s="148"/>
      <c r="E137" s="148"/>
      <c r="F137" s="148">
        <f t="shared" si="45"/>
        <v>0</v>
      </c>
      <c r="G137" s="148">
        <f t="shared" si="46"/>
        <v>0</v>
      </c>
      <c r="H137" s="212"/>
      <c r="I137" s="148"/>
      <c r="J137" s="148"/>
      <c r="K137" s="148"/>
      <c r="L137" s="148"/>
      <c r="M137" s="148"/>
      <c r="N137" s="148"/>
      <c r="O137" s="148"/>
      <c r="P137" s="148">
        <f t="shared" si="47"/>
        <v>0</v>
      </c>
      <c r="Q137" s="148">
        <f t="shared" si="48"/>
        <v>0</v>
      </c>
      <c r="R137" s="684" t="e">
        <f t="shared" si="49"/>
        <v>#DIV/0!</v>
      </c>
      <c r="S137" s="148"/>
      <c r="T137" s="148"/>
      <c r="U137" s="148"/>
      <c r="V137" s="148">
        <f t="shared" si="50"/>
        <v>0</v>
      </c>
      <c r="W137" s="148">
        <f t="shared" si="51"/>
        <v>0</v>
      </c>
      <c r="X137" s="148"/>
      <c r="Y137" s="148"/>
      <c r="Z137" s="148"/>
      <c r="AA137" s="148"/>
      <c r="AB137" s="148"/>
      <c r="AC137" s="148"/>
      <c r="AD137" s="148"/>
      <c r="AE137" s="148"/>
      <c r="AF137" s="148">
        <f t="shared" si="52"/>
        <v>0</v>
      </c>
      <c r="AG137" s="148">
        <f t="shared" si="53"/>
        <v>0</v>
      </c>
      <c r="AH137" s="684" t="e">
        <f t="shared" si="54"/>
        <v>#DIV/0!</v>
      </c>
      <c r="AI137" s="695"/>
      <c r="AJ137" s="212">
        <f t="shared" si="55"/>
        <v>0</v>
      </c>
      <c r="AK137" s="425"/>
      <c r="AL137" s="148">
        <f t="shared" si="56"/>
        <v>0</v>
      </c>
      <c r="AM137" s="148">
        <f t="shared" si="57"/>
        <v>0</v>
      </c>
      <c r="AN137" s="148"/>
      <c r="AO137" s="148"/>
      <c r="AP137" s="148"/>
      <c r="AQ137" s="148"/>
      <c r="AR137" s="148"/>
      <c r="AS137" s="148"/>
      <c r="AT137" s="148"/>
      <c r="AU137" s="240"/>
      <c r="AV137" s="148">
        <f t="shared" si="58"/>
        <v>0</v>
      </c>
      <c r="AW137" s="283" t="e">
        <f t="shared" si="59"/>
        <v>#DIV/0!</v>
      </c>
      <c r="AX137" s="148">
        <f t="shared" si="60"/>
        <v>0</v>
      </c>
      <c r="AY137" s="148">
        <f t="shared" si="61"/>
        <v>0</v>
      </c>
      <c r="AZ137" s="148"/>
      <c r="BA137" s="148"/>
      <c r="BB137" s="148"/>
      <c r="BC137" s="148"/>
      <c r="BD137" s="148"/>
      <c r="BE137" s="148"/>
      <c r="BF137" s="148"/>
      <c r="BG137" s="148"/>
      <c r="BH137" s="148">
        <f t="shared" si="62"/>
        <v>0</v>
      </c>
      <c r="BI137" s="148">
        <f t="shared" si="63"/>
        <v>0</v>
      </c>
      <c r="BJ137" s="148"/>
      <c r="BK137" s="148"/>
      <c r="BL137" s="148"/>
      <c r="BM137" s="148"/>
      <c r="BN137" s="148"/>
      <c r="BO137" s="148"/>
      <c r="BP137" s="148"/>
      <c r="BQ137" s="398"/>
      <c r="BR137" s="287"/>
      <c r="BS137" s="287"/>
      <c r="BT137" s="287"/>
      <c r="BU137" s="287"/>
      <c r="BV137" s="287"/>
      <c r="BW137" s="287"/>
      <c r="BX137" s="287"/>
      <c r="BY137" s="287"/>
    </row>
    <row r="138" spans="1:77" s="21" customFormat="1" hidden="1" x14ac:dyDescent="0.25">
      <c r="A138" s="23"/>
      <c r="B138" s="19"/>
      <c r="C138" s="27"/>
      <c r="D138" s="186"/>
      <c r="E138" s="186"/>
      <c r="F138" s="186">
        <f t="shared" si="45"/>
        <v>0</v>
      </c>
      <c r="G138" s="186">
        <f t="shared" si="46"/>
        <v>0</v>
      </c>
      <c r="H138" s="200"/>
      <c r="I138" s="200"/>
      <c r="J138" s="200"/>
      <c r="K138" s="200"/>
      <c r="L138" s="200"/>
      <c r="M138" s="200"/>
      <c r="N138" s="200"/>
      <c r="O138" s="200"/>
      <c r="P138" s="186">
        <f t="shared" si="47"/>
        <v>0</v>
      </c>
      <c r="Q138" s="186">
        <f t="shared" si="48"/>
        <v>0</v>
      </c>
      <c r="R138" s="684" t="e">
        <f t="shared" si="49"/>
        <v>#DIV/0!</v>
      </c>
      <c r="S138" s="200"/>
      <c r="T138" s="200"/>
      <c r="U138" s="186"/>
      <c r="V138" s="186">
        <f t="shared" si="50"/>
        <v>0</v>
      </c>
      <c r="W138" s="186">
        <f t="shared" si="51"/>
        <v>0</v>
      </c>
      <c r="X138" s="186"/>
      <c r="Y138" s="186"/>
      <c r="Z138" s="186"/>
      <c r="AA138" s="200"/>
      <c r="AB138" s="200"/>
      <c r="AC138" s="200"/>
      <c r="AD138" s="200"/>
      <c r="AE138" s="200"/>
      <c r="AF138" s="186">
        <f t="shared" si="52"/>
        <v>0</v>
      </c>
      <c r="AG138" s="186">
        <f t="shared" si="53"/>
        <v>0</v>
      </c>
      <c r="AH138" s="256" t="e">
        <f t="shared" si="54"/>
        <v>#DIV/0!</v>
      </c>
      <c r="AI138" s="695"/>
      <c r="AJ138" s="207">
        <f t="shared" si="55"/>
        <v>0</v>
      </c>
      <c r="AK138" s="425"/>
      <c r="AL138" s="186">
        <f t="shared" si="56"/>
        <v>0</v>
      </c>
      <c r="AM138" s="186">
        <f t="shared" si="57"/>
        <v>0</v>
      </c>
      <c r="AN138" s="200"/>
      <c r="AO138" s="200"/>
      <c r="AP138" s="200"/>
      <c r="AQ138" s="200"/>
      <c r="AR138" s="200"/>
      <c r="AS138" s="200"/>
      <c r="AT138" s="200"/>
      <c r="AU138" s="238"/>
      <c r="AV138" s="186">
        <f t="shared" si="58"/>
        <v>0</v>
      </c>
      <c r="AW138" s="277" t="e">
        <f t="shared" si="59"/>
        <v>#DIV/0!</v>
      </c>
      <c r="AX138" s="186">
        <f t="shared" si="60"/>
        <v>0</v>
      </c>
      <c r="AY138" s="186">
        <f t="shared" si="61"/>
        <v>0</v>
      </c>
      <c r="AZ138" s="200"/>
      <c r="BA138" s="200"/>
      <c r="BB138" s="200"/>
      <c r="BC138" s="200"/>
      <c r="BD138" s="200"/>
      <c r="BE138" s="200"/>
      <c r="BF138" s="200"/>
      <c r="BG138" s="200"/>
      <c r="BH138" s="186">
        <f t="shared" si="62"/>
        <v>0</v>
      </c>
      <c r="BI138" s="186">
        <f t="shared" si="63"/>
        <v>0</v>
      </c>
      <c r="BJ138" s="200"/>
      <c r="BK138" s="200"/>
      <c r="BL138" s="200"/>
      <c r="BM138" s="200"/>
      <c r="BN138" s="200"/>
      <c r="BO138" s="200"/>
      <c r="BP138" s="200"/>
      <c r="BQ138" s="397"/>
      <c r="BR138" s="413"/>
      <c r="BS138" s="413"/>
      <c r="BT138" s="413"/>
      <c r="BU138" s="413"/>
      <c r="BV138" s="287"/>
      <c r="BW138" s="287"/>
      <c r="BX138" s="287"/>
      <c r="BY138" s="287"/>
    </row>
    <row r="139" spans="1:77" s="21" customFormat="1" x14ac:dyDescent="0.25">
      <c r="A139" s="257">
        <v>8</v>
      </c>
      <c r="B139" s="42" t="s">
        <v>27</v>
      </c>
      <c r="C139" s="31"/>
      <c r="D139" s="148"/>
      <c r="E139" s="148"/>
      <c r="F139" s="148">
        <f t="shared" si="45"/>
        <v>0</v>
      </c>
      <c r="G139" s="148">
        <f t="shared" si="46"/>
        <v>0</v>
      </c>
      <c r="H139" s="212"/>
      <c r="I139" s="148"/>
      <c r="J139" s="148"/>
      <c r="K139" s="148"/>
      <c r="L139" s="148"/>
      <c r="M139" s="148"/>
      <c r="N139" s="148"/>
      <c r="O139" s="148"/>
      <c r="P139" s="148">
        <f t="shared" si="47"/>
        <v>0</v>
      </c>
      <c r="Q139" s="148">
        <f t="shared" si="48"/>
        <v>0</v>
      </c>
      <c r="R139" s="684" t="e">
        <f t="shared" si="49"/>
        <v>#DIV/0!</v>
      </c>
      <c r="S139" s="148"/>
      <c r="T139" s="148"/>
      <c r="U139" s="148"/>
      <c r="V139" s="148">
        <f t="shared" si="50"/>
        <v>0</v>
      </c>
      <c r="W139" s="148">
        <f t="shared" si="51"/>
        <v>0</v>
      </c>
      <c r="X139" s="148"/>
      <c r="Y139" s="148"/>
      <c r="Z139" s="148"/>
      <c r="AA139" s="148"/>
      <c r="AB139" s="148"/>
      <c r="AC139" s="148"/>
      <c r="AD139" s="148"/>
      <c r="AE139" s="148"/>
      <c r="AF139" s="148">
        <f t="shared" si="52"/>
        <v>0</v>
      </c>
      <c r="AG139" s="148">
        <f t="shared" si="53"/>
        <v>0</v>
      </c>
      <c r="AH139" s="684" t="e">
        <f t="shared" si="54"/>
        <v>#DIV/0!</v>
      </c>
      <c r="AI139" s="695"/>
      <c r="AJ139" s="212">
        <f t="shared" si="55"/>
        <v>0</v>
      </c>
      <c r="AK139" s="425"/>
      <c r="AL139" s="148">
        <f t="shared" si="56"/>
        <v>0</v>
      </c>
      <c r="AM139" s="148">
        <f t="shared" si="57"/>
        <v>0</v>
      </c>
      <c r="AN139" s="148"/>
      <c r="AO139" s="148"/>
      <c r="AP139" s="148"/>
      <c r="AQ139" s="148"/>
      <c r="AR139" s="148"/>
      <c r="AS139" s="148"/>
      <c r="AT139" s="148"/>
      <c r="AU139" s="240"/>
      <c r="AV139" s="148">
        <f t="shared" si="58"/>
        <v>0</v>
      </c>
      <c r="AW139" s="283" t="e">
        <f t="shared" si="59"/>
        <v>#DIV/0!</v>
      </c>
      <c r="AX139" s="148">
        <f t="shared" si="60"/>
        <v>0</v>
      </c>
      <c r="AY139" s="148">
        <f t="shared" si="61"/>
        <v>0</v>
      </c>
      <c r="AZ139" s="148"/>
      <c r="BA139" s="148"/>
      <c r="BB139" s="148"/>
      <c r="BC139" s="148"/>
      <c r="BD139" s="148"/>
      <c r="BE139" s="148"/>
      <c r="BF139" s="148"/>
      <c r="BG139" s="148"/>
      <c r="BH139" s="148">
        <f t="shared" si="62"/>
        <v>0</v>
      </c>
      <c r="BI139" s="148">
        <f t="shared" si="63"/>
        <v>0</v>
      </c>
      <c r="BJ139" s="148"/>
      <c r="BK139" s="148"/>
      <c r="BL139" s="148"/>
      <c r="BM139" s="148"/>
      <c r="BN139" s="148"/>
      <c r="BO139" s="148"/>
      <c r="BP139" s="148"/>
      <c r="BQ139" s="398"/>
      <c r="BR139" s="287"/>
      <c r="BS139" s="287"/>
      <c r="BT139" s="287"/>
      <c r="BU139" s="287"/>
      <c r="BV139" s="287"/>
      <c r="BW139" s="287"/>
      <c r="BX139" s="287"/>
      <c r="BY139" s="287"/>
    </row>
    <row r="140" spans="1:77" s="21" customFormat="1" hidden="1" x14ac:dyDescent="0.25">
      <c r="A140" s="28"/>
      <c r="B140" s="195"/>
      <c r="C140" s="27"/>
      <c r="D140" s="186"/>
      <c r="E140" s="186"/>
      <c r="F140" s="186">
        <f t="shared" si="45"/>
        <v>0</v>
      </c>
      <c r="G140" s="186">
        <f t="shared" si="46"/>
        <v>0</v>
      </c>
      <c r="H140" s="200"/>
      <c r="I140" s="200"/>
      <c r="J140" s="200"/>
      <c r="K140" s="200"/>
      <c r="L140" s="200"/>
      <c r="M140" s="200"/>
      <c r="N140" s="200"/>
      <c r="O140" s="200"/>
      <c r="P140" s="186">
        <f t="shared" si="47"/>
        <v>0</v>
      </c>
      <c r="Q140" s="186">
        <f t="shared" si="48"/>
        <v>0</v>
      </c>
      <c r="R140" s="684" t="e">
        <f t="shared" si="49"/>
        <v>#DIV/0!</v>
      </c>
      <c r="S140" s="200"/>
      <c r="T140" s="200"/>
      <c r="U140" s="186"/>
      <c r="V140" s="186">
        <f t="shared" si="50"/>
        <v>0</v>
      </c>
      <c r="W140" s="186">
        <f t="shared" si="51"/>
        <v>0</v>
      </c>
      <c r="X140" s="186"/>
      <c r="Y140" s="186"/>
      <c r="Z140" s="186"/>
      <c r="AA140" s="200"/>
      <c r="AB140" s="200"/>
      <c r="AC140" s="200"/>
      <c r="AD140" s="200"/>
      <c r="AE140" s="200"/>
      <c r="AF140" s="186">
        <f t="shared" si="52"/>
        <v>0</v>
      </c>
      <c r="AG140" s="186">
        <f t="shared" si="53"/>
        <v>0</v>
      </c>
      <c r="AH140" s="256" t="e">
        <f t="shared" si="54"/>
        <v>#DIV/0!</v>
      </c>
      <c r="AI140" s="695"/>
      <c r="AJ140" s="207">
        <f t="shared" si="55"/>
        <v>0</v>
      </c>
      <c r="AK140" s="425"/>
      <c r="AL140" s="186">
        <f t="shared" si="56"/>
        <v>0</v>
      </c>
      <c r="AM140" s="186">
        <f t="shared" si="57"/>
        <v>0</v>
      </c>
      <c r="AN140" s="200"/>
      <c r="AO140" s="200"/>
      <c r="AP140" s="200"/>
      <c r="AQ140" s="200"/>
      <c r="AR140" s="200"/>
      <c r="AS140" s="200"/>
      <c r="AT140" s="200"/>
      <c r="AU140" s="238"/>
      <c r="AV140" s="186">
        <f t="shared" si="58"/>
        <v>0</v>
      </c>
      <c r="AW140" s="277" t="e">
        <f t="shared" si="59"/>
        <v>#DIV/0!</v>
      </c>
      <c r="AX140" s="186">
        <f t="shared" si="60"/>
        <v>0</v>
      </c>
      <c r="AY140" s="186">
        <f t="shared" si="61"/>
        <v>0</v>
      </c>
      <c r="AZ140" s="200"/>
      <c r="BA140" s="200"/>
      <c r="BB140" s="200"/>
      <c r="BC140" s="200"/>
      <c r="BD140" s="200"/>
      <c r="BE140" s="200"/>
      <c r="BF140" s="200"/>
      <c r="BG140" s="200"/>
      <c r="BH140" s="186">
        <f t="shared" si="62"/>
        <v>0</v>
      </c>
      <c r="BI140" s="186">
        <f t="shared" si="63"/>
        <v>0</v>
      </c>
      <c r="BJ140" s="200"/>
      <c r="BK140" s="200"/>
      <c r="BL140" s="200"/>
      <c r="BM140" s="200"/>
      <c r="BN140" s="200"/>
      <c r="BO140" s="200"/>
      <c r="BP140" s="200"/>
      <c r="BQ140" s="397"/>
      <c r="BR140" s="413"/>
      <c r="BS140" s="413"/>
      <c r="BT140" s="413"/>
      <c r="BU140" s="413"/>
      <c r="BV140" s="287"/>
      <c r="BW140" s="287"/>
      <c r="BX140" s="287"/>
      <c r="BY140" s="287"/>
    </row>
    <row r="141" spans="1:77" s="661" customFormat="1" x14ac:dyDescent="0.25">
      <c r="A141" s="257">
        <v>9</v>
      </c>
      <c r="B141" s="42" t="s">
        <v>28</v>
      </c>
      <c r="C141" s="31"/>
      <c r="D141" s="148"/>
      <c r="E141" s="148"/>
      <c r="F141" s="148">
        <f t="shared" si="45"/>
        <v>0</v>
      </c>
      <c r="G141" s="148">
        <f t="shared" si="46"/>
        <v>0</v>
      </c>
      <c r="H141" s="212"/>
      <c r="I141" s="148"/>
      <c r="J141" s="148"/>
      <c r="K141" s="148"/>
      <c r="L141" s="148"/>
      <c r="M141" s="148"/>
      <c r="N141" s="148"/>
      <c r="O141" s="148"/>
      <c r="P141" s="148">
        <f t="shared" si="47"/>
        <v>0</v>
      </c>
      <c r="Q141" s="148">
        <f t="shared" si="48"/>
        <v>0</v>
      </c>
      <c r="R141" s="684" t="e">
        <f t="shared" si="49"/>
        <v>#DIV/0!</v>
      </c>
      <c r="S141" s="148"/>
      <c r="T141" s="148"/>
      <c r="U141" s="148"/>
      <c r="V141" s="148">
        <f t="shared" si="50"/>
        <v>0</v>
      </c>
      <c r="W141" s="148">
        <f t="shared" si="51"/>
        <v>0</v>
      </c>
      <c r="X141" s="148"/>
      <c r="Y141" s="148"/>
      <c r="Z141" s="148"/>
      <c r="AA141" s="148"/>
      <c r="AB141" s="148"/>
      <c r="AC141" s="148"/>
      <c r="AD141" s="148"/>
      <c r="AE141" s="148"/>
      <c r="AF141" s="148">
        <f t="shared" si="52"/>
        <v>0</v>
      </c>
      <c r="AG141" s="148">
        <f t="shared" si="53"/>
        <v>0</v>
      </c>
      <c r="AH141" s="684" t="e">
        <f t="shared" si="54"/>
        <v>#DIV/0!</v>
      </c>
      <c r="AI141" s="695"/>
      <c r="AJ141" s="212">
        <f t="shared" si="55"/>
        <v>0</v>
      </c>
      <c r="AK141" s="425"/>
      <c r="AL141" s="148">
        <f t="shared" si="56"/>
        <v>0</v>
      </c>
      <c r="AM141" s="148">
        <f t="shared" si="57"/>
        <v>0</v>
      </c>
      <c r="AN141" s="148"/>
      <c r="AO141" s="148"/>
      <c r="AP141" s="148"/>
      <c r="AQ141" s="148"/>
      <c r="AR141" s="148"/>
      <c r="AS141" s="148"/>
      <c r="AT141" s="148"/>
      <c r="AU141" s="240"/>
      <c r="AV141" s="148">
        <f t="shared" si="58"/>
        <v>0</v>
      </c>
      <c r="AW141" s="283" t="e">
        <f t="shared" si="59"/>
        <v>#DIV/0!</v>
      </c>
      <c r="AX141" s="148">
        <f t="shared" si="60"/>
        <v>0</v>
      </c>
      <c r="AY141" s="148">
        <f t="shared" si="61"/>
        <v>0</v>
      </c>
      <c r="AZ141" s="148"/>
      <c r="BA141" s="148"/>
      <c r="BB141" s="148"/>
      <c r="BC141" s="148"/>
      <c r="BD141" s="148"/>
      <c r="BE141" s="148"/>
      <c r="BF141" s="148"/>
      <c r="BG141" s="148"/>
      <c r="BH141" s="148">
        <f t="shared" si="62"/>
        <v>0</v>
      </c>
      <c r="BI141" s="148">
        <f t="shared" si="63"/>
        <v>0</v>
      </c>
      <c r="BJ141" s="148"/>
      <c r="BK141" s="148"/>
      <c r="BL141" s="148"/>
      <c r="BM141" s="148"/>
      <c r="BN141" s="148"/>
      <c r="BO141" s="148"/>
      <c r="BP141" s="148"/>
      <c r="BQ141" s="398"/>
      <c r="BR141" s="729"/>
      <c r="BS141" s="729"/>
      <c r="BT141" s="729"/>
      <c r="BU141" s="729"/>
      <c r="BV141" s="729"/>
      <c r="BW141" s="729"/>
      <c r="BX141" s="729"/>
      <c r="BY141" s="729"/>
    </row>
    <row r="142" spans="1:77" s="21" customFormat="1" hidden="1" x14ac:dyDescent="0.25">
      <c r="A142" s="23"/>
      <c r="B142" s="730"/>
      <c r="C142" s="27"/>
      <c r="D142" s="186"/>
      <c r="E142" s="186"/>
      <c r="F142" s="148">
        <f t="shared" ref="F142:F144" si="74">H142+J142+L142+N142</f>
        <v>0</v>
      </c>
      <c r="G142" s="148">
        <f t="shared" ref="G142:G144" si="75">I142+K142+M142+O142</f>
        <v>0</v>
      </c>
      <c r="H142" s="200"/>
      <c r="I142" s="186"/>
      <c r="J142" s="186"/>
      <c r="K142" s="186"/>
      <c r="L142" s="186"/>
      <c r="M142" s="186"/>
      <c r="N142" s="186"/>
      <c r="O142" s="186"/>
      <c r="P142" s="148">
        <f t="shared" si="47"/>
        <v>0</v>
      </c>
      <c r="Q142" s="186">
        <f t="shared" si="48"/>
        <v>0</v>
      </c>
      <c r="R142" s="684" t="e">
        <f t="shared" si="49"/>
        <v>#DIV/0!</v>
      </c>
      <c r="S142" s="186"/>
      <c r="T142" s="186"/>
      <c r="U142" s="186"/>
      <c r="V142" s="148">
        <f t="shared" ref="V142:V144" si="76">X142+Z142+AB142+AD142</f>
        <v>0</v>
      </c>
      <c r="W142" s="148">
        <f t="shared" ref="W142:W144" si="77">Y142+AA142+AC142+AE142</f>
        <v>0</v>
      </c>
      <c r="X142" s="186"/>
      <c r="Y142" s="186"/>
      <c r="Z142" s="186"/>
      <c r="AA142" s="186"/>
      <c r="AB142" s="186"/>
      <c r="AC142" s="186"/>
      <c r="AD142" s="186"/>
      <c r="AE142" s="186"/>
      <c r="AF142" s="148">
        <f t="shared" si="52"/>
        <v>0</v>
      </c>
      <c r="AG142" s="186">
        <f t="shared" si="53"/>
        <v>0</v>
      </c>
      <c r="AH142" s="256" t="e">
        <f t="shared" si="54"/>
        <v>#DIV/0!</v>
      </c>
      <c r="AI142" s="695"/>
      <c r="AJ142" s="212">
        <f t="shared" ref="AJ142:AJ144" si="78">U142+W142-AM142</f>
        <v>0</v>
      </c>
      <c r="AK142" s="425"/>
      <c r="AL142" s="148">
        <f t="shared" ref="AL142:AL144" si="79">AN142+AP142+AR142+AT142</f>
        <v>0</v>
      </c>
      <c r="AM142" s="148">
        <f t="shared" ref="AM142:AM144" si="80">AO142+AQ142+AS142+AU142</f>
        <v>0</v>
      </c>
      <c r="AN142" s="186"/>
      <c r="AO142" s="186"/>
      <c r="AP142" s="186"/>
      <c r="AQ142" s="186"/>
      <c r="AR142" s="186"/>
      <c r="AS142" s="186"/>
      <c r="AT142" s="186"/>
      <c r="AU142" s="239"/>
      <c r="AV142" s="186">
        <f t="shared" si="58"/>
        <v>0</v>
      </c>
      <c r="AW142" s="277" t="e">
        <f t="shared" si="59"/>
        <v>#DIV/0!</v>
      </c>
      <c r="AX142" s="148">
        <f t="shared" ref="AX142:AX144" si="81">AZ142+BB142+BD142+BF142</f>
        <v>0</v>
      </c>
      <c r="AY142" s="148">
        <f t="shared" ref="AY142:AY144" si="82">BA142+BC142+BE142+BG142</f>
        <v>0</v>
      </c>
      <c r="AZ142" s="186"/>
      <c r="BA142" s="186"/>
      <c r="BB142" s="186"/>
      <c r="BC142" s="186"/>
      <c r="BD142" s="186"/>
      <c r="BE142" s="186"/>
      <c r="BF142" s="186"/>
      <c r="BG142" s="186"/>
      <c r="BH142" s="148">
        <f t="shared" ref="BH142:BH144" si="83">BJ142+BL142+BN142+BP142</f>
        <v>0</v>
      </c>
      <c r="BI142" s="148">
        <f t="shared" ref="BI142:BI144" si="84">BK142+BM142+BO142+BQ142</f>
        <v>0</v>
      </c>
      <c r="BJ142" s="186"/>
      <c r="BK142" s="186"/>
      <c r="BL142" s="186"/>
      <c r="BM142" s="186"/>
      <c r="BN142" s="186"/>
      <c r="BO142" s="186"/>
      <c r="BP142" s="186"/>
      <c r="BQ142" s="395"/>
      <c r="BR142" s="287"/>
      <c r="BS142" s="287"/>
      <c r="BT142" s="287"/>
      <c r="BU142" s="287"/>
      <c r="BV142" s="287"/>
      <c r="BW142" s="287"/>
      <c r="BX142" s="287"/>
      <c r="BY142" s="287"/>
    </row>
    <row r="143" spans="1:77" s="661" customFormat="1" x14ac:dyDescent="0.25">
      <c r="A143" s="257">
        <v>10</v>
      </c>
      <c r="B143" s="731" t="s">
        <v>29</v>
      </c>
      <c r="C143" s="31"/>
      <c r="D143" s="148"/>
      <c r="E143" s="148"/>
      <c r="F143" s="148">
        <f t="shared" si="74"/>
        <v>0</v>
      </c>
      <c r="G143" s="148">
        <f t="shared" si="75"/>
        <v>0</v>
      </c>
      <c r="H143" s="212"/>
      <c r="I143" s="212"/>
      <c r="J143" s="212"/>
      <c r="K143" s="212"/>
      <c r="L143" s="212"/>
      <c r="M143" s="212"/>
      <c r="N143" s="212"/>
      <c r="O143" s="212"/>
      <c r="P143" s="148">
        <f t="shared" si="47"/>
        <v>0</v>
      </c>
      <c r="Q143" s="148">
        <f t="shared" si="48"/>
        <v>0</v>
      </c>
      <c r="R143" s="684" t="e">
        <f t="shared" si="49"/>
        <v>#DIV/0!</v>
      </c>
      <c r="S143" s="212"/>
      <c r="T143" s="212"/>
      <c r="U143" s="148"/>
      <c r="V143" s="148">
        <f t="shared" si="76"/>
        <v>0</v>
      </c>
      <c r="W143" s="148">
        <f t="shared" si="77"/>
        <v>0</v>
      </c>
      <c r="X143" s="148"/>
      <c r="Y143" s="148"/>
      <c r="Z143" s="148"/>
      <c r="AA143" s="212"/>
      <c r="AB143" s="212"/>
      <c r="AC143" s="212"/>
      <c r="AD143" s="212"/>
      <c r="AE143" s="212"/>
      <c r="AF143" s="148">
        <f t="shared" si="52"/>
        <v>0</v>
      </c>
      <c r="AG143" s="148">
        <f t="shared" si="53"/>
        <v>0</v>
      </c>
      <c r="AH143" s="684" t="e">
        <f t="shared" si="54"/>
        <v>#DIV/0!</v>
      </c>
      <c r="AI143" s="695"/>
      <c r="AJ143" s="212">
        <f t="shared" si="78"/>
        <v>0</v>
      </c>
      <c r="AK143" s="425"/>
      <c r="AL143" s="148">
        <f t="shared" si="79"/>
        <v>0</v>
      </c>
      <c r="AM143" s="148">
        <f t="shared" si="80"/>
        <v>0</v>
      </c>
      <c r="AN143" s="212"/>
      <c r="AO143" s="212"/>
      <c r="AP143" s="212"/>
      <c r="AQ143" s="212"/>
      <c r="AR143" s="212"/>
      <c r="AS143" s="212"/>
      <c r="AT143" s="212"/>
      <c r="AU143" s="273"/>
      <c r="AV143" s="148">
        <f t="shared" si="58"/>
        <v>0</v>
      </c>
      <c r="AW143" s="283" t="e">
        <f t="shared" si="59"/>
        <v>#DIV/0!</v>
      </c>
      <c r="AX143" s="148">
        <f t="shared" si="81"/>
        <v>0</v>
      </c>
      <c r="AY143" s="148">
        <f t="shared" si="82"/>
        <v>0</v>
      </c>
      <c r="AZ143" s="212"/>
      <c r="BA143" s="212"/>
      <c r="BB143" s="212"/>
      <c r="BC143" s="212"/>
      <c r="BD143" s="212"/>
      <c r="BE143" s="212"/>
      <c r="BF143" s="212"/>
      <c r="BG143" s="212"/>
      <c r="BH143" s="148">
        <f t="shared" si="83"/>
        <v>0</v>
      </c>
      <c r="BI143" s="148">
        <f t="shared" si="84"/>
        <v>0</v>
      </c>
      <c r="BJ143" s="212"/>
      <c r="BK143" s="212"/>
      <c r="BL143" s="212"/>
      <c r="BM143" s="212"/>
      <c r="BN143" s="212"/>
      <c r="BO143" s="212"/>
      <c r="BP143" s="212"/>
      <c r="BQ143" s="399"/>
      <c r="BR143" s="729"/>
      <c r="BS143" s="729"/>
      <c r="BT143" s="729"/>
      <c r="BU143" s="729"/>
      <c r="BV143" s="729"/>
      <c r="BW143" s="729"/>
      <c r="BX143" s="729"/>
      <c r="BY143" s="729"/>
    </row>
    <row r="144" spans="1:77" s="21" customFormat="1" hidden="1" x14ac:dyDescent="0.25">
      <c r="A144" s="23"/>
      <c r="B144" s="196"/>
      <c r="C144" s="27"/>
      <c r="D144" s="186"/>
      <c r="E144" s="186"/>
      <c r="F144" s="148">
        <f t="shared" si="74"/>
        <v>0</v>
      </c>
      <c r="G144" s="148">
        <f t="shared" si="75"/>
        <v>0</v>
      </c>
      <c r="H144" s="200"/>
      <c r="I144" s="200"/>
      <c r="J144" s="200"/>
      <c r="K144" s="200"/>
      <c r="L144" s="200"/>
      <c r="M144" s="200"/>
      <c r="N144" s="200"/>
      <c r="O144" s="200"/>
      <c r="P144" s="148">
        <f t="shared" si="47"/>
        <v>0</v>
      </c>
      <c r="Q144" s="186">
        <f t="shared" si="48"/>
        <v>0</v>
      </c>
      <c r="R144" s="684" t="e">
        <f t="shared" si="49"/>
        <v>#DIV/0!</v>
      </c>
      <c r="S144" s="200"/>
      <c r="T144" s="200"/>
      <c r="U144" s="186"/>
      <c r="V144" s="148">
        <f t="shared" si="76"/>
        <v>0</v>
      </c>
      <c r="W144" s="148">
        <f t="shared" si="77"/>
        <v>0</v>
      </c>
      <c r="X144" s="186"/>
      <c r="Y144" s="186"/>
      <c r="Z144" s="186"/>
      <c r="AA144" s="200"/>
      <c r="AB144" s="200"/>
      <c r="AC144" s="200"/>
      <c r="AD144" s="200"/>
      <c r="AE144" s="200"/>
      <c r="AF144" s="148">
        <f t="shared" si="52"/>
        <v>0</v>
      </c>
      <c r="AG144" s="186">
        <f t="shared" si="53"/>
        <v>0</v>
      </c>
      <c r="AH144" s="256" t="e">
        <f t="shared" si="54"/>
        <v>#DIV/0!</v>
      </c>
      <c r="AI144" s="695"/>
      <c r="AJ144" s="212">
        <f t="shared" si="78"/>
        <v>0</v>
      </c>
      <c r="AK144" s="425"/>
      <c r="AL144" s="148">
        <f t="shared" si="79"/>
        <v>0</v>
      </c>
      <c r="AM144" s="148">
        <f t="shared" si="80"/>
        <v>0</v>
      </c>
      <c r="AN144" s="200"/>
      <c r="AO144" s="200"/>
      <c r="AP144" s="200"/>
      <c r="AQ144" s="200"/>
      <c r="AR144" s="200"/>
      <c r="AS144" s="200"/>
      <c r="AT144" s="200"/>
      <c r="AU144" s="238"/>
      <c r="AV144" s="186">
        <f t="shared" si="58"/>
        <v>0</v>
      </c>
      <c r="AW144" s="277" t="e">
        <f t="shared" si="59"/>
        <v>#DIV/0!</v>
      </c>
      <c r="AX144" s="148">
        <f t="shared" si="81"/>
        <v>0</v>
      </c>
      <c r="AY144" s="148">
        <f t="shared" si="82"/>
        <v>0</v>
      </c>
      <c r="AZ144" s="200"/>
      <c r="BA144" s="200"/>
      <c r="BB144" s="200"/>
      <c r="BC144" s="200"/>
      <c r="BD144" s="200"/>
      <c r="BE144" s="200"/>
      <c r="BF144" s="200"/>
      <c r="BG144" s="200"/>
      <c r="BH144" s="148">
        <f t="shared" si="83"/>
        <v>0</v>
      </c>
      <c r="BI144" s="148">
        <f t="shared" si="84"/>
        <v>0</v>
      </c>
      <c r="BJ144" s="200"/>
      <c r="BK144" s="200"/>
      <c r="BL144" s="200"/>
      <c r="BM144" s="200"/>
      <c r="BN144" s="200"/>
      <c r="BO144" s="200"/>
      <c r="BP144" s="200"/>
      <c r="BQ144" s="397"/>
      <c r="BR144" s="413"/>
      <c r="BS144" s="413"/>
      <c r="BT144" s="413"/>
      <c r="BU144" s="413"/>
      <c r="BV144" s="287"/>
      <c r="BW144" s="287"/>
      <c r="BX144" s="287"/>
      <c r="BY144" s="287"/>
    </row>
    <row r="145" spans="1:77" x14ac:dyDescent="0.25">
      <c r="A145" s="257">
        <v>11</v>
      </c>
      <c r="B145" s="42" t="s">
        <v>30</v>
      </c>
      <c r="C145" s="604"/>
      <c r="D145" s="192">
        <f t="shared" ref="D145" si="85">SUM(D146:D147)</f>
        <v>136.90238932</v>
      </c>
      <c r="E145" s="192">
        <f t="shared" ref="E145" si="86">SUM(E146:E147)</f>
        <v>12.360736679999997</v>
      </c>
      <c r="F145" s="192">
        <f t="shared" ref="F145" si="87">SUM(F146:F147)</f>
        <v>0</v>
      </c>
      <c r="G145" s="192">
        <f t="shared" ref="G145" si="88">SUM(G146:G147)</f>
        <v>9.5838270000000012</v>
      </c>
      <c r="H145" s="192">
        <f t="shared" ref="H145" si="89">SUM(H146:H147)</f>
        <v>0</v>
      </c>
      <c r="I145" s="192">
        <f t="shared" ref="I145" si="90">SUM(I146:I147)</f>
        <v>9.5838270000000012</v>
      </c>
      <c r="J145" s="192">
        <f t="shared" ref="J145" si="91">SUM(J146:J147)</f>
        <v>0</v>
      </c>
      <c r="K145" s="192">
        <f t="shared" ref="K145" si="92">SUM(K146:K147)</f>
        <v>0</v>
      </c>
      <c r="L145" s="192">
        <f t="shared" ref="L145" si="93">SUM(L146:L147)</f>
        <v>0</v>
      </c>
      <c r="M145" s="192">
        <f t="shared" ref="M145" si="94">SUM(M146:M147)</f>
        <v>0</v>
      </c>
      <c r="N145" s="192">
        <f t="shared" ref="N145" si="95">SUM(N146:N147)</f>
        <v>0</v>
      </c>
      <c r="O145" s="192">
        <f t="shared" ref="O145:AH145" si="96">SUM(O146:O147)</f>
        <v>0</v>
      </c>
      <c r="P145" s="192">
        <f t="shared" si="96"/>
        <v>2.7769096799999966</v>
      </c>
      <c r="Q145" s="192">
        <f t="shared" si="96"/>
        <v>9.5838270000000012</v>
      </c>
      <c r="R145" s="192" t="e">
        <f t="shared" si="96"/>
        <v>#DIV/0!</v>
      </c>
      <c r="S145" s="192">
        <f t="shared" si="96"/>
        <v>0</v>
      </c>
      <c r="T145" s="192">
        <f t="shared" si="96"/>
        <v>0</v>
      </c>
      <c r="U145" s="192">
        <f t="shared" si="96"/>
        <v>45.913741999999999</v>
      </c>
      <c r="V145" s="192">
        <f t="shared" si="96"/>
        <v>0</v>
      </c>
      <c r="W145" s="192">
        <f t="shared" si="96"/>
        <v>0</v>
      </c>
      <c r="X145" s="192">
        <f t="shared" si="96"/>
        <v>0</v>
      </c>
      <c r="Y145" s="192">
        <f t="shared" si="96"/>
        <v>0</v>
      </c>
      <c r="Z145" s="192">
        <f t="shared" si="96"/>
        <v>0</v>
      </c>
      <c r="AA145" s="192">
        <f t="shared" si="96"/>
        <v>0</v>
      </c>
      <c r="AB145" s="192">
        <f t="shared" si="96"/>
        <v>0</v>
      </c>
      <c r="AC145" s="192">
        <f t="shared" si="96"/>
        <v>0</v>
      </c>
      <c r="AD145" s="192">
        <f t="shared" si="96"/>
        <v>0</v>
      </c>
      <c r="AE145" s="192">
        <f t="shared" si="96"/>
        <v>0</v>
      </c>
      <c r="AF145" s="192">
        <f t="shared" si="96"/>
        <v>0</v>
      </c>
      <c r="AG145" s="192">
        <f t="shared" si="96"/>
        <v>0</v>
      </c>
      <c r="AH145" s="192" t="e">
        <f t="shared" si="96"/>
        <v>#DIV/0!</v>
      </c>
      <c r="AI145" s="192"/>
      <c r="AJ145" s="192">
        <f t="shared" ref="AJ145" si="97">SUM(AJ146:AJ147)</f>
        <v>45.913741999999999</v>
      </c>
      <c r="AK145" s="192">
        <f t="shared" ref="AK145" si="98">SUM(AK146:AK147)</f>
        <v>0</v>
      </c>
      <c r="AL145" s="192">
        <f t="shared" ref="AL145" si="99">SUM(AL146:AL147)</f>
        <v>0</v>
      </c>
      <c r="AM145" s="192">
        <f t="shared" ref="AM145" si="100">SUM(AM146:AM147)</f>
        <v>0</v>
      </c>
      <c r="AN145" s="192">
        <f t="shared" ref="AN145" si="101">SUM(AN146:AN147)</f>
        <v>0</v>
      </c>
      <c r="AO145" s="192">
        <f t="shared" ref="AO145" si="102">SUM(AO146:AO147)</f>
        <v>0</v>
      </c>
      <c r="AP145" s="192">
        <f t="shared" ref="AP145" si="103">SUM(AP146:AP147)</f>
        <v>0</v>
      </c>
      <c r="AQ145" s="192">
        <f t="shared" ref="AQ145" si="104">SUM(AQ146:AQ147)</f>
        <v>0</v>
      </c>
      <c r="AR145" s="192">
        <f t="shared" ref="AR145" si="105">SUM(AR146:AR147)</f>
        <v>0</v>
      </c>
      <c r="AS145" s="192">
        <f t="shared" ref="AS145" si="106">SUM(AS146:AS147)</f>
        <v>0</v>
      </c>
      <c r="AT145" s="192">
        <f t="shared" ref="AT145" si="107">SUM(AT146:AT147)</f>
        <v>0</v>
      </c>
      <c r="AU145" s="192">
        <f t="shared" ref="AU145" si="108">SUM(AU146:AU147)</f>
        <v>0</v>
      </c>
      <c r="AV145" s="192">
        <f t="shared" si="58"/>
        <v>0</v>
      </c>
      <c r="AW145" s="192" t="e">
        <f t="shared" si="59"/>
        <v>#DIV/0!</v>
      </c>
      <c r="AX145" s="192">
        <f t="shared" ref="AX145" si="109">SUM(AX146:AX147)</f>
        <v>0</v>
      </c>
      <c r="AY145" s="192">
        <f t="shared" ref="AY145" si="110">SUM(AY146:AY147)</f>
        <v>0</v>
      </c>
      <c r="AZ145" s="192">
        <f t="shared" ref="AZ145" si="111">SUM(AZ146:AZ147)</f>
        <v>0</v>
      </c>
      <c r="BA145" s="192">
        <f t="shared" ref="BA145" si="112">SUM(BA146:BA147)</f>
        <v>0</v>
      </c>
      <c r="BB145" s="192">
        <f t="shared" ref="BB145" si="113">SUM(BB146:BB147)</f>
        <v>0</v>
      </c>
      <c r="BC145" s="192">
        <f t="shared" ref="BC145" si="114">SUM(BC146:BC147)</f>
        <v>0</v>
      </c>
      <c r="BD145" s="192">
        <f t="shared" ref="BD145" si="115">SUM(BD146:BD147)</f>
        <v>0</v>
      </c>
      <c r="BE145" s="192">
        <f t="shared" ref="BE145" si="116">SUM(BE146:BE147)</f>
        <v>0</v>
      </c>
      <c r="BF145" s="192">
        <f t="shared" ref="BF145" si="117">SUM(BF146:BF147)</f>
        <v>0</v>
      </c>
      <c r="BG145" s="192">
        <f t="shared" ref="BG145" si="118">SUM(BG146:BG147)</f>
        <v>0</v>
      </c>
      <c r="BH145" s="192">
        <f t="shared" ref="BH145" si="119">SUM(BH146:BH147)</f>
        <v>0</v>
      </c>
      <c r="BI145" s="192">
        <f t="shared" ref="BI145" si="120">SUM(BI146:BI147)</f>
        <v>0</v>
      </c>
      <c r="BJ145" s="192">
        <f t="shared" ref="BJ145" si="121">SUM(BJ146:BJ147)</f>
        <v>0</v>
      </c>
      <c r="BK145" s="192">
        <f t="shared" ref="BK145" si="122">SUM(BK146:BK147)</f>
        <v>0</v>
      </c>
      <c r="BL145" s="192">
        <f t="shared" ref="BL145" si="123">SUM(BL146:BL147)</f>
        <v>0</v>
      </c>
      <c r="BM145" s="192">
        <f t="shared" ref="BM145" si="124">SUM(BM146:BM147)</f>
        <v>0</v>
      </c>
      <c r="BN145" s="192">
        <f t="shared" ref="BN145" si="125">SUM(BN146:BN147)</f>
        <v>0</v>
      </c>
      <c r="BO145" s="192">
        <f t="shared" ref="BO145" si="126">SUM(BO146:BO147)</f>
        <v>0</v>
      </c>
      <c r="BP145" s="192">
        <f t="shared" ref="BP145" si="127">SUM(BP146:BP147)</f>
        <v>0</v>
      </c>
      <c r="BQ145" s="192">
        <f t="shared" ref="BQ145" si="128">SUM(BQ146:BQ147)</f>
        <v>0</v>
      </c>
      <c r="BR145" s="148"/>
      <c r="BS145" s="148"/>
      <c r="BT145" s="287"/>
      <c r="BU145" s="287"/>
      <c r="BV145" s="287"/>
      <c r="BW145" s="287"/>
      <c r="BX145" s="287"/>
      <c r="BY145" s="287"/>
    </row>
    <row r="146" spans="1:77" x14ac:dyDescent="0.25">
      <c r="A146" s="18">
        <v>1</v>
      </c>
      <c r="B146" s="19" t="s">
        <v>257</v>
      </c>
      <c r="C146" s="31" t="s">
        <v>381</v>
      </c>
      <c r="D146" s="212">
        <v>80.954173760000003</v>
      </c>
      <c r="E146" s="212">
        <f>I146</f>
        <v>8.2153170000000006</v>
      </c>
      <c r="F146" s="148">
        <f t="shared" si="45"/>
        <v>0</v>
      </c>
      <c r="G146" s="148">
        <f t="shared" si="46"/>
        <v>8.2153170000000006</v>
      </c>
      <c r="H146" s="212"/>
      <c r="I146" s="212">
        <v>8.2153170000000006</v>
      </c>
      <c r="J146" s="212"/>
      <c r="K146" s="212"/>
      <c r="L146" s="212"/>
      <c r="M146" s="212"/>
      <c r="N146" s="212"/>
      <c r="O146" s="212"/>
      <c r="P146" s="148">
        <f t="shared" si="47"/>
        <v>0</v>
      </c>
      <c r="Q146" s="148">
        <f t="shared" si="48"/>
        <v>8.2153170000000006</v>
      </c>
      <c r="R146" s="684" t="e">
        <f t="shared" si="49"/>
        <v>#DIV/0!</v>
      </c>
      <c r="S146" s="212"/>
      <c r="T146" s="212"/>
      <c r="U146" s="212"/>
      <c r="V146" s="148">
        <f t="shared" si="50"/>
        <v>0</v>
      </c>
      <c r="W146" s="671">
        <f t="shared" si="51"/>
        <v>0</v>
      </c>
      <c r="X146" s="212"/>
      <c r="Y146" s="212"/>
      <c r="Z146" s="212"/>
      <c r="AA146" s="212"/>
      <c r="AB146" s="212"/>
      <c r="AC146" s="212"/>
      <c r="AD146" s="212"/>
      <c r="AE146" s="212"/>
      <c r="AF146" s="148">
        <v>0</v>
      </c>
      <c r="AG146" s="148">
        <f t="shared" si="53"/>
        <v>0</v>
      </c>
      <c r="AH146" s="684" t="e">
        <f t="shared" si="54"/>
        <v>#DIV/0!</v>
      </c>
      <c r="AI146" s="695"/>
      <c r="AJ146" s="212">
        <f t="shared" si="55"/>
        <v>0</v>
      </c>
      <c r="AK146" s="425"/>
      <c r="AL146" s="148">
        <f t="shared" si="56"/>
        <v>0</v>
      </c>
      <c r="AM146" s="148">
        <f t="shared" si="57"/>
        <v>0</v>
      </c>
      <c r="AN146" s="212"/>
      <c r="AO146" s="148"/>
      <c r="AP146" s="212"/>
      <c r="AQ146" s="148"/>
      <c r="AR146" s="212"/>
      <c r="AS146" s="148"/>
      <c r="AT146" s="212"/>
      <c r="AU146" s="273"/>
      <c r="AV146" s="148">
        <f t="shared" si="58"/>
        <v>0</v>
      </c>
      <c r="AW146" s="283" t="e">
        <f t="shared" si="59"/>
        <v>#DIV/0!</v>
      </c>
      <c r="AX146" s="148">
        <f t="shared" si="60"/>
        <v>0</v>
      </c>
      <c r="AY146" s="148">
        <f t="shared" si="61"/>
        <v>0</v>
      </c>
      <c r="AZ146" s="148"/>
      <c r="BA146" s="148"/>
      <c r="BB146" s="148"/>
      <c r="BC146" s="148"/>
      <c r="BD146" s="212"/>
      <c r="BE146" s="148"/>
      <c r="BF146" s="212"/>
      <c r="BG146" s="212"/>
      <c r="BH146" s="148">
        <f t="shared" si="62"/>
        <v>0</v>
      </c>
      <c r="BI146" s="148">
        <f t="shared" si="63"/>
        <v>0</v>
      </c>
      <c r="BJ146" s="148"/>
      <c r="BK146" s="148"/>
      <c r="BL146" s="212"/>
      <c r="BM146" s="148"/>
      <c r="BN146" s="212"/>
      <c r="BO146" s="148"/>
      <c r="BP146" s="148"/>
      <c r="BQ146" s="398"/>
      <c r="BR146" s="287"/>
      <c r="BS146" s="287"/>
      <c r="BT146" s="287"/>
      <c r="BU146" s="669"/>
      <c r="BV146" s="287"/>
      <c r="BW146" s="287"/>
      <c r="BX146" s="287"/>
      <c r="BY146" s="287"/>
    </row>
    <row r="147" spans="1:77" x14ac:dyDescent="0.25">
      <c r="A147" s="18">
        <v>2</v>
      </c>
      <c r="B147" s="19" t="s">
        <v>455</v>
      </c>
      <c r="C147" s="31" t="s">
        <v>381</v>
      </c>
      <c r="D147" s="212">
        <v>55.948215559999994</v>
      </c>
      <c r="E147" s="212">
        <v>4.1454196799999963</v>
      </c>
      <c r="F147" s="148">
        <f t="shared" ref="F147" si="129">H147+J147+L147+N147</f>
        <v>0</v>
      </c>
      <c r="G147" s="148">
        <f t="shared" ref="G147" si="130">I147+K147+M147+O147</f>
        <v>1.3685099999999999</v>
      </c>
      <c r="H147" s="212"/>
      <c r="I147" s="212">
        <v>1.3685099999999999</v>
      </c>
      <c r="J147" s="212"/>
      <c r="K147" s="212"/>
      <c r="L147" s="212"/>
      <c r="M147" s="212"/>
      <c r="N147" s="212"/>
      <c r="O147" s="212"/>
      <c r="P147" s="148">
        <f t="shared" ref="P147" si="131">E147-G147</f>
        <v>2.7769096799999966</v>
      </c>
      <c r="Q147" s="148">
        <f t="shared" si="48"/>
        <v>1.3685099999999999</v>
      </c>
      <c r="R147" s="684" t="e">
        <f t="shared" si="49"/>
        <v>#DIV/0!</v>
      </c>
      <c r="S147" s="212"/>
      <c r="T147" s="212"/>
      <c r="U147" s="212">
        <v>45.913741999999999</v>
      </c>
      <c r="V147" s="148">
        <f t="shared" ref="V147" si="132">X147+Z147+AB147+AD147</f>
        <v>0</v>
      </c>
      <c r="W147" s="671">
        <f t="shared" ref="W147" si="133">Y147+AA147+AC147+AE147</f>
        <v>0</v>
      </c>
      <c r="X147" s="212"/>
      <c r="Y147" s="212"/>
      <c r="Z147" s="212"/>
      <c r="AA147" s="212"/>
      <c r="AB147" s="212"/>
      <c r="AC147" s="212"/>
      <c r="AD147" s="212"/>
      <c r="AE147" s="212"/>
      <c r="AF147" s="148">
        <v>0</v>
      </c>
      <c r="AG147" s="148">
        <f t="shared" si="53"/>
        <v>0</v>
      </c>
      <c r="AH147" s="684" t="e">
        <f t="shared" si="54"/>
        <v>#DIV/0!</v>
      </c>
      <c r="AI147" s="695"/>
      <c r="AJ147" s="212">
        <f t="shared" ref="AJ147" si="134">U147+W147-AM147</f>
        <v>45.913741999999999</v>
      </c>
      <c r="AK147" s="425"/>
      <c r="AL147" s="148">
        <f t="shared" ref="AL147" si="135">AN147+AP147+AR147+AT147</f>
        <v>0</v>
      </c>
      <c r="AM147" s="148">
        <f t="shared" ref="AM147" si="136">AO147+AQ147+AS147+AU147</f>
        <v>0</v>
      </c>
      <c r="AN147" s="212"/>
      <c r="AO147" s="148"/>
      <c r="AP147" s="212"/>
      <c r="AQ147" s="148"/>
      <c r="AR147" s="212"/>
      <c r="AS147" s="148"/>
      <c r="AT147" s="212"/>
      <c r="AU147" s="273"/>
      <c r="AV147" s="148">
        <f t="shared" si="58"/>
        <v>0</v>
      </c>
      <c r="AW147" s="283" t="e">
        <f t="shared" si="59"/>
        <v>#DIV/0!</v>
      </c>
      <c r="AX147" s="148">
        <f t="shared" ref="AX147" si="137">AZ147+BB147+BD147+BF147</f>
        <v>0</v>
      </c>
      <c r="AY147" s="148">
        <f t="shared" ref="AY147" si="138">BA147+BC147+BE147+BG147</f>
        <v>0</v>
      </c>
      <c r="AZ147" s="148"/>
      <c r="BA147" s="148"/>
      <c r="BB147" s="148"/>
      <c r="BC147" s="148"/>
      <c r="BD147" s="212"/>
      <c r="BE147" s="148"/>
      <c r="BF147" s="212"/>
      <c r="BG147" s="212"/>
      <c r="BH147" s="148">
        <f t="shared" ref="BH147" si="139">BJ147+BL147+BN147+BP147</f>
        <v>0</v>
      </c>
      <c r="BI147" s="148">
        <f t="shared" ref="BI147" si="140">BK147+BM147+BO147+BQ147</f>
        <v>0</v>
      </c>
      <c r="BJ147" s="148"/>
      <c r="BK147" s="148"/>
      <c r="BL147" s="212"/>
      <c r="BM147" s="148"/>
      <c r="BN147" s="212"/>
      <c r="BO147" s="148"/>
      <c r="BP147" s="148"/>
      <c r="BQ147" s="398"/>
      <c r="BR147" s="287"/>
      <c r="BS147" s="287"/>
      <c r="BT147" s="287"/>
      <c r="BU147" s="669"/>
      <c r="BV147" s="287"/>
      <c r="BW147" s="287"/>
      <c r="BX147" s="287"/>
      <c r="BY147" s="287"/>
    </row>
    <row r="148" spans="1:77" s="21" customFormat="1" x14ac:dyDescent="0.25">
      <c r="A148" s="257">
        <v>12</v>
      </c>
      <c r="B148" s="42" t="s">
        <v>31</v>
      </c>
      <c r="C148" s="604"/>
      <c r="D148" s="192">
        <f>SUM(D149:D149)</f>
        <v>0</v>
      </c>
      <c r="E148" s="192">
        <f>SUM(E149:E149)</f>
        <v>0</v>
      </c>
      <c r="F148" s="192">
        <f t="shared" ref="F148:F207" si="141">H148+J148+L148+N148</f>
        <v>0</v>
      </c>
      <c r="G148" s="192">
        <f t="shared" ref="G148:G207" si="142">I148+K148+M148+O148</f>
        <v>0</v>
      </c>
      <c r="H148" s="192">
        <f t="shared" ref="H148:O148" si="143">SUM(H149:H149)</f>
        <v>0</v>
      </c>
      <c r="I148" s="192">
        <f t="shared" si="143"/>
        <v>0</v>
      </c>
      <c r="J148" s="192">
        <f t="shared" si="143"/>
        <v>0</v>
      </c>
      <c r="K148" s="192">
        <f t="shared" si="143"/>
        <v>0</v>
      </c>
      <c r="L148" s="192">
        <f t="shared" si="143"/>
        <v>0</v>
      </c>
      <c r="M148" s="192">
        <f t="shared" si="143"/>
        <v>0</v>
      </c>
      <c r="N148" s="192">
        <f t="shared" si="143"/>
        <v>0</v>
      </c>
      <c r="O148" s="192">
        <f t="shared" si="143"/>
        <v>0</v>
      </c>
      <c r="P148" s="192">
        <f t="shared" ref="P148:P207" si="144">E148-G148</f>
        <v>0</v>
      </c>
      <c r="Q148" s="192">
        <f t="shared" si="48"/>
        <v>0</v>
      </c>
      <c r="R148" s="686" t="e">
        <f t="shared" si="49"/>
        <v>#DIV/0!</v>
      </c>
      <c r="S148" s="192">
        <f>SUM(S149:S149)</f>
        <v>0</v>
      </c>
      <c r="T148" s="192">
        <f>SUM(T149:T149)</f>
        <v>0</v>
      </c>
      <c r="U148" s="192">
        <f>SUM(U149:U149)</f>
        <v>0</v>
      </c>
      <c r="V148" s="192">
        <f t="shared" ref="V148:V207" si="145">X148+Z148+AB148+AD148</f>
        <v>0</v>
      </c>
      <c r="W148" s="192">
        <f t="shared" ref="W148:W207" si="146">Y148+AA148+AC148+AE148</f>
        <v>0</v>
      </c>
      <c r="X148" s="192">
        <f t="shared" ref="X148:AF148" si="147">SUM(X149:X149)</f>
        <v>0</v>
      </c>
      <c r="Y148" s="192">
        <f t="shared" si="147"/>
        <v>0</v>
      </c>
      <c r="Z148" s="192">
        <f t="shared" si="147"/>
        <v>0</v>
      </c>
      <c r="AA148" s="192">
        <f t="shared" si="147"/>
        <v>0</v>
      </c>
      <c r="AB148" s="192">
        <f t="shared" si="147"/>
        <v>0</v>
      </c>
      <c r="AC148" s="192">
        <f t="shared" si="147"/>
        <v>0</v>
      </c>
      <c r="AD148" s="192">
        <f t="shared" si="147"/>
        <v>0</v>
      </c>
      <c r="AE148" s="192">
        <f t="shared" si="147"/>
        <v>0</v>
      </c>
      <c r="AF148" s="192">
        <f t="shared" si="147"/>
        <v>0</v>
      </c>
      <c r="AG148" s="192">
        <f t="shared" si="53"/>
        <v>0</v>
      </c>
      <c r="AH148" s="686" t="e">
        <f t="shared" si="54"/>
        <v>#DIV/0!</v>
      </c>
      <c r="AI148" s="695"/>
      <c r="AJ148" s="192">
        <f t="shared" ref="AJ148:AJ207" si="148">U148+W148-AM148</f>
        <v>0</v>
      </c>
      <c r="AK148" s="192"/>
      <c r="AL148" s="192">
        <f t="shared" ref="AL148:AL207" si="149">AN148+AP148+AR148+AT148</f>
        <v>0</v>
      </c>
      <c r="AM148" s="192">
        <f t="shared" ref="AM148:AM207" si="150">AO148+AQ148+AS148+AU148</f>
        <v>0</v>
      </c>
      <c r="AN148" s="192">
        <f t="shared" ref="AN148:AU148" si="151">SUM(AN149:AN149)</f>
        <v>0</v>
      </c>
      <c r="AO148" s="192">
        <f t="shared" si="151"/>
        <v>0</v>
      </c>
      <c r="AP148" s="192">
        <f t="shared" si="151"/>
        <v>0</v>
      </c>
      <c r="AQ148" s="192">
        <f t="shared" si="151"/>
        <v>0</v>
      </c>
      <c r="AR148" s="192">
        <f t="shared" si="151"/>
        <v>0</v>
      </c>
      <c r="AS148" s="192">
        <f t="shared" si="151"/>
        <v>0</v>
      </c>
      <c r="AT148" s="192">
        <f t="shared" si="151"/>
        <v>0</v>
      </c>
      <c r="AU148" s="192">
        <f t="shared" si="151"/>
        <v>0</v>
      </c>
      <c r="AV148" s="192">
        <f t="shared" si="58"/>
        <v>0</v>
      </c>
      <c r="AW148" s="192" t="e">
        <f t="shared" si="59"/>
        <v>#DIV/0!</v>
      </c>
      <c r="AX148" s="192">
        <f t="shared" ref="AX148:AX207" si="152">AZ148+BB148+BD148+BF148</f>
        <v>0</v>
      </c>
      <c r="AY148" s="192">
        <f t="shared" ref="AY148:AY207" si="153">BA148+BC148+BE148+BG148</f>
        <v>0</v>
      </c>
      <c r="AZ148" s="192">
        <f t="shared" ref="AZ148:BG148" si="154">SUM(AZ149:AZ149)</f>
        <v>0</v>
      </c>
      <c r="BA148" s="192">
        <f t="shared" si="154"/>
        <v>0</v>
      </c>
      <c r="BB148" s="192">
        <f t="shared" si="154"/>
        <v>0</v>
      </c>
      <c r="BC148" s="192">
        <f t="shared" si="154"/>
        <v>0</v>
      </c>
      <c r="BD148" s="192">
        <f t="shared" si="154"/>
        <v>0</v>
      </c>
      <c r="BE148" s="192">
        <f t="shared" si="154"/>
        <v>0</v>
      </c>
      <c r="BF148" s="192">
        <f t="shared" si="154"/>
        <v>0</v>
      </c>
      <c r="BG148" s="192">
        <f t="shared" si="154"/>
        <v>0</v>
      </c>
      <c r="BH148" s="192">
        <f t="shared" ref="BH148:BH207" si="155">BJ148+BL148+BN148+BP148</f>
        <v>0</v>
      </c>
      <c r="BI148" s="192">
        <f t="shared" ref="BI148:BI207" si="156">BK148+BM148+BO148+BQ148</f>
        <v>0</v>
      </c>
      <c r="BJ148" s="192">
        <f t="shared" ref="BJ148:BQ148" si="157">SUM(BJ149:BJ149)</f>
        <v>0</v>
      </c>
      <c r="BK148" s="192">
        <f t="shared" si="157"/>
        <v>0</v>
      </c>
      <c r="BL148" s="192">
        <f t="shared" si="157"/>
        <v>0</v>
      </c>
      <c r="BM148" s="192">
        <f t="shared" si="157"/>
        <v>0</v>
      </c>
      <c r="BN148" s="192">
        <f t="shared" si="157"/>
        <v>0</v>
      </c>
      <c r="BO148" s="192">
        <f t="shared" si="157"/>
        <v>0</v>
      </c>
      <c r="BP148" s="192">
        <f t="shared" si="157"/>
        <v>0</v>
      </c>
      <c r="BQ148" s="192">
        <f t="shared" si="157"/>
        <v>0</v>
      </c>
      <c r="BR148" s="287"/>
      <c r="BS148" s="287"/>
      <c r="BT148" s="287"/>
      <c r="BU148" s="287"/>
      <c r="BV148" s="287"/>
      <c r="BW148" s="287"/>
      <c r="BX148" s="287"/>
      <c r="BY148" s="287"/>
    </row>
    <row r="149" spans="1:77" hidden="1" x14ac:dyDescent="0.25">
      <c r="A149" s="23">
        <v>1</v>
      </c>
      <c r="B149" s="19"/>
      <c r="C149" s="31"/>
      <c r="D149" s="212"/>
      <c r="E149" s="212"/>
      <c r="F149" s="148">
        <f t="shared" si="141"/>
        <v>0</v>
      </c>
      <c r="G149" s="148">
        <f t="shared" si="142"/>
        <v>0</v>
      </c>
      <c r="H149" s="212"/>
      <c r="I149" s="212"/>
      <c r="J149" s="212"/>
      <c r="K149" s="212"/>
      <c r="L149" s="212"/>
      <c r="M149" s="212"/>
      <c r="N149" s="212"/>
      <c r="O149" s="212"/>
      <c r="P149" s="148">
        <f t="shared" si="144"/>
        <v>0</v>
      </c>
      <c r="Q149" s="186">
        <f t="shared" si="48"/>
        <v>0</v>
      </c>
      <c r="R149" s="684" t="e">
        <f t="shared" si="49"/>
        <v>#DIV/0!</v>
      </c>
      <c r="S149" s="212"/>
      <c r="T149" s="212"/>
      <c r="U149" s="212"/>
      <c r="V149" s="148">
        <f t="shared" si="145"/>
        <v>0</v>
      </c>
      <c r="W149" s="148">
        <f t="shared" si="146"/>
        <v>0</v>
      </c>
      <c r="X149" s="212"/>
      <c r="Y149" s="212"/>
      <c r="Z149" s="212"/>
      <c r="AA149" s="212"/>
      <c r="AB149" s="212"/>
      <c r="AC149" s="212"/>
      <c r="AD149" s="148"/>
      <c r="AE149" s="212"/>
      <c r="AF149" s="148">
        <f t="shared" ref="AF149:AF207" si="158">D149/1.18-U149-W149</f>
        <v>0</v>
      </c>
      <c r="AG149" s="148">
        <f t="shared" si="53"/>
        <v>0</v>
      </c>
      <c r="AH149" s="684" t="e">
        <f t="shared" si="54"/>
        <v>#DIV/0!</v>
      </c>
      <c r="AI149" s="695"/>
      <c r="AJ149" s="212">
        <f t="shared" si="148"/>
        <v>0</v>
      </c>
      <c r="AK149" s="425"/>
      <c r="AL149" s="148">
        <f t="shared" si="149"/>
        <v>0</v>
      </c>
      <c r="AM149" s="148">
        <f t="shared" si="150"/>
        <v>0</v>
      </c>
      <c r="AN149" s="212"/>
      <c r="AO149" s="212"/>
      <c r="AP149" s="148"/>
      <c r="AQ149" s="148"/>
      <c r="AR149" s="148"/>
      <c r="AS149" s="148"/>
      <c r="AT149" s="148"/>
      <c r="AU149" s="240"/>
      <c r="AV149" s="148">
        <f t="shared" si="58"/>
        <v>0</v>
      </c>
      <c r="AW149" s="283" t="e">
        <f t="shared" si="59"/>
        <v>#DIV/0!</v>
      </c>
      <c r="AX149" s="148">
        <f t="shared" si="152"/>
        <v>0</v>
      </c>
      <c r="AY149" s="148">
        <f t="shared" si="153"/>
        <v>0</v>
      </c>
      <c r="AZ149" s="212"/>
      <c r="BA149" s="212"/>
      <c r="BB149" s="148"/>
      <c r="BC149" s="148"/>
      <c r="BD149" s="148"/>
      <c r="BE149" s="148"/>
      <c r="BF149" s="148"/>
      <c r="BG149" s="148"/>
      <c r="BH149" s="148">
        <f t="shared" si="155"/>
        <v>0</v>
      </c>
      <c r="BI149" s="148">
        <f t="shared" si="156"/>
        <v>0</v>
      </c>
      <c r="BJ149" s="148"/>
      <c r="BK149" s="148"/>
      <c r="BL149" s="148"/>
      <c r="BM149" s="148"/>
      <c r="BN149" s="148"/>
      <c r="BO149" s="148"/>
      <c r="BP149" s="148"/>
      <c r="BQ149" s="398"/>
      <c r="BR149" s="287"/>
      <c r="BS149" s="287"/>
      <c r="BT149" s="287"/>
      <c r="BU149" s="287"/>
      <c r="BV149" s="287"/>
      <c r="BW149" s="287"/>
      <c r="BX149" s="287"/>
      <c r="BY149" s="287"/>
    </row>
    <row r="150" spans="1:77" x14ac:dyDescent="0.25">
      <c r="A150" s="34" t="s">
        <v>40</v>
      </c>
      <c r="B150" s="30" t="s">
        <v>41</v>
      </c>
      <c r="C150" s="84"/>
      <c r="D150" s="233">
        <f>D151+D153+D155+D157+D159+D161+D163+D165+D167+D169+D171+D173</f>
        <v>0</v>
      </c>
      <c r="E150" s="233">
        <f t="shared" ref="E150:BP150" si="159">E151+E153+E155+E157+E159+E161+E163+E165+E167+E169+E171+E173</f>
        <v>0</v>
      </c>
      <c r="F150" s="233">
        <f t="shared" si="159"/>
        <v>0</v>
      </c>
      <c r="G150" s="233">
        <f t="shared" si="159"/>
        <v>0</v>
      </c>
      <c r="H150" s="233">
        <f t="shared" si="159"/>
        <v>0</v>
      </c>
      <c r="I150" s="233">
        <f t="shared" si="159"/>
        <v>0</v>
      </c>
      <c r="J150" s="233">
        <f t="shared" si="159"/>
        <v>0</v>
      </c>
      <c r="K150" s="233">
        <f t="shared" si="159"/>
        <v>0</v>
      </c>
      <c r="L150" s="233">
        <f t="shared" si="159"/>
        <v>0</v>
      </c>
      <c r="M150" s="233">
        <f t="shared" si="159"/>
        <v>0</v>
      </c>
      <c r="N150" s="233">
        <f t="shared" si="159"/>
        <v>0</v>
      </c>
      <c r="O150" s="233">
        <f t="shared" si="159"/>
        <v>0</v>
      </c>
      <c r="P150" s="233">
        <f t="shared" si="159"/>
        <v>0</v>
      </c>
      <c r="Q150" s="233">
        <f t="shared" si="48"/>
        <v>0</v>
      </c>
      <c r="R150" s="233" t="e">
        <f t="shared" si="49"/>
        <v>#DIV/0!</v>
      </c>
      <c r="S150" s="233">
        <f t="shared" si="159"/>
        <v>0</v>
      </c>
      <c r="T150" s="233">
        <f t="shared" si="159"/>
        <v>0</v>
      </c>
      <c r="U150" s="233">
        <f t="shared" si="159"/>
        <v>0</v>
      </c>
      <c r="V150" s="233">
        <f t="shared" si="159"/>
        <v>0</v>
      </c>
      <c r="W150" s="233">
        <f t="shared" si="159"/>
        <v>0</v>
      </c>
      <c r="X150" s="233">
        <f t="shared" si="159"/>
        <v>0</v>
      </c>
      <c r="Y150" s="233">
        <f t="shared" si="159"/>
        <v>0</v>
      </c>
      <c r="Z150" s="233">
        <f t="shared" si="159"/>
        <v>0</v>
      </c>
      <c r="AA150" s="233">
        <f t="shared" si="159"/>
        <v>0</v>
      </c>
      <c r="AB150" s="233">
        <f t="shared" si="159"/>
        <v>0</v>
      </c>
      <c r="AC150" s="233">
        <f t="shared" si="159"/>
        <v>0</v>
      </c>
      <c r="AD150" s="233">
        <f t="shared" si="159"/>
        <v>0</v>
      </c>
      <c r="AE150" s="233">
        <f t="shared" si="159"/>
        <v>0</v>
      </c>
      <c r="AF150" s="233">
        <f t="shared" si="159"/>
        <v>0</v>
      </c>
      <c r="AG150" s="233">
        <f t="shared" si="53"/>
        <v>0</v>
      </c>
      <c r="AH150" s="233" t="e">
        <f t="shared" si="54"/>
        <v>#DIV/0!</v>
      </c>
      <c r="AI150" s="233"/>
      <c r="AJ150" s="233">
        <f t="shared" si="159"/>
        <v>0</v>
      </c>
      <c r="AK150" s="233">
        <f t="shared" si="159"/>
        <v>0</v>
      </c>
      <c r="AL150" s="233">
        <f t="shared" si="159"/>
        <v>0</v>
      </c>
      <c r="AM150" s="233">
        <f t="shared" si="159"/>
        <v>0</v>
      </c>
      <c r="AN150" s="233">
        <f t="shared" si="159"/>
        <v>0</v>
      </c>
      <c r="AO150" s="233">
        <f t="shared" si="159"/>
        <v>0</v>
      </c>
      <c r="AP150" s="233">
        <f t="shared" si="159"/>
        <v>0</v>
      </c>
      <c r="AQ150" s="233">
        <f t="shared" si="159"/>
        <v>0</v>
      </c>
      <c r="AR150" s="233">
        <f t="shared" si="159"/>
        <v>0</v>
      </c>
      <c r="AS150" s="233">
        <f t="shared" si="159"/>
        <v>0</v>
      </c>
      <c r="AT150" s="233">
        <f t="shared" si="159"/>
        <v>0</v>
      </c>
      <c r="AU150" s="233">
        <f t="shared" si="159"/>
        <v>0</v>
      </c>
      <c r="AV150" s="233">
        <f t="shared" si="58"/>
        <v>0</v>
      </c>
      <c r="AW150" s="233" t="e">
        <f t="shared" si="59"/>
        <v>#DIV/0!</v>
      </c>
      <c r="AX150" s="233">
        <f t="shared" si="159"/>
        <v>0</v>
      </c>
      <c r="AY150" s="233">
        <f t="shared" si="159"/>
        <v>0</v>
      </c>
      <c r="AZ150" s="233">
        <f t="shared" si="159"/>
        <v>0</v>
      </c>
      <c r="BA150" s="233">
        <f t="shared" si="159"/>
        <v>0</v>
      </c>
      <c r="BB150" s="233">
        <f t="shared" si="159"/>
        <v>0</v>
      </c>
      <c r="BC150" s="233">
        <f t="shared" si="159"/>
        <v>0</v>
      </c>
      <c r="BD150" s="233">
        <f t="shared" si="159"/>
        <v>0</v>
      </c>
      <c r="BE150" s="233">
        <f t="shared" si="159"/>
        <v>0</v>
      </c>
      <c r="BF150" s="233">
        <f t="shared" si="159"/>
        <v>0</v>
      </c>
      <c r="BG150" s="233">
        <f t="shared" si="159"/>
        <v>0</v>
      </c>
      <c r="BH150" s="233">
        <f t="shared" si="159"/>
        <v>0</v>
      </c>
      <c r="BI150" s="233">
        <f t="shared" si="159"/>
        <v>0</v>
      </c>
      <c r="BJ150" s="233">
        <f t="shared" si="159"/>
        <v>0</v>
      </c>
      <c r="BK150" s="233">
        <f t="shared" si="159"/>
        <v>0</v>
      </c>
      <c r="BL150" s="233">
        <f t="shared" si="159"/>
        <v>0</v>
      </c>
      <c r="BM150" s="233">
        <f t="shared" si="159"/>
        <v>0</v>
      </c>
      <c r="BN150" s="233">
        <f t="shared" si="159"/>
        <v>0</v>
      </c>
      <c r="BO150" s="233">
        <f t="shared" si="159"/>
        <v>0</v>
      </c>
      <c r="BP150" s="233">
        <f t="shared" si="159"/>
        <v>0</v>
      </c>
      <c r="BQ150" s="233">
        <f t="shared" ref="BQ150" si="160">BQ151+BQ153+BQ155+BQ157+BQ159+BQ161+BQ163+BQ165+BQ167+BQ169+BQ171+BQ173</f>
        <v>0</v>
      </c>
      <c r="BR150" s="295"/>
      <c r="BS150" s="295"/>
      <c r="BT150" s="287"/>
      <c r="BU150" s="287"/>
      <c r="BV150" s="287"/>
      <c r="BW150" s="287"/>
      <c r="BX150" s="287"/>
      <c r="BY150" s="287"/>
    </row>
    <row r="151" spans="1:77" s="21" customFormat="1" x14ac:dyDescent="0.25">
      <c r="A151" s="257">
        <v>1</v>
      </c>
      <c r="B151" s="42" t="s">
        <v>258</v>
      </c>
      <c r="C151" s="93"/>
      <c r="D151" s="148"/>
      <c r="E151" s="148"/>
      <c r="F151" s="148">
        <f t="shared" si="141"/>
        <v>0</v>
      </c>
      <c r="G151" s="148">
        <f t="shared" si="142"/>
        <v>0</v>
      </c>
      <c r="H151" s="148"/>
      <c r="I151" s="148"/>
      <c r="J151" s="148"/>
      <c r="K151" s="148"/>
      <c r="L151" s="148"/>
      <c r="M151" s="148"/>
      <c r="N151" s="148"/>
      <c r="O151" s="148"/>
      <c r="P151" s="148">
        <f t="shared" si="144"/>
        <v>0</v>
      </c>
      <c r="Q151" s="148">
        <f t="shared" ref="Q151:Q214" si="161">I151-H151</f>
        <v>0</v>
      </c>
      <c r="R151" s="684" t="e">
        <f t="shared" ref="R151:R214" si="162">I151/H151</f>
        <v>#DIV/0!</v>
      </c>
      <c r="S151" s="148"/>
      <c r="T151" s="148"/>
      <c r="U151" s="148"/>
      <c r="V151" s="148">
        <f t="shared" si="145"/>
        <v>0</v>
      </c>
      <c r="W151" s="148">
        <f t="shared" si="146"/>
        <v>0</v>
      </c>
      <c r="X151" s="148"/>
      <c r="Y151" s="148"/>
      <c r="Z151" s="148"/>
      <c r="AA151" s="148"/>
      <c r="AB151" s="148"/>
      <c r="AC151" s="148"/>
      <c r="AD151" s="148"/>
      <c r="AE151" s="148"/>
      <c r="AF151" s="148">
        <f t="shared" si="158"/>
        <v>0</v>
      </c>
      <c r="AG151" s="148">
        <f t="shared" ref="AG151:AG214" si="163">Y151-X151</f>
        <v>0</v>
      </c>
      <c r="AH151" s="744" t="e">
        <f t="shared" ref="AH151:AH214" si="164">Y151/X151</f>
        <v>#DIV/0!</v>
      </c>
      <c r="AI151" s="695"/>
      <c r="AJ151" s="148">
        <f t="shared" si="148"/>
        <v>0</v>
      </c>
      <c r="AK151" s="425"/>
      <c r="AL151" s="148">
        <f t="shared" si="149"/>
        <v>0</v>
      </c>
      <c r="AM151" s="148">
        <f t="shared" si="150"/>
        <v>0</v>
      </c>
      <c r="AN151" s="148"/>
      <c r="AO151" s="148"/>
      <c r="AP151" s="148"/>
      <c r="AQ151" s="148"/>
      <c r="AR151" s="148"/>
      <c r="AS151" s="148"/>
      <c r="AT151" s="148"/>
      <c r="AU151" s="148"/>
      <c r="AV151" s="148">
        <f t="shared" ref="AV151:AV214" si="165">AO151-AN151</f>
        <v>0</v>
      </c>
      <c r="AW151" s="283" t="e">
        <f t="shared" ref="AW151:AW214" si="166">AO151/AN151</f>
        <v>#DIV/0!</v>
      </c>
      <c r="AX151" s="148">
        <f t="shared" si="152"/>
        <v>0</v>
      </c>
      <c r="AY151" s="148">
        <f t="shared" si="153"/>
        <v>0</v>
      </c>
      <c r="AZ151" s="148"/>
      <c r="BA151" s="148"/>
      <c r="BB151" s="148"/>
      <c r="BC151" s="148"/>
      <c r="BD151" s="148"/>
      <c r="BE151" s="148"/>
      <c r="BF151" s="148"/>
      <c r="BG151" s="148"/>
      <c r="BH151" s="148">
        <f t="shared" si="155"/>
        <v>0</v>
      </c>
      <c r="BI151" s="148">
        <f t="shared" si="156"/>
        <v>0</v>
      </c>
      <c r="BJ151" s="148"/>
      <c r="BK151" s="148"/>
      <c r="BL151" s="148"/>
      <c r="BM151" s="148"/>
      <c r="BN151" s="148"/>
      <c r="BO151" s="148"/>
      <c r="BP151" s="148"/>
      <c r="BQ151" s="398"/>
      <c r="BR151" s="287"/>
      <c r="BS151" s="287"/>
      <c r="BT151" s="287"/>
      <c r="BU151" s="287"/>
      <c r="BV151" s="287"/>
      <c r="BW151" s="287"/>
      <c r="BX151" s="287"/>
      <c r="BY151" s="287"/>
    </row>
    <row r="152" spans="1:77" hidden="1" x14ac:dyDescent="0.25">
      <c r="A152" s="23"/>
      <c r="B152" s="196"/>
      <c r="C152" s="31"/>
      <c r="D152" s="212"/>
      <c r="E152" s="212"/>
      <c r="F152" s="148">
        <f t="shared" si="141"/>
        <v>0</v>
      </c>
      <c r="G152" s="148">
        <f t="shared" si="142"/>
        <v>0</v>
      </c>
      <c r="H152" s="212"/>
      <c r="I152" s="212"/>
      <c r="J152" s="212"/>
      <c r="K152" s="212"/>
      <c r="L152" s="212"/>
      <c r="M152" s="212"/>
      <c r="N152" s="212"/>
      <c r="O152" s="212"/>
      <c r="P152" s="148">
        <f t="shared" si="144"/>
        <v>0</v>
      </c>
      <c r="Q152" s="148">
        <f t="shared" si="161"/>
        <v>0</v>
      </c>
      <c r="R152" s="684" t="e">
        <f t="shared" si="162"/>
        <v>#DIV/0!</v>
      </c>
      <c r="S152" s="212"/>
      <c r="T152" s="212"/>
      <c r="U152" s="212"/>
      <c r="V152" s="148">
        <f t="shared" si="145"/>
        <v>0</v>
      </c>
      <c r="W152" s="148">
        <f t="shared" si="146"/>
        <v>0</v>
      </c>
      <c r="X152" s="212"/>
      <c r="Y152" s="212"/>
      <c r="Z152" s="212"/>
      <c r="AA152" s="212"/>
      <c r="AB152" s="212"/>
      <c r="AC152" s="212"/>
      <c r="AD152" s="212"/>
      <c r="AE152" s="212"/>
      <c r="AF152" s="148">
        <f t="shared" si="158"/>
        <v>0</v>
      </c>
      <c r="AG152" s="148">
        <f t="shared" si="163"/>
        <v>0</v>
      </c>
      <c r="AH152" s="684" t="e">
        <f t="shared" si="164"/>
        <v>#DIV/0!</v>
      </c>
      <c r="AI152" s="695"/>
      <c r="AJ152" s="212">
        <f t="shared" si="148"/>
        <v>0</v>
      </c>
      <c r="AK152" s="425"/>
      <c r="AL152" s="148">
        <f t="shared" si="149"/>
        <v>0</v>
      </c>
      <c r="AM152" s="148">
        <f t="shared" si="150"/>
        <v>0</v>
      </c>
      <c r="AN152" s="212"/>
      <c r="AO152" s="212"/>
      <c r="AP152" s="212"/>
      <c r="AQ152" s="212"/>
      <c r="AR152" s="212"/>
      <c r="AS152" s="212"/>
      <c r="AT152" s="212"/>
      <c r="AU152" s="273"/>
      <c r="AV152" s="148">
        <f t="shared" si="165"/>
        <v>0</v>
      </c>
      <c r="AW152" s="283" t="e">
        <f t="shared" si="166"/>
        <v>#DIV/0!</v>
      </c>
      <c r="AX152" s="148">
        <f t="shared" si="152"/>
        <v>0</v>
      </c>
      <c r="AY152" s="148">
        <f t="shared" si="153"/>
        <v>0</v>
      </c>
      <c r="AZ152" s="212"/>
      <c r="BA152" s="212"/>
      <c r="BB152" s="212"/>
      <c r="BC152" s="212"/>
      <c r="BD152" s="212"/>
      <c r="BE152" s="212"/>
      <c r="BF152" s="212"/>
      <c r="BG152" s="212"/>
      <c r="BH152" s="148">
        <f t="shared" si="155"/>
        <v>0</v>
      </c>
      <c r="BI152" s="148">
        <f t="shared" si="156"/>
        <v>0</v>
      </c>
      <c r="BJ152" s="212"/>
      <c r="BK152" s="212"/>
      <c r="BL152" s="212"/>
      <c r="BM152" s="212"/>
      <c r="BN152" s="212"/>
      <c r="BO152" s="212"/>
      <c r="BP152" s="212"/>
      <c r="BQ152" s="399"/>
      <c r="BR152" s="287"/>
      <c r="BS152" s="287"/>
      <c r="BT152" s="287"/>
      <c r="BU152" s="287"/>
      <c r="BV152" s="287"/>
      <c r="BW152" s="287"/>
      <c r="BX152" s="287"/>
      <c r="BY152" s="287"/>
    </row>
    <row r="153" spans="1:77" s="21" customFormat="1" x14ac:dyDescent="0.25">
      <c r="A153" s="257">
        <v>2</v>
      </c>
      <c r="B153" s="42" t="s">
        <v>21</v>
      </c>
      <c r="C153" s="93"/>
      <c r="D153" s="148"/>
      <c r="E153" s="148"/>
      <c r="F153" s="148">
        <f t="shared" si="141"/>
        <v>0</v>
      </c>
      <c r="G153" s="148">
        <f t="shared" si="142"/>
        <v>0</v>
      </c>
      <c r="H153" s="148"/>
      <c r="I153" s="148"/>
      <c r="J153" s="148"/>
      <c r="K153" s="148"/>
      <c r="L153" s="148"/>
      <c r="M153" s="148"/>
      <c r="N153" s="148"/>
      <c r="O153" s="148"/>
      <c r="P153" s="148">
        <f t="shared" si="144"/>
        <v>0</v>
      </c>
      <c r="Q153" s="148">
        <f t="shared" si="161"/>
        <v>0</v>
      </c>
      <c r="R153" s="684" t="e">
        <f t="shared" si="162"/>
        <v>#DIV/0!</v>
      </c>
      <c r="S153" s="148"/>
      <c r="T153" s="148"/>
      <c r="U153" s="148"/>
      <c r="V153" s="148">
        <f t="shared" si="145"/>
        <v>0</v>
      </c>
      <c r="W153" s="148">
        <f t="shared" si="146"/>
        <v>0</v>
      </c>
      <c r="X153" s="148"/>
      <c r="Y153" s="148"/>
      <c r="Z153" s="148"/>
      <c r="AA153" s="148"/>
      <c r="AB153" s="148"/>
      <c r="AC153" s="148"/>
      <c r="AD153" s="148"/>
      <c r="AE153" s="148"/>
      <c r="AF153" s="148">
        <f t="shared" si="158"/>
        <v>0</v>
      </c>
      <c r="AG153" s="148">
        <f t="shared" si="163"/>
        <v>0</v>
      </c>
      <c r="AH153" s="684" t="e">
        <f t="shared" si="164"/>
        <v>#DIV/0!</v>
      </c>
      <c r="AI153" s="695"/>
      <c r="AJ153" s="148">
        <f t="shared" si="148"/>
        <v>0</v>
      </c>
      <c r="AK153" s="425"/>
      <c r="AL153" s="148">
        <f t="shared" si="149"/>
        <v>0</v>
      </c>
      <c r="AM153" s="148">
        <f t="shared" si="150"/>
        <v>0</v>
      </c>
      <c r="AN153" s="148"/>
      <c r="AO153" s="148"/>
      <c r="AP153" s="148"/>
      <c r="AQ153" s="148"/>
      <c r="AR153" s="148"/>
      <c r="AS153" s="148"/>
      <c r="AT153" s="148"/>
      <c r="AU153" s="240"/>
      <c r="AV153" s="148">
        <f t="shared" si="165"/>
        <v>0</v>
      </c>
      <c r="AW153" s="283" t="e">
        <f t="shared" si="166"/>
        <v>#DIV/0!</v>
      </c>
      <c r="AX153" s="148">
        <f t="shared" si="152"/>
        <v>0</v>
      </c>
      <c r="AY153" s="148">
        <f t="shared" si="153"/>
        <v>0</v>
      </c>
      <c r="AZ153" s="148"/>
      <c r="BA153" s="148"/>
      <c r="BB153" s="148"/>
      <c r="BC153" s="148"/>
      <c r="BD153" s="148"/>
      <c r="BE153" s="148"/>
      <c r="BF153" s="148"/>
      <c r="BG153" s="148"/>
      <c r="BH153" s="148">
        <f t="shared" si="155"/>
        <v>0</v>
      </c>
      <c r="BI153" s="148">
        <f t="shared" si="156"/>
        <v>0</v>
      </c>
      <c r="BJ153" s="148"/>
      <c r="BK153" s="148"/>
      <c r="BL153" s="148"/>
      <c r="BM153" s="148"/>
      <c r="BN153" s="148"/>
      <c r="BO153" s="148"/>
      <c r="BP153" s="148"/>
      <c r="BQ153" s="398"/>
      <c r="BR153" s="287"/>
      <c r="BS153" s="287"/>
      <c r="BT153" s="287"/>
      <c r="BU153" s="287"/>
      <c r="BV153" s="287"/>
      <c r="BW153" s="287"/>
      <c r="BX153" s="287"/>
      <c r="BY153" s="287"/>
    </row>
    <row r="154" spans="1:77" s="21" customFormat="1" hidden="1" x14ac:dyDescent="0.25">
      <c r="A154" s="23"/>
      <c r="B154" s="20"/>
      <c r="C154" s="27"/>
      <c r="D154" s="186"/>
      <c r="E154" s="186"/>
      <c r="F154" s="186">
        <f t="shared" si="141"/>
        <v>0</v>
      </c>
      <c r="G154" s="186">
        <f t="shared" si="142"/>
        <v>0</v>
      </c>
      <c r="H154" s="200"/>
      <c r="I154" s="186"/>
      <c r="J154" s="186"/>
      <c r="K154" s="186"/>
      <c r="L154" s="186"/>
      <c r="M154" s="186"/>
      <c r="N154" s="186"/>
      <c r="O154" s="186"/>
      <c r="P154" s="186">
        <f t="shared" si="144"/>
        <v>0</v>
      </c>
      <c r="Q154" s="186">
        <f t="shared" si="161"/>
        <v>0</v>
      </c>
      <c r="R154" s="684" t="e">
        <f t="shared" si="162"/>
        <v>#DIV/0!</v>
      </c>
      <c r="S154" s="186"/>
      <c r="T154" s="186"/>
      <c r="U154" s="186"/>
      <c r="V154" s="186">
        <f t="shared" si="145"/>
        <v>0</v>
      </c>
      <c r="W154" s="186">
        <f t="shared" si="146"/>
        <v>0</v>
      </c>
      <c r="X154" s="186"/>
      <c r="Y154" s="186"/>
      <c r="Z154" s="186"/>
      <c r="AA154" s="186"/>
      <c r="AB154" s="186"/>
      <c r="AC154" s="186"/>
      <c r="AD154" s="186"/>
      <c r="AE154" s="186"/>
      <c r="AF154" s="186">
        <f t="shared" si="158"/>
        <v>0</v>
      </c>
      <c r="AG154" s="186">
        <f t="shared" si="163"/>
        <v>0</v>
      </c>
      <c r="AH154" s="256" t="e">
        <f t="shared" si="164"/>
        <v>#DIV/0!</v>
      </c>
      <c r="AI154" s="695"/>
      <c r="AJ154" s="207">
        <f t="shared" si="148"/>
        <v>0</v>
      </c>
      <c r="AK154" s="425"/>
      <c r="AL154" s="186">
        <f t="shared" si="149"/>
        <v>0</v>
      </c>
      <c r="AM154" s="186">
        <f t="shared" si="150"/>
        <v>0</v>
      </c>
      <c r="AN154" s="186"/>
      <c r="AO154" s="186"/>
      <c r="AP154" s="186"/>
      <c r="AQ154" s="186"/>
      <c r="AR154" s="186"/>
      <c r="AS154" s="186"/>
      <c r="AT154" s="186"/>
      <c r="AU154" s="239"/>
      <c r="AV154" s="186">
        <f t="shared" si="165"/>
        <v>0</v>
      </c>
      <c r="AW154" s="277" t="e">
        <f t="shared" si="166"/>
        <v>#DIV/0!</v>
      </c>
      <c r="AX154" s="186">
        <f t="shared" si="152"/>
        <v>0</v>
      </c>
      <c r="AY154" s="186">
        <f t="shared" si="153"/>
        <v>0</v>
      </c>
      <c r="AZ154" s="186"/>
      <c r="BA154" s="186"/>
      <c r="BB154" s="186"/>
      <c r="BC154" s="186"/>
      <c r="BD154" s="186"/>
      <c r="BE154" s="186"/>
      <c r="BF154" s="186"/>
      <c r="BG154" s="186"/>
      <c r="BH154" s="186">
        <f t="shared" si="155"/>
        <v>0</v>
      </c>
      <c r="BI154" s="186">
        <f t="shared" si="156"/>
        <v>0</v>
      </c>
      <c r="BJ154" s="186"/>
      <c r="BK154" s="186"/>
      <c r="BL154" s="186"/>
      <c r="BM154" s="186"/>
      <c r="BN154" s="186"/>
      <c r="BO154" s="186"/>
      <c r="BP154" s="186"/>
      <c r="BQ154" s="395"/>
      <c r="BR154" s="413"/>
      <c r="BS154" s="413"/>
      <c r="BT154" s="413"/>
      <c r="BU154" s="413"/>
      <c r="BV154" s="287"/>
      <c r="BW154" s="287"/>
      <c r="BX154" s="287"/>
      <c r="BY154" s="287"/>
    </row>
    <row r="155" spans="1:77" s="21" customFormat="1" x14ac:dyDescent="0.25">
      <c r="A155" s="257">
        <v>3</v>
      </c>
      <c r="B155" s="42" t="s">
        <v>22</v>
      </c>
      <c r="C155" s="93"/>
      <c r="D155" s="148"/>
      <c r="E155" s="148"/>
      <c r="F155" s="148">
        <f t="shared" si="141"/>
        <v>0</v>
      </c>
      <c r="G155" s="148">
        <f t="shared" si="142"/>
        <v>0</v>
      </c>
      <c r="H155" s="148"/>
      <c r="I155" s="148"/>
      <c r="J155" s="148"/>
      <c r="K155" s="148"/>
      <c r="L155" s="148"/>
      <c r="M155" s="148"/>
      <c r="N155" s="148"/>
      <c r="O155" s="148"/>
      <c r="P155" s="148">
        <f t="shared" si="144"/>
        <v>0</v>
      </c>
      <c r="Q155" s="148">
        <f t="shared" si="161"/>
        <v>0</v>
      </c>
      <c r="R155" s="684" t="e">
        <f t="shared" si="162"/>
        <v>#DIV/0!</v>
      </c>
      <c r="S155" s="148"/>
      <c r="T155" s="148"/>
      <c r="U155" s="148"/>
      <c r="V155" s="148">
        <f t="shared" si="145"/>
        <v>0</v>
      </c>
      <c r="W155" s="148">
        <f t="shared" si="146"/>
        <v>0</v>
      </c>
      <c r="X155" s="148"/>
      <c r="Y155" s="148"/>
      <c r="Z155" s="148"/>
      <c r="AA155" s="148"/>
      <c r="AB155" s="148"/>
      <c r="AC155" s="148"/>
      <c r="AD155" s="148"/>
      <c r="AE155" s="148"/>
      <c r="AF155" s="148">
        <f t="shared" si="158"/>
        <v>0</v>
      </c>
      <c r="AG155" s="148">
        <f t="shared" si="163"/>
        <v>0</v>
      </c>
      <c r="AH155" s="744" t="e">
        <f t="shared" si="164"/>
        <v>#DIV/0!</v>
      </c>
      <c r="AI155" s="695"/>
      <c r="AJ155" s="148">
        <f t="shared" si="148"/>
        <v>0</v>
      </c>
      <c r="AK155" s="425"/>
      <c r="AL155" s="148">
        <f t="shared" si="149"/>
        <v>0</v>
      </c>
      <c r="AM155" s="148">
        <f t="shared" si="150"/>
        <v>0</v>
      </c>
      <c r="AN155" s="148"/>
      <c r="AO155" s="148"/>
      <c r="AP155" s="148"/>
      <c r="AQ155" s="148"/>
      <c r="AR155" s="148"/>
      <c r="AS155" s="148"/>
      <c r="AT155" s="148"/>
      <c r="AU155" s="148"/>
      <c r="AV155" s="148">
        <f t="shared" si="165"/>
        <v>0</v>
      </c>
      <c r="AW155" s="283" t="e">
        <f t="shared" si="166"/>
        <v>#DIV/0!</v>
      </c>
      <c r="AX155" s="148">
        <f t="shared" si="152"/>
        <v>0</v>
      </c>
      <c r="AY155" s="148">
        <f t="shared" si="153"/>
        <v>0</v>
      </c>
      <c r="AZ155" s="148"/>
      <c r="BA155" s="148"/>
      <c r="BB155" s="148"/>
      <c r="BC155" s="148"/>
      <c r="BD155" s="148"/>
      <c r="BE155" s="148"/>
      <c r="BF155" s="148"/>
      <c r="BG155" s="148"/>
      <c r="BH155" s="148">
        <f t="shared" si="155"/>
        <v>0</v>
      </c>
      <c r="BI155" s="148">
        <f t="shared" si="156"/>
        <v>0</v>
      </c>
      <c r="BJ155" s="148"/>
      <c r="BK155" s="148"/>
      <c r="BL155" s="148"/>
      <c r="BM155" s="148"/>
      <c r="BN155" s="148"/>
      <c r="BO155" s="148"/>
      <c r="BP155" s="148"/>
      <c r="BQ155" s="398"/>
      <c r="BR155" s="287"/>
      <c r="BS155" s="287"/>
      <c r="BT155" s="287"/>
      <c r="BU155" s="287"/>
      <c r="BV155" s="287"/>
      <c r="BW155" s="287"/>
      <c r="BX155" s="287"/>
      <c r="BY155" s="287"/>
    </row>
    <row r="156" spans="1:77" s="21" customFormat="1" hidden="1" x14ac:dyDescent="0.25">
      <c r="A156" s="73"/>
      <c r="B156" s="191"/>
      <c r="C156" s="27"/>
      <c r="D156" s="186"/>
      <c r="E156" s="186"/>
      <c r="F156" s="186">
        <f t="shared" si="141"/>
        <v>0</v>
      </c>
      <c r="G156" s="186">
        <f t="shared" si="142"/>
        <v>0</v>
      </c>
      <c r="H156" s="200"/>
      <c r="I156" s="186"/>
      <c r="J156" s="186"/>
      <c r="K156" s="186"/>
      <c r="L156" s="186"/>
      <c r="M156" s="186"/>
      <c r="N156" s="186"/>
      <c r="O156" s="186"/>
      <c r="P156" s="186">
        <f t="shared" si="144"/>
        <v>0</v>
      </c>
      <c r="Q156" s="186">
        <f t="shared" si="161"/>
        <v>0</v>
      </c>
      <c r="R156" s="684" t="e">
        <f t="shared" si="162"/>
        <v>#DIV/0!</v>
      </c>
      <c r="S156" s="186"/>
      <c r="T156" s="186"/>
      <c r="U156" s="207"/>
      <c r="V156" s="186">
        <f t="shared" si="145"/>
        <v>0</v>
      </c>
      <c r="W156" s="186">
        <f t="shared" si="146"/>
        <v>0</v>
      </c>
      <c r="X156" s="186"/>
      <c r="Y156" s="186"/>
      <c r="Z156" s="186"/>
      <c r="AA156" s="186"/>
      <c r="AB156" s="186"/>
      <c r="AC156" s="186"/>
      <c r="AD156" s="186"/>
      <c r="AE156" s="186"/>
      <c r="AF156" s="186">
        <f t="shared" si="158"/>
        <v>0</v>
      </c>
      <c r="AG156" s="186">
        <f t="shared" si="163"/>
        <v>0</v>
      </c>
      <c r="AH156" s="256" t="e">
        <f t="shared" si="164"/>
        <v>#DIV/0!</v>
      </c>
      <c r="AI156" s="695"/>
      <c r="AJ156" s="207">
        <f t="shared" si="148"/>
        <v>0</v>
      </c>
      <c r="AK156" s="425"/>
      <c r="AL156" s="186">
        <f t="shared" si="149"/>
        <v>0</v>
      </c>
      <c r="AM156" s="186">
        <f t="shared" si="150"/>
        <v>0</v>
      </c>
      <c r="AN156" s="186"/>
      <c r="AO156" s="186"/>
      <c r="AP156" s="186"/>
      <c r="AQ156" s="186"/>
      <c r="AR156" s="186"/>
      <c r="AS156" s="200"/>
      <c r="AT156" s="186"/>
      <c r="AU156" s="239"/>
      <c r="AV156" s="186">
        <f t="shared" si="165"/>
        <v>0</v>
      </c>
      <c r="AW156" s="277" t="e">
        <f t="shared" si="166"/>
        <v>#DIV/0!</v>
      </c>
      <c r="AX156" s="186">
        <f t="shared" si="152"/>
        <v>0</v>
      </c>
      <c r="AY156" s="186">
        <f t="shared" si="153"/>
        <v>0</v>
      </c>
      <c r="AZ156" s="186"/>
      <c r="BA156" s="186"/>
      <c r="BB156" s="186"/>
      <c r="BC156" s="186"/>
      <c r="BD156" s="186"/>
      <c r="BE156" s="186"/>
      <c r="BF156" s="186"/>
      <c r="BG156" s="186"/>
      <c r="BH156" s="186">
        <f t="shared" si="155"/>
        <v>0</v>
      </c>
      <c r="BI156" s="186">
        <f t="shared" si="156"/>
        <v>0</v>
      </c>
      <c r="BJ156" s="186"/>
      <c r="BK156" s="186"/>
      <c r="BL156" s="186"/>
      <c r="BM156" s="186"/>
      <c r="BN156" s="186"/>
      <c r="BO156" s="200"/>
      <c r="BP156" s="186"/>
      <c r="BQ156" s="395"/>
      <c r="BR156" s="413"/>
      <c r="BS156" s="413"/>
      <c r="BT156" s="413"/>
      <c r="BU156" s="413"/>
      <c r="BV156" s="287"/>
      <c r="BW156" s="287"/>
      <c r="BX156" s="287"/>
      <c r="BY156" s="287"/>
    </row>
    <row r="157" spans="1:77" s="21" customFormat="1" x14ac:dyDescent="0.25">
      <c r="A157" s="257">
        <v>4</v>
      </c>
      <c r="B157" s="42" t="s">
        <v>23</v>
      </c>
      <c r="C157" s="93"/>
      <c r="D157" s="148"/>
      <c r="E157" s="148"/>
      <c r="F157" s="148">
        <f t="shared" si="141"/>
        <v>0</v>
      </c>
      <c r="G157" s="148">
        <f t="shared" si="142"/>
        <v>0</v>
      </c>
      <c r="H157" s="148"/>
      <c r="I157" s="148"/>
      <c r="J157" s="148"/>
      <c r="K157" s="148"/>
      <c r="L157" s="148"/>
      <c r="M157" s="148"/>
      <c r="N157" s="148"/>
      <c r="O157" s="148"/>
      <c r="P157" s="148">
        <f t="shared" si="144"/>
        <v>0</v>
      </c>
      <c r="Q157" s="148">
        <f t="shared" si="161"/>
        <v>0</v>
      </c>
      <c r="R157" s="684" t="e">
        <f t="shared" si="162"/>
        <v>#DIV/0!</v>
      </c>
      <c r="S157" s="148"/>
      <c r="T157" s="148"/>
      <c r="U157" s="148"/>
      <c r="V157" s="148">
        <f t="shared" si="145"/>
        <v>0</v>
      </c>
      <c r="W157" s="148">
        <f t="shared" si="146"/>
        <v>0</v>
      </c>
      <c r="X157" s="148"/>
      <c r="Y157" s="148"/>
      <c r="Z157" s="148"/>
      <c r="AA157" s="148"/>
      <c r="AB157" s="148"/>
      <c r="AC157" s="148"/>
      <c r="AD157" s="148"/>
      <c r="AE157" s="148"/>
      <c r="AF157" s="148">
        <f t="shared" si="158"/>
        <v>0</v>
      </c>
      <c r="AG157" s="148">
        <f t="shared" si="163"/>
        <v>0</v>
      </c>
      <c r="AH157" s="744" t="e">
        <f t="shared" si="164"/>
        <v>#DIV/0!</v>
      </c>
      <c r="AI157" s="695"/>
      <c r="AJ157" s="148">
        <f t="shared" si="148"/>
        <v>0</v>
      </c>
      <c r="AK157" s="425"/>
      <c r="AL157" s="148">
        <f t="shared" si="149"/>
        <v>0</v>
      </c>
      <c r="AM157" s="148">
        <f t="shared" si="150"/>
        <v>0</v>
      </c>
      <c r="AN157" s="148"/>
      <c r="AO157" s="148"/>
      <c r="AP157" s="148"/>
      <c r="AQ157" s="148"/>
      <c r="AR157" s="148"/>
      <c r="AS157" s="148"/>
      <c r="AT157" s="148"/>
      <c r="AU157" s="148"/>
      <c r="AV157" s="148">
        <f t="shared" si="165"/>
        <v>0</v>
      </c>
      <c r="AW157" s="283" t="e">
        <f t="shared" si="166"/>
        <v>#DIV/0!</v>
      </c>
      <c r="AX157" s="148">
        <f t="shared" si="152"/>
        <v>0</v>
      </c>
      <c r="AY157" s="148">
        <f t="shared" si="153"/>
        <v>0</v>
      </c>
      <c r="AZ157" s="148"/>
      <c r="BA157" s="148"/>
      <c r="BB157" s="148"/>
      <c r="BC157" s="148"/>
      <c r="BD157" s="148"/>
      <c r="BE157" s="148"/>
      <c r="BF157" s="148"/>
      <c r="BG157" s="148"/>
      <c r="BH157" s="148">
        <f t="shared" si="155"/>
        <v>0</v>
      </c>
      <c r="BI157" s="148">
        <f t="shared" si="156"/>
        <v>0</v>
      </c>
      <c r="BJ157" s="148"/>
      <c r="BK157" s="148"/>
      <c r="BL157" s="148"/>
      <c r="BM157" s="148"/>
      <c r="BN157" s="148"/>
      <c r="BO157" s="148"/>
      <c r="BP157" s="148"/>
      <c r="BQ157" s="398"/>
      <c r="BR157" s="287"/>
      <c r="BS157" s="287"/>
      <c r="BT157" s="287"/>
      <c r="BU157" s="287"/>
      <c r="BV157" s="287"/>
      <c r="BW157" s="287"/>
      <c r="BX157" s="287"/>
      <c r="BY157" s="287"/>
    </row>
    <row r="158" spans="1:77" s="21" customFormat="1" hidden="1" x14ac:dyDescent="0.25">
      <c r="A158" s="23"/>
      <c r="B158" s="20"/>
      <c r="C158" s="27"/>
      <c r="D158" s="186"/>
      <c r="E158" s="186"/>
      <c r="F158" s="186">
        <f t="shared" si="141"/>
        <v>0</v>
      </c>
      <c r="G158" s="186">
        <f t="shared" si="142"/>
        <v>0</v>
      </c>
      <c r="H158" s="200"/>
      <c r="I158" s="186"/>
      <c r="J158" s="186"/>
      <c r="K158" s="186"/>
      <c r="L158" s="186"/>
      <c r="M158" s="186"/>
      <c r="N158" s="186"/>
      <c r="O158" s="186"/>
      <c r="P158" s="186">
        <f t="shared" si="144"/>
        <v>0</v>
      </c>
      <c r="Q158" s="186">
        <f t="shared" si="161"/>
        <v>0</v>
      </c>
      <c r="R158" s="684" t="e">
        <f t="shared" si="162"/>
        <v>#DIV/0!</v>
      </c>
      <c r="S158" s="186"/>
      <c r="T158" s="186"/>
      <c r="U158" s="186"/>
      <c r="V158" s="186">
        <f t="shared" si="145"/>
        <v>0</v>
      </c>
      <c r="W158" s="186">
        <f t="shared" si="146"/>
        <v>0</v>
      </c>
      <c r="X158" s="186"/>
      <c r="Y158" s="186"/>
      <c r="Z158" s="186"/>
      <c r="AA158" s="186"/>
      <c r="AB158" s="186"/>
      <c r="AC158" s="186"/>
      <c r="AD158" s="186"/>
      <c r="AE158" s="186"/>
      <c r="AF158" s="186">
        <f t="shared" si="158"/>
        <v>0</v>
      </c>
      <c r="AG158" s="186">
        <f t="shared" si="163"/>
        <v>0</v>
      </c>
      <c r="AH158" s="256" t="e">
        <f t="shared" si="164"/>
        <v>#DIV/0!</v>
      </c>
      <c r="AI158" s="695"/>
      <c r="AJ158" s="207">
        <f t="shared" si="148"/>
        <v>0</v>
      </c>
      <c r="AK158" s="425"/>
      <c r="AL158" s="186">
        <f t="shared" si="149"/>
        <v>0</v>
      </c>
      <c r="AM158" s="186">
        <f t="shared" si="150"/>
        <v>0</v>
      </c>
      <c r="AN158" s="186"/>
      <c r="AO158" s="186"/>
      <c r="AP158" s="186"/>
      <c r="AQ158" s="186"/>
      <c r="AR158" s="186"/>
      <c r="AS158" s="186"/>
      <c r="AT158" s="186"/>
      <c r="AU158" s="239"/>
      <c r="AV158" s="186">
        <f t="shared" si="165"/>
        <v>0</v>
      </c>
      <c r="AW158" s="277" t="e">
        <f t="shared" si="166"/>
        <v>#DIV/0!</v>
      </c>
      <c r="AX158" s="186">
        <f t="shared" si="152"/>
        <v>0</v>
      </c>
      <c r="AY158" s="186">
        <f t="shared" si="153"/>
        <v>0</v>
      </c>
      <c r="AZ158" s="186"/>
      <c r="BA158" s="186"/>
      <c r="BB158" s="186"/>
      <c r="BC158" s="186"/>
      <c r="BD158" s="186"/>
      <c r="BE158" s="186"/>
      <c r="BF158" s="186"/>
      <c r="BG158" s="186"/>
      <c r="BH158" s="186">
        <f t="shared" si="155"/>
        <v>0</v>
      </c>
      <c r="BI158" s="186">
        <f t="shared" si="156"/>
        <v>0</v>
      </c>
      <c r="BJ158" s="186"/>
      <c r="BK158" s="186"/>
      <c r="BL158" s="186"/>
      <c r="BM158" s="186"/>
      <c r="BN158" s="186"/>
      <c r="BO158" s="186"/>
      <c r="BP158" s="186"/>
      <c r="BQ158" s="395"/>
      <c r="BR158" s="413"/>
      <c r="BS158" s="413"/>
      <c r="BT158" s="413"/>
      <c r="BU158" s="413"/>
      <c r="BV158" s="287"/>
      <c r="BW158" s="287"/>
      <c r="BX158" s="287"/>
      <c r="BY158" s="287"/>
    </row>
    <row r="159" spans="1:77" s="21" customFormat="1" x14ac:dyDescent="0.25">
      <c r="A159" s="257">
        <v>5</v>
      </c>
      <c r="B159" s="42" t="s">
        <v>24</v>
      </c>
      <c r="C159" s="31"/>
      <c r="D159" s="148"/>
      <c r="E159" s="148"/>
      <c r="F159" s="148">
        <f t="shared" si="141"/>
        <v>0</v>
      </c>
      <c r="G159" s="148">
        <f t="shared" si="142"/>
        <v>0</v>
      </c>
      <c r="H159" s="212"/>
      <c r="I159" s="148"/>
      <c r="J159" s="148"/>
      <c r="K159" s="148"/>
      <c r="L159" s="148"/>
      <c r="M159" s="148"/>
      <c r="N159" s="148"/>
      <c r="O159" s="148"/>
      <c r="P159" s="148">
        <f t="shared" si="144"/>
        <v>0</v>
      </c>
      <c r="Q159" s="148">
        <f t="shared" si="161"/>
        <v>0</v>
      </c>
      <c r="R159" s="684" t="e">
        <f t="shared" si="162"/>
        <v>#DIV/0!</v>
      </c>
      <c r="S159" s="148"/>
      <c r="T159" s="148"/>
      <c r="U159" s="148"/>
      <c r="V159" s="148">
        <f t="shared" si="145"/>
        <v>0</v>
      </c>
      <c r="W159" s="148">
        <f t="shared" si="146"/>
        <v>0</v>
      </c>
      <c r="X159" s="148"/>
      <c r="Y159" s="148"/>
      <c r="Z159" s="148"/>
      <c r="AA159" s="148"/>
      <c r="AB159" s="148"/>
      <c r="AC159" s="148"/>
      <c r="AD159" s="148"/>
      <c r="AE159" s="148"/>
      <c r="AF159" s="148">
        <f t="shared" si="158"/>
        <v>0</v>
      </c>
      <c r="AG159" s="148">
        <f t="shared" si="163"/>
        <v>0</v>
      </c>
      <c r="AH159" s="684" t="e">
        <f t="shared" si="164"/>
        <v>#DIV/0!</v>
      </c>
      <c r="AI159" s="695"/>
      <c r="AJ159" s="212">
        <f t="shared" si="148"/>
        <v>0</v>
      </c>
      <c r="AK159" s="425"/>
      <c r="AL159" s="148">
        <f t="shared" si="149"/>
        <v>0</v>
      </c>
      <c r="AM159" s="148">
        <f t="shared" si="150"/>
        <v>0</v>
      </c>
      <c r="AN159" s="148"/>
      <c r="AO159" s="148"/>
      <c r="AP159" s="148"/>
      <c r="AQ159" s="148"/>
      <c r="AR159" s="148"/>
      <c r="AS159" s="148"/>
      <c r="AT159" s="148"/>
      <c r="AU159" s="240"/>
      <c r="AV159" s="148">
        <f t="shared" si="165"/>
        <v>0</v>
      </c>
      <c r="AW159" s="283" t="e">
        <f t="shared" si="166"/>
        <v>#DIV/0!</v>
      </c>
      <c r="AX159" s="148">
        <f t="shared" si="152"/>
        <v>0</v>
      </c>
      <c r="AY159" s="148">
        <f t="shared" si="153"/>
        <v>0</v>
      </c>
      <c r="AZ159" s="148"/>
      <c r="BA159" s="148"/>
      <c r="BB159" s="148"/>
      <c r="BC159" s="148"/>
      <c r="BD159" s="148"/>
      <c r="BE159" s="148"/>
      <c r="BF159" s="148"/>
      <c r="BG159" s="148"/>
      <c r="BH159" s="148">
        <f t="shared" si="155"/>
        <v>0</v>
      </c>
      <c r="BI159" s="148">
        <f t="shared" si="156"/>
        <v>0</v>
      </c>
      <c r="BJ159" s="148"/>
      <c r="BK159" s="148"/>
      <c r="BL159" s="148"/>
      <c r="BM159" s="148"/>
      <c r="BN159" s="148"/>
      <c r="BO159" s="148"/>
      <c r="BP159" s="148"/>
      <c r="BQ159" s="398"/>
      <c r="BR159" s="287"/>
      <c r="BS159" s="287"/>
      <c r="BT159" s="287"/>
      <c r="BU159" s="287"/>
      <c r="BV159" s="287"/>
      <c r="BW159" s="287"/>
      <c r="BX159" s="287"/>
      <c r="BY159" s="287"/>
    </row>
    <row r="160" spans="1:77" s="21" customFormat="1" hidden="1" x14ac:dyDescent="0.25">
      <c r="A160" s="23"/>
      <c r="B160" s="19"/>
      <c r="C160" s="27"/>
      <c r="D160" s="186"/>
      <c r="E160" s="186"/>
      <c r="F160" s="186">
        <f t="shared" si="141"/>
        <v>0</v>
      </c>
      <c r="G160" s="186">
        <f t="shared" si="142"/>
        <v>0</v>
      </c>
      <c r="H160" s="200"/>
      <c r="I160" s="186"/>
      <c r="J160" s="186"/>
      <c r="K160" s="186"/>
      <c r="L160" s="186"/>
      <c r="M160" s="186"/>
      <c r="N160" s="186"/>
      <c r="O160" s="186"/>
      <c r="P160" s="186">
        <f t="shared" si="144"/>
        <v>0</v>
      </c>
      <c r="Q160" s="186">
        <f t="shared" si="161"/>
        <v>0</v>
      </c>
      <c r="R160" s="684" t="e">
        <f t="shared" si="162"/>
        <v>#DIV/0!</v>
      </c>
      <c r="S160" s="186"/>
      <c r="T160" s="186"/>
      <c r="U160" s="186"/>
      <c r="V160" s="186">
        <f t="shared" si="145"/>
        <v>0</v>
      </c>
      <c r="W160" s="186">
        <f t="shared" si="146"/>
        <v>0</v>
      </c>
      <c r="X160" s="186"/>
      <c r="Y160" s="186"/>
      <c r="Z160" s="186"/>
      <c r="AA160" s="186"/>
      <c r="AB160" s="186"/>
      <c r="AC160" s="186"/>
      <c r="AD160" s="186"/>
      <c r="AE160" s="186"/>
      <c r="AF160" s="186">
        <f t="shared" si="158"/>
        <v>0</v>
      </c>
      <c r="AG160" s="186">
        <f t="shared" si="163"/>
        <v>0</v>
      </c>
      <c r="AH160" s="256" t="e">
        <f t="shared" si="164"/>
        <v>#DIV/0!</v>
      </c>
      <c r="AI160" s="695"/>
      <c r="AJ160" s="207">
        <f t="shared" si="148"/>
        <v>0</v>
      </c>
      <c r="AK160" s="425"/>
      <c r="AL160" s="186">
        <f t="shared" si="149"/>
        <v>0</v>
      </c>
      <c r="AM160" s="186">
        <f t="shared" si="150"/>
        <v>0</v>
      </c>
      <c r="AN160" s="186"/>
      <c r="AO160" s="186"/>
      <c r="AP160" s="186"/>
      <c r="AQ160" s="186"/>
      <c r="AR160" s="186"/>
      <c r="AS160" s="186"/>
      <c r="AT160" s="186"/>
      <c r="AU160" s="239"/>
      <c r="AV160" s="186">
        <f t="shared" si="165"/>
        <v>0</v>
      </c>
      <c r="AW160" s="277" t="e">
        <f t="shared" si="166"/>
        <v>#DIV/0!</v>
      </c>
      <c r="AX160" s="186">
        <f t="shared" si="152"/>
        <v>0</v>
      </c>
      <c r="AY160" s="186">
        <f t="shared" si="153"/>
        <v>0</v>
      </c>
      <c r="AZ160" s="186"/>
      <c r="BA160" s="186"/>
      <c r="BB160" s="186"/>
      <c r="BC160" s="186"/>
      <c r="BD160" s="186"/>
      <c r="BE160" s="186"/>
      <c r="BF160" s="186"/>
      <c r="BG160" s="186"/>
      <c r="BH160" s="186">
        <f t="shared" si="155"/>
        <v>0</v>
      </c>
      <c r="BI160" s="186">
        <f t="shared" si="156"/>
        <v>0</v>
      </c>
      <c r="BJ160" s="186"/>
      <c r="BK160" s="186"/>
      <c r="BL160" s="186"/>
      <c r="BM160" s="186"/>
      <c r="BN160" s="186"/>
      <c r="BO160" s="186"/>
      <c r="BP160" s="186"/>
      <c r="BQ160" s="395"/>
      <c r="BR160" s="413"/>
      <c r="BS160" s="413"/>
      <c r="BT160" s="413"/>
      <c r="BU160" s="413"/>
      <c r="BV160" s="413"/>
      <c r="BW160" s="413"/>
      <c r="BX160" s="413"/>
      <c r="BY160" s="413"/>
    </row>
    <row r="161" spans="1:77" s="21" customFormat="1" x14ac:dyDescent="0.25">
      <c r="A161" s="257">
        <v>6</v>
      </c>
      <c r="B161" s="42" t="s">
        <v>25</v>
      </c>
      <c r="C161" s="31"/>
      <c r="D161" s="148"/>
      <c r="E161" s="148"/>
      <c r="F161" s="148">
        <f t="shared" si="141"/>
        <v>0</v>
      </c>
      <c r="G161" s="148">
        <f t="shared" si="142"/>
        <v>0</v>
      </c>
      <c r="H161" s="212"/>
      <c r="I161" s="148"/>
      <c r="J161" s="148"/>
      <c r="K161" s="148"/>
      <c r="L161" s="148"/>
      <c r="M161" s="148"/>
      <c r="N161" s="148"/>
      <c r="O161" s="148"/>
      <c r="P161" s="148">
        <f t="shared" si="144"/>
        <v>0</v>
      </c>
      <c r="Q161" s="148">
        <f t="shared" si="161"/>
        <v>0</v>
      </c>
      <c r="R161" s="684" t="e">
        <f t="shared" si="162"/>
        <v>#DIV/0!</v>
      </c>
      <c r="S161" s="148"/>
      <c r="T161" s="148"/>
      <c r="U161" s="148"/>
      <c r="V161" s="148">
        <f t="shared" si="145"/>
        <v>0</v>
      </c>
      <c r="W161" s="148">
        <f t="shared" si="146"/>
        <v>0</v>
      </c>
      <c r="X161" s="148"/>
      <c r="Y161" s="148"/>
      <c r="Z161" s="148"/>
      <c r="AA161" s="148"/>
      <c r="AB161" s="148"/>
      <c r="AC161" s="148"/>
      <c r="AD161" s="148"/>
      <c r="AE161" s="148"/>
      <c r="AF161" s="148">
        <f t="shared" si="158"/>
        <v>0</v>
      </c>
      <c r="AG161" s="148">
        <f t="shared" si="163"/>
        <v>0</v>
      </c>
      <c r="AH161" s="684" t="e">
        <f t="shared" si="164"/>
        <v>#DIV/0!</v>
      </c>
      <c r="AI161" s="695"/>
      <c r="AJ161" s="212">
        <f t="shared" si="148"/>
        <v>0</v>
      </c>
      <c r="AK161" s="425"/>
      <c r="AL161" s="148">
        <f t="shared" si="149"/>
        <v>0</v>
      </c>
      <c r="AM161" s="148">
        <f t="shared" si="150"/>
        <v>0</v>
      </c>
      <c r="AN161" s="148"/>
      <c r="AO161" s="148"/>
      <c r="AP161" s="148"/>
      <c r="AQ161" s="148"/>
      <c r="AR161" s="148"/>
      <c r="AS161" s="148"/>
      <c r="AT161" s="148"/>
      <c r="AU161" s="240"/>
      <c r="AV161" s="148">
        <f t="shared" si="165"/>
        <v>0</v>
      </c>
      <c r="AW161" s="283" t="e">
        <f t="shared" si="166"/>
        <v>#DIV/0!</v>
      </c>
      <c r="AX161" s="148">
        <f t="shared" si="152"/>
        <v>0</v>
      </c>
      <c r="AY161" s="148">
        <f t="shared" si="153"/>
        <v>0</v>
      </c>
      <c r="AZ161" s="148"/>
      <c r="BA161" s="148"/>
      <c r="BB161" s="148"/>
      <c r="BC161" s="148"/>
      <c r="BD161" s="148"/>
      <c r="BE161" s="148"/>
      <c r="BF161" s="148"/>
      <c r="BG161" s="148"/>
      <c r="BH161" s="148">
        <f t="shared" si="155"/>
        <v>0</v>
      </c>
      <c r="BI161" s="148">
        <f t="shared" si="156"/>
        <v>0</v>
      </c>
      <c r="BJ161" s="148"/>
      <c r="BK161" s="148"/>
      <c r="BL161" s="148"/>
      <c r="BM161" s="148"/>
      <c r="BN161" s="148"/>
      <c r="BO161" s="148"/>
      <c r="BP161" s="148"/>
      <c r="BQ161" s="398"/>
      <c r="BR161" s="287"/>
      <c r="BS161" s="287"/>
      <c r="BT161" s="287"/>
      <c r="BU161" s="287"/>
      <c r="BV161" s="287"/>
      <c r="BW161" s="287"/>
      <c r="BX161" s="287"/>
      <c r="BY161" s="287"/>
    </row>
    <row r="162" spans="1:77" s="21" customFormat="1" hidden="1" x14ac:dyDescent="0.25">
      <c r="A162" s="23"/>
      <c r="B162" s="19"/>
      <c r="C162" s="27"/>
      <c r="D162" s="186"/>
      <c r="E162" s="186"/>
      <c r="F162" s="186">
        <f t="shared" si="141"/>
        <v>0</v>
      </c>
      <c r="G162" s="186">
        <f t="shared" si="142"/>
        <v>0</v>
      </c>
      <c r="H162" s="200"/>
      <c r="I162" s="186"/>
      <c r="J162" s="186"/>
      <c r="K162" s="186"/>
      <c r="L162" s="186"/>
      <c r="M162" s="186"/>
      <c r="N162" s="186"/>
      <c r="O162" s="186"/>
      <c r="P162" s="186">
        <f t="shared" si="144"/>
        <v>0</v>
      </c>
      <c r="Q162" s="186">
        <f t="shared" si="161"/>
        <v>0</v>
      </c>
      <c r="R162" s="684" t="e">
        <f t="shared" si="162"/>
        <v>#DIV/0!</v>
      </c>
      <c r="S162" s="186"/>
      <c r="T162" s="186"/>
      <c r="U162" s="186"/>
      <c r="V162" s="186">
        <f t="shared" si="145"/>
        <v>0</v>
      </c>
      <c r="W162" s="186">
        <f t="shared" si="146"/>
        <v>0</v>
      </c>
      <c r="X162" s="186"/>
      <c r="Y162" s="186"/>
      <c r="Z162" s="186"/>
      <c r="AA162" s="186"/>
      <c r="AB162" s="186"/>
      <c r="AC162" s="186"/>
      <c r="AD162" s="186"/>
      <c r="AE162" s="186"/>
      <c r="AF162" s="186">
        <f t="shared" si="158"/>
        <v>0</v>
      </c>
      <c r="AG162" s="186">
        <f t="shared" si="163"/>
        <v>0</v>
      </c>
      <c r="AH162" s="256" t="e">
        <f t="shared" si="164"/>
        <v>#DIV/0!</v>
      </c>
      <c r="AI162" s="695"/>
      <c r="AJ162" s="207">
        <f t="shared" si="148"/>
        <v>0</v>
      </c>
      <c r="AK162" s="425"/>
      <c r="AL162" s="186">
        <f t="shared" si="149"/>
        <v>0</v>
      </c>
      <c r="AM162" s="186">
        <f t="shared" si="150"/>
        <v>0</v>
      </c>
      <c r="AN162" s="186"/>
      <c r="AO162" s="186"/>
      <c r="AP162" s="186"/>
      <c r="AQ162" s="186"/>
      <c r="AR162" s="186"/>
      <c r="AS162" s="186"/>
      <c r="AT162" s="186"/>
      <c r="AU162" s="239"/>
      <c r="AV162" s="186">
        <f t="shared" si="165"/>
        <v>0</v>
      </c>
      <c r="AW162" s="277" t="e">
        <f t="shared" si="166"/>
        <v>#DIV/0!</v>
      </c>
      <c r="AX162" s="186">
        <f t="shared" si="152"/>
        <v>0</v>
      </c>
      <c r="AY162" s="186">
        <f t="shared" si="153"/>
        <v>0</v>
      </c>
      <c r="AZ162" s="186"/>
      <c r="BA162" s="186"/>
      <c r="BB162" s="186"/>
      <c r="BC162" s="186"/>
      <c r="BD162" s="186"/>
      <c r="BE162" s="186"/>
      <c r="BF162" s="186"/>
      <c r="BG162" s="186"/>
      <c r="BH162" s="186">
        <f t="shared" si="155"/>
        <v>0</v>
      </c>
      <c r="BI162" s="186">
        <f t="shared" si="156"/>
        <v>0</v>
      </c>
      <c r="BJ162" s="186"/>
      <c r="BK162" s="186"/>
      <c r="BL162" s="186"/>
      <c r="BM162" s="186"/>
      <c r="BN162" s="186"/>
      <c r="BO162" s="186"/>
      <c r="BP162" s="186"/>
      <c r="BQ162" s="395"/>
      <c r="BR162" s="413"/>
      <c r="BS162" s="413"/>
      <c r="BT162" s="413"/>
      <c r="BU162" s="413"/>
      <c r="BV162" s="413"/>
      <c r="BW162" s="413"/>
      <c r="BX162" s="413"/>
      <c r="BY162" s="413"/>
    </row>
    <row r="163" spans="1:77" s="21" customFormat="1" x14ac:dyDescent="0.25">
      <c r="A163" s="257">
        <v>7</v>
      </c>
      <c r="B163" s="42" t="s">
        <v>26</v>
      </c>
      <c r="C163" s="86"/>
      <c r="D163" s="388"/>
      <c r="E163" s="388"/>
      <c r="F163" s="148">
        <f t="shared" si="141"/>
        <v>0</v>
      </c>
      <c r="G163" s="148">
        <f t="shared" si="142"/>
        <v>0</v>
      </c>
      <c r="H163" s="392"/>
      <c r="I163" s="388"/>
      <c r="J163" s="388"/>
      <c r="K163" s="388"/>
      <c r="L163" s="388"/>
      <c r="M163" s="388"/>
      <c r="N163" s="388"/>
      <c r="O163" s="388"/>
      <c r="P163" s="148">
        <f t="shared" si="144"/>
        <v>0</v>
      </c>
      <c r="Q163" s="148">
        <f t="shared" si="161"/>
        <v>0</v>
      </c>
      <c r="R163" s="684" t="e">
        <f t="shared" si="162"/>
        <v>#DIV/0!</v>
      </c>
      <c r="S163" s="388"/>
      <c r="T163" s="388"/>
      <c r="U163" s="388"/>
      <c r="V163" s="148">
        <f t="shared" si="145"/>
        <v>0</v>
      </c>
      <c r="W163" s="148">
        <f t="shared" si="146"/>
        <v>0</v>
      </c>
      <c r="X163" s="388"/>
      <c r="Y163" s="388"/>
      <c r="Z163" s="388"/>
      <c r="AA163" s="388"/>
      <c r="AB163" s="388"/>
      <c r="AC163" s="388"/>
      <c r="AD163" s="388"/>
      <c r="AE163" s="388"/>
      <c r="AF163" s="148">
        <f t="shared" si="158"/>
        <v>0</v>
      </c>
      <c r="AG163" s="148">
        <f t="shared" si="163"/>
        <v>0</v>
      </c>
      <c r="AH163" s="684" t="e">
        <f t="shared" si="164"/>
        <v>#DIV/0!</v>
      </c>
      <c r="AI163" s="697"/>
      <c r="AJ163" s="212">
        <f t="shared" si="148"/>
        <v>0</v>
      </c>
      <c r="AK163" s="425"/>
      <c r="AL163" s="148">
        <f t="shared" si="149"/>
        <v>0</v>
      </c>
      <c r="AM163" s="148">
        <f t="shared" si="150"/>
        <v>0</v>
      </c>
      <c r="AN163" s="388"/>
      <c r="AO163" s="388"/>
      <c r="AP163" s="388"/>
      <c r="AQ163" s="388"/>
      <c r="AR163" s="388"/>
      <c r="AS163" s="388"/>
      <c r="AT163" s="388"/>
      <c r="AU163" s="745"/>
      <c r="AV163" s="148">
        <f t="shared" si="165"/>
        <v>0</v>
      </c>
      <c r="AW163" s="283" t="e">
        <f t="shared" si="166"/>
        <v>#DIV/0!</v>
      </c>
      <c r="AX163" s="148">
        <f t="shared" si="152"/>
        <v>0</v>
      </c>
      <c r="AY163" s="148">
        <f t="shared" si="153"/>
        <v>0</v>
      </c>
      <c r="AZ163" s="388"/>
      <c r="BA163" s="388"/>
      <c r="BB163" s="388"/>
      <c r="BC163" s="388"/>
      <c r="BD163" s="388"/>
      <c r="BE163" s="388"/>
      <c r="BF163" s="388"/>
      <c r="BG163" s="388"/>
      <c r="BH163" s="148">
        <f t="shared" si="155"/>
        <v>0</v>
      </c>
      <c r="BI163" s="148">
        <f t="shared" si="156"/>
        <v>0</v>
      </c>
      <c r="BJ163" s="388"/>
      <c r="BK163" s="388"/>
      <c r="BL163" s="388"/>
      <c r="BM163" s="388"/>
      <c r="BN163" s="388"/>
      <c r="BO163" s="388"/>
      <c r="BP163" s="388"/>
      <c r="BQ163" s="746"/>
      <c r="BR163" s="287"/>
      <c r="BS163" s="287"/>
      <c r="BT163" s="287"/>
      <c r="BU163" s="287"/>
      <c r="BV163" s="287"/>
      <c r="BW163" s="287"/>
      <c r="BX163" s="287"/>
      <c r="BY163" s="287"/>
    </row>
    <row r="164" spans="1:77" s="21" customFormat="1" hidden="1" x14ac:dyDescent="0.25">
      <c r="A164" s="23"/>
      <c r="B164" s="19"/>
      <c r="C164" s="36"/>
      <c r="D164" s="200"/>
      <c r="E164" s="200"/>
      <c r="F164" s="186">
        <f t="shared" si="141"/>
        <v>0</v>
      </c>
      <c r="G164" s="186">
        <f t="shared" si="142"/>
        <v>0</v>
      </c>
      <c r="H164" s="200"/>
      <c r="I164" s="200"/>
      <c r="J164" s="200"/>
      <c r="K164" s="200"/>
      <c r="L164" s="200"/>
      <c r="M164" s="200"/>
      <c r="N164" s="200"/>
      <c r="O164" s="200"/>
      <c r="P164" s="186">
        <f t="shared" si="144"/>
        <v>0</v>
      </c>
      <c r="Q164" s="186">
        <f t="shared" si="161"/>
        <v>0</v>
      </c>
      <c r="R164" s="684" t="e">
        <f t="shared" si="162"/>
        <v>#DIV/0!</v>
      </c>
      <c r="S164" s="200"/>
      <c r="T164" s="200"/>
      <c r="U164" s="200"/>
      <c r="V164" s="186">
        <f t="shared" si="145"/>
        <v>0</v>
      </c>
      <c r="W164" s="186">
        <f t="shared" si="146"/>
        <v>0</v>
      </c>
      <c r="X164" s="200"/>
      <c r="Y164" s="200"/>
      <c r="Z164" s="200"/>
      <c r="AA164" s="200"/>
      <c r="AB164" s="200"/>
      <c r="AC164" s="200"/>
      <c r="AD164" s="200"/>
      <c r="AE164" s="200"/>
      <c r="AF164" s="186">
        <f t="shared" si="158"/>
        <v>0</v>
      </c>
      <c r="AG164" s="186">
        <f t="shared" si="163"/>
        <v>0</v>
      </c>
      <c r="AH164" s="256" t="e">
        <f t="shared" si="164"/>
        <v>#DIV/0!</v>
      </c>
      <c r="AI164" s="695"/>
      <c r="AJ164" s="207">
        <f t="shared" si="148"/>
        <v>0</v>
      </c>
      <c r="AK164" s="425"/>
      <c r="AL164" s="186">
        <f t="shared" si="149"/>
        <v>0</v>
      </c>
      <c r="AM164" s="186">
        <f t="shared" si="150"/>
        <v>0</v>
      </c>
      <c r="AN164" s="200"/>
      <c r="AO164" s="200"/>
      <c r="AP164" s="200"/>
      <c r="AQ164" s="200"/>
      <c r="AR164" s="200"/>
      <c r="AS164" s="200"/>
      <c r="AT164" s="200"/>
      <c r="AU164" s="238"/>
      <c r="AV164" s="186">
        <f t="shared" si="165"/>
        <v>0</v>
      </c>
      <c r="AW164" s="277" t="e">
        <f t="shared" si="166"/>
        <v>#DIV/0!</v>
      </c>
      <c r="AX164" s="186">
        <f t="shared" si="152"/>
        <v>0</v>
      </c>
      <c r="AY164" s="186">
        <f t="shared" si="153"/>
        <v>0</v>
      </c>
      <c r="AZ164" s="200"/>
      <c r="BA164" s="200"/>
      <c r="BB164" s="200"/>
      <c r="BC164" s="200"/>
      <c r="BD164" s="200"/>
      <c r="BE164" s="200"/>
      <c r="BF164" s="200"/>
      <c r="BG164" s="200"/>
      <c r="BH164" s="186">
        <f t="shared" si="155"/>
        <v>0</v>
      </c>
      <c r="BI164" s="186">
        <f t="shared" si="156"/>
        <v>0</v>
      </c>
      <c r="BJ164" s="200"/>
      <c r="BK164" s="200"/>
      <c r="BL164" s="200"/>
      <c r="BM164" s="200"/>
      <c r="BN164" s="200"/>
      <c r="BO164" s="200"/>
      <c r="BP164" s="200"/>
      <c r="BQ164" s="397"/>
      <c r="BR164" s="413"/>
      <c r="BS164" s="413"/>
      <c r="BT164" s="413"/>
      <c r="BU164" s="413"/>
      <c r="BV164" s="413"/>
      <c r="BW164" s="413"/>
      <c r="BX164" s="413"/>
      <c r="BY164" s="413"/>
    </row>
    <row r="165" spans="1:77" s="21" customFormat="1" x14ac:dyDescent="0.25">
      <c r="A165" s="257">
        <v>8</v>
      </c>
      <c r="B165" s="42" t="s">
        <v>27</v>
      </c>
      <c r="C165" s="31"/>
      <c r="D165" s="148"/>
      <c r="E165" s="148"/>
      <c r="F165" s="148">
        <f t="shared" si="141"/>
        <v>0</v>
      </c>
      <c r="G165" s="148">
        <f t="shared" si="142"/>
        <v>0</v>
      </c>
      <c r="H165" s="212"/>
      <c r="I165" s="148"/>
      <c r="J165" s="148"/>
      <c r="K165" s="148"/>
      <c r="L165" s="148"/>
      <c r="M165" s="148"/>
      <c r="N165" s="148"/>
      <c r="O165" s="148"/>
      <c r="P165" s="148">
        <f t="shared" si="144"/>
        <v>0</v>
      </c>
      <c r="Q165" s="148">
        <f t="shared" si="161"/>
        <v>0</v>
      </c>
      <c r="R165" s="684" t="e">
        <f t="shared" si="162"/>
        <v>#DIV/0!</v>
      </c>
      <c r="S165" s="148"/>
      <c r="T165" s="148"/>
      <c r="U165" s="148"/>
      <c r="V165" s="148">
        <f t="shared" si="145"/>
        <v>0</v>
      </c>
      <c r="W165" s="148">
        <f t="shared" si="146"/>
        <v>0</v>
      </c>
      <c r="X165" s="148"/>
      <c r="Y165" s="148"/>
      <c r="Z165" s="148"/>
      <c r="AA165" s="148"/>
      <c r="AB165" s="148"/>
      <c r="AC165" s="148"/>
      <c r="AD165" s="148"/>
      <c r="AE165" s="148"/>
      <c r="AF165" s="148">
        <f t="shared" si="158"/>
        <v>0</v>
      </c>
      <c r="AG165" s="148">
        <f t="shared" si="163"/>
        <v>0</v>
      </c>
      <c r="AH165" s="684" t="e">
        <f t="shared" si="164"/>
        <v>#DIV/0!</v>
      </c>
      <c r="AI165" s="695"/>
      <c r="AJ165" s="212">
        <f t="shared" si="148"/>
        <v>0</v>
      </c>
      <c r="AK165" s="425"/>
      <c r="AL165" s="148">
        <f t="shared" si="149"/>
        <v>0</v>
      </c>
      <c r="AM165" s="148">
        <f t="shared" si="150"/>
        <v>0</v>
      </c>
      <c r="AN165" s="148"/>
      <c r="AO165" s="148"/>
      <c r="AP165" s="148"/>
      <c r="AQ165" s="148"/>
      <c r="AR165" s="148"/>
      <c r="AS165" s="148"/>
      <c r="AT165" s="148"/>
      <c r="AU165" s="240"/>
      <c r="AV165" s="148">
        <f t="shared" si="165"/>
        <v>0</v>
      </c>
      <c r="AW165" s="283" t="e">
        <f t="shared" si="166"/>
        <v>#DIV/0!</v>
      </c>
      <c r="AX165" s="148">
        <f t="shared" si="152"/>
        <v>0</v>
      </c>
      <c r="AY165" s="148">
        <f t="shared" si="153"/>
        <v>0</v>
      </c>
      <c r="AZ165" s="148"/>
      <c r="BA165" s="148"/>
      <c r="BB165" s="148"/>
      <c r="BC165" s="148"/>
      <c r="BD165" s="148"/>
      <c r="BE165" s="148"/>
      <c r="BF165" s="148"/>
      <c r="BG165" s="148"/>
      <c r="BH165" s="148">
        <f t="shared" si="155"/>
        <v>0</v>
      </c>
      <c r="BI165" s="148">
        <f t="shared" si="156"/>
        <v>0</v>
      </c>
      <c r="BJ165" s="148"/>
      <c r="BK165" s="148"/>
      <c r="BL165" s="148"/>
      <c r="BM165" s="148"/>
      <c r="BN165" s="148"/>
      <c r="BO165" s="148"/>
      <c r="BP165" s="148"/>
      <c r="BQ165" s="398"/>
      <c r="BR165" s="287"/>
      <c r="BS165" s="287"/>
      <c r="BT165" s="287"/>
      <c r="BU165" s="287"/>
      <c r="BV165" s="287"/>
      <c r="BW165" s="287"/>
      <c r="BX165" s="287"/>
      <c r="BY165" s="287"/>
    </row>
    <row r="166" spans="1:77" s="21" customFormat="1" hidden="1" x14ac:dyDescent="0.25">
      <c r="A166" s="28"/>
      <c r="B166" s="195"/>
      <c r="C166" s="36"/>
      <c r="D166" s="200"/>
      <c r="E166" s="200"/>
      <c r="F166" s="186">
        <f t="shared" si="141"/>
        <v>0</v>
      </c>
      <c r="G166" s="186">
        <f t="shared" si="142"/>
        <v>0</v>
      </c>
      <c r="H166" s="200"/>
      <c r="I166" s="200"/>
      <c r="J166" s="200"/>
      <c r="K166" s="200"/>
      <c r="L166" s="200"/>
      <c r="M166" s="200"/>
      <c r="N166" s="200"/>
      <c r="O166" s="200"/>
      <c r="P166" s="186">
        <f t="shared" si="144"/>
        <v>0</v>
      </c>
      <c r="Q166" s="186">
        <f t="shared" si="161"/>
        <v>0</v>
      </c>
      <c r="R166" s="684" t="e">
        <f t="shared" si="162"/>
        <v>#DIV/0!</v>
      </c>
      <c r="S166" s="200"/>
      <c r="T166" s="200"/>
      <c r="U166" s="200"/>
      <c r="V166" s="186">
        <f t="shared" si="145"/>
        <v>0</v>
      </c>
      <c r="W166" s="186">
        <f t="shared" si="146"/>
        <v>0</v>
      </c>
      <c r="X166" s="200"/>
      <c r="Y166" s="200"/>
      <c r="Z166" s="200"/>
      <c r="AA166" s="200"/>
      <c r="AB166" s="200"/>
      <c r="AC166" s="200"/>
      <c r="AD166" s="200"/>
      <c r="AE166" s="200"/>
      <c r="AF166" s="186">
        <f t="shared" si="158"/>
        <v>0</v>
      </c>
      <c r="AG166" s="186">
        <f t="shared" si="163"/>
        <v>0</v>
      </c>
      <c r="AH166" s="256" t="e">
        <f t="shared" si="164"/>
        <v>#DIV/0!</v>
      </c>
      <c r="AI166" s="695"/>
      <c r="AJ166" s="207">
        <f t="shared" si="148"/>
        <v>0</v>
      </c>
      <c r="AK166" s="425"/>
      <c r="AL166" s="186">
        <f t="shared" si="149"/>
        <v>0</v>
      </c>
      <c r="AM166" s="186">
        <f t="shared" si="150"/>
        <v>0</v>
      </c>
      <c r="AN166" s="200"/>
      <c r="AO166" s="200"/>
      <c r="AP166" s="200"/>
      <c r="AQ166" s="200"/>
      <c r="AR166" s="200"/>
      <c r="AS166" s="200"/>
      <c r="AT166" s="200"/>
      <c r="AU166" s="238"/>
      <c r="AV166" s="186">
        <f t="shared" si="165"/>
        <v>0</v>
      </c>
      <c r="AW166" s="277" t="e">
        <f t="shared" si="166"/>
        <v>#DIV/0!</v>
      </c>
      <c r="AX166" s="186">
        <f t="shared" si="152"/>
        <v>0</v>
      </c>
      <c r="AY166" s="186">
        <f t="shared" si="153"/>
        <v>0</v>
      </c>
      <c r="AZ166" s="200"/>
      <c r="BA166" s="200"/>
      <c r="BB166" s="200"/>
      <c r="BC166" s="200"/>
      <c r="BD166" s="200"/>
      <c r="BE166" s="200"/>
      <c r="BF166" s="200"/>
      <c r="BG166" s="200"/>
      <c r="BH166" s="186">
        <f t="shared" si="155"/>
        <v>0</v>
      </c>
      <c r="BI166" s="186">
        <f t="shared" si="156"/>
        <v>0</v>
      </c>
      <c r="BJ166" s="200"/>
      <c r="BK166" s="200"/>
      <c r="BL166" s="200"/>
      <c r="BM166" s="200"/>
      <c r="BN166" s="200"/>
      <c r="BO166" s="200"/>
      <c r="BP166" s="200"/>
      <c r="BQ166" s="397"/>
      <c r="BR166" s="413"/>
      <c r="BS166" s="413"/>
      <c r="BT166" s="413"/>
      <c r="BU166" s="413"/>
      <c r="BV166" s="413"/>
      <c r="BW166" s="413"/>
      <c r="BX166" s="413"/>
      <c r="BY166" s="413"/>
    </row>
    <row r="167" spans="1:77" s="21" customFormat="1" x14ac:dyDescent="0.25">
      <c r="A167" s="257">
        <v>9</v>
      </c>
      <c r="B167" s="42" t="s">
        <v>28</v>
      </c>
      <c r="C167" s="31"/>
      <c r="D167" s="148"/>
      <c r="E167" s="148"/>
      <c r="F167" s="148">
        <f t="shared" si="141"/>
        <v>0</v>
      </c>
      <c r="G167" s="148">
        <f t="shared" si="142"/>
        <v>0</v>
      </c>
      <c r="H167" s="212"/>
      <c r="I167" s="148"/>
      <c r="J167" s="148"/>
      <c r="K167" s="148"/>
      <c r="L167" s="148"/>
      <c r="M167" s="148"/>
      <c r="N167" s="148"/>
      <c r="O167" s="148"/>
      <c r="P167" s="148">
        <f t="shared" si="144"/>
        <v>0</v>
      </c>
      <c r="Q167" s="148">
        <f t="shared" si="161"/>
        <v>0</v>
      </c>
      <c r="R167" s="684" t="e">
        <f t="shared" si="162"/>
        <v>#DIV/0!</v>
      </c>
      <c r="S167" s="148"/>
      <c r="T167" s="148"/>
      <c r="U167" s="148"/>
      <c r="V167" s="148">
        <f t="shared" si="145"/>
        <v>0</v>
      </c>
      <c r="W167" s="148">
        <f t="shared" si="146"/>
        <v>0</v>
      </c>
      <c r="X167" s="148"/>
      <c r="Y167" s="148"/>
      <c r="Z167" s="148"/>
      <c r="AA167" s="148"/>
      <c r="AB167" s="148"/>
      <c r="AC167" s="148"/>
      <c r="AD167" s="148"/>
      <c r="AE167" s="148"/>
      <c r="AF167" s="148">
        <f t="shared" si="158"/>
        <v>0</v>
      </c>
      <c r="AG167" s="148">
        <f t="shared" si="163"/>
        <v>0</v>
      </c>
      <c r="AH167" s="684" t="e">
        <f t="shared" si="164"/>
        <v>#DIV/0!</v>
      </c>
      <c r="AI167" s="695"/>
      <c r="AJ167" s="212">
        <f t="shared" si="148"/>
        <v>0</v>
      </c>
      <c r="AK167" s="425"/>
      <c r="AL167" s="148">
        <f t="shared" si="149"/>
        <v>0</v>
      </c>
      <c r="AM167" s="148">
        <f t="shared" si="150"/>
        <v>0</v>
      </c>
      <c r="AN167" s="148"/>
      <c r="AO167" s="148"/>
      <c r="AP167" s="148"/>
      <c r="AQ167" s="148"/>
      <c r="AR167" s="148"/>
      <c r="AS167" s="148"/>
      <c r="AT167" s="148"/>
      <c r="AU167" s="240"/>
      <c r="AV167" s="148">
        <f t="shared" si="165"/>
        <v>0</v>
      </c>
      <c r="AW167" s="283" t="e">
        <f t="shared" si="166"/>
        <v>#DIV/0!</v>
      </c>
      <c r="AX167" s="148">
        <f t="shared" si="152"/>
        <v>0</v>
      </c>
      <c r="AY167" s="148">
        <f t="shared" si="153"/>
        <v>0</v>
      </c>
      <c r="AZ167" s="148"/>
      <c r="BA167" s="148"/>
      <c r="BB167" s="148"/>
      <c r="BC167" s="148"/>
      <c r="BD167" s="148"/>
      <c r="BE167" s="148"/>
      <c r="BF167" s="148"/>
      <c r="BG167" s="148"/>
      <c r="BH167" s="148">
        <f t="shared" si="155"/>
        <v>0</v>
      </c>
      <c r="BI167" s="148">
        <f t="shared" si="156"/>
        <v>0</v>
      </c>
      <c r="BJ167" s="148"/>
      <c r="BK167" s="148"/>
      <c r="BL167" s="148"/>
      <c r="BM167" s="148"/>
      <c r="BN167" s="148"/>
      <c r="BO167" s="148"/>
      <c r="BP167" s="148"/>
      <c r="BQ167" s="398"/>
      <c r="BR167" s="287"/>
      <c r="BS167" s="287"/>
      <c r="BT167" s="287"/>
      <c r="BU167" s="287"/>
      <c r="BV167" s="287"/>
      <c r="BW167" s="287"/>
      <c r="BX167" s="287"/>
      <c r="BY167" s="287"/>
    </row>
    <row r="168" spans="1:77" s="21" customFormat="1" hidden="1" x14ac:dyDescent="0.25">
      <c r="A168" s="28"/>
      <c r="B168" s="195"/>
      <c r="C168" s="36"/>
      <c r="D168" s="200"/>
      <c r="E168" s="200"/>
      <c r="F168" s="186">
        <f t="shared" si="141"/>
        <v>0</v>
      </c>
      <c r="G168" s="186">
        <f t="shared" si="142"/>
        <v>0</v>
      </c>
      <c r="H168" s="200"/>
      <c r="I168" s="200"/>
      <c r="J168" s="200"/>
      <c r="K168" s="200"/>
      <c r="L168" s="200"/>
      <c r="M168" s="200"/>
      <c r="N168" s="200"/>
      <c r="O168" s="200"/>
      <c r="P168" s="186">
        <f t="shared" si="144"/>
        <v>0</v>
      </c>
      <c r="Q168" s="186">
        <f t="shared" si="161"/>
        <v>0</v>
      </c>
      <c r="R168" s="684" t="e">
        <f t="shared" si="162"/>
        <v>#DIV/0!</v>
      </c>
      <c r="S168" s="200"/>
      <c r="T168" s="200"/>
      <c r="U168" s="200"/>
      <c r="V168" s="186">
        <f t="shared" si="145"/>
        <v>0</v>
      </c>
      <c r="W168" s="186">
        <f t="shared" si="146"/>
        <v>0</v>
      </c>
      <c r="X168" s="200"/>
      <c r="Y168" s="200"/>
      <c r="Z168" s="200"/>
      <c r="AA168" s="200"/>
      <c r="AB168" s="200"/>
      <c r="AC168" s="200"/>
      <c r="AD168" s="200"/>
      <c r="AE168" s="200"/>
      <c r="AF168" s="186">
        <f t="shared" si="158"/>
        <v>0</v>
      </c>
      <c r="AG168" s="186">
        <f t="shared" si="163"/>
        <v>0</v>
      </c>
      <c r="AH168" s="256" t="e">
        <f t="shared" si="164"/>
        <v>#DIV/0!</v>
      </c>
      <c r="AI168" s="695"/>
      <c r="AJ168" s="207">
        <f t="shared" si="148"/>
        <v>0</v>
      </c>
      <c r="AK168" s="425"/>
      <c r="AL168" s="186">
        <f t="shared" si="149"/>
        <v>0</v>
      </c>
      <c r="AM168" s="186">
        <f t="shared" si="150"/>
        <v>0</v>
      </c>
      <c r="AN168" s="200"/>
      <c r="AO168" s="200"/>
      <c r="AP168" s="200"/>
      <c r="AQ168" s="200"/>
      <c r="AR168" s="200"/>
      <c r="AS168" s="200"/>
      <c r="AT168" s="200"/>
      <c r="AU168" s="238"/>
      <c r="AV168" s="186">
        <f t="shared" si="165"/>
        <v>0</v>
      </c>
      <c r="AW168" s="277" t="e">
        <f t="shared" si="166"/>
        <v>#DIV/0!</v>
      </c>
      <c r="AX168" s="186">
        <f t="shared" si="152"/>
        <v>0</v>
      </c>
      <c r="AY168" s="186">
        <f t="shared" si="153"/>
        <v>0</v>
      </c>
      <c r="AZ168" s="200"/>
      <c r="BA168" s="200"/>
      <c r="BB168" s="200"/>
      <c r="BC168" s="200"/>
      <c r="BD168" s="200"/>
      <c r="BE168" s="200"/>
      <c r="BF168" s="200"/>
      <c r="BG168" s="200"/>
      <c r="BH168" s="186">
        <f t="shared" si="155"/>
        <v>0</v>
      </c>
      <c r="BI168" s="186">
        <f t="shared" si="156"/>
        <v>0</v>
      </c>
      <c r="BJ168" s="200"/>
      <c r="BK168" s="200"/>
      <c r="BL168" s="200"/>
      <c r="BM168" s="200"/>
      <c r="BN168" s="200"/>
      <c r="BO168" s="200"/>
      <c r="BP168" s="200"/>
      <c r="BQ168" s="397"/>
      <c r="BR168" s="413"/>
      <c r="BS168" s="413"/>
      <c r="BT168" s="413"/>
      <c r="BU168" s="413"/>
      <c r="BV168" s="413"/>
      <c r="BW168" s="413"/>
      <c r="BX168" s="413"/>
      <c r="BY168" s="413"/>
    </row>
    <row r="169" spans="1:77" s="21" customFormat="1" x14ac:dyDescent="0.25">
      <c r="A169" s="257">
        <v>10</v>
      </c>
      <c r="B169" s="42" t="s">
        <v>29</v>
      </c>
      <c r="C169" s="31"/>
      <c r="D169" s="148"/>
      <c r="E169" s="148"/>
      <c r="F169" s="148">
        <f t="shared" si="141"/>
        <v>0</v>
      </c>
      <c r="G169" s="148">
        <f t="shared" si="142"/>
        <v>0</v>
      </c>
      <c r="H169" s="212"/>
      <c r="I169" s="148"/>
      <c r="J169" s="148"/>
      <c r="K169" s="148"/>
      <c r="L169" s="148"/>
      <c r="M169" s="148"/>
      <c r="N169" s="148"/>
      <c r="O169" s="148"/>
      <c r="P169" s="148">
        <f t="shared" si="144"/>
        <v>0</v>
      </c>
      <c r="Q169" s="148">
        <f t="shared" si="161"/>
        <v>0</v>
      </c>
      <c r="R169" s="684" t="e">
        <f t="shared" si="162"/>
        <v>#DIV/0!</v>
      </c>
      <c r="S169" s="148"/>
      <c r="T169" s="148"/>
      <c r="U169" s="148"/>
      <c r="V169" s="148">
        <f t="shared" si="145"/>
        <v>0</v>
      </c>
      <c r="W169" s="148">
        <f t="shared" si="146"/>
        <v>0</v>
      </c>
      <c r="X169" s="148"/>
      <c r="Y169" s="148"/>
      <c r="Z169" s="148"/>
      <c r="AA169" s="148"/>
      <c r="AB169" s="148"/>
      <c r="AC169" s="148"/>
      <c r="AD169" s="148"/>
      <c r="AE169" s="148"/>
      <c r="AF169" s="148">
        <f t="shared" si="158"/>
        <v>0</v>
      </c>
      <c r="AG169" s="148">
        <f t="shared" si="163"/>
        <v>0</v>
      </c>
      <c r="AH169" s="684" t="e">
        <f t="shared" si="164"/>
        <v>#DIV/0!</v>
      </c>
      <c r="AI169" s="695"/>
      <c r="AJ169" s="212">
        <f t="shared" si="148"/>
        <v>0</v>
      </c>
      <c r="AK169" s="425"/>
      <c r="AL169" s="148">
        <f t="shared" si="149"/>
        <v>0</v>
      </c>
      <c r="AM169" s="148">
        <f t="shared" si="150"/>
        <v>0</v>
      </c>
      <c r="AN169" s="148"/>
      <c r="AO169" s="148"/>
      <c r="AP169" s="148"/>
      <c r="AQ169" s="148"/>
      <c r="AR169" s="148"/>
      <c r="AS169" s="148"/>
      <c r="AT169" s="148"/>
      <c r="AU169" s="240"/>
      <c r="AV169" s="148">
        <f t="shared" si="165"/>
        <v>0</v>
      </c>
      <c r="AW169" s="283" t="e">
        <f t="shared" si="166"/>
        <v>#DIV/0!</v>
      </c>
      <c r="AX169" s="148">
        <f t="shared" si="152"/>
        <v>0</v>
      </c>
      <c r="AY169" s="148">
        <f t="shared" si="153"/>
        <v>0</v>
      </c>
      <c r="AZ169" s="148"/>
      <c r="BA169" s="148"/>
      <c r="BB169" s="148"/>
      <c r="BC169" s="148"/>
      <c r="BD169" s="148"/>
      <c r="BE169" s="148"/>
      <c r="BF169" s="148"/>
      <c r="BG169" s="148"/>
      <c r="BH169" s="148">
        <f t="shared" si="155"/>
        <v>0</v>
      </c>
      <c r="BI169" s="148">
        <f t="shared" si="156"/>
        <v>0</v>
      </c>
      <c r="BJ169" s="148"/>
      <c r="BK169" s="148"/>
      <c r="BL169" s="148"/>
      <c r="BM169" s="148"/>
      <c r="BN169" s="148"/>
      <c r="BO169" s="148"/>
      <c r="BP169" s="148"/>
      <c r="BQ169" s="398"/>
      <c r="BR169" s="287"/>
      <c r="BS169" s="287"/>
      <c r="BT169" s="287"/>
      <c r="BU169" s="287"/>
      <c r="BV169" s="287"/>
      <c r="BW169" s="287"/>
      <c r="BX169" s="287"/>
      <c r="BY169" s="287"/>
    </row>
    <row r="170" spans="1:77" s="21" customFormat="1" hidden="1" x14ac:dyDescent="0.25">
      <c r="A170" s="28"/>
      <c r="B170" s="195"/>
      <c r="C170" s="36"/>
      <c r="D170" s="186"/>
      <c r="E170" s="186"/>
      <c r="F170" s="186">
        <f t="shared" si="141"/>
        <v>0</v>
      </c>
      <c r="G170" s="186">
        <f t="shared" si="142"/>
        <v>0</v>
      </c>
      <c r="H170" s="200"/>
      <c r="I170" s="186"/>
      <c r="J170" s="186"/>
      <c r="K170" s="186"/>
      <c r="L170" s="186"/>
      <c r="M170" s="186"/>
      <c r="N170" s="186"/>
      <c r="O170" s="186"/>
      <c r="P170" s="186">
        <f t="shared" si="144"/>
        <v>0</v>
      </c>
      <c r="Q170" s="186">
        <f t="shared" si="161"/>
        <v>0</v>
      </c>
      <c r="R170" s="684" t="e">
        <f t="shared" si="162"/>
        <v>#DIV/0!</v>
      </c>
      <c r="S170" s="186"/>
      <c r="T170" s="186"/>
      <c r="U170" s="186"/>
      <c r="V170" s="186">
        <f t="shared" si="145"/>
        <v>0</v>
      </c>
      <c r="W170" s="186">
        <f t="shared" si="146"/>
        <v>0</v>
      </c>
      <c r="X170" s="186"/>
      <c r="Y170" s="186"/>
      <c r="Z170" s="186"/>
      <c r="AA170" s="186"/>
      <c r="AB170" s="186"/>
      <c r="AC170" s="186"/>
      <c r="AD170" s="186"/>
      <c r="AE170" s="186"/>
      <c r="AF170" s="186">
        <f t="shared" si="158"/>
        <v>0</v>
      </c>
      <c r="AG170" s="186">
        <f t="shared" si="163"/>
        <v>0</v>
      </c>
      <c r="AH170" s="256" t="e">
        <f t="shared" si="164"/>
        <v>#DIV/0!</v>
      </c>
      <c r="AI170" s="695"/>
      <c r="AJ170" s="207">
        <f t="shared" si="148"/>
        <v>0</v>
      </c>
      <c r="AK170" s="425"/>
      <c r="AL170" s="186">
        <f t="shared" si="149"/>
        <v>0</v>
      </c>
      <c r="AM170" s="186">
        <f t="shared" si="150"/>
        <v>0</v>
      </c>
      <c r="AN170" s="186"/>
      <c r="AO170" s="186"/>
      <c r="AP170" s="186"/>
      <c r="AQ170" s="186"/>
      <c r="AR170" s="186"/>
      <c r="AS170" s="186"/>
      <c r="AT170" s="186"/>
      <c r="AU170" s="239"/>
      <c r="AV170" s="186">
        <f t="shared" si="165"/>
        <v>0</v>
      </c>
      <c r="AW170" s="277" t="e">
        <f t="shared" si="166"/>
        <v>#DIV/0!</v>
      </c>
      <c r="AX170" s="186">
        <f t="shared" si="152"/>
        <v>0</v>
      </c>
      <c r="AY170" s="186">
        <f t="shared" si="153"/>
        <v>0</v>
      </c>
      <c r="AZ170" s="186"/>
      <c r="BA170" s="186"/>
      <c r="BB170" s="186"/>
      <c r="BC170" s="186"/>
      <c r="BD170" s="186"/>
      <c r="BE170" s="186"/>
      <c r="BF170" s="186"/>
      <c r="BG170" s="186"/>
      <c r="BH170" s="186">
        <f t="shared" si="155"/>
        <v>0</v>
      </c>
      <c r="BI170" s="186">
        <f t="shared" si="156"/>
        <v>0</v>
      </c>
      <c r="BJ170" s="186"/>
      <c r="BK170" s="186"/>
      <c r="BL170" s="186"/>
      <c r="BM170" s="186"/>
      <c r="BN170" s="186"/>
      <c r="BO170" s="186"/>
      <c r="BP170" s="186"/>
      <c r="BQ170" s="395"/>
      <c r="BR170" s="413"/>
      <c r="BS170" s="413"/>
      <c r="BT170" s="413"/>
      <c r="BU170" s="413"/>
      <c r="BV170" s="413"/>
      <c r="BW170" s="413"/>
      <c r="BX170" s="413"/>
      <c r="BY170" s="413"/>
    </row>
    <row r="171" spans="1:77" x14ac:dyDescent="0.25">
      <c r="A171" s="257">
        <v>11</v>
      </c>
      <c r="B171" s="42" t="s">
        <v>30</v>
      </c>
      <c r="C171" s="93"/>
      <c r="D171" s="148"/>
      <c r="E171" s="148"/>
      <c r="F171" s="148">
        <f t="shared" si="141"/>
        <v>0</v>
      </c>
      <c r="G171" s="148">
        <f t="shared" si="142"/>
        <v>0</v>
      </c>
      <c r="H171" s="148"/>
      <c r="I171" s="148"/>
      <c r="J171" s="148"/>
      <c r="K171" s="148"/>
      <c r="L171" s="148"/>
      <c r="M171" s="148"/>
      <c r="N171" s="148"/>
      <c r="O171" s="148"/>
      <c r="P171" s="148">
        <f t="shared" si="144"/>
        <v>0</v>
      </c>
      <c r="Q171" s="148">
        <f t="shared" si="161"/>
        <v>0</v>
      </c>
      <c r="R171" s="744" t="e">
        <f t="shared" si="162"/>
        <v>#DIV/0!</v>
      </c>
      <c r="S171" s="148"/>
      <c r="T171" s="148"/>
      <c r="U171" s="148"/>
      <c r="V171" s="148">
        <f t="shared" si="145"/>
        <v>0</v>
      </c>
      <c r="W171" s="148">
        <f t="shared" si="146"/>
        <v>0</v>
      </c>
      <c r="X171" s="148"/>
      <c r="Y171" s="148"/>
      <c r="Z171" s="148"/>
      <c r="AA171" s="148"/>
      <c r="AB171" s="148"/>
      <c r="AC171" s="148"/>
      <c r="AD171" s="148"/>
      <c r="AE171" s="148"/>
      <c r="AF171" s="148">
        <f t="shared" si="158"/>
        <v>0</v>
      </c>
      <c r="AG171" s="148">
        <f t="shared" si="163"/>
        <v>0</v>
      </c>
      <c r="AH171" s="744" t="e">
        <f t="shared" si="164"/>
        <v>#DIV/0!</v>
      </c>
      <c r="AI171" s="695"/>
      <c r="AJ171" s="148">
        <f t="shared" si="148"/>
        <v>0</v>
      </c>
      <c r="AK171" s="148"/>
      <c r="AL171" s="148">
        <f t="shared" si="149"/>
        <v>0</v>
      </c>
      <c r="AM171" s="148">
        <f t="shared" si="150"/>
        <v>0</v>
      </c>
      <c r="AN171" s="148"/>
      <c r="AO171" s="148"/>
      <c r="AP171" s="148"/>
      <c r="AQ171" s="148"/>
      <c r="AR171" s="148"/>
      <c r="AS171" s="148"/>
      <c r="AT171" s="148"/>
      <c r="AU171" s="148"/>
      <c r="AV171" s="148">
        <f t="shared" si="165"/>
        <v>0</v>
      </c>
      <c r="AW171" s="148" t="e">
        <f t="shared" si="166"/>
        <v>#DIV/0!</v>
      </c>
      <c r="AX171" s="148">
        <f t="shared" si="152"/>
        <v>0</v>
      </c>
      <c r="AY171" s="148">
        <f t="shared" si="153"/>
        <v>0</v>
      </c>
      <c r="AZ171" s="148"/>
      <c r="BA171" s="148"/>
      <c r="BB171" s="148"/>
      <c r="BC171" s="148"/>
      <c r="BD171" s="148"/>
      <c r="BE171" s="148"/>
      <c r="BF171" s="148"/>
      <c r="BG171" s="148"/>
      <c r="BH171" s="148">
        <f t="shared" si="155"/>
        <v>0</v>
      </c>
      <c r="BI171" s="148">
        <f t="shared" si="156"/>
        <v>0</v>
      </c>
      <c r="BJ171" s="148"/>
      <c r="BK171" s="148"/>
      <c r="BL171" s="148"/>
      <c r="BM171" s="148"/>
      <c r="BN171" s="148"/>
      <c r="BO171" s="148"/>
      <c r="BP171" s="148"/>
      <c r="BQ171" s="148"/>
      <c r="BR171" s="148"/>
      <c r="BS171" s="148"/>
      <c r="BT171" s="287"/>
      <c r="BU171" s="287"/>
      <c r="BV171" s="287"/>
      <c r="BW171" s="287"/>
      <c r="BX171" s="287"/>
      <c r="BY171" s="287"/>
    </row>
    <row r="172" spans="1:77" hidden="1" x14ac:dyDescent="0.25">
      <c r="A172" s="28"/>
      <c r="B172" s="196"/>
      <c r="C172" s="31"/>
      <c r="D172" s="212"/>
      <c r="E172" s="212"/>
      <c r="F172" s="148">
        <f t="shared" si="141"/>
        <v>0</v>
      </c>
      <c r="G172" s="148">
        <f t="shared" si="142"/>
        <v>0</v>
      </c>
      <c r="H172" s="212"/>
      <c r="I172" s="212"/>
      <c r="J172" s="212"/>
      <c r="K172" s="212"/>
      <c r="L172" s="212"/>
      <c r="M172" s="212"/>
      <c r="N172" s="212"/>
      <c r="O172" s="212"/>
      <c r="P172" s="148">
        <f t="shared" si="144"/>
        <v>0</v>
      </c>
      <c r="Q172" s="148">
        <f t="shared" si="161"/>
        <v>0</v>
      </c>
      <c r="R172" s="684" t="e">
        <f t="shared" si="162"/>
        <v>#DIV/0!</v>
      </c>
      <c r="S172" s="212"/>
      <c r="T172" s="212"/>
      <c r="U172" s="212"/>
      <c r="V172" s="148">
        <f t="shared" si="145"/>
        <v>0</v>
      </c>
      <c r="W172" s="148">
        <f t="shared" si="146"/>
        <v>0</v>
      </c>
      <c r="X172" s="212"/>
      <c r="Y172" s="212"/>
      <c r="Z172" s="212"/>
      <c r="AA172" s="212"/>
      <c r="AB172" s="212"/>
      <c r="AC172" s="212"/>
      <c r="AD172" s="212"/>
      <c r="AE172" s="212"/>
      <c r="AF172" s="148">
        <f t="shared" si="158"/>
        <v>0</v>
      </c>
      <c r="AG172" s="148">
        <f t="shared" si="163"/>
        <v>0</v>
      </c>
      <c r="AH172" s="684" t="e">
        <f t="shared" si="164"/>
        <v>#DIV/0!</v>
      </c>
      <c r="AI172" s="695"/>
      <c r="AJ172" s="212">
        <f t="shared" si="148"/>
        <v>0</v>
      </c>
      <c r="AK172" s="425"/>
      <c r="AL172" s="148">
        <f t="shared" si="149"/>
        <v>0</v>
      </c>
      <c r="AM172" s="148">
        <f t="shared" si="150"/>
        <v>0</v>
      </c>
      <c r="AN172" s="212"/>
      <c r="AO172" s="212"/>
      <c r="AP172" s="212"/>
      <c r="AQ172" s="212"/>
      <c r="AR172" s="212"/>
      <c r="AS172" s="212"/>
      <c r="AT172" s="212"/>
      <c r="AU172" s="273"/>
      <c r="AV172" s="148">
        <f t="shared" si="165"/>
        <v>0</v>
      </c>
      <c r="AW172" s="283" t="e">
        <f t="shared" si="166"/>
        <v>#DIV/0!</v>
      </c>
      <c r="AX172" s="148">
        <f t="shared" si="152"/>
        <v>0</v>
      </c>
      <c r="AY172" s="148">
        <f t="shared" si="153"/>
        <v>0</v>
      </c>
      <c r="AZ172" s="212"/>
      <c r="BA172" s="212"/>
      <c r="BB172" s="212"/>
      <c r="BC172" s="212"/>
      <c r="BD172" s="212"/>
      <c r="BE172" s="212"/>
      <c r="BF172" s="212"/>
      <c r="BG172" s="212"/>
      <c r="BH172" s="148">
        <f t="shared" si="155"/>
        <v>0</v>
      </c>
      <c r="BI172" s="148">
        <f t="shared" si="156"/>
        <v>0</v>
      </c>
      <c r="BJ172" s="212"/>
      <c r="BK172" s="212"/>
      <c r="BL172" s="212"/>
      <c r="BM172" s="212"/>
      <c r="BN172" s="212"/>
      <c r="BO172" s="212"/>
      <c r="BP172" s="212"/>
      <c r="BQ172" s="399"/>
      <c r="BR172" s="287"/>
      <c r="BS172" s="287"/>
      <c r="BT172" s="287"/>
      <c r="BU172" s="287"/>
      <c r="BV172" s="287"/>
      <c r="BW172" s="287"/>
      <c r="BX172" s="287"/>
      <c r="BY172" s="287"/>
    </row>
    <row r="173" spans="1:77" s="21" customFormat="1" x14ac:dyDescent="0.25">
      <c r="A173" s="257">
        <v>12</v>
      </c>
      <c r="B173" s="42" t="s">
        <v>29</v>
      </c>
      <c r="C173" s="93"/>
      <c r="D173" s="148"/>
      <c r="E173" s="148"/>
      <c r="F173" s="148">
        <f t="shared" si="141"/>
        <v>0</v>
      </c>
      <c r="G173" s="148">
        <f t="shared" si="142"/>
        <v>0</v>
      </c>
      <c r="H173" s="148"/>
      <c r="I173" s="148"/>
      <c r="J173" s="148"/>
      <c r="K173" s="148"/>
      <c r="L173" s="148"/>
      <c r="M173" s="148"/>
      <c r="N173" s="148"/>
      <c r="O173" s="148"/>
      <c r="P173" s="148">
        <f t="shared" si="144"/>
        <v>0</v>
      </c>
      <c r="Q173" s="148">
        <f t="shared" si="161"/>
        <v>0</v>
      </c>
      <c r="R173" s="684" t="e">
        <f t="shared" si="162"/>
        <v>#DIV/0!</v>
      </c>
      <c r="S173" s="148"/>
      <c r="T173" s="148"/>
      <c r="U173" s="148"/>
      <c r="V173" s="148">
        <f t="shared" si="145"/>
        <v>0</v>
      </c>
      <c r="W173" s="148">
        <f t="shared" si="146"/>
        <v>0</v>
      </c>
      <c r="X173" s="148"/>
      <c r="Y173" s="148"/>
      <c r="Z173" s="148"/>
      <c r="AA173" s="148"/>
      <c r="AB173" s="148"/>
      <c r="AC173" s="148"/>
      <c r="AD173" s="148"/>
      <c r="AE173" s="148"/>
      <c r="AF173" s="148">
        <f t="shared" si="158"/>
        <v>0</v>
      </c>
      <c r="AG173" s="148">
        <f t="shared" si="163"/>
        <v>0</v>
      </c>
      <c r="AH173" s="744" t="e">
        <f t="shared" si="164"/>
        <v>#DIV/0!</v>
      </c>
      <c r="AI173" s="695"/>
      <c r="AJ173" s="148">
        <f t="shared" si="148"/>
        <v>0</v>
      </c>
      <c r="AK173" s="425"/>
      <c r="AL173" s="148">
        <f t="shared" si="149"/>
        <v>0</v>
      </c>
      <c r="AM173" s="148">
        <f t="shared" si="150"/>
        <v>0</v>
      </c>
      <c r="AN173" s="148"/>
      <c r="AO173" s="148"/>
      <c r="AP173" s="148"/>
      <c r="AQ173" s="148"/>
      <c r="AR173" s="148"/>
      <c r="AS173" s="148"/>
      <c r="AT173" s="148"/>
      <c r="AU173" s="148"/>
      <c r="AV173" s="148">
        <f t="shared" si="165"/>
        <v>0</v>
      </c>
      <c r="AW173" s="283" t="e">
        <f t="shared" si="166"/>
        <v>#DIV/0!</v>
      </c>
      <c r="AX173" s="148">
        <f t="shared" si="152"/>
        <v>0</v>
      </c>
      <c r="AY173" s="148">
        <f t="shared" si="153"/>
        <v>0</v>
      </c>
      <c r="AZ173" s="148"/>
      <c r="BA173" s="148"/>
      <c r="BB173" s="148"/>
      <c r="BC173" s="148"/>
      <c r="BD173" s="148"/>
      <c r="BE173" s="148"/>
      <c r="BF173" s="148"/>
      <c r="BG173" s="148"/>
      <c r="BH173" s="148">
        <f t="shared" si="155"/>
        <v>0</v>
      </c>
      <c r="BI173" s="148">
        <f t="shared" si="156"/>
        <v>0</v>
      </c>
      <c r="BJ173" s="148"/>
      <c r="BK173" s="148"/>
      <c r="BL173" s="148"/>
      <c r="BM173" s="148"/>
      <c r="BN173" s="148"/>
      <c r="BO173" s="148"/>
      <c r="BP173" s="148"/>
      <c r="BQ173" s="398"/>
      <c r="BR173" s="287"/>
      <c r="BS173" s="287"/>
      <c r="BT173" s="287"/>
      <c r="BU173" s="287"/>
      <c r="BV173" s="287"/>
      <c r="BW173" s="287"/>
      <c r="BX173" s="287"/>
      <c r="BY173" s="287"/>
    </row>
    <row r="174" spans="1:77" s="47" customFormat="1" hidden="1" x14ac:dyDescent="0.25">
      <c r="A174" s="73"/>
      <c r="B174" s="426"/>
      <c r="C174" s="448"/>
      <c r="D174" s="444"/>
      <c r="E174" s="444"/>
      <c r="F174" s="440">
        <f t="shared" si="141"/>
        <v>0</v>
      </c>
      <c r="G174" s="440">
        <f t="shared" si="142"/>
        <v>0</v>
      </c>
      <c r="H174" s="207"/>
      <c r="I174" s="186"/>
      <c r="J174" s="186"/>
      <c r="K174" s="186"/>
      <c r="L174" s="186"/>
      <c r="M174" s="186"/>
      <c r="N174" s="207"/>
      <c r="O174" s="207"/>
      <c r="P174" s="186">
        <f t="shared" si="144"/>
        <v>0</v>
      </c>
      <c r="Q174" s="186">
        <f t="shared" si="161"/>
        <v>0</v>
      </c>
      <c r="R174" s="684" t="e">
        <f t="shared" si="162"/>
        <v>#DIV/0!</v>
      </c>
      <c r="S174" s="186"/>
      <c r="T174" s="186"/>
      <c r="U174" s="186"/>
      <c r="V174" s="186">
        <f t="shared" si="145"/>
        <v>0</v>
      </c>
      <c r="W174" s="186">
        <f t="shared" si="146"/>
        <v>0</v>
      </c>
      <c r="X174" s="186"/>
      <c r="Y174" s="186"/>
      <c r="Z174" s="186"/>
      <c r="AA174" s="186"/>
      <c r="AB174" s="186"/>
      <c r="AC174" s="186"/>
      <c r="AD174" s="207"/>
      <c r="AE174" s="207"/>
      <c r="AF174" s="186">
        <f t="shared" si="158"/>
        <v>0</v>
      </c>
      <c r="AG174" s="186">
        <f t="shared" si="163"/>
        <v>0</v>
      </c>
      <c r="AH174" s="256" t="e">
        <f t="shared" si="164"/>
        <v>#DIV/0!</v>
      </c>
      <c r="AI174" s="695"/>
      <c r="AJ174" s="207">
        <f t="shared" si="148"/>
        <v>0</v>
      </c>
      <c r="AK174" s="425"/>
      <c r="AL174" s="440">
        <f t="shared" si="149"/>
        <v>0</v>
      </c>
      <c r="AM174" s="440">
        <f t="shared" si="150"/>
        <v>0</v>
      </c>
      <c r="AN174" s="440"/>
      <c r="AO174" s="440"/>
      <c r="AP174" s="440"/>
      <c r="AQ174" s="440"/>
      <c r="AR174" s="440"/>
      <c r="AS174" s="440"/>
      <c r="AT174" s="444"/>
      <c r="AU174" s="449"/>
      <c r="AV174" s="440">
        <f t="shared" si="165"/>
        <v>0</v>
      </c>
      <c r="AW174" s="441" t="e">
        <f t="shared" si="166"/>
        <v>#DIV/0!</v>
      </c>
      <c r="AX174" s="440">
        <f t="shared" si="152"/>
        <v>0</v>
      </c>
      <c r="AY174" s="440">
        <f t="shared" si="153"/>
        <v>0</v>
      </c>
      <c r="AZ174" s="440"/>
      <c r="BA174" s="440"/>
      <c r="BB174" s="440"/>
      <c r="BC174" s="440"/>
      <c r="BD174" s="440"/>
      <c r="BE174" s="440"/>
      <c r="BF174" s="444"/>
      <c r="BG174" s="444"/>
      <c r="BH174" s="440">
        <f t="shared" si="155"/>
        <v>0</v>
      </c>
      <c r="BI174" s="440">
        <f t="shared" si="156"/>
        <v>0</v>
      </c>
      <c r="BJ174" s="440"/>
      <c r="BK174" s="440"/>
      <c r="BL174" s="440"/>
      <c r="BM174" s="440"/>
      <c r="BN174" s="440"/>
      <c r="BO174" s="440"/>
      <c r="BP174" s="440"/>
      <c r="BQ174" s="442"/>
      <c r="BR174" s="414"/>
      <c r="BS174" s="414"/>
      <c r="BT174" s="414"/>
      <c r="BU174" s="414"/>
      <c r="BV174" s="414"/>
      <c r="BW174" s="414"/>
      <c r="BX174" s="414"/>
      <c r="BY174" s="414"/>
    </row>
    <row r="175" spans="1:77" s="661" customFormat="1" x14ac:dyDescent="0.25">
      <c r="A175" s="257">
        <v>4</v>
      </c>
      <c r="B175" s="515" t="s">
        <v>42</v>
      </c>
      <c r="C175" s="523"/>
      <c r="D175" s="521">
        <f>D176+D255+D334+D377+D408</f>
        <v>5.8999999999999995</v>
      </c>
      <c r="E175" s="521">
        <f>E176+E255+E334+E377+E408</f>
        <v>5.8999999999999995</v>
      </c>
      <c r="F175" s="521">
        <f t="shared" si="141"/>
        <v>0</v>
      </c>
      <c r="G175" s="521">
        <f t="shared" si="142"/>
        <v>0.193248</v>
      </c>
      <c r="H175" s="521">
        <f t="shared" ref="H175:O175" si="167">H176+H255+H334+H377+H408</f>
        <v>0</v>
      </c>
      <c r="I175" s="521">
        <f t="shared" si="167"/>
        <v>0.193248</v>
      </c>
      <c r="J175" s="521">
        <f t="shared" si="167"/>
        <v>0</v>
      </c>
      <c r="K175" s="521">
        <f t="shared" si="167"/>
        <v>0</v>
      </c>
      <c r="L175" s="521">
        <f t="shared" si="167"/>
        <v>0</v>
      </c>
      <c r="M175" s="521">
        <f t="shared" si="167"/>
        <v>0</v>
      </c>
      <c r="N175" s="521">
        <f t="shared" si="167"/>
        <v>0</v>
      </c>
      <c r="O175" s="521">
        <f t="shared" si="167"/>
        <v>0</v>
      </c>
      <c r="P175" s="521">
        <f t="shared" si="144"/>
        <v>5.7067519999999998</v>
      </c>
      <c r="Q175" s="521">
        <f t="shared" si="161"/>
        <v>0.193248</v>
      </c>
      <c r="R175" s="685" t="e">
        <f t="shared" si="162"/>
        <v>#DIV/0!</v>
      </c>
      <c r="S175" s="521">
        <f>S176+S255+S334+S377+S408</f>
        <v>0</v>
      </c>
      <c r="T175" s="521">
        <f>T176+T255+T334+T377+T408</f>
        <v>0</v>
      </c>
      <c r="U175" s="521">
        <f>U176+U255+U334+U377+U408</f>
        <v>0.16458999999999999</v>
      </c>
      <c r="V175" s="521">
        <f t="shared" si="145"/>
        <v>0</v>
      </c>
      <c r="W175" s="521">
        <f t="shared" si="146"/>
        <v>7.7970000000000001E-3</v>
      </c>
      <c r="X175" s="521">
        <f t="shared" ref="X175:AE175" si="168">X176+X255+X334+X377+X408</f>
        <v>0</v>
      </c>
      <c r="Y175" s="521">
        <f t="shared" si="168"/>
        <v>7.7970000000000001E-3</v>
      </c>
      <c r="Z175" s="521">
        <f t="shared" si="168"/>
        <v>0</v>
      </c>
      <c r="AA175" s="521">
        <f t="shared" si="168"/>
        <v>0</v>
      </c>
      <c r="AB175" s="521">
        <f t="shared" si="168"/>
        <v>0</v>
      </c>
      <c r="AC175" s="521">
        <f t="shared" si="168"/>
        <v>0</v>
      </c>
      <c r="AD175" s="521">
        <f t="shared" si="168"/>
        <v>0</v>
      </c>
      <c r="AE175" s="521">
        <f t="shared" si="168"/>
        <v>0</v>
      </c>
      <c r="AF175" s="521">
        <f t="shared" si="158"/>
        <v>4.8276130000000004</v>
      </c>
      <c r="AG175" s="521">
        <f t="shared" si="163"/>
        <v>7.7970000000000001E-3</v>
      </c>
      <c r="AH175" s="687" t="e">
        <f t="shared" si="164"/>
        <v>#DIV/0!</v>
      </c>
      <c r="AI175" s="751"/>
      <c r="AJ175" s="521">
        <f t="shared" si="148"/>
        <v>0.17238699999999998</v>
      </c>
      <c r="AK175" s="600"/>
      <c r="AL175" s="521">
        <f t="shared" si="149"/>
        <v>0</v>
      </c>
      <c r="AM175" s="521">
        <f t="shared" si="150"/>
        <v>0</v>
      </c>
      <c r="AN175" s="521">
        <f t="shared" ref="AN175:AU175" si="169">AN176+AN255+AN334+AN377+AN408</f>
        <v>0</v>
      </c>
      <c r="AO175" s="521">
        <f t="shared" si="169"/>
        <v>0</v>
      </c>
      <c r="AP175" s="521">
        <f t="shared" si="169"/>
        <v>0</v>
      </c>
      <c r="AQ175" s="521">
        <f t="shared" si="169"/>
        <v>0</v>
      </c>
      <c r="AR175" s="521">
        <f t="shared" si="169"/>
        <v>0</v>
      </c>
      <c r="AS175" s="521">
        <f t="shared" si="169"/>
        <v>0</v>
      </c>
      <c r="AT175" s="521">
        <f t="shared" si="169"/>
        <v>0</v>
      </c>
      <c r="AU175" s="521">
        <f t="shared" si="169"/>
        <v>0</v>
      </c>
      <c r="AV175" s="192">
        <f t="shared" si="165"/>
        <v>0</v>
      </c>
      <c r="AW175" s="599" t="e">
        <f t="shared" si="166"/>
        <v>#DIV/0!</v>
      </c>
      <c r="AX175" s="521">
        <f t="shared" si="152"/>
        <v>0</v>
      </c>
      <c r="AY175" s="521">
        <f t="shared" si="153"/>
        <v>0</v>
      </c>
      <c r="AZ175" s="521">
        <f t="shared" ref="AZ175:BG175" si="170">AZ176+AZ255+AZ334+AZ377+AZ408</f>
        <v>0</v>
      </c>
      <c r="BA175" s="521">
        <f t="shared" si="170"/>
        <v>0</v>
      </c>
      <c r="BB175" s="521">
        <f t="shared" si="170"/>
        <v>0</v>
      </c>
      <c r="BC175" s="521">
        <f t="shared" si="170"/>
        <v>0</v>
      </c>
      <c r="BD175" s="521">
        <f t="shared" si="170"/>
        <v>0</v>
      </c>
      <c r="BE175" s="521">
        <f t="shared" si="170"/>
        <v>0</v>
      </c>
      <c r="BF175" s="521">
        <f t="shared" si="170"/>
        <v>0</v>
      </c>
      <c r="BG175" s="521">
        <f t="shared" si="170"/>
        <v>0</v>
      </c>
      <c r="BH175" s="521">
        <f t="shared" si="155"/>
        <v>0</v>
      </c>
      <c r="BI175" s="521">
        <f t="shared" si="156"/>
        <v>0</v>
      </c>
      <c r="BJ175" s="521">
        <f t="shared" ref="BJ175:BP175" si="171">BJ176+BJ255+BJ334+BJ377+BJ408</f>
        <v>0</v>
      </c>
      <c r="BK175" s="521">
        <f t="shared" si="171"/>
        <v>0</v>
      </c>
      <c r="BL175" s="521">
        <f t="shared" si="171"/>
        <v>0</v>
      </c>
      <c r="BM175" s="521">
        <f t="shared" si="171"/>
        <v>0</v>
      </c>
      <c r="BN175" s="521">
        <f t="shared" si="171"/>
        <v>0</v>
      </c>
      <c r="BO175" s="521">
        <f t="shared" si="171"/>
        <v>0</v>
      </c>
      <c r="BP175" s="521">
        <f t="shared" si="171"/>
        <v>0</v>
      </c>
      <c r="BQ175" s="521">
        <f t="shared" ref="BQ175" si="172">BQ176+BQ255+BQ334+BQ377+BQ408</f>
        <v>0</v>
      </c>
      <c r="BR175" s="729"/>
      <c r="BS175" s="729"/>
      <c r="BT175" s="729"/>
      <c r="BU175" s="729"/>
      <c r="BV175" s="729"/>
      <c r="BW175" s="729"/>
      <c r="BX175" s="729"/>
      <c r="BY175" s="729"/>
    </row>
    <row r="176" spans="1:77" s="21" customFormat="1" ht="31.5" x14ac:dyDescent="0.25">
      <c r="A176" s="516" t="s">
        <v>43</v>
      </c>
      <c r="B176" s="251" t="s">
        <v>44</v>
      </c>
      <c r="C176" s="251"/>
      <c r="D176" s="517">
        <f t="shared" ref="D176:BG176" si="173">D177+D216</f>
        <v>0</v>
      </c>
      <c r="E176" s="517">
        <f t="shared" ref="E176:AE176" si="174">E177+E216</f>
        <v>0</v>
      </c>
      <c r="F176" s="517">
        <f t="shared" si="141"/>
        <v>0</v>
      </c>
      <c r="G176" s="517">
        <f t="shared" si="142"/>
        <v>0</v>
      </c>
      <c r="H176" s="517">
        <f t="shared" si="174"/>
        <v>0</v>
      </c>
      <c r="I176" s="517">
        <f t="shared" si="174"/>
        <v>0</v>
      </c>
      <c r="J176" s="517">
        <f t="shared" si="174"/>
        <v>0</v>
      </c>
      <c r="K176" s="517">
        <f t="shared" si="174"/>
        <v>0</v>
      </c>
      <c r="L176" s="517">
        <f t="shared" si="174"/>
        <v>0</v>
      </c>
      <c r="M176" s="517">
        <f t="shared" si="174"/>
        <v>0</v>
      </c>
      <c r="N176" s="517">
        <f t="shared" si="174"/>
        <v>0</v>
      </c>
      <c r="O176" s="517">
        <f t="shared" si="174"/>
        <v>0</v>
      </c>
      <c r="P176" s="517">
        <f t="shared" si="144"/>
        <v>0</v>
      </c>
      <c r="Q176" s="517">
        <f t="shared" si="161"/>
        <v>0</v>
      </c>
      <c r="R176" s="685" t="e">
        <f t="shared" si="162"/>
        <v>#DIV/0!</v>
      </c>
      <c r="S176" s="517">
        <f t="shared" si="174"/>
        <v>0</v>
      </c>
      <c r="T176" s="517">
        <f t="shared" si="174"/>
        <v>0</v>
      </c>
      <c r="U176" s="517">
        <f t="shared" si="174"/>
        <v>0</v>
      </c>
      <c r="V176" s="517">
        <f t="shared" si="145"/>
        <v>0</v>
      </c>
      <c r="W176" s="517">
        <f t="shared" si="146"/>
        <v>0</v>
      </c>
      <c r="X176" s="517">
        <f t="shared" si="174"/>
        <v>0</v>
      </c>
      <c r="Y176" s="517">
        <f t="shared" si="174"/>
        <v>0</v>
      </c>
      <c r="Z176" s="517">
        <f t="shared" si="174"/>
        <v>0</v>
      </c>
      <c r="AA176" s="517">
        <f t="shared" si="174"/>
        <v>0</v>
      </c>
      <c r="AB176" s="517">
        <f t="shared" si="174"/>
        <v>0</v>
      </c>
      <c r="AC176" s="517">
        <f t="shared" si="174"/>
        <v>0</v>
      </c>
      <c r="AD176" s="517">
        <f t="shared" si="174"/>
        <v>0</v>
      </c>
      <c r="AE176" s="517">
        <f t="shared" si="174"/>
        <v>0</v>
      </c>
      <c r="AF176" s="517">
        <f t="shared" si="158"/>
        <v>0</v>
      </c>
      <c r="AG176" s="517">
        <f t="shared" si="163"/>
        <v>0</v>
      </c>
      <c r="AH176" s="688" t="e">
        <f t="shared" si="164"/>
        <v>#DIV/0!</v>
      </c>
      <c r="AI176" s="698"/>
      <c r="AJ176" s="517">
        <f t="shared" si="148"/>
        <v>0</v>
      </c>
      <c r="AK176" s="600"/>
      <c r="AL176" s="517">
        <f t="shared" si="149"/>
        <v>0</v>
      </c>
      <c r="AM176" s="517">
        <f t="shared" si="150"/>
        <v>0</v>
      </c>
      <c r="AN176" s="517">
        <f t="shared" si="173"/>
        <v>0</v>
      </c>
      <c r="AO176" s="517">
        <f t="shared" si="173"/>
        <v>0</v>
      </c>
      <c r="AP176" s="517">
        <f t="shared" si="173"/>
        <v>0</v>
      </c>
      <c r="AQ176" s="517">
        <f t="shared" si="173"/>
        <v>0</v>
      </c>
      <c r="AR176" s="517">
        <f t="shared" si="173"/>
        <v>0</v>
      </c>
      <c r="AS176" s="517">
        <f t="shared" si="173"/>
        <v>0</v>
      </c>
      <c r="AT176" s="517">
        <f t="shared" si="173"/>
        <v>0</v>
      </c>
      <c r="AU176" s="517">
        <f t="shared" si="173"/>
        <v>0</v>
      </c>
      <c r="AV176" s="192">
        <f t="shared" si="165"/>
        <v>0</v>
      </c>
      <c r="AW176" s="599" t="e">
        <f t="shared" si="166"/>
        <v>#DIV/0!</v>
      </c>
      <c r="AX176" s="517">
        <f t="shared" si="152"/>
        <v>0</v>
      </c>
      <c r="AY176" s="517">
        <f t="shared" si="153"/>
        <v>0</v>
      </c>
      <c r="AZ176" s="517">
        <f t="shared" si="173"/>
        <v>0</v>
      </c>
      <c r="BA176" s="517">
        <f t="shared" si="173"/>
        <v>0</v>
      </c>
      <c r="BB176" s="517">
        <f t="shared" si="173"/>
        <v>0</v>
      </c>
      <c r="BC176" s="517">
        <f t="shared" si="173"/>
        <v>0</v>
      </c>
      <c r="BD176" s="517">
        <f t="shared" si="173"/>
        <v>0</v>
      </c>
      <c r="BE176" s="517">
        <f t="shared" si="173"/>
        <v>0</v>
      </c>
      <c r="BF176" s="517">
        <f t="shared" si="173"/>
        <v>0</v>
      </c>
      <c r="BG176" s="517">
        <f t="shared" si="173"/>
        <v>0</v>
      </c>
      <c r="BH176" s="517">
        <f t="shared" si="155"/>
        <v>0</v>
      </c>
      <c r="BI176" s="517">
        <f t="shared" si="156"/>
        <v>0</v>
      </c>
      <c r="BJ176" s="517">
        <f t="shared" ref="BJ176:BP176" si="175">BJ177+BJ216</f>
        <v>0</v>
      </c>
      <c r="BK176" s="517">
        <f t="shared" si="175"/>
        <v>0</v>
      </c>
      <c r="BL176" s="517">
        <f t="shared" si="175"/>
        <v>0</v>
      </c>
      <c r="BM176" s="517">
        <f t="shared" si="175"/>
        <v>0</v>
      </c>
      <c r="BN176" s="517">
        <f t="shared" si="175"/>
        <v>0</v>
      </c>
      <c r="BO176" s="517">
        <f t="shared" si="175"/>
        <v>0</v>
      </c>
      <c r="BP176" s="517">
        <f t="shared" si="175"/>
        <v>0</v>
      </c>
      <c r="BQ176" s="517">
        <f t="shared" ref="BQ176" si="176">BQ177+BQ216</f>
        <v>0</v>
      </c>
      <c r="BR176" s="287"/>
      <c r="BS176" s="287"/>
      <c r="BT176" s="287"/>
      <c r="BU176" s="287"/>
      <c r="BV176" s="287"/>
      <c r="BW176" s="287"/>
      <c r="BX176" s="287"/>
      <c r="BY176" s="287"/>
    </row>
    <row r="177" spans="1:77" s="21" customFormat="1" x14ac:dyDescent="0.25">
      <c r="A177" s="34" t="s">
        <v>45</v>
      </c>
      <c r="B177" s="33" t="s">
        <v>39</v>
      </c>
      <c r="C177" s="460"/>
      <c r="D177" s="461">
        <f t="shared" ref="D177:BO177" si="177">D178+D180+D182+D184+D186+D188+D190+D192+D194+D196+D198+D200+D202+D204+D206+D208+D210+D212+D214</f>
        <v>0</v>
      </c>
      <c r="E177" s="461">
        <f t="shared" si="177"/>
        <v>0</v>
      </c>
      <c r="F177" s="461">
        <f t="shared" si="177"/>
        <v>0</v>
      </c>
      <c r="G177" s="461">
        <f t="shared" si="177"/>
        <v>0</v>
      </c>
      <c r="H177" s="461">
        <f t="shared" si="177"/>
        <v>0</v>
      </c>
      <c r="I177" s="461">
        <f t="shared" si="177"/>
        <v>0</v>
      </c>
      <c r="J177" s="461">
        <f t="shared" si="177"/>
        <v>0</v>
      </c>
      <c r="K177" s="461">
        <f t="shared" si="177"/>
        <v>0</v>
      </c>
      <c r="L177" s="461">
        <f t="shared" si="177"/>
        <v>0</v>
      </c>
      <c r="M177" s="461">
        <f t="shared" si="177"/>
        <v>0</v>
      </c>
      <c r="N177" s="461">
        <f t="shared" si="177"/>
        <v>0</v>
      </c>
      <c r="O177" s="461">
        <f t="shared" si="177"/>
        <v>0</v>
      </c>
      <c r="P177" s="461">
        <f t="shared" si="177"/>
        <v>0</v>
      </c>
      <c r="Q177" s="461">
        <f t="shared" si="161"/>
        <v>0</v>
      </c>
      <c r="R177" s="461" t="e">
        <f t="shared" si="162"/>
        <v>#DIV/0!</v>
      </c>
      <c r="S177" s="461">
        <f t="shared" si="177"/>
        <v>0</v>
      </c>
      <c r="T177" s="461">
        <f t="shared" si="177"/>
        <v>0</v>
      </c>
      <c r="U177" s="461">
        <f t="shared" si="177"/>
        <v>0</v>
      </c>
      <c r="V177" s="461">
        <f t="shared" si="177"/>
        <v>0</v>
      </c>
      <c r="W177" s="461">
        <f t="shared" si="177"/>
        <v>0</v>
      </c>
      <c r="X177" s="461">
        <f t="shared" si="177"/>
        <v>0</v>
      </c>
      <c r="Y177" s="461">
        <f t="shared" si="177"/>
        <v>0</v>
      </c>
      <c r="Z177" s="461">
        <f t="shared" si="177"/>
        <v>0</v>
      </c>
      <c r="AA177" s="461">
        <f t="shared" si="177"/>
        <v>0</v>
      </c>
      <c r="AB177" s="461">
        <f t="shared" si="177"/>
        <v>0</v>
      </c>
      <c r="AC177" s="461">
        <f t="shared" si="177"/>
        <v>0</v>
      </c>
      <c r="AD177" s="461">
        <f t="shared" si="177"/>
        <v>0</v>
      </c>
      <c r="AE177" s="461">
        <f t="shared" si="177"/>
        <v>0</v>
      </c>
      <c r="AF177" s="461">
        <f t="shared" si="177"/>
        <v>0</v>
      </c>
      <c r="AG177" s="461">
        <f t="shared" si="163"/>
        <v>0</v>
      </c>
      <c r="AH177" s="461" t="e">
        <f t="shared" si="164"/>
        <v>#DIV/0!</v>
      </c>
      <c r="AI177" s="461"/>
      <c r="AJ177" s="461">
        <f t="shared" si="177"/>
        <v>0</v>
      </c>
      <c r="AK177" s="461">
        <f t="shared" si="177"/>
        <v>0</v>
      </c>
      <c r="AL177" s="461">
        <f t="shared" si="177"/>
        <v>0</v>
      </c>
      <c r="AM177" s="461">
        <f t="shared" si="177"/>
        <v>0</v>
      </c>
      <c r="AN177" s="461">
        <f t="shared" si="177"/>
        <v>0</v>
      </c>
      <c r="AO177" s="461">
        <f t="shared" si="177"/>
        <v>0</v>
      </c>
      <c r="AP177" s="461">
        <f t="shared" si="177"/>
        <v>0</v>
      </c>
      <c r="AQ177" s="461">
        <f t="shared" si="177"/>
        <v>0</v>
      </c>
      <c r="AR177" s="461">
        <f t="shared" si="177"/>
        <v>0</v>
      </c>
      <c r="AS177" s="461">
        <f t="shared" si="177"/>
        <v>0</v>
      </c>
      <c r="AT177" s="461">
        <f t="shared" si="177"/>
        <v>0</v>
      </c>
      <c r="AU177" s="461">
        <f t="shared" si="177"/>
        <v>0</v>
      </c>
      <c r="AV177" s="461">
        <f t="shared" si="165"/>
        <v>0</v>
      </c>
      <c r="AW177" s="461" t="e">
        <f t="shared" si="166"/>
        <v>#DIV/0!</v>
      </c>
      <c r="AX177" s="461">
        <f t="shared" si="177"/>
        <v>0</v>
      </c>
      <c r="AY177" s="461">
        <f t="shared" si="177"/>
        <v>0</v>
      </c>
      <c r="AZ177" s="461">
        <f t="shared" si="177"/>
        <v>0</v>
      </c>
      <c r="BA177" s="461">
        <f t="shared" si="177"/>
        <v>0</v>
      </c>
      <c r="BB177" s="461">
        <f t="shared" si="177"/>
        <v>0</v>
      </c>
      <c r="BC177" s="461">
        <f t="shared" si="177"/>
        <v>0</v>
      </c>
      <c r="BD177" s="461">
        <f t="shared" si="177"/>
        <v>0</v>
      </c>
      <c r="BE177" s="461">
        <f t="shared" si="177"/>
        <v>0</v>
      </c>
      <c r="BF177" s="461">
        <f t="shared" si="177"/>
        <v>0</v>
      </c>
      <c r="BG177" s="461">
        <f t="shared" si="177"/>
        <v>0</v>
      </c>
      <c r="BH177" s="461">
        <f t="shared" si="177"/>
        <v>0</v>
      </c>
      <c r="BI177" s="461">
        <f t="shared" si="177"/>
        <v>0</v>
      </c>
      <c r="BJ177" s="461">
        <f t="shared" si="177"/>
        <v>0</v>
      </c>
      <c r="BK177" s="461">
        <f t="shared" si="177"/>
        <v>0</v>
      </c>
      <c r="BL177" s="461">
        <f t="shared" si="177"/>
        <v>0</v>
      </c>
      <c r="BM177" s="461">
        <f t="shared" si="177"/>
        <v>0</v>
      </c>
      <c r="BN177" s="461">
        <f t="shared" si="177"/>
        <v>0</v>
      </c>
      <c r="BO177" s="461">
        <f t="shared" si="177"/>
        <v>0</v>
      </c>
      <c r="BP177" s="461">
        <f t="shared" ref="BP177:BQ177" si="178">BP178+BP180+BP182+BP184+BP186+BP188+BP190+BP192+BP194+BP196+BP198+BP200+BP202+BP204+BP206+BP208+BP210+BP212+BP214</f>
        <v>0</v>
      </c>
      <c r="BQ177" s="461">
        <f t="shared" si="178"/>
        <v>0</v>
      </c>
      <c r="BR177" s="287"/>
      <c r="BS177" s="287"/>
      <c r="BT177" s="287"/>
      <c r="BU177" s="287"/>
      <c r="BV177" s="287"/>
      <c r="BW177" s="287"/>
      <c r="BX177" s="287"/>
      <c r="BY177" s="287"/>
    </row>
    <row r="178" spans="1:77" s="21" customFormat="1" x14ac:dyDescent="0.25">
      <c r="A178" s="257">
        <v>1</v>
      </c>
      <c r="B178" s="42" t="s">
        <v>20</v>
      </c>
      <c r="C178" s="35"/>
      <c r="D178" s="208"/>
      <c r="E178" s="208"/>
      <c r="F178" s="186">
        <f t="shared" si="141"/>
        <v>0</v>
      </c>
      <c r="G178" s="186">
        <f t="shared" si="142"/>
        <v>0</v>
      </c>
      <c r="H178" s="149"/>
      <c r="I178" s="208"/>
      <c r="J178" s="208"/>
      <c r="K178" s="208"/>
      <c r="L178" s="208"/>
      <c r="M178" s="208"/>
      <c r="N178" s="208"/>
      <c r="O178" s="208"/>
      <c r="P178" s="186">
        <f t="shared" si="144"/>
        <v>0</v>
      </c>
      <c r="Q178" s="186">
        <f t="shared" si="161"/>
        <v>0</v>
      </c>
      <c r="R178" s="684" t="e">
        <f t="shared" si="162"/>
        <v>#DIV/0!</v>
      </c>
      <c r="S178" s="208"/>
      <c r="T178" s="208"/>
      <c r="U178" s="208"/>
      <c r="V178" s="186">
        <f t="shared" si="145"/>
        <v>0</v>
      </c>
      <c r="W178" s="186">
        <f t="shared" si="146"/>
        <v>0</v>
      </c>
      <c r="X178" s="208"/>
      <c r="Y178" s="208"/>
      <c r="Z178" s="208"/>
      <c r="AA178" s="208"/>
      <c r="AB178" s="208"/>
      <c r="AC178" s="208"/>
      <c r="AD178" s="208"/>
      <c r="AE178" s="208"/>
      <c r="AF178" s="186">
        <f t="shared" si="158"/>
        <v>0</v>
      </c>
      <c r="AG178" s="186">
        <f t="shared" si="163"/>
        <v>0</v>
      </c>
      <c r="AH178" s="256" t="e">
        <f t="shared" si="164"/>
        <v>#DIV/0!</v>
      </c>
      <c r="AI178" s="697"/>
      <c r="AJ178" s="207">
        <f t="shared" si="148"/>
        <v>0</v>
      </c>
      <c r="AK178" s="425"/>
      <c r="AL178" s="186">
        <f t="shared" si="149"/>
        <v>0</v>
      </c>
      <c r="AM178" s="186">
        <f t="shared" si="150"/>
        <v>0</v>
      </c>
      <c r="AN178" s="208"/>
      <c r="AO178" s="208"/>
      <c r="AP178" s="208"/>
      <c r="AQ178" s="208"/>
      <c r="AR178" s="208"/>
      <c r="AS178" s="208"/>
      <c r="AT178" s="208"/>
      <c r="AU178" s="242"/>
      <c r="AV178" s="186">
        <f t="shared" si="165"/>
        <v>0</v>
      </c>
      <c r="AW178" s="277" t="e">
        <f t="shared" si="166"/>
        <v>#DIV/0!</v>
      </c>
      <c r="AX178" s="186">
        <f t="shared" si="152"/>
        <v>0</v>
      </c>
      <c r="AY178" s="186">
        <f t="shared" si="153"/>
        <v>0</v>
      </c>
      <c r="AZ178" s="208"/>
      <c r="BA178" s="208"/>
      <c r="BB178" s="208"/>
      <c r="BC178" s="208"/>
      <c r="BD178" s="208"/>
      <c r="BE178" s="208"/>
      <c r="BF178" s="208"/>
      <c r="BG178" s="208"/>
      <c r="BH178" s="186">
        <f t="shared" si="155"/>
        <v>0</v>
      </c>
      <c r="BI178" s="186">
        <f t="shared" si="156"/>
        <v>0</v>
      </c>
      <c r="BJ178" s="208"/>
      <c r="BK178" s="208"/>
      <c r="BL178" s="208"/>
      <c r="BM178" s="208"/>
      <c r="BN178" s="208"/>
      <c r="BO178" s="208"/>
      <c r="BP178" s="208"/>
      <c r="BQ178" s="401"/>
      <c r="BR178" s="287"/>
      <c r="BS178" s="287"/>
      <c r="BT178" s="287"/>
      <c r="BU178" s="287"/>
      <c r="BV178" s="287"/>
      <c r="BW178" s="287"/>
      <c r="BX178" s="287"/>
      <c r="BY178" s="287"/>
    </row>
    <row r="179" spans="1:77" s="21" customFormat="1" hidden="1" x14ac:dyDescent="0.25">
      <c r="A179" s="23"/>
      <c r="B179" s="195"/>
      <c r="C179" s="36"/>
      <c r="D179" s="186"/>
      <c r="E179" s="186"/>
      <c r="F179" s="186">
        <f t="shared" si="141"/>
        <v>0</v>
      </c>
      <c r="G179" s="186">
        <f t="shared" si="142"/>
        <v>0</v>
      </c>
      <c r="H179" s="200"/>
      <c r="I179" s="186"/>
      <c r="J179" s="186"/>
      <c r="K179" s="186"/>
      <c r="L179" s="186"/>
      <c r="M179" s="186"/>
      <c r="N179" s="186"/>
      <c r="O179" s="186"/>
      <c r="P179" s="186">
        <f t="shared" si="144"/>
        <v>0</v>
      </c>
      <c r="Q179" s="186">
        <f t="shared" si="161"/>
        <v>0</v>
      </c>
      <c r="R179" s="684" t="e">
        <f t="shared" si="162"/>
        <v>#DIV/0!</v>
      </c>
      <c r="S179" s="186"/>
      <c r="T179" s="186"/>
      <c r="U179" s="186"/>
      <c r="V179" s="186">
        <f t="shared" si="145"/>
        <v>0</v>
      </c>
      <c r="W179" s="186">
        <f t="shared" si="146"/>
        <v>0</v>
      </c>
      <c r="X179" s="186"/>
      <c r="Y179" s="186"/>
      <c r="Z179" s="186"/>
      <c r="AA179" s="186"/>
      <c r="AB179" s="186"/>
      <c r="AC179" s="186"/>
      <c r="AD179" s="186"/>
      <c r="AE179" s="186"/>
      <c r="AF179" s="186">
        <f t="shared" si="158"/>
        <v>0</v>
      </c>
      <c r="AG179" s="186">
        <f t="shared" si="163"/>
        <v>0</v>
      </c>
      <c r="AH179" s="256" t="e">
        <f t="shared" si="164"/>
        <v>#DIV/0!</v>
      </c>
      <c r="AI179" s="695"/>
      <c r="AJ179" s="207">
        <f t="shared" si="148"/>
        <v>0</v>
      </c>
      <c r="AK179" s="425"/>
      <c r="AL179" s="186">
        <f t="shared" si="149"/>
        <v>0</v>
      </c>
      <c r="AM179" s="186">
        <f t="shared" si="150"/>
        <v>0</v>
      </c>
      <c r="AN179" s="186"/>
      <c r="AO179" s="186"/>
      <c r="AP179" s="186"/>
      <c r="AQ179" s="186"/>
      <c r="AR179" s="186"/>
      <c r="AS179" s="186"/>
      <c r="AT179" s="186"/>
      <c r="AU179" s="239"/>
      <c r="AV179" s="186">
        <f t="shared" si="165"/>
        <v>0</v>
      </c>
      <c r="AW179" s="277" t="e">
        <f t="shared" si="166"/>
        <v>#DIV/0!</v>
      </c>
      <c r="AX179" s="186">
        <f t="shared" si="152"/>
        <v>0</v>
      </c>
      <c r="AY179" s="186">
        <f t="shared" si="153"/>
        <v>0</v>
      </c>
      <c r="AZ179" s="186"/>
      <c r="BA179" s="186"/>
      <c r="BB179" s="186"/>
      <c r="BC179" s="186"/>
      <c r="BD179" s="186"/>
      <c r="BE179" s="186"/>
      <c r="BF179" s="186"/>
      <c r="BG179" s="186"/>
      <c r="BH179" s="186">
        <f t="shared" si="155"/>
        <v>0</v>
      </c>
      <c r="BI179" s="186">
        <f t="shared" si="156"/>
        <v>0</v>
      </c>
      <c r="BJ179" s="186"/>
      <c r="BK179" s="186"/>
      <c r="BL179" s="186"/>
      <c r="BM179" s="186"/>
      <c r="BN179" s="186"/>
      <c r="BO179" s="186"/>
      <c r="BP179" s="186"/>
      <c r="BQ179" s="395"/>
      <c r="BR179" s="413"/>
      <c r="BS179" s="413"/>
      <c r="BT179" s="413"/>
      <c r="BU179" s="413"/>
      <c r="BV179" s="413"/>
      <c r="BW179" s="413"/>
      <c r="BX179" s="413"/>
      <c r="BY179" s="413"/>
    </row>
    <row r="180" spans="1:77" s="21" customFormat="1" x14ac:dyDescent="0.25">
      <c r="A180" s="257">
        <v>2</v>
      </c>
      <c r="B180" s="42" t="s">
        <v>21</v>
      </c>
      <c r="C180" s="27"/>
      <c r="D180" s="208"/>
      <c r="E180" s="208"/>
      <c r="F180" s="186">
        <f t="shared" si="141"/>
        <v>0</v>
      </c>
      <c r="G180" s="186">
        <f t="shared" si="142"/>
        <v>0</v>
      </c>
      <c r="H180" s="149"/>
      <c r="I180" s="208"/>
      <c r="J180" s="208"/>
      <c r="K180" s="208"/>
      <c r="L180" s="208"/>
      <c r="M180" s="208"/>
      <c r="N180" s="208"/>
      <c r="O180" s="208"/>
      <c r="P180" s="186">
        <f t="shared" si="144"/>
        <v>0</v>
      </c>
      <c r="Q180" s="186">
        <f t="shared" si="161"/>
        <v>0</v>
      </c>
      <c r="R180" s="684" t="e">
        <f t="shared" si="162"/>
        <v>#DIV/0!</v>
      </c>
      <c r="S180" s="208"/>
      <c r="T180" s="208"/>
      <c r="U180" s="208"/>
      <c r="V180" s="186">
        <f t="shared" si="145"/>
        <v>0</v>
      </c>
      <c r="W180" s="186">
        <f t="shared" si="146"/>
        <v>0</v>
      </c>
      <c r="X180" s="208"/>
      <c r="Y180" s="208"/>
      <c r="Z180" s="208"/>
      <c r="AA180" s="208"/>
      <c r="AB180" s="208"/>
      <c r="AC180" s="208"/>
      <c r="AD180" s="208"/>
      <c r="AE180" s="208"/>
      <c r="AF180" s="186">
        <f t="shared" si="158"/>
        <v>0</v>
      </c>
      <c r="AG180" s="186">
        <f t="shared" si="163"/>
        <v>0</v>
      </c>
      <c r="AH180" s="256" t="e">
        <f t="shared" si="164"/>
        <v>#DIV/0!</v>
      </c>
      <c r="AI180" s="697"/>
      <c r="AJ180" s="207">
        <f t="shared" si="148"/>
        <v>0</v>
      </c>
      <c r="AK180" s="425"/>
      <c r="AL180" s="186">
        <f t="shared" si="149"/>
        <v>0</v>
      </c>
      <c r="AM180" s="186">
        <f t="shared" si="150"/>
        <v>0</v>
      </c>
      <c r="AN180" s="208"/>
      <c r="AO180" s="208"/>
      <c r="AP180" s="208"/>
      <c r="AQ180" s="208"/>
      <c r="AR180" s="208"/>
      <c r="AS180" s="208"/>
      <c r="AT180" s="208"/>
      <c r="AU180" s="242"/>
      <c r="AV180" s="186">
        <f t="shared" si="165"/>
        <v>0</v>
      </c>
      <c r="AW180" s="277" t="e">
        <f t="shared" si="166"/>
        <v>#DIV/0!</v>
      </c>
      <c r="AX180" s="186">
        <f t="shared" si="152"/>
        <v>0</v>
      </c>
      <c r="AY180" s="186">
        <f t="shared" si="153"/>
        <v>0</v>
      </c>
      <c r="AZ180" s="208"/>
      <c r="BA180" s="208"/>
      <c r="BB180" s="208"/>
      <c r="BC180" s="208"/>
      <c r="BD180" s="208"/>
      <c r="BE180" s="208"/>
      <c r="BF180" s="208"/>
      <c r="BG180" s="208"/>
      <c r="BH180" s="186">
        <f t="shared" si="155"/>
        <v>0</v>
      </c>
      <c r="BI180" s="186">
        <f t="shared" si="156"/>
        <v>0</v>
      </c>
      <c r="BJ180" s="208"/>
      <c r="BK180" s="208"/>
      <c r="BL180" s="208"/>
      <c r="BM180" s="208"/>
      <c r="BN180" s="208"/>
      <c r="BO180" s="208"/>
      <c r="BP180" s="208"/>
      <c r="BQ180" s="401"/>
      <c r="BR180" s="287"/>
      <c r="BS180" s="287"/>
      <c r="BT180" s="287"/>
      <c r="BU180" s="287"/>
      <c r="BV180" s="287"/>
      <c r="BW180" s="287"/>
      <c r="BX180" s="287"/>
      <c r="BY180" s="287"/>
    </row>
    <row r="181" spans="1:77" s="21" customFormat="1" hidden="1" x14ac:dyDescent="0.25">
      <c r="A181" s="23"/>
      <c r="B181" s="195"/>
      <c r="C181" s="27"/>
      <c r="D181" s="200"/>
      <c r="E181" s="200"/>
      <c r="F181" s="186">
        <f t="shared" si="141"/>
        <v>0</v>
      </c>
      <c r="G181" s="186">
        <f t="shared" si="142"/>
        <v>0</v>
      </c>
      <c r="H181" s="200"/>
      <c r="I181" s="200"/>
      <c r="J181" s="200"/>
      <c r="K181" s="200"/>
      <c r="L181" s="200"/>
      <c r="M181" s="200"/>
      <c r="N181" s="200"/>
      <c r="O181" s="200"/>
      <c r="P181" s="186">
        <f t="shared" si="144"/>
        <v>0</v>
      </c>
      <c r="Q181" s="186">
        <f t="shared" si="161"/>
        <v>0</v>
      </c>
      <c r="R181" s="684" t="e">
        <f t="shared" si="162"/>
        <v>#DIV/0!</v>
      </c>
      <c r="S181" s="200"/>
      <c r="T181" s="200"/>
      <c r="U181" s="200"/>
      <c r="V181" s="186">
        <f t="shared" si="145"/>
        <v>0</v>
      </c>
      <c r="W181" s="186">
        <f t="shared" si="146"/>
        <v>0</v>
      </c>
      <c r="X181" s="200"/>
      <c r="Y181" s="200"/>
      <c r="Z181" s="200"/>
      <c r="AA181" s="200"/>
      <c r="AB181" s="200"/>
      <c r="AC181" s="200"/>
      <c r="AD181" s="200"/>
      <c r="AE181" s="200"/>
      <c r="AF181" s="186">
        <f t="shared" si="158"/>
        <v>0</v>
      </c>
      <c r="AG181" s="186">
        <f t="shared" si="163"/>
        <v>0</v>
      </c>
      <c r="AH181" s="256" t="e">
        <f t="shared" si="164"/>
        <v>#DIV/0!</v>
      </c>
      <c r="AI181" s="695"/>
      <c r="AJ181" s="207">
        <f t="shared" si="148"/>
        <v>0</v>
      </c>
      <c r="AK181" s="425"/>
      <c r="AL181" s="186">
        <f t="shared" si="149"/>
        <v>0</v>
      </c>
      <c r="AM181" s="186">
        <f t="shared" si="150"/>
        <v>0</v>
      </c>
      <c r="AN181" s="200"/>
      <c r="AO181" s="200"/>
      <c r="AP181" s="200"/>
      <c r="AQ181" s="200"/>
      <c r="AR181" s="200"/>
      <c r="AS181" s="200"/>
      <c r="AT181" s="200"/>
      <c r="AU181" s="238"/>
      <c r="AV181" s="186">
        <f t="shared" si="165"/>
        <v>0</v>
      </c>
      <c r="AW181" s="277" t="e">
        <f t="shared" si="166"/>
        <v>#DIV/0!</v>
      </c>
      <c r="AX181" s="186">
        <f t="shared" si="152"/>
        <v>0</v>
      </c>
      <c r="AY181" s="186">
        <f t="shared" si="153"/>
        <v>0</v>
      </c>
      <c r="AZ181" s="200"/>
      <c r="BA181" s="200"/>
      <c r="BB181" s="200"/>
      <c r="BC181" s="200"/>
      <c r="BD181" s="200"/>
      <c r="BE181" s="200"/>
      <c r="BF181" s="200"/>
      <c r="BG181" s="200"/>
      <c r="BH181" s="186">
        <f t="shared" si="155"/>
        <v>0</v>
      </c>
      <c r="BI181" s="186">
        <f t="shared" si="156"/>
        <v>0</v>
      </c>
      <c r="BJ181" s="200"/>
      <c r="BK181" s="200"/>
      <c r="BL181" s="200"/>
      <c r="BM181" s="200"/>
      <c r="BN181" s="200"/>
      <c r="BO181" s="200"/>
      <c r="BP181" s="200"/>
      <c r="BQ181" s="397"/>
      <c r="BR181" s="413"/>
      <c r="BS181" s="413"/>
      <c r="BT181" s="413"/>
      <c r="BU181" s="413"/>
      <c r="BV181" s="413"/>
      <c r="BW181" s="413"/>
      <c r="BX181" s="413"/>
      <c r="BY181" s="413"/>
    </row>
    <row r="182" spans="1:77" s="21" customFormat="1" x14ac:dyDescent="0.25">
      <c r="A182" s="257">
        <v>3</v>
      </c>
      <c r="B182" s="42" t="s">
        <v>22</v>
      </c>
      <c r="C182" s="86"/>
      <c r="D182" s="388"/>
      <c r="E182" s="388"/>
      <c r="F182" s="388">
        <f t="shared" si="141"/>
        <v>0</v>
      </c>
      <c r="G182" s="388">
        <f t="shared" si="142"/>
        <v>0</v>
      </c>
      <c r="H182" s="388"/>
      <c r="I182" s="388"/>
      <c r="J182" s="388"/>
      <c r="K182" s="388"/>
      <c r="L182" s="388"/>
      <c r="M182" s="388"/>
      <c r="N182" s="388"/>
      <c r="O182" s="388"/>
      <c r="P182" s="388">
        <f t="shared" si="144"/>
        <v>0</v>
      </c>
      <c r="Q182" s="388">
        <f t="shared" si="161"/>
        <v>0</v>
      </c>
      <c r="R182" s="684" t="e">
        <f t="shared" si="162"/>
        <v>#DIV/0!</v>
      </c>
      <c r="S182" s="388"/>
      <c r="T182" s="388"/>
      <c r="U182" s="388"/>
      <c r="V182" s="388">
        <f t="shared" si="145"/>
        <v>0</v>
      </c>
      <c r="W182" s="388">
        <f t="shared" si="146"/>
        <v>0</v>
      </c>
      <c r="X182" s="388"/>
      <c r="Y182" s="388"/>
      <c r="Z182" s="388"/>
      <c r="AA182" s="388"/>
      <c r="AB182" s="388"/>
      <c r="AC182" s="388"/>
      <c r="AD182" s="388"/>
      <c r="AE182" s="388"/>
      <c r="AF182" s="388">
        <f t="shared" si="158"/>
        <v>0</v>
      </c>
      <c r="AG182" s="388">
        <f t="shared" si="163"/>
        <v>0</v>
      </c>
      <c r="AH182" s="747" t="e">
        <f t="shared" si="164"/>
        <v>#DIV/0!</v>
      </c>
      <c r="AI182" s="697"/>
      <c r="AJ182" s="388">
        <f t="shared" si="148"/>
        <v>0</v>
      </c>
      <c r="AK182" s="388"/>
      <c r="AL182" s="388">
        <f t="shared" si="149"/>
        <v>0</v>
      </c>
      <c r="AM182" s="388">
        <f t="shared" si="150"/>
        <v>0</v>
      </c>
      <c r="AN182" s="388"/>
      <c r="AO182" s="388"/>
      <c r="AP182" s="388"/>
      <c r="AQ182" s="388"/>
      <c r="AR182" s="388"/>
      <c r="AS182" s="388"/>
      <c r="AT182" s="388"/>
      <c r="AU182" s="388"/>
      <c r="AV182" s="388">
        <f t="shared" si="165"/>
        <v>0</v>
      </c>
      <c r="AW182" s="388" t="e">
        <f t="shared" si="166"/>
        <v>#DIV/0!</v>
      </c>
      <c r="AX182" s="388">
        <f t="shared" si="152"/>
        <v>0</v>
      </c>
      <c r="AY182" s="388">
        <f t="shared" si="153"/>
        <v>0</v>
      </c>
      <c r="AZ182" s="388"/>
      <c r="BA182" s="388"/>
      <c r="BB182" s="388"/>
      <c r="BC182" s="388"/>
      <c r="BD182" s="388"/>
      <c r="BE182" s="388"/>
      <c r="BF182" s="388"/>
      <c r="BG182" s="388"/>
      <c r="BH182" s="388">
        <f t="shared" si="155"/>
        <v>0</v>
      </c>
      <c r="BI182" s="388">
        <f t="shared" si="156"/>
        <v>0</v>
      </c>
      <c r="BJ182" s="388"/>
      <c r="BK182" s="388"/>
      <c r="BL182" s="388"/>
      <c r="BM182" s="388"/>
      <c r="BN182" s="388"/>
      <c r="BO182" s="388"/>
      <c r="BP182" s="388"/>
      <c r="BQ182" s="388"/>
      <c r="BR182" s="287"/>
      <c r="BS182" s="287"/>
      <c r="BT182" s="287"/>
      <c r="BU182" s="287"/>
      <c r="BV182" s="287"/>
      <c r="BW182" s="287"/>
      <c r="BX182" s="287"/>
      <c r="BY182" s="287"/>
    </row>
    <row r="183" spans="1:77" s="21" customFormat="1" hidden="1" x14ac:dyDescent="0.25">
      <c r="A183" s="23"/>
      <c r="B183" s="196"/>
      <c r="C183" s="31"/>
      <c r="D183" s="212"/>
      <c r="E183" s="212"/>
      <c r="F183" s="148">
        <f t="shared" si="141"/>
        <v>0</v>
      </c>
      <c r="G183" s="148">
        <f t="shared" si="142"/>
        <v>0</v>
      </c>
      <c r="H183" s="200"/>
      <c r="I183" s="186"/>
      <c r="J183" s="186"/>
      <c r="K183" s="186"/>
      <c r="L183" s="186"/>
      <c r="M183" s="186"/>
      <c r="N183" s="186"/>
      <c r="O183" s="186"/>
      <c r="P183" s="186">
        <f t="shared" si="144"/>
        <v>0</v>
      </c>
      <c r="Q183" s="186">
        <f t="shared" si="161"/>
        <v>0</v>
      </c>
      <c r="R183" s="684" t="e">
        <f t="shared" si="162"/>
        <v>#DIV/0!</v>
      </c>
      <c r="S183" s="186"/>
      <c r="T183" s="186"/>
      <c r="U183" s="186"/>
      <c r="V183" s="186">
        <f t="shared" si="145"/>
        <v>0</v>
      </c>
      <c r="W183" s="186">
        <f t="shared" si="146"/>
        <v>0</v>
      </c>
      <c r="X183" s="186"/>
      <c r="Y183" s="186"/>
      <c r="Z183" s="186"/>
      <c r="AA183" s="186"/>
      <c r="AB183" s="186"/>
      <c r="AC183" s="186"/>
      <c r="AD183" s="207"/>
      <c r="AE183" s="186"/>
      <c r="AF183" s="186">
        <f t="shared" si="158"/>
        <v>0</v>
      </c>
      <c r="AG183" s="186">
        <f t="shared" si="163"/>
        <v>0</v>
      </c>
      <c r="AH183" s="256" t="e">
        <f t="shared" si="164"/>
        <v>#DIV/0!</v>
      </c>
      <c r="AI183" s="695"/>
      <c r="AJ183" s="207">
        <f t="shared" si="148"/>
        <v>0</v>
      </c>
      <c r="AK183" s="425"/>
      <c r="AL183" s="186">
        <f t="shared" si="149"/>
        <v>0</v>
      </c>
      <c r="AM183" s="186">
        <f t="shared" si="150"/>
        <v>0</v>
      </c>
      <c r="AN183" s="186"/>
      <c r="AO183" s="186"/>
      <c r="AP183" s="186"/>
      <c r="AQ183" s="186"/>
      <c r="AR183" s="186"/>
      <c r="AS183" s="186"/>
      <c r="AT183" s="186"/>
      <c r="AU183" s="239"/>
      <c r="AV183" s="186">
        <f t="shared" si="165"/>
        <v>0</v>
      </c>
      <c r="AW183" s="277" t="e">
        <f t="shared" si="166"/>
        <v>#DIV/0!</v>
      </c>
      <c r="AX183" s="186">
        <f t="shared" si="152"/>
        <v>0</v>
      </c>
      <c r="AY183" s="186">
        <f t="shared" si="153"/>
        <v>0</v>
      </c>
      <c r="AZ183" s="186"/>
      <c r="BA183" s="186"/>
      <c r="BB183" s="186"/>
      <c r="BC183" s="186"/>
      <c r="BD183" s="186"/>
      <c r="BE183" s="186"/>
      <c r="BF183" s="186"/>
      <c r="BG183" s="186"/>
      <c r="BH183" s="186">
        <f t="shared" si="155"/>
        <v>0</v>
      </c>
      <c r="BI183" s="186">
        <f t="shared" si="156"/>
        <v>0</v>
      </c>
      <c r="BJ183" s="186"/>
      <c r="BK183" s="186"/>
      <c r="BL183" s="186"/>
      <c r="BM183" s="186"/>
      <c r="BN183" s="186"/>
      <c r="BO183" s="186"/>
      <c r="BP183" s="186"/>
      <c r="BQ183" s="395"/>
      <c r="BR183" s="287"/>
      <c r="BS183" s="287"/>
      <c r="BT183" s="287"/>
      <c r="BU183" s="287"/>
      <c r="BV183" s="287"/>
      <c r="BW183" s="287"/>
      <c r="BX183" s="287"/>
      <c r="BY183" s="287"/>
    </row>
    <row r="184" spans="1:77" s="21" customFormat="1" x14ac:dyDescent="0.25">
      <c r="A184" s="257">
        <v>4</v>
      </c>
      <c r="B184" s="42" t="s">
        <v>23</v>
      </c>
      <c r="C184" s="93"/>
      <c r="D184" s="388"/>
      <c r="E184" s="388"/>
      <c r="F184" s="148">
        <f t="shared" si="141"/>
        <v>0</v>
      </c>
      <c r="G184" s="148">
        <f t="shared" si="142"/>
        <v>0</v>
      </c>
      <c r="H184" s="388"/>
      <c r="I184" s="388"/>
      <c r="J184" s="388"/>
      <c r="K184" s="388"/>
      <c r="L184" s="388"/>
      <c r="M184" s="388"/>
      <c r="N184" s="388"/>
      <c r="O184" s="388"/>
      <c r="P184" s="148">
        <f t="shared" si="144"/>
        <v>0</v>
      </c>
      <c r="Q184" s="148">
        <f t="shared" si="161"/>
        <v>0</v>
      </c>
      <c r="R184" s="684" t="e">
        <f t="shared" si="162"/>
        <v>#DIV/0!</v>
      </c>
      <c r="S184" s="388"/>
      <c r="T184" s="388"/>
      <c r="U184" s="388"/>
      <c r="V184" s="148">
        <f t="shared" si="145"/>
        <v>0</v>
      </c>
      <c r="W184" s="148">
        <f t="shared" si="146"/>
        <v>0</v>
      </c>
      <c r="X184" s="388"/>
      <c r="Y184" s="388"/>
      <c r="Z184" s="388"/>
      <c r="AA184" s="388"/>
      <c r="AB184" s="388"/>
      <c r="AC184" s="388"/>
      <c r="AD184" s="388"/>
      <c r="AE184" s="388"/>
      <c r="AF184" s="148">
        <f t="shared" si="158"/>
        <v>0</v>
      </c>
      <c r="AG184" s="148">
        <f t="shared" si="163"/>
        <v>0</v>
      </c>
      <c r="AH184" s="684" t="e">
        <f t="shared" si="164"/>
        <v>#DIV/0!</v>
      </c>
      <c r="AI184" s="697"/>
      <c r="AJ184" s="148">
        <f t="shared" si="148"/>
        <v>0</v>
      </c>
      <c r="AK184" s="425"/>
      <c r="AL184" s="148">
        <f t="shared" si="149"/>
        <v>0</v>
      </c>
      <c r="AM184" s="148">
        <f t="shared" si="150"/>
        <v>0</v>
      </c>
      <c r="AN184" s="388"/>
      <c r="AO184" s="388"/>
      <c r="AP184" s="388"/>
      <c r="AQ184" s="388"/>
      <c r="AR184" s="388"/>
      <c r="AS184" s="388"/>
      <c r="AT184" s="388"/>
      <c r="AU184" s="745"/>
      <c r="AV184" s="148">
        <f t="shared" si="165"/>
        <v>0</v>
      </c>
      <c r="AW184" s="283" t="e">
        <f t="shared" si="166"/>
        <v>#DIV/0!</v>
      </c>
      <c r="AX184" s="148">
        <f t="shared" si="152"/>
        <v>0</v>
      </c>
      <c r="AY184" s="148">
        <f t="shared" si="153"/>
        <v>0</v>
      </c>
      <c r="AZ184" s="388"/>
      <c r="BA184" s="388"/>
      <c r="BB184" s="388"/>
      <c r="BC184" s="388"/>
      <c r="BD184" s="388"/>
      <c r="BE184" s="388"/>
      <c r="BF184" s="388"/>
      <c r="BG184" s="388"/>
      <c r="BH184" s="148">
        <f t="shared" si="155"/>
        <v>0</v>
      </c>
      <c r="BI184" s="148">
        <f t="shared" si="156"/>
        <v>0</v>
      </c>
      <c r="BJ184" s="388"/>
      <c r="BK184" s="388"/>
      <c r="BL184" s="388"/>
      <c r="BM184" s="388"/>
      <c r="BN184" s="388"/>
      <c r="BO184" s="388"/>
      <c r="BP184" s="388"/>
      <c r="BQ184" s="746"/>
      <c r="BR184" s="287"/>
      <c r="BS184" s="287"/>
      <c r="BT184" s="287"/>
      <c r="BU184" s="287"/>
      <c r="BV184" s="287"/>
      <c r="BW184" s="287"/>
      <c r="BX184" s="287"/>
      <c r="BY184" s="287"/>
    </row>
    <row r="185" spans="1:77" s="21" customFormat="1" hidden="1" x14ac:dyDescent="0.25">
      <c r="A185" s="23"/>
      <c r="B185" s="20"/>
      <c r="C185" s="36"/>
      <c r="D185" s="200"/>
      <c r="E185" s="200"/>
      <c r="F185" s="186">
        <f t="shared" si="141"/>
        <v>0</v>
      </c>
      <c r="G185" s="186">
        <f t="shared" si="142"/>
        <v>0</v>
      </c>
      <c r="H185" s="200"/>
      <c r="I185" s="200"/>
      <c r="J185" s="200"/>
      <c r="K185" s="200"/>
      <c r="L185" s="200"/>
      <c r="M185" s="200"/>
      <c r="N185" s="200"/>
      <c r="O185" s="200"/>
      <c r="P185" s="186">
        <f t="shared" si="144"/>
        <v>0</v>
      </c>
      <c r="Q185" s="186">
        <f t="shared" si="161"/>
        <v>0</v>
      </c>
      <c r="R185" s="684" t="e">
        <f t="shared" si="162"/>
        <v>#DIV/0!</v>
      </c>
      <c r="S185" s="200"/>
      <c r="T185" s="200"/>
      <c r="U185" s="200"/>
      <c r="V185" s="186">
        <f t="shared" si="145"/>
        <v>0</v>
      </c>
      <c r="W185" s="186">
        <f t="shared" si="146"/>
        <v>0</v>
      </c>
      <c r="X185" s="200"/>
      <c r="Y185" s="200"/>
      <c r="Z185" s="200"/>
      <c r="AA185" s="200"/>
      <c r="AB185" s="200"/>
      <c r="AC185" s="200"/>
      <c r="AD185" s="200"/>
      <c r="AE185" s="200"/>
      <c r="AF185" s="186">
        <f t="shared" si="158"/>
        <v>0</v>
      </c>
      <c r="AG185" s="186">
        <f t="shared" si="163"/>
        <v>0</v>
      </c>
      <c r="AH185" s="256" t="e">
        <f t="shared" si="164"/>
        <v>#DIV/0!</v>
      </c>
      <c r="AI185" s="695"/>
      <c r="AJ185" s="207">
        <f t="shared" si="148"/>
        <v>0</v>
      </c>
      <c r="AK185" s="425"/>
      <c r="AL185" s="186">
        <f t="shared" si="149"/>
        <v>0</v>
      </c>
      <c r="AM185" s="186">
        <f t="shared" si="150"/>
        <v>0</v>
      </c>
      <c r="AN185" s="200"/>
      <c r="AO185" s="200"/>
      <c r="AP185" s="200"/>
      <c r="AQ185" s="200"/>
      <c r="AR185" s="200"/>
      <c r="AS185" s="200"/>
      <c r="AT185" s="200"/>
      <c r="AU185" s="238"/>
      <c r="AV185" s="186">
        <f t="shared" si="165"/>
        <v>0</v>
      </c>
      <c r="AW185" s="277" t="e">
        <f t="shared" si="166"/>
        <v>#DIV/0!</v>
      </c>
      <c r="AX185" s="186">
        <f t="shared" si="152"/>
        <v>0</v>
      </c>
      <c r="AY185" s="186">
        <f t="shared" si="153"/>
        <v>0</v>
      </c>
      <c r="AZ185" s="200"/>
      <c r="BA185" s="200"/>
      <c r="BB185" s="200"/>
      <c r="BC185" s="200"/>
      <c r="BD185" s="200"/>
      <c r="BE185" s="200"/>
      <c r="BF185" s="200"/>
      <c r="BG185" s="200"/>
      <c r="BH185" s="186">
        <f t="shared" si="155"/>
        <v>0</v>
      </c>
      <c r="BI185" s="186">
        <f t="shared" si="156"/>
        <v>0</v>
      </c>
      <c r="BJ185" s="200"/>
      <c r="BK185" s="200"/>
      <c r="BL185" s="200"/>
      <c r="BM185" s="200"/>
      <c r="BN185" s="200"/>
      <c r="BO185" s="200"/>
      <c r="BP185" s="200"/>
      <c r="BQ185" s="397"/>
      <c r="BR185" s="413"/>
      <c r="BS185" s="413"/>
      <c r="BT185" s="413"/>
      <c r="BU185" s="413"/>
      <c r="BV185" s="413"/>
      <c r="BW185" s="413"/>
      <c r="BX185" s="413"/>
      <c r="BY185" s="413"/>
    </row>
    <row r="186" spans="1:77" s="21" customFormat="1" x14ac:dyDescent="0.25">
      <c r="A186" s="257">
        <v>5</v>
      </c>
      <c r="B186" s="42" t="s">
        <v>46</v>
      </c>
      <c r="C186" s="93"/>
      <c r="D186" s="388"/>
      <c r="E186" s="388"/>
      <c r="F186" s="388">
        <f t="shared" si="141"/>
        <v>0</v>
      </c>
      <c r="G186" s="388">
        <f t="shared" si="142"/>
        <v>0</v>
      </c>
      <c r="H186" s="388"/>
      <c r="I186" s="388"/>
      <c r="J186" s="388"/>
      <c r="K186" s="388"/>
      <c r="L186" s="388"/>
      <c r="M186" s="388"/>
      <c r="N186" s="388"/>
      <c r="O186" s="388"/>
      <c r="P186" s="388">
        <f t="shared" si="144"/>
        <v>0</v>
      </c>
      <c r="Q186" s="388">
        <f t="shared" si="161"/>
        <v>0</v>
      </c>
      <c r="R186" s="684" t="e">
        <f t="shared" si="162"/>
        <v>#DIV/0!</v>
      </c>
      <c r="S186" s="388"/>
      <c r="T186" s="388"/>
      <c r="U186" s="388"/>
      <c r="V186" s="388">
        <f t="shared" si="145"/>
        <v>0</v>
      </c>
      <c r="W186" s="388">
        <f t="shared" si="146"/>
        <v>0</v>
      </c>
      <c r="X186" s="388"/>
      <c r="Y186" s="388"/>
      <c r="Z186" s="388"/>
      <c r="AA186" s="388"/>
      <c r="AB186" s="388"/>
      <c r="AC186" s="388"/>
      <c r="AD186" s="388"/>
      <c r="AE186" s="388"/>
      <c r="AF186" s="388">
        <f t="shared" si="158"/>
        <v>0</v>
      </c>
      <c r="AG186" s="388">
        <f t="shared" si="163"/>
        <v>0</v>
      </c>
      <c r="AH186" s="747" t="e">
        <f t="shared" si="164"/>
        <v>#DIV/0!</v>
      </c>
      <c r="AI186" s="697"/>
      <c r="AJ186" s="388">
        <f t="shared" si="148"/>
        <v>0</v>
      </c>
      <c r="AK186" s="425"/>
      <c r="AL186" s="388">
        <f t="shared" si="149"/>
        <v>0</v>
      </c>
      <c r="AM186" s="388">
        <f t="shared" si="150"/>
        <v>0</v>
      </c>
      <c r="AN186" s="388"/>
      <c r="AO186" s="388"/>
      <c r="AP186" s="388"/>
      <c r="AQ186" s="388"/>
      <c r="AR186" s="388"/>
      <c r="AS186" s="388"/>
      <c r="AT186" s="388"/>
      <c r="AU186" s="388"/>
      <c r="AV186" s="148">
        <f t="shared" si="165"/>
        <v>0</v>
      </c>
      <c r="AW186" s="283" t="e">
        <f t="shared" si="166"/>
        <v>#DIV/0!</v>
      </c>
      <c r="AX186" s="388">
        <f t="shared" si="152"/>
        <v>0</v>
      </c>
      <c r="AY186" s="388">
        <f t="shared" si="153"/>
        <v>0</v>
      </c>
      <c r="AZ186" s="388"/>
      <c r="BA186" s="388"/>
      <c r="BB186" s="388"/>
      <c r="BC186" s="388"/>
      <c r="BD186" s="388"/>
      <c r="BE186" s="388"/>
      <c r="BF186" s="388"/>
      <c r="BG186" s="388"/>
      <c r="BH186" s="388">
        <f t="shared" si="155"/>
        <v>0</v>
      </c>
      <c r="BI186" s="388">
        <f t="shared" si="156"/>
        <v>0</v>
      </c>
      <c r="BJ186" s="388"/>
      <c r="BK186" s="388"/>
      <c r="BL186" s="388"/>
      <c r="BM186" s="388"/>
      <c r="BN186" s="388"/>
      <c r="BO186" s="388"/>
      <c r="BP186" s="388"/>
      <c r="BQ186" s="746"/>
      <c r="BR186" s="287"/>
      <c r="BS186" s="287"/>
      <c r="BT186" s="287"/>
      <c r="BU186" s="287"/>
      <c r="BV186" s="287"/>
      <c r="BW186" s="287"/>
      <c r="BX186" s="287"/>
      <c r="BY186" s="287"/>
    </row>
    <row r="187" spans="1:77" s="21" customFormat="1" hidden="1" x14ac:dyDescent="0.25">
      <c r="A187" s="73"/>
      <c r="B187" s="181"/>
      <c r="C187" s="27"/>
      <c r="D187" s="208"/>
      <c r="E187" s="209"/>
      <c r="F187" s="186">
        <f t="shared" si="141"/>
        <v>0</v>
      </c>
      <c r="G187" s="186">
        <f t="shared" si="142"/>
        <v>0</v>
      </c>
      <c r="H187" s="149"/>
      <c r="I187" s="149"/>
      <c r="J187" s="208"/>
      <c r="K187" s="208"/>
      <c r="L187" s="208"/>
      <c r="M187" s="210"/>
      <c r="N187" s="208"/>
      <c r="O187" s="208"/>
      <c r="P187" s="186">
        <f t="shared" si="144"/>
        <v>0</v>
      </c>
      <c r="Q187" s="186">
        <f t="shared" si="161"/>
        <v>0</v>
      </c>
      <c r="R187" s="684" t="e">
        <f t="shared" si="162"/>
        <v>#DIV/0!</v>
      </c>
      <c r="S187" s="208"/>
      <c r="T187" s="208"/>
      <c r="U187" s="208"/>
      <c r="V187" s="186">
        <f t="shared" si="145"/>
        <v>0</v>
      </c>
      <c r="W187" s="186">
        <f t="shared" si="146"/>
        <v>0</v>
      </c>
      <c r="X187" s="208"/>
      <c r="Y187" s="208"/>
      <c r="Z187" s="208"/>
      <c r="AA187" s="208"/>
      <c r="AB187" s="208"/>
      <c r="AC187" s="208"/>
      <c r="AD187" s="208"/>
      <c r="AE187" s="208"/>
      <c r="AF187" s="186">
        <f t="shared" si="158"/>
        <v>0</v>
      </c>
      <c r="AG187" s="186">
        <f t="shared" si="163"/>
        <v>0</v>
      </c>
      <c r="AH187" s="256" t="e">
        <f t="shared" si="164"/>
        <v>#DIV/0!</v>
      </c>
      <c r="AI187" s="697"/>
      <c r="AJ187" s="207">
        <f t="shared" si="148"/>
        <v>0</v>
      </c>
      <c r="AK187" s="425"/>
      <c r="AL187" s="186">
        <f t="shared" si="149"/>
        <v>0</v>
      </c>
      <c r="AM187" s="186">
        <f t="shared" si="150"/>
        <v>0</v>
      </c>
      <c r="AN187" s="208"/>
      <c r="AO187" s="208"/>
      <c r="AP187" s="208"/>
      <c r="AQ187" s="208"/>
      <c r="AR187" s="208"/>
      <c r="AS187" s="208"/>
      <c r="AT187" s="208"/>
      <c r="AU187" s="242"/>
      <c r="AV187" s="186">
        <f t="shared" si="165"/>
        <v>0</v>
      </c>
      <c r="AW187" s="277" t="e">
        <f t="shared" si="166"/>
        <v>#DIV/0!</v>
      </c>
      <c r="AX187" s="186">
        <f t="shared" si="152"/>
        <v>0</v>
      </c>
      <c r="AY187" s="186">
        <f t="shared" si="153"/>
        <v>0</v>
      </c>
      <c r="AZ187" s="208"/>
      <c r="BA187" s="208"/>
      <c r="BB187" s="208"/>
      <c r="BC187" s="208"/>
      <c r="BD187" s="208"/>
      <c r="BE187" s="208"/>
      <c r="BF187" s="208"/>
      <c r="BG187" s="208"/>
      <c r="BH187" s="186">
        <f t="shared" si="155"/>
        <v>0</v>
      </c>
      <c r="BI187" s="186">
        <f t="shared" si="156"/>
        <v>0</v>
      </c>
      <c r="BJ187" s="208"/>
      <c r="BK187" s="208"/>
      <c r="BL187" s="208"/>
      <c r="BM187" s="208"/>
      <c r="BN187" s="208"/>
      <c r="BO187" s="208"/>
      <c r="BP187" s="208"/>
      <c r="BQ187" s="401"/>
      <c r="BR187" s="413"/>
      <c r="BS187" s="413"/>
      <c r="BT187" s="413"/>
      <c r="BU187" s="413"/>
      <c r="BV187" s="413"/>
      <c r="BW187" s="413"/>
      <c r="BX187" s="413"/>
      <c r="BY187" s="413"/>
    </row>
    <row r="188" spans="1:77" s="21" customFormat="1" x14ac:dyDescent="0.25">
      <c r="A188" s="257">
        <v>6</v>
      </c>
      <c r="B188" s="42" t="s">
        <v>47</v>
      </c>
      <c r="C188" s="27"/>
      <c r="D188" s="208"/>
      <c r="E188" s="208"/>
      <c r="F188" s="186">
        <f t="shared" si="141"/>
        <v>0</v>
      </c>
      <c r="G188" s="186">
        <f t="shared" si="142"/>
        <v>0</v>
      </c>
      <c r="H188" s="149"/>
      <c r="I188" s="208"/>
      <c r="J188" s="208"/>
      <c r="K188" s="208"/>
      <c r="L188" s="208"/>
      <c r="M188" s="208"/>
      <c r="N188" s="208"/>
      <c r="O188" s="208"/>
      <c r="P188" s="186">
        <f t="shared" si="144"/>
        <v>0</v>
      </c>
      <c r="Q188" s="186">
        <f t="shared" si="161"/>
        <v>0</v>
      </c>
      <c r="R188" s="684" t="e">
        <f t="shared" si="162"/>
        <v>#DIV/0!</v>
      </c>
      <c r="S188" s="208"/>
      <c r="T188" s="208"/>
      <c r="U188" s="208"/>
      <c r="V188" s="186">
        <f t="shared" si="145"/>
        <v>0</v>
      </c>
      <c r="W188" s="186">
        <f t="shared" si="146"/>
        <v>0</v>
      </c>
      <c r="X188" s="208"/>
      <c r="Y188" s="208"/>
      <c r="Z188" s="208"/>
      <c r="AA188" s="208"/>
      <c r="AB188" s="208"/>
      <c r="AC188" s="208"/>
      <c r="AD188" s="208"/>
      <c r="AE188" s="208"/>
      <c r="AF188" s="186">
        <f t="shared" si="158"/>
        <v>0</v>
      </c>
      <c r="AG188" s="186">
        <f t="shared" si="163"/>
        <v>0</v>
      </c>
      <c r="AH188" s="256" t="e">
        <f t="shared" si="164"/>
        <v>#DIV/0!</v>
      </c>
      <c r="AI188" s="697"/>
      <c r="AJ188" s="207">
        <f t="shared" si="148"/>
        <v>0</v>
      </c>
      <c r="AK188" s="425"/>
      <c r="AL188" s="186">
        <f t="shared" si="149"/>
        <v>0</v>
      </c>
      <c r="AM188" s="186">
        <f t="shared" si="150"/>
        <v>0</v>
      </c>
      <c r="AN188" s="208"/>
      <c r="AO188" s="208"/>
      <c r="AP188" s="208"/>
      <c r="AQ188" s="208"/>
      <c r="AR188" s="208"/>
      <c r="AS188" s="208"/>
      <c r="AT188" s="208"/>
      <c r="AU188" s="242"/>
      <c r="AV188" s="186">
        <f t="shared" si="165"/>
        <v>0</v>
      </c>
      <c r="AW188" s="277" t="e">
        <f t="shared" si="166"/>
        <v>#DIV/0!</v>
      </c>
      <c r="AX188" s="186">
        <f t="shared" si="152"/>
        <v>0</v>
      </c>
      <c r="AY188" s="186">
        <f t="shared" si="153"/>
        <v>0</v>
      </c>
      <c r="AZ188" s="208"/>
      <c r="BA188" s="208"/>
      <c r="BB188" s="208"/>
      <c r="BC188" s="208"/>
      <c r="BD188" s="208"/>
      <c r="BE188" s="208"/>
      <c r="BF188" s="208"/>
      <c r="BG188" s="208"/>
      <c r="BH188" s="186">
        <f t="shared" si="155"/>
        <v>0</v>
      </c>
      <c r="BI188" s="186">
        <f t="shared" si="156"/>
        <v>0</v>
      </c>
      <c r="BJ188" s="208"/>
      <c r="BK188" s="208"/>
      <c r="BL188" s="208"/>
      <c r="BM188" s="208"/>
      <c r="BN188" s="208"/>
      <c r="BO188" s="208"/>
      <c r="BP188" s="208"/>
      <c r="BQ188" s="401"/>
      <c r="BR188" s="287"/>
      <c r="BS188" s="287"/>
      <c r="BT188" s="287"/>
      <c r="BU188" s="287"/>
      <c r="BV188" s="287"/>
      <c r="BW188" s="287"/>
      <c r="BX188" s="287"/>
      <c r="BY188" s="287"/>
    </row>
    <row r="189" spans="1:77" s="21" customFormat="1" hidden="1" x14ac:dyDescent="0.25">
      <c r="A189" s="23"/>
      <c r="B189" s="195"/>
      <c r="C189" s="27"/>
      <c r="D189" s="200"/>
      <c r="E189" s="200"/>
      <c r="F189" s="186">
        <f t="shared" si="141"/>
        <v>0</v>
      </c>
      <c r="G189" s="186">
        <f t="shared" si="142"/>
        <v>0</v>
      </c>
      <c r="H189" s="200"/>
      <c r="I189" s="200"/>
      <c r="J189" s="200"/>
      <c r="K189" s="200"/>
      <c r="L189" s="200"/>
      <c r="M189" s="200"/>
      <c r="N189" s="200"/>
      <c r="O189" s="200"/>
      <c r="P189" s="186">
        <f t="shared" si="144"/>
        <v>0</v>
      </c>
      <c r="Q189" s="186">
        <f t="shared" si="161"/>
        <v>0</v>
      </c>
      <c r="R189" s="684" t="e">
        <f t="shared" si="162"/>
        <v>#DIV/0!</v>
      </c>
      <c r="S189" s="200"/>
      <c r="T189" s="200"/>
      <c r="U189" s="200"/>
      <c r="V189" s="186">
        <f t="shared" si="145"/>
        <v>0</v>
      </c>
      <c r="W189" s="186">
        <f t="shared" si="146"/>
        <v>0</v>
      </c>
      <c r="X189" s="200"/>
      <c r="Y189" s="200"/>
      <c r="Z189" s="200"/>
      <c r="AA189" s="200"/>
      <c r="AB189" s="200"/>
      <c r="AC189" s="200"/>
      <c r="AD189" s="200"/>
      <c r="AE189" s="200"/>
      <c r="AF189" s="186">
        <f t="shared" si="158"/>
        <v>0</v>
      </c>
      <c r="AG189" s="186">
        <f t="shared" si="163"/>
        <v>0</v>
      </c>
      <c r="AH189" s="256" t="e">
        <f t="shared" si="164"/>
        <v>#DIV/0!</v>
      </c>
      <c r="AI189" s="695"/>
      <c r="AJ189" s="207">
        <f t="shared" si="148"/>
        <v>0</v>
      </c>
      <c r="AK189" s="425"/>
      <c r="AL189" s="186">
        <f t="shared" si="149"/>
        <v>0</v>
      </c>
      <c r="AM189" s="186">
        <f t="shared" si="150"/>
        <v>0</v>
      </c>
      <c r="AN189" s="200"/>
      <c r="AO189" s="200"/>
      <c r="AP189" s="200"/>
      <c r="AQ189" s="200"/>
      <c r="AR189" s="200"/>
      <c r="AS189" s="200"/>
      <c r="AT189" s="200"/>
      <c r="AU189" s="238"/>
      <c r="AV189" s="186">
        <f t="shared" si="165"/>
        <v>0</v>
      </c>
      <c r="AW189" s="277" t="e">
        <f t="shared" si="166"/>
        <v>#DIV/0!</v>
      </c>
      <c r="AX189" s="186">
        <f t="shared" si="152"/>
        <v>0</v>
      </c>
      <c r="AY189" s="186">
        <f t="shared" si="153"/>
        <v>0</v>
      </c>
      <c r="AZ189" s="200"/>
      <c r="BA189" s="200"/>
      <c r="BB189" s="200"/>
      <c r="BC189" s="200"/>
      <c r="BD189" s="200"/>
      <c r="BE189" s="200"/>
      <c r="BF189" s="200"/>
      <c r="BG189" s="200"/>
      <c r="BH189" s="186">
        <f t="shared" si="155"/>
        <v>0</v>
      </c>
      <c r="BI189" s="186">
        <f t="shared" si="156"/>
        <v>0</v>
      </c>
      <c r="BJ189" s="200"/>
      <c r="BK189" s="200"/>
      <c r="BL189" s="200"/>
      <c r="BM189" s="200"/>
      <c r="BN189" s="200"/>
      <c r="BO189" s="200"/>
      <c r="BP189" s="200"/>
      <c r="BQ189" s="397"/>
      <c r="BR189" s="413"/>
      <c r="BS189" s="413"/>
      <c r="BT189" s="413"/>
      <c r="BU189" s="413"/>
      <c r="BV189" s="413"/>
      <c r="BW189" s="413"/>
      <c r="BX189" s="413"/>
      <c r="BY189" s="413"/>
    </row>
    <row r="190" spans="1:77" s="21" customFormat="1" x14ac:dyDescent="0.25">
      <c r="A190" s="257">
        <v>7</v>
      </c>
      <c r="B190" s="42" t="s">
        <v>24</v>
      </c>
      <c r="C190" s="36"/>
      <c r="D190" s="208"/>
      <c r="E190" s="208"/>
      <c r="F190" s="186">
        <f t="shared" si="141"/>
        <v>0</v>
      </c>
      <c r="G190" s="186">
        <f t="shared" si="142"/>
        <v>0</v>
      </c>
      <c r="H190" s="149"/>
      <c r="I190" s="208"/>
      <c r="J190" s="208"/>
      <c r="K190" s="208"/>
      <c r="L190" s="208"/>
      <c r="M190" s="208"/>
      <c r="N190" s="208"/>
      <c r="O190" s="208"/>
      <c r="P190" s="186">
        <f t="shared" si="144"/>
        <v>0</v>
      </c>
      <c r="Q190" s="186">
        <f t="shared" si="161"/>
        <v>0</v>
      </c>
      <c r="R190" s="684" t="e">
        <f t="shared" si="162"/>
        <v>#DIV/0!</v>
      </c>
      <c r="S190" s="208"/>
      <c r="T190" s="208"/>
      <c r="U190" s="208"/>
      <c r="V190" s="186">
        <f t="shared" si="145"/>
        <v>0</v>
      </c>
      <c r="W190" s="186">
        <f t="shared" si="146"/>
        <v>0</v>
      </c>
      <c r="X190" s="208"/>
      <c r="Y190" s="208"/>
      <c r="Z190" s="208"/>
      <c r="AA190" s="208"/>
      <c r="AB190" s="208"/>
      <c r="AC190" s="208"/>
      <c r="AD190" s="208"/>
      <c r="AE190" s="208"/>
      <c r="AF190" s="186">
        <f t="shared" si="158"/>
        <v>0</v>
      </c>
      <c r="AG190" s="186">
        <f t="shared" si="163"/>
        <v>0</v>
      </c>
      <c r="AH190" s="256" t="e">
        <f t="shared" si="164"/>
        <v>#DIV/0!</v>
      </c>
      <c r="AI190" s="697"/>
      <c r="AJ190" s="207">
        <f t="shared" si="148"/>
        <v>0</v>
      </c>
      <c r="AK190" s="425"/>
      <c r="AL190" s="186">
        <f t="shared" si="149"/>
        <v>0</v>
      </c>
      <c r="AM190" s="186">
        <f t="shared" si="150"/>
        <v>0</v>
      </c>
      <c r="AN190" s="208"/>
      <c r="AO190" s="208"/>
      <c r="AP190" s="208"/>
      <c r="AQ190" s="208"/>
      <c r="AR190" s="208"/>
      <c r="AS190" s="208"/>
      <c r="AT190" s="208"/>
      <c r="AU190" s="242"/>
      <c r="AV190" s="186">
        <f t="shared" si="165"/>
        <v>0</v>
      </c>
      <c r="AW190" s="277" t="e">
        <f t="shared" si="166"/>
        <v>#DIV/0!</v>
      </c>
      <c r="AX190" s="186">
        <f t="shared" si="152"/>
        <v>0</v>
      </c>
      <c r="AY190" s="186">
        <f t="shared" si="153"/>
        <v>0</v>
      </c>
      <c r="AZ190" s="208"/>
      <c r="BA190" s="208"/>
      <c r="BB190" s="208"/>
      <c r="BC190" s="208"/>
      <c r="BD190" s="208"/>
      <c r="BE190" s="208"/>
      <c r="BF190" s="208"/>
      <c r="BG190" s="208"/>
      <c r="BH190" s="186">
        <f t="shared" si="155"/>
        <v>0</v>
      </c>
      <c r="BI190" s="186">
        <f t="shared" si="156"/>
        <v>0</v>
      </c>
      <c r="BJ190" s="208"/>
      <c r="BK190" s="208"/>
      <c r="BL190" s="208"/>
      <c r="BM190" s="208"/>
      <c r="BN190" s="208"/>
      <c r="BO190" s="208"/>
      <c r="BP190" s="208"/>
      <c r="BQ190" s="401"/>
      <c r="BR190" s="287"/>
      <c r="BS190" s="287"/>
      <c r="BT190" s="287"/>
      <c r="BU190" s="287"/>
      <c r="BV190" s="287"/>
      <c r="BW190" s="287"/>
      <c r="BX190" s="287"/>
      <c r="BY190" s="287"/>
    </row>
    <row r="191" spans="1:77" s="21" customFormat="1" hidden="1" x14ac:dyDescent="0.25">
      <c r="A191" s="23"/>
      <c r="B191" s="19"/>
      <c r="C191" s="27"/>
      <c r="D191" s="200"/>
      <c r="E191" s="200"/>
      <c r="F191" s="186">
        <f t="shared" si="141"/>
        <v>0</v>
      </c>
      <c r="G191" s="186">
        <f t="shared" si="142"/>
        <v>0</v>
      </c>
      <c r="H191" s="200"/>
      <c r="I191" s="200"/>
      <c r="J191" s="200"/>
      <c r="K191" s="200"/>
      <c r="L191" s="200"/>
      <c r="M191" s="200"/>
      <c r="N191" s="200"/>
      <c r="O191" s="200"/>
      <c r="P191" s="186">
        <f t="shared" si="144"/>
        <v>0</v>
      </c>
      <c r="Q191" s="186">
        <f t="shared" si="161"/>
        <v>0</v>
      </c>
      <c r="R191" s="684" t="e">
        <f t="shared" si="162"/>
        <v>#DIV/0!</v>
      </c>
      <c r="S191" s="200"/>
      <c r="T191" s="200"/>
      <c r="U191" s="200"/>
      <c r="V191" s="186">
        <f t="shared" si="145"/>
        <v>0</v>
      </c>
      <c r="W191" s="186">
        <f t="shared" si="146"/>
        <v>0</v>
      </c>
      <c r="X191" s="200"/>
      <c r="Y191" s="200"/>
      <c r="Z191" s="200"/>
      <c r="AA191" s="200"/>
      <c r="AB191" s="200"/>
      <c r="AC191" s="200"/>
      <c r="AD191" s="200"/>
      <c r="AE191" s="200"/>
      <c r="AF191" s="186">
        <f t="shared" si="158"/>
        <v>0</v>
      </c>
      <c r="AG191" s="186">
        <f t="shared" si="163"/>
        <v>0</v>
      </c>
      <c r="AH191" s="256" t="e">
        <f t="shared" si="164"/>
        <v>#DIV/0!</v>
      </c>
      <c r="AI191" s="695"/>
      <c r="AJ191" s="207">
        <f t="shared" si="148"/>
        <v>0</v>
      </c>
      <c r="AK191" s="425"/>
      <c r="AL191" s="186">
        <f t="shared" si="149"/>
        <v>0</v>
      </c>
      <c r="AM191" s="186">
        <f t="shared" si="150"/>
        <v>0</v>
      </c>
      <c r="AN191" s="200"/>
      <c r="AO191" s="200"/>
      <c r="AP191" s="200"/>
      <c r="AQ191" s="200"/>
      <c r="AR191" s="200"/>
      <c r="AS191" s="200"/>
      <c r="AT191" s="200"/>
      <c r="AU191" s="238"/>
      <c r="AV191" s="186">
        <f t="shared" si="165"/>
        <v>0</v>
      </c>
      <c r="AW191" s="277" t="e">
        <f t="shared" si="166"/>
        <v>#DIV/0!</v>
      </c>
      <c r="AX191" s="186">
        <f t="shared" si="152"/>
        <v>0</v>
      </c>
      <c r="AY191" s="186">
        <f t="shared" si="153"/>
        <v>0</v>
      </c>
      <c r="AZ191" s="200"/>
      <c r="BA191" s="200"/>
      <c r="BB191" s="200"/>
      <c r="BC191" s="200"/>
      <c r="BD191" s="200"/>
      <c r="BE191" s="200"/>
      <c r="BF191" s="200"/>
      <c r="BG191" s="200"/>
      <c r="BH191" s="186">
        <f t="shared" si="155"/>
        <v>0</v>
      </c>
      <c r="BI191" s="186">
        <f t="shared" si="156"/>
        <v>0</v>
      </c>
      <c r="BJ191" s="200"/>
      <c r="BK191" s="200"/>
      <c r="BL191" s="200"/>
      <c r="BM191" s="200"/>
      <c r="BN191" s="200"/>
      <c r="BO191" s="200"/>
      <c r="BP191" s="200"/>
      <c r="BQ191" s="397"/>
      <c r="BR191" s="413"/>
      <c r="BS191" s="413"/>
      <c r="BT191" s="413"/>
      <c r="BU191" s="413"/>
      <c r="BV191" s="413"/>
      <c r="BW191" s="413"/>
      <c r="BX191" s="413"/>
      <c r="BY191" s="413"/>
    </row>
    <row r="192" spans="1:77" s="21" customFormat="1" x14ac:dyDescent="0.25">
      <c r="A192" s="257">
        <v>8</v>
      </c>
      <c r="B192" s="42" t="s">
        <v>25</v>
      </c>
      <c r="C192" s="27"/>
      <c r="D192" s="208"/>
      <c r="E192" s="208"/>
      <c r="F192" s="186">
        <f t="shared" si="141"/>
        <v>0</v>
      </c>
      <c r="G192" s="186">
        <f t="shared" si="142"/>
        <v>0</v>
      </c>
      <c r="H192" s="149"/>
      <c r="I192" s="208"/>
      <c r="J192" s="208"/>
      <c r="K192" s="208"/>
      <c r="L192" s="208"/>
      <c r="M192" s="208"/>
      <c r="N192" s="208"/>
      <c r="O192" s="208"/>
      <c r="P192" s="186">
        <f t="shared" si="144"/>
        <v>0</v>
      </c>
      <c r="Q192" s="186">
        <f t="shared" si="161"/>
        <v>0</v>
      </c>
      <c r="R192" s="684" t="e">
        <f t="shared" si="162"/>
        <v>#DIV/0!</v>
      </c>
      <c r="S192" s="208"/>
      <c r="T192" s="208"/>
      <c r="U192" s="208"/>
      <c r="V192" s="186">
        <f t="shared" si="145"/>
        <v>0</v>
      </c>
      <c r="W192" s="186">
        <f t="shared" si="146"/>
        <v>0</v>
      </c>
      <c r="X192" s="208"/>
      <c r="Y192" s="208"/>
      <c r="Z192" s="208"/>
      <c r="AA192" s="208"/>
      <c r="AB192" s="208"/>
      <c r="AC192" s="208"/>
      <c r="AD192" s="208"/>
      <c r="AE192" s="208"/>
      <c r="AF192" s="186">
        <f t="shared" si="158"/>
        <v>0</v>
      </c>
      <c r="AG192" s="186">
        <f t="shared" si="163"/>
        <v>0</v>
      </c>
      <c r="AH192" s="256" t="e">
        <f t="shared" si="164"/>
        <v>#DIV/0!</v>
      </c>
      <c r="AI192" s="697"/>
      <c r="AJ192" s="207">
        <f t="shared" si="148"/>
        <v>0</v>
      </c>
      <c r="AK192" s="425"/>
      <c r="AL192" s="186">
        <f t="shared" si="149"/>
        <v>0</v>
      </c>
      <c r="AM192" s="186">
        <f t="shared" si="150"/>
        <v>0</v>
      </c>
      <c r="AN192" s="208"/>
      <c r="AO192" s="208"/>
      <c r="AP192" s="208"/>
      <c r="AQ192" s="208"/>
      <c r="AR192" s="208"/>
      <c r="AS192" s="208"/>
      <c r="AT192" s="208"/>
      <c r="AU192" s="242"/>
      <c r="AV192" s="186">
        <f t="shared" si="165"/>
        <v>0</v>
      </c>
      <c r="AW192" s="277" t="e">
        <f t="shared" si="166"/>
        <v>#DIV/0!</v>
      </c>
      <c r="AX192" s="186">
        <f t="shared" si="152"/>
        <v>0</v>
      </c>
      <c r="AY192" s="186">
        <f t="shared" si="153"/>
        <v>0</v>
      </c>
      <c r="AZ192" s="208"/>
      <c r="BA192" s="208"/>
      <c r="BB192" s="208"/>
      <c r="BC192" s="208"/>
      <c r="BD192" s="208"/>
      <c r="BE192" s="208"/>
      <c r="BF192" s="208"/>
      <c r="BG192" s="208"/>
      <c r="BH192" s="186">
        <f t="shared" si="155"/>
        <v>0</v>
      </c>
      <c r="BI192" s="186">
        <f t="shared" si="156"/>
        <v>0</v>
      </c>
      <c r="BJ192" s="208"/>
      <c r="BK192" s="208"/>
      <c r="BL192" s="208"/>
      <c r="BM192" s="208"/>
      <c r="BN192" s="208"/>
      <c r="BO192" s="208"/>
      <c r="BP192" s="208"/>
      <c r="BQ192" s="401"/>
      <c r="BR192" s="287"/>
      <c r="BS192" s="287"/>
      <c r="BT192" s="287"/>
      <c r="BU192" s="287"/>
      <c r="BV192" s="287"/>
      <c r="BW192" s="287"/>
      <c r="BX192" s="287"/>
      <c r="BY192" s="287"/>
    </row>
    <row r="193" spans="1:77" s="21" customFormat="1" hidden="1" x14ac:dyDescent="0.25">
      <c r="A193" s="23"/>
      <c r="B193" s="19"/>
      <c r="C193" s="27"/>
      <c r="D193" s="200"/>
      <c r="E193" s="200"/>
      <c r="F193" s="186">
        <f t="shared" si="141"/>
        <v>0</v>
      </c>
      <c r="G193" s="186">
        <f t="shared" si="142"/>
        <v>0</v>
      </c>
      <c r="H193" s="200"/>
      <c r="I193" s="200"/>
      <c r="J193" s="200"/>
      <c r="K193" s="200"/>
      <c r="L193" s="200"/>
      <c r="M193" s="200"/>
      <c r="N193" s="200"/>
      <c r="O193" s="200"/>
      <c r="P193" s="186">
        <f t="shared" si="144"/>
        <v>0</v>
      </c>
      <c r="Q193" s="186">
        <f t="shared" si="161"/>
        <v>0</v>
      </c>
      <c r="R193" s="684" t="e">
        <f t="shared" si="162"/>
        <v>#DIV/0!</v>
      </c>
      <c r="S193" s="200"/>
      <c r="T193" s="200"/>
      <c r="U193" s="200"/>
      <c r="V193" s="186">
        <f t="shared" si="145"/>
        <v>0</v>
      </c>
      <c r="W193" s="186">
        <f t="shared" si="146"/>
        <v>0</v>
      </c>
      <c r="X193" s="200"/>
      <c r="Y193" s="200"/>
      <c r="Z193" s="200"/>
      <c r="AA193" s="200"/>
      <c r="AB193" s="200"/>
      <c r="AC193" s="200"/>
      <c r="AD193" s="200"/>
      <c r="AE193" s="200"/>
      <c r="AF193" s="186">
        <f t="shared" si="158"/>
        <v>0</v>
      </c>
      <c r="AG193" s="186">
        <f t="shared" si="163"/>
        <v>0</v>
      </c>
      <c r="AH193" s="256" t="e">
        <f t="shared" si="164"/>
        <v>#DIV/0!</v>
      </c>
      <c r="AI193" s="695"/>
      <c r="AJ193" s="207">
        <f t="shared" si="148"/>
        <v>0</v>
      </c>
      <c r="AK193" s="425"/>
      <c r="AL193" s="186">
        <f t="shared" si="149"/>
        <v>0</v>
      </c>
      <c r="AM193" s="186">
        <f t="shared" si="150"/>
        <v>0</v>
      </c>
      <c r="AN193" s="200"/>
      <c r="AO193" s="200"/>
      <c r="AP193" s="200"/>
      <c r="AQ193" s="200"/>
      <c r="AR193" s="200"/>
      <c r="AS193" s="200"/>
      <c r="AT193" s="200"/>
      <c r="AU193" s="238"/>
      <c r="AV193" s="186">
        <f t="shared" si="165"/>
        <v>0</v>
      </c>
      <c r="AW193" s="277" t="e">
        <f t="shared" si="166"/>
        <v>#DIV/0!</v>
      </c>
      <c r="AX193" s="186">
        <f t="shared" si="152"/>
        <v>0</v>
      </c>
      <c r="AY193" s="186">
        <f t="shared" si="153"/>
        <v>0</v>
      </c>
      <c r="AZ193" s="200"/>
      <c r="BA193" s="200"/>
      <c r="BB193" s="200"/>
      <c r="BC193" s="200"/>
      <c r="BD193" s="200"/>
      <c r="BE193" s="200"/>
      <c r="BF193" s="200"/>
      <c r="BG193" s="200"/>
      <c r="BH193" s="186">
        <f t="shared" si="155"/>
        <v>0</v>
      </c>
      <c r="BI193" s="186">
        <f t="shared" si="156"/>
        <v>0</v>
      </c>
      <c r="BJ193" s="200"/>
      <c r="BK193" s="200"/>
      <c r="BL193" s="200"/>
      <c r="BM193" s="200"/>
      <c r="BN193" s="200"/>
      <c r="BO193" s="200"/>
      <c r="BP193" s="200"/>
      <c r="BQ193" s="397"/>
      <c r="BR193" s="413"/>
      <c r="BS193" s="413"/>
      <c r="BT193" s="413"/>
      <c r="BU193" s="413"/>
      <c r="BV193" s="413"/>
      <c r="BW193" s="413"/>
      <c r="BX193" s="413"/>
      <c r="BY193" s="413"/>
    </row>
    <row r="194" spans="1:77" s="21" customFormat="1" x14ac:dyDescent="0.25">
      <c r="A194" s="257">
        <v>9</v>
      </c>
      <c r="B194" s="42" t="s">
        <v>26</v>
      </c>
      <c r="C194" s="37"/>
      <c r="D194" s="208"/>
      <c r="E194" s="208"/>
      <c r="F194" s="186">
        <f t="shared" si="141"/>
        <v>0</v>
      </c>
      <c r="G194" s="186">
        <f t="shared" si="142"/>
        <v>0</v>
      </c>
      <c r="H194" s="149"/>
      <c r="I194" s="208"/>
      <c r="J194" s="208"/>
      <c r="K194" s="208"/>
      <c r="L194" s="208"/>
      <c r="M194" s="208"/>
      <c r="N194" s="208"/>
      <c r="O194" s="208"/>
      <c r="P194" s="186">
        <f t="shared" si="144"/>
        <v>0</v>
      </c>
      <c r="Q194" s="186">
        <f t="shared" si="161"/>
        <v>0</v>
      </c>
      <c r="R194" s="684" t="e">
        <f t="shared" si="162"/>
        <v>#DIV/0!</v>
      </c>
      <c r="S194" s="208"/>
      <c r="T194" s="208"/>
      <c r="U194" s="208"/>
      <c r="V194" s="186">
        <f t="shared" si="145"/>
        <v>0</v>
      </c>
      <c r="W194" s="186">
        <f t="shared" si="146"/>
        <v>0</v>
      </c>
      <c r="X194" s="208"/>
      <c r="Y194" s="208"/>
      <c r="Z194" s="208"/>
      <c r="AA194" s="208"/>
      <c r="AB194" s="208"/>
      <c r="AC194" s="208"/>
      <c r="AD194" s="208"/>
      <c r="AE194" s="208"/>
      <c r="AF194" s="186">
        <f t="shared" si="158"/>
        <v>0</v>
      </c>
      <c r="AG194" s="186">
        <f t="shared" si="163"/>
        <v>0</v>
      </c>
      <c r="AH194" s="256" t="e">
        <f t="shared" si="164"/>
        <v>#DIV/0!</v>
      </c>
      <c r="AI194" s="697"/>
      <c r="AJ194" s="207">
        <f t="shared" si="148"/>
        <v>0</v>
      </c>
      <c r="AK194" s="425"/>
      <c r="AL194" s="186">
        <f t="shared" si="149"/>
        <v>0</v>
      </c>
      <c r="AM194" s="186">
        <f t="shared" si="150"/>
        <v>0</v>
      </c>
      <c r="AN194" s="208"/>
      <c r="AO194" s="208"/>
      <c r="AP194" s="208"/>
      <c r="AQ194" s="208"/>
      <c r="AR194" s="208"/>
      <c r="AS194" s="208"/>
      <c r="AT194" s="208"/>
      <c r="AU194" s="242"/>
      <c r="AV194" s="186">
        <f t="shared" si="165"/>
        <v>0</v>
      </c>
      <c r="AW194" s="277" t="e">
        <f t="shared" si="166"/>
        <v>#DIV/0!</v>
      </c>
      <c r="AX194" s="186">
        <f t="shared" si="152"/>
        <v>0</v>
      </c>
      <c r="AY194" s="186">
        <f t="shared" si="153"/>
        <v>0</v>
      </c>
      <c r="AZ194" s="208"/>
      <c r="BA194" s="208"/>
      <c r="BB194" s="208"/>
      <c r="BC194" s="208"/>
      <c r="BD194" s="208"/>
      <c r="BE194" s="208"/>
      <c r="BF194" s="208"/>
      <c r="BG194" s="208"/>
      <c r="BH194" s="186">
        <f t="shared" si="155"/>
        <v>0</v>
      </c>
      <c r="BI194" s="186">
        <f t="shared" si="156"/>
        <v>0</v>
      </c>
      <c r="BJ194" s="208"/>
      <c r="BK194" s="208"/>
      <c r="BL194" s="208"/>
      <c r="BM194" s="208"/>
      <c r="BN194" s="208"/>
      <c r="BO194" s="208"/>
      <c r="BP194" s="208"/>
      <c r="BQ194" s="401"/>
      <c r="BR194" s="287"/>
      <c r="BS194" s="287"/>
      <c r="BT194" s="287"/>
      <c r="BU194" s="287"/>
      <c r="BV194" s="287"/>
      <c r="BW194" s="287"/>
      <c r="BX194" s="287"/>
      <c r="BY194" s="287"/>
    </row>
    <row r="195" spans="1:77" s="21" customFormat="1" hidden="1" x14ac:dyDescent="0.25">
      <c r="A195" s="23"/>
      <c r="B195" s="19"/>
      <c r="C195" s="35"/>
      <c r="D195" s="208"/>
      <c r="E195" s="208"/>
      <c r="F195" s="186">
        <f t="shared" si="141"/>
        <v>0</v>
      </c>
      <c r="G195" s="186">
        <f t="shared" si="142"/>
        <v>0</v>
      </c>
      <c r="H195" s="149"/>
      <c r="I195" s="208"/>
      <c r="J195" s="208"/>
      <c r="K195" s="208"/>
      <c r="L195" s="208"/>
      <c r="M195" s="208"/>
      <c r="N195" s="208"/>
      <c r="O195" s="208"/>
      <c r="P195" s="186">
        <f t="shared" si="144"/>
        <v>0</v>
      </c>
      <c r="Q195" s="186">
        <f t="shared" si="161"/>
        <v>0</v>
      </c>
      <c r="R195" s="684" t="e">
        <f t="shared" si="162"/>
        <v>#DIV/0!</v>
      </c>
      <c r="S195" s="208"/>
      <c r="T195" s="208"/>
      <c r="U195" s="208"/>
      <c r="V195" s="186">
        <f t="shared" si="145"/>
        <v>0</v>
      </c>
      <c r="W195" s="186">
        <f t="shared" si="146"/>
        <v>0</v>
      </c>
      <c r="X195" s="208"/>
      <c r="Y195" s="208"/>
      <c r="Z195" s="208"/>
      <c r="AA195" s="208"/>
      <c r="AB195" s="208"/>
      <c r="AC195" s="208"/>
      <c r="AD195" s="208"/>
      <c r="AE195" s="208"/>
      <c r="AF195" s="186">
        <f t="shared" si="158"/>
        <v>0</v>
      </c>
      <c r="AG195" s="186">
        <f t="shared" si="163"/>
        <v>0</v>
      </c>
      <c r="AH195" s="256" t="e">
        <f t="shared" si="164"/>
        <v>#DIV/0!</v>
      </c>
      <c r="AI195" s="697"/>
      <c r="AJ195" s="207">
        <f t="shared" si="148"/>
        <v>0</v>
      </c>
      <c r="AK195" s="425"/>
      <c r="AL195" s="186">
        <f t="shared" si="149"/>
        <v>0</v>
      </c>
      <c r="AM195" s="186">
        <f t="shared" si="150"/>
        <v>0</v>
      </c>
      <c r="AN195" s="208"/>
      <c r="AO195" s="208"/>
      <c r="AP195" s="208"/>
      <c r="AQ195" s="208"/>
      <c r="AR195" s="208"/>
      <c r="AS195" s="208"/>
      <c r="AT195" s="208"/>
      <c r="AU195" s="242"/>
      <c r="AV195" s="186">
        <f t="shared" si="165"/>
        <v>0</v>
      </c>
      <c r="AW195" s="277" t="e">
        <f t="shared" si="166"/>
        <v>#DIV/0!</v>
      </c>
      <c r="AX195" s="186">
        <f t="shared" si="152"/>
        <v>0</v>
      </c>
      <c r="AY195" s="186">
        <f t="shared" si="153"/>
        <v>0</v>
      </c>
      <c r="AZ195" s="208"/>
      <c r="BA195" s="208"/>
      <c r="BB195" s="208"/>
      <c r="BC195" s="208"/>
      <c r="BD195" s="208"/>
      <c r="BE195" s="208"/>
      <c r="BF195" s="208"/>
      <c r="BG195" s="208"/>
      <c r="BH195" s="186">
        <f t="shared" si="155"/>
        <v>0</v>
      </c>
      <c r="BI195" s="186">
        <f t="shared" si="156"/>
        <v>0</v>
      </c>
      <c r="BJ195" s="208"/>
      <c r="BK195" s="208"/>
      <c r="BL195" s="208"/>
      <c r="BM195" s="208"/>
      <c r="BN195" s="208"/>
      <c r="BO195" s="208"/>
      <c r="BP195" s="208"/>
      <c r="BQ195" s="401"/>
      <c r="BR195" s="413"/>
      <c r="BS195" s="413"/>
      <c r="BT195" s="413"/>
      <c r="BU195" s="413"/>
      <c r="BV195" s="413"/>
      <c r="BW195" s="413"/>
      <c r="BX195" s="413"/>
      <c r="BY195" s="413"/>
    </row>
    <row r="196" spans="1:77" s="21" customFormat="1" x14ac:dyDescent="0.25">
      <c r="A196" s="257">
        <v>10</v>
      </c>
      <c r="B196" s="42" t="s">
        <v>27</v>
      </c>
      <c r="C196" s="37"/>
      <c r="D196" s="208"/>
      <c r="E196" s="208"/>
      <c r="F196" s="186">
        <f t="shared" si="141"/>
        <v>0</v>
      </c>
      <c r="G196" s="186">
        <f t="shared" si="142"/>
        <v>0</v>
      </c>
      <c r="H196" s="149"/>
      <c r="I196" s="208"/>
      <c r="J196" s="208"/>
      <c r="K196" s="208"/>
      <c r="L196" s="208"/>
      <c r="M196" s="208"/>
      <c r="N196" s="208"/>
      <c r="O196" s="208"/>
      <c r="P196" s="186">
        <f t="shared" si="144"/>
        <v>0</v>
      </c>
      <c r="Q196" s="186">
        <f t="shared" si="161"/>
        <v>0</v>
      </c>
      <c r="R196" s="684" t="e">
        <f t="shared" si="162"/>
        <v>#DIV/0!</v>
      </c>
      <c r="S196" s="208"/>
      <c r="T196" s="208"/>
      <c r="U196" s="208"/>
      <c r="V196" s="186">
        <f t="shared" si="145"/>
        <v>0</v>
      </c>
      <c r="W196" s="186">
        <f t="shared" si="146"/>
        <v>0</v>
      </c>
      <c r="X196" s="208"/>
      <c r="Y196" s="208"/>
      <c r="Z196" s="208"/>
      <c r="AA196" s="208"/>
      <c r="AB196" s="208"/>
      <c r="AC196" s="208"/>
      <c r="AD196" s="208"/>
      <c r="AE196" s="208"/>
      <c r="AF196" s="186">
        <f t="shared" si="158"/>
        <v>0</v>
      </c>
      <c r="AG196" s="186">
        <f t="shared" si="163"/>
        <v>0</v>
      </c>
      <c r="AH196" s="256" t="e">
        <f t="shared" si="164"/>
        <v>#DIV/0!</v>
      </c>
      <c r="AI196" s="697"/>
      <c r="AJ196" s="207">
        <f t="shared" si="148"/>
        <v>0</v>
      </c>
      <c r="AK196" s="425"/>
      <c r="AL196" s="186">
        <f t="shared" si="149"/>
        <v>0</v>
      </c>
      <c r="AM196" s="186">
        <f t="shared" si="150"/>
        <v>0</v>
      </c>
      <c r="AN196" s="208"/>
      <c r="AO196" s="208"/>
      <c r="AP196" s="208"/>
      <c r="AQ196" s="208"/>
      <c r="AR196" s="208"/>
      <c r="AS196" s="208"/>
      <c r="AT196" s="208"/>
      <c r="AU196" s="242"/>
      <c r="AV196" s="186">
        <f t="shared" si="165"/>
        <v>0</v>
      </c>
      <c r="AW196" s="277" t="e">
        <f t="shared" si="166"/>
        <v>#DIV/0!</v>
      </c>
      <c r="AX196" s="186">
        <f t="shared" si="152"/>
        <v>0</v>
      </c>
      <c r="AY196" s="186">
        <f t="shared" si="153"/>
        <v>0</v>
      </c>
      <c r="AZ196" s="208"/>
      <c r="BA196" s="208"/>
      <c r="BB196" s="208"/>
      <c r="BC196" s="208"/>
      <c r="BD196" s="208"/>
      <c r="BE196" s="208"/>
      <c r="BF196" s="208"/>
      <c r="BG196" s="208"/>
      <c r="BH196" s="186">
        <f t="shared" si="155"/>
        <v>0</v>
      </c>
      <c r="BI196" s="186">
        <f t="shared" si="156"/>
        <v>0</v>
      </c>
      <c r="BJ196" s="208"/>
      <c r="BK196" s="208"/>
      <c r="BL196" s="208"/>
      <c r="BM196" s="208"/>
      <c r="BN196" s="208"/>
      <c r="BO196" s="208"/>
      <c r="BP196" s="208"/>
      <c r="BQ196" s="401"/>
      <c r="BR196" s="287"/>
      <c r="BS196" s="287"/>
      <c r="BT196" s="287"/>
      <c r="BU196" s="287"/>
      <c r="BV196" s="287"/>
      <c r="BW196" s="287"/>
      <c r="BX196" s="287"/>
      <c r="BY196" s="287"/>
    </row>
    <row r="197" spans="1:77" s="21" customFormat="1" hidden="1" x14ac:dyDescent="0.25">
      <c r="A197" s="28"/>
      <c r="B197" s="195"/>
      <c r="C197" s="27"/>
      <c r="D197" s="200"/>
      <c r="E197" s="200"/>
      <c r="F197" s="186">
        <f t="shared" si="141"/>
        <v>0</v>
      </c>
      <c r="G197" s="186">
        <f t="shared" si="142"/>
        <v>0</v>
      </c>
      <c r="H197" s="200"/>
      <c r="I197" s="200"/>
      <c r="J197" s="200"/>
      <c r="K197" s="200"/>
      <c r="L197" s="200"/>
      <c r="M197" s="200"/>
      <c r="N197" s="200"/>
      <c r="O197" s="200"/>
      <c r="P197" s="186">
        <f t="shared" si="144"/>
        <v>0</v>
      </c>
      <c r="Q197" s="186">
        <f t="shared" si="161"/>
        <v>0</v>
      </c>
      <c r="R197" s="684" t="e">
        <f t="shared" si="162"/>
        <v>#DIV/0!</v>
      </c>
      <c r="S197" s="200"/>
      <c r="T197" s="200"/>
      <c r="U197" s="200"/>
      <c r="V197" s="186">
        <f t="shared" si="145"/>
        <v>0</v>
      </c>
      <c r="W197" s="186">
        <f t="shared" si="146"/>
        <v>0</v>
      </c>
      <c r="X197" s="200"/>
      <c r="Y197" s="200"/>
      <c r="Z197" s="200"/>
      <c r="AA197" s="200"/>
      <c r="AB197" s="200"/>
      <c r="AC197" s="200"/>
      <c r="AD197" s="200"/>
      <c r="AE197" s="200"/>
      <c r="AF197" s="186">
        <f t="shared" si="158"/>
        <v>0</v>
      </c>
      <c r="AG197" s="186">
        <f t="shared" si="163"/>
        <v>0</v>
      </c>
      <c r="AH197" s="256" t="e">
        <f t="shared" si="164"/>
        <v>#DIV/0!</v>
      </c>
      <c r="AI197" s="695"/>
      <c r="AJ197" s="207">
        <f t="shared" si="148"/>
        <v>0</v>
      </c>
      <c r="AK197" s="425"/>
      <c r="AL197" s="186">
        <f t="shared" si="149"/>
        <v>0</v>
      </c>
      <c r="AM197" s="186">
        <f t="shared" si="150"/>
        <v>0</v>
      </c>
      <c r="AN197" s="200"/>
      <c r="AO197" s="200"/>
      <c r="AP197" s="200"/>
      <c r="AQ197" s="200"/>
      <c r="AR197" s="200"/>
      <c r="AS197" s="200"/>
      <c r="AT197" s="200"/>
      <c r="AU197" s="238"/>
      <c r="AV197" s="186">
        <f t="shared" si="165"/>
        <v>0</v>
      </c>
      <c r="AW197" s="277" t="e">
        <f t="shared" si="166"/>
        <v>#DIV/0!</v>
      </c>
      <c r="AX197" s="186">
        <f t="shared" si="152"/>
        <v>0</v>
      </c>
      <c r="AY197" s="186">
        <f t="shared" si="153"/>
        <v>0</v>
      </c>
      <c r="AZ197" s="200"/>
      <c r="BA197" s="200"/>
      <c r="BB197" s="200"/>
      <c r="BC197" s="200"/>
      <c r="BD197" s="200"/>
      <c r="BE197" s="200"/>
      <c r="BF197" s="200"/>
      <c r="BG197" s="200"/>
      <c r="BH197" s="186">
        <f t="shared" si="155"/>
        <v>0</v>
      </c>
      <c r="BI197" s="186">
        <f t="shared" si="156"/>
        <v>0</v>
      </c>
      <c r="BJ197" s="200"/>
      <c r="BK197" s="200"/>
      <c r="BL197" s="200"/>
      <c r="BM197" s="200"/>
      <c r="BN197" s="200"/>
      <c r="BO197" s="200"/>
      <c r="BP197" s="200"/>
      <c r="BQ197" s="397"/>
      <c r="BR197" s="413"/>
      <c r="BS197" s="413"/>
      <c r="BT197" s="413"/>
      <c r="BU197" s="413"/>
      <c r="BV197" s="413"/>
      <c r="BW197" s="413"/>
      <c r="BX197" s="413"/>
      <c r="BY197" s="413"/>
    </row>
    <row r="198" spans="1:77" s="21" customFormat="1" x14ac:dyDescent="0.25">
      <c r="A198" s="257">
        <v>11</v>
      </c>
      <c r="B198" s="42" t="s">
        <v>48</v>
      </c>
      <c r="C198" s="37"/>
      <c r="D198" s="208"/>
      <c r="E198" s="208"/>
      <c r="F198" s="186">
        <f t="shared" si="141"/>
        <v>0</v>
      </c>
      <c r="G198" s="186">
        <f t="shared" si="142"/>
        <v>0</v>
      </c>
      <c r="H198" s="149"/>
      <c r="I198" s="208"/>
      <c r="J198" s="208"/>
      <c r="K198" s="208"/>
      <c r="L198" s="208"/>
      <c r="M198" s="208"/>
      <c r="N198" s="208"/>
      <c r="O198" s="208"/>
      <c r="P198" s="186">
        <f t="shared" si="144"/>
        <v>0</v>
      </c>
      <c r="Q198" s="186">
        <f t="shared" si="161"/>
        <v>0</v>
      </c>
      <c r="R198" s="684" t="e">
        <f t="shared" si="162"/>
        <v>#DIV/0!</v>
      </c>
      <c r="S198" s="208"/>
      <c r="T198" s="208"/>
      <c r="U198" s="208"/>
      <c r="V198" s="186">
        <f t="shared" si="145"/>
        <v>0</v>
      </c>
      <c r="W198" s="186">
        <f t="shared" si="146"/>
        <v>0</v>
      </c>
      <c r="X198" s="208"/>
      <c r="Y198" s="208"/>
      <c r="Z198" s="208"/>
      <c r="AA198" s="208"/>
      <c r="AB198" s="208"/>
      <c r="AC198" s="208"/>
      <c r="AD198" s="208"/>
      <c r="AE198" s="208"/>
      <c r="AF198" s="186">
        <f t="shared" si="158"/>
        <v>0</v>
      </c>
      <c r="AG198" s="186">
        <f t="shared" si="163"/>
        <v>0</v>
      </c>
      <c r="AH198" s="256" t="e">
        <f t="shared" si="164"/>
        <v>#DIV/0!</v>
      </c>
      <c r="AI198" s="697"/>
      <c r="AJ198" s="207">
        <f t="shared" si="148"/>
        <v>0</v>
      </c>
      <c r="AK198" s="425"/>
      <c r="AL198" s="186">
        <f t="shared" si="149"/>
        <v>0</v>
      </c>
      <c r="AM198" s="186">
        <f t="shared" si="150"/>
        <v>0</v>
      </c>
      <c r="AN198" s="208"/>
      <c r="AO198" s="208"/>
      <c r="AP198" s="208"/>
      <c r="AQ198" s="208"/>
      <c r="AR198" s="208"/>
      <c r="AS198" s="208"/>
      <c r="AT198" s="208"/>
      <c r="AU198" s="242"/>
      <c r="AV198" s="186">
        <f t="shared" si="165"/>
        <v>0</v>
      </c>
      <c r="AW198" s="277" t="e">
        <f t="shared" si="166"/>
        <v>#DIV/0!</v>
      </c>
      <c r="AX198" s="186">
        <f t="shared" si="152"/>
        <v>0</v>
      </c>
      <c r="AY198" s="186">
        <f t="shared" si="153"/>
        <v>0</v>
      </c>
      <c r="AZ198" s="208"/>
      <c r="BA198" s="208"/>
      <c r="BB198" s="208"/>
      <c r="BC198" s="208"/>
      <c r="BD198" s="208"/>
      <c r="BE198" s="208"/>
      <c r="BF198" s="208"/>
      <c r="BG198" s="208"/>
      <c r="BH198" s="186">
        <f t="shared" si="155"/>
        <v>0</v>
      </c>
      <c r="BI198" s="186">
        <f t="shared" si="156"/>
        <v>0</v>
      </c>
      <c r="BJ198" s="208"/>
      <c r="BK198" s="208"/>
      <c r="BL198" s="208"/>
      <c r="BM198" s="208"/>
      <c r="BN198" s="208"/>
      <c r="BO198" s="208"/>
      <c r="BP198" s="208"/>
      <c r="BQ198" s="401"/>
      <c r="BR198" s="287"/>
      <c r="BS198" s="287"/>
      <c r="BT198" s="287"/>
      <c r="BU198" s="287"/>
      <c r="BV198" s="287"/>
      <c r="BW198" s="287"/>
      <c r="BX198" s="287"/>
      <c r="BY198" s="287"/>
    </row>
    <row r="199" spans="1:77" s="21" customFormat="1" hidden="1" x14ac:dyDescent="0.25">
      <c r="A199" s="28"/>
      <c r="B199" s="195"/>
      <c r="C199" s="37"/>
      <c r="D199" s="200"/>
      <c r="E199" s="200"/>
      <c r="F199" s="186">
        <f t="shared" si="141"/>
        <v>0</v>
      </c>
      <c r="G199" s="186">
        <f t="shared" si="142"/>
        <v>0</v>
      </c>
      <c r="H199" s="200"/>
      <c r="I199" s="200"/>
      <c r="J199" s="200"/>
      <c r="K199" s="200"/>
      <c r="L199" s="200"/>
      <c r="M199" s="200"/>
      <c r="N199" s="200"/>
      <c r="O199" s="200"/>
      <c r="P199" s="186">
        <f t="shared" si="144"/>
        <v>0</v>
      </c>
      <c r="Q199" s="186">
        <f t="shared" si="161"/>
        <v>0</v>
      </c>
      <c r="R199" s="684" t="e">
        <f t="shared" si="162"/>
        <v>#DIV/0!</v>
      </c>
      <c r="S199" s="200"/>
      <c r="T199" s="200"/>
      <c r="U199" s="200"/>
      <c r="V199" s="186">
        <f t="shared" si="145"/>
        <v>0</v>
      </c>
      <c r="W199" s="186">
        <f t="shared" si="146"/>
        <v>0</v>
      </c>
      <c r="X199" s="200"/>
      <c r="Y199" s="200"/>
      <c r="Z199" s="200"/>
      <c r="AA199" s="200"/>
      <c r="AB199" s="200"/>
      <c r="AC199" s="200"/>
      <c r="AD199" s="200"/>
      <c r="AE199" s="200"/>
      <c r="AF199" s="186">
        <f t="shared" si="158"/>
        <v>0</v>
      </c>
      <c r="AG199" s="186">
        <f t="shared" si="163"/>
        <v>0</v>
      </c>
      <c r="AH199" s="256" t="e">
        <f t="shared" si="164"/>
        <v>#DIV/0!</v>
      </c>
      <c r="AI199" s="695"/>
      <c r="AJ199" s="207">
        <f t="shared" si="148"/>
        <v>0</v>
      </c>
      <c r="AK199" s="425"/>
      <c r="AL199" s="186">
        <f t="shared" si="149"/>
        <v>0</v>
      </c>
      <c r="AM199" s="186">
        <f t="shared" si="150"/>
        <v>0</v>
      </c>
      <c r="AN199" s="200"/>
      <c r="AO199" s="200"/>
      <c r="AP199" s="200"/>
      <c r="AQ199" s="200"/>
      <c r="AR199" s="200"/>
      <c r="AS199" s="200"/>
      <c r="AT199" s="200"/>
      <c r="AU199" s="238"/>
      <c r="AV199" s="186">
        <f t="shared" si="165"/>
        <v>0</v>
      </c>
      <c r="AW199" s="277" t="e">
        <f t="shared" si="166"/>
        <v>#DIV/0!</v>
      </c>
      <c r="AX199" s="186">
        <f t="shared" si="152"/>
        <v>0</v>
      </c>
      <c r="AY199" s="186">
        <f t="shared" si="153"/>
        <v>0</v>
      </c>
      <c r="AZ199" s="200"/>
      <c r="BA199" s="200"/>
      <c r="BB199" s="200"/>
      <c r="BC199" s="200"/>
      <c r="BD199" s="200"/>
      <c r="BE199" s="200"/>
      <c r="BF199" s="200"/>
      <c r="BG199" s="200"/>
      <c r="BH199" s="186">
        <f t="shared" si="155"/>
        <v>0</v>
      </c>
      <c r="BI199" s="186">
        <f t="shared" si="156"/>
        <v>0</v>
      </c>
      <c r="BJ199" s="200"/>
      <c r="BK199" s="200"/>
      <c r="BL199" s="200"/>
      <c r="BM199" s="200"/>
      <c r="BN199" s="200"/>
      <c r="BO199" s="200"/>
      <c r="BP199" s="200"/>
      <c r="BQ199" s="397"/>
      <c r="BR199" s="413"/>
      <c r="BS199" s="413"/>
      <c r="BT199" s="413"/>
      <c r="BU199" s="413"/>
      <c r="BV199" s="413"/>
      <c r="BW199" s="413"/>
      <c r="BX199" s="413"/>
      <c r="BY199" s="413"/>
    </row>
    <row r="200" spans="1:77" s="21" customFormat="1" x14ac:dyDescent="0.25">
      <c r="A200" s="257">
        <v>12</v>
      </c>
      <c r="B200" s="42" t="s">
        <v>49</v>
      </c>
      <c r="C200" s="27"/>
      <c r="D200" s="208"/>
      <c r="E200" s="208"/>
      <c r="F200" s="186">
        <f t="shared" si="141"/>
        <v>0</v>
      </c>
      <c r="G200" s="186">
        <f t="shared" si="142"/>
        <v>0</v>
      </c>
      <c r="H200" s="149"/>
      <c r="I200" s="208"/>
      <c r="J200" s="208"/>
      <c r="K200" s="208"/>
      <c r="L200" s="208"/>
      <c r="M200" s="208"/>
      <c r="N200" s="208"/>
      <c r="O200" s="208"/>
      <c r="P200" s="186">
        <f t="shared" si="144"/>
        <v>0</v>
      </c>
      <c r="Q200" s="186">
        <f t="shared" si="161"/>
        <v>0</v>
      </c>
      <c r="R200" s="684" t="e">
        <f t="shared" si="162"/>
        <v>#DIV/0!</v>
      </c>
      <c r="S200" s="208"/>
      <c r="T200" s="208"/>
      <c r="U200" s="208"/>
      <c r="V200" s="186">
        <f t="shared" si="145"/>
        <v>0</v>
      </c>
      <c r="W200" s="186">
        <f t="shared" si="146"/>
        <v>0</v>
      </c>
      <c r="X200" s="208"/>
      <c r="Y200" s="208"/>
      <c r="Z200" s="208"/>
      <c r="AA200" s="208"/>
      <c r="AB200" s="208"/>
      <c r="AC200" s="208"/>
      <c r="AD200" s="208"/>
      <c r="AE200" s="208"/>
      <c r="AF200" s="186">
        <f t="shared" si="158"/>
        <v>0</v>
      </c>
      <c r="AG200" s="186">
        <f t="shared" si="163"/>
        <v>0</v>
      </c>
      <c r="AH200" s="256" t="e">
        <f t="shared" si="164"/>
        <v>#DIV/0!</v>
      </c>
      <c r="AI200" s="697"/>
      <c r="AJ200" s="207">
        <f t="shared" si="148"/>
        <v>0</v>
      </c>
      <c r="AK200" s="425"/>
      <c r="AL200" s="186">
        <f t="shared" si="149"/>
        <v>0</v>
      </c>
      <c r="AM200" s="186">
        <f t="shared" si="150"/>
        <v>0</v>
      </c>
      <c r="AN200" s="208"/>
      <c r="AO200" s="208"/>
      <c r="AP200" s="208"/>
      <c r="AQ200" s="208"/>
      <c r="AR200" s="208"/>
      <c r="AS200" s="208"/>
      <c r="AT200" s="208"/>
      <c r="AU200" s="242"/>
      <c r="AV200" s="186">
        <f t="shared" si="165"/>
        <v>0</v>
      </c>
      <c r="AW200" s="277" t="e">
        <f t="shared" si="166"/>
        <v>#DIV/0!</v>
      </c>
      <c r="AX200" s="186">
        <f t="shared" si="152"/>
        <v>0</v>
      </c>
      <c r="AY200" s="186">
        <f t="shared" si="153"/>
        <v>0</v>
      </c>
      <c r="AZ200" s="208"/>
      <c r="BA200" s="208"/>
      <c r="BB200" s="208"/>
      <c r="BC200" s="208"/>
      <c r="BD200" s="208"/>
      <c r="BE200" s="208"/>
      <c r="BF200" s="208"/>
      <c r="BG200" s="208"/>
      <c r="BH200" s="186">
        <f t="shared" si="155"/>
        <v>0</v>
      </c>
      <c r="BI200" s="186">
        <f t="shared" si="156"/>
        <v>0</v>
      </c>
      <c r="BJ200" s="208"/>
      <c r="BK200" s="208"/>
      <c r="BL200" s="208"/>
      <c r="BM200" s="208"/>
      <c r="BN200" s="208"/>
      <c r="BO200" s="208"/>
      <c r="BP200" s="208"/>
      <c r="BQ200" s="401"/>
      <c r="BR200" s="287"/>
      <c r="BS200" s="287"/>
      <c r="BT200" s="287"/>
      <c r="BU200" s="287"/>
      <c r="BV200" s="287"/>
      <c r="BW200" s="287"/>
      <c r="BX200" s="287"/>
      <c r="BY200" s="287"/>
    </row>
    <row r="201" spans="1:77" s="21" customFormat="1" hidden="1" x14ac:dyDescent="0.25">
      <c r="A201" s="28"/>
      <c r="B201" s="195"/>
      <c r="C201" s="37"/>
      <c r="D201" s="200"/>
      <c r="E201" s="200"/>
      <c r="F201" s="186">
        <f t="shared" si="141"/>
        <v>0</v>
      </c>
      <c r="G201" s="186">
        <f t="shared" si="142"/>
        <v>0</v>
      </c>
      <c r="H201" s="200"/>
      <c r="I201" s="200"/>
      <c r="J201" s="200"/>
      <c r="K201" s="200"/>
      <c r="L201" s="200"/>
      <c r="M201" s="200"/>
      <c r="N201" s="200"/>
      <c r="O201" s="200"/>
      <c r="P201" s="186">
        <f t="shared" si="144"/>
        <v>0</v>
      </c>
      <c r="Q201" s="186">
        <f t="shared" si="161"/>
        <v>0</v>
      </c>
      <c r="R201" s="684" t="e">
        <f t="shared" si="162"/>
        <v>#DIV/0!</v>
      </c>
      <c r="S201" s="200"/>
      <c r="T201" s="200"/>
      <c r="U201" s="200"/>
      <c r="V201" s="186">
        <f t="shared" si="145"/>
        <v>0</v>
      </c>
      <c r="W201" s="186">
        <f t="shared" si="146"/>
        <v>0</v>
      </c>
      <c r="X201" s="200"/>
      <c r="Y201" s="200"/>
      <c r="Z201" s="200"/>
      <c r="AA201" s="200"/>
      <c r="AB201" s="200"/>
      <c r="AC201" s="200"/>
      <c r="AD201" s="200"/>
      <c r="AE201" s="200"/>
      <c r="AF201" s="186">
        <f t="shared" si="158"/>
        <v>0</v>
      </c>
      <c r="AG201" s="186">
        <f t="shared" si="163"/>
        <v>0</v>
      </c>
      <c r="AH201" s="256" t="e">
        <f t="shared" si="164"/>
        <v>#DIV/0!</v>
      </c>
      <c r="AI201" s="695"/>
      <c r="AJ201" s="207">
        <f t="shared" si="148"/>
        <v>0</v>
      </c>
      <c r="AK201" s="425"/>
      <c r="AL201" s="186">
        <f t="shared" si="149"/>
        <v>0</v>
      </c>
      <c r="AM201" s="186">
        <f t="shared" si="150"/>
        <v>0</v>
      </c>
      <c r="AN201" s="200"/>
      <c r="AO201" s="200"/>
      <c r="AP201" s="200"/>
      <c r="AQ201" s="200"/>
      <c r="AR201" s="200"/>
      <c r="AS201" s="200"/>
      <c r="AT201" s="200"/>
      <c r="AU201" s="238"/>
      <c r="AV201" s="186">
        <f t="shared" si="165"/>
        <v>0</v>
      </c>
      <c r="AW201" s="277" t="e">
        <f t="shared" si="166"/>
        <v>#DIV/0!</v>
      </c>
      <c r="AX201" s="186">
        <f t="shared" si="152"/>
        <v>0</v>
      </c>
      <c r="AY201" s="186">
        <f t="shared" si="153"/>
        <v>0</v>
      </c>
      <c r="AZ201" s="200"/>
      <c r="BA201" s="200"/>
      <c r="BB201" s="200"/>
      <c r="BC201" s="200"/>
      <c r="BD201" s="200"/>
      <c r="BE201" s="200"/>
      <c r="BF201" s="200"/>
      <c r="BG201" s="200"/>
      <c r="BH201" s="186">
        <f t="shared" si="155"/>
        <v>0</v>
      </c>
      <c r="BI201" s="186">
        <f t="shared" si="156"/>
        <v>0</v>
      </c>
      <c r="BJ201" s="200"/>
      <c r="BK201" s="200"/>
      <c r="BL201" s="200"/>
      <c r="BM201" s="200"/>
      <c r="BN201" s="200"/>
      <c r="BO201" s="200"/>
      <c r="BP201" s="200"/>
      <c r="BQ201" s="397"/>
      <c r="BR201" s="413"/>
      <c r="BS201" s="413"/>
      <c r="BT201" s="413"/>
      <c r="BU201" s="413"/>
      <c r="BV201" s="413"/>
      <c r="BW201" s="413"/>
      <c r="BX201" s="413"/>
      <c r="BY201" s="413"/>
    </row>
    <row r="202" spans="1:77" s="21" customFormat="1" x14ac:dyDescent="0.25">
      <c r="A202" s="257">
        <v>13</v>
      </c>
      <c r="B202" s="42" t="s">
        <v>50</v>
      </c>
      <c r="C202" s="27"/>
      <c r="D202" s="208"/>
      <c r="E202" s="208"/>
      <c r="F202" s="186">
        <f t="shared" si="141"/>
        <v>0</v>
      </c>
      <c r="G202" s="186">
        <f t="shared" si="142"/>
        <v>0</v>
      </c>
      <c r="H202" s="149"/>
      <c r="I202" s="208"/>
      <c r="J202" s="208"/>
      <c r="K202" s="208"/>
      <c r="L202" s="208"/>
      <c r="M202" s="208"/>
      <c r="N202" s="208"/>
      <c r="O202" s="208"/>
      <c r="P202" s="186">
        <f t="shared" si="144"/>
        <v>0</v>
      </c>
      <c r="Q202" s="186">
        <f t="shared" si="161"/>
        <v>0</v>
      </c>
      <c r="R202" s="684" t="e">
        <f t="shared" si="162"/>
        <v>#DIV/0!</v>
      </c>
      <c r="S202" s="208"/>
      <c r="T202" s="208"/>
      <c r="U202" s="208"/>
      <c r="V202" s="186">
        <f t="shared" si="145"/>
        <v>0</v>
      </c>
      <c r="W202" s="186">
        <f t="shared" si="146"/>
        <v>0</v>
      </c>
      <c r="X202" s="208"/>
      <c r="Y202" s="208"/>
      <c r="Z202" s="208"/>
      <c r="AA202" s="208"/>
      <c r="AB202" s="208"/>
      <c r="AC202" s="208"/>
      <c r="AD202" s="208"/>
      <c r="AE202" s="208"/>
      <c r="AF202" s="186">
        <f t="shared" si="158"/>
        <v>0</v>
      </c>
      <c r="AG202" s="186">
        <f t="shared" si="163"/>
        <v>0</v>
      </c>
      <c r="AH202" s="256" t="e">
        <f t="shared" si="164"/>
        <v>#DIV/0!</v>
      </c>
      <c r="AI202" s="697"/>
      <c r="AJ202" s="207">
        <f t="shared" si="148"/>
        <v>0</v>
      </c>
      <c r="AK202" s="425"/>
      <c r="AL202" s="186">
        <f t="shared" si="149"/>
        <v>0</v>
      </c>
      <c r="AM202" s="186">
        <f t="shared" si="150"/>
        <v>0</v>
      </c>
      <c r="AN202" s="208"/>
      <c r="AO202" s="208"/>
      <c r="AP202" s="208"/>
      <c r="AQ202" s="208"/>
      <c r="AR202" s="208"/>
      <c r="AS202" s="208"/>
      <c r="AT202" s="208"/>
      <c r="AU202" s="242"/>
      <c r="AV202" s="186">
        <f>AO202-AN202</f>
        <v>0</v>
      </c>
      <c r="AW202" s="277" t="e">
        <f>AO202/AN202</f>
        <v>#DIV/0!</v>
      </c>
      <c r="AX202" s="186">
        <f t="shared" si="152"/>
        <v>0</v>
      </c>
      <c r="AY202" s="186">
        <f t="shared" si="153"/>
        <v>0</v>
      </c>
      <c r="AZ202" s="208"/>
      <c r="BA202" s="208"/>
      <c r="BB202" s="208"/>
      <c r="BC202" s="208"/>
      <c r="BD202" s="208"/>
      <c r="BE202" s="208"/>
      <c r="BF202" s="208"/>
      <c r="BG202" s="208"/>
      <c r="BH202" s="186">
        <f t="shared" si="155"/>
        <v>0</v>
      </c>
      <c r="BI202" s="186">
        <f t="shared" si="156"/>
        <v>0</v>
      </c>
      <c r="BJ202" s="208"/>
      <c r="BK202" s="208"/>
      <c r="BL202" s="208"/>
      <c r="BM202" s="208"/>
      <c r="BN202" s="208"/>
      <c r="BO202" s="208"/>
      <c r="BP202" s="208"/>
      <c r="BQ202" s="401"/>
      <c r="BR202" s="287"/>
      <c r="BS202" s="287"/>
      <c r="BT202" s="287"/>
      <c r="BU202" s="287"/>
      <c r="BV202" s="287"/>
      <c r="BW202" s="287"/>
      <c r="BX202" s="287"/>
      <c r="BY202" s="287"/>
    </row>
    <row r="203" spans="1:77" s="21" customFormat="1" hidden="1" x14ac:dyDescent="0.25">
      <c r="A203" s="28"/>
      <c r="B203" s="195"/>
      <c r="C203" s="38"/>
      <c r="D203" s="200"/>
      <c r="E203" s="200"/>
      <c r="F203" s="186">
        <f t="shared" si="141"/>
        <v>0</v>
      </c>
      <c r="G203" s="186">
        <f t="shared" si="142"/>
        <v>0</v>
      </c>
      <c r="H203" s="200"/>
      <c r="I203" s="200"/>
      <c r="J203" s="200"/>
      <c r="K203" s="200"/>
      <c r="L203" s="200"/>
      <c r="M203" s="200"/>
      <c r="N203" s="200"/>
      <c r="O203" s="200"/>
      <c r="P203" s="186">
        <f t="shared" si="144"/>
        <v>0</v>
      </c>
      <c r="Q203" s="186">
        <f t="shared" si="161"/>
        <v>0</v>
      </c>
      <c r="R203" s="684" t="e">
        <f t="shared" si="162"/>
        <v>#DIV/0!</v>
      </c>
      <c r="S203" s="200"/>
      <c r="T203" s="200"/>
      <c r="U203" s="200"/>
      <c r="V203" s="186">
        <f t="shared" si="145"/>
        <v>0</v>
      </c>
      <c r="W203" s="186">
        <f t="shared" si="146"/>
        <v>0</v>
      </c>
      <c r="X203" s="200"/>
      <c r="Y203" s="200"/>
      <c r="Z203" s="200"/>
      <c r="AA203" s="200"/>
      <c r="AB203" s="200"/>
      <c r="AC203" s="200"/>
      <c r="AD203" s="200"/>
      <c r="AE203" s="200"/>
      <c r="AF203" s="186">
        <f t="shared" si="158"/>
        <v>0</v>
      </c>
      <c r="AG203" s="186">
        <f t="shared" si="163"/>
        <v>0</v>
      </c>
      <c r="AH203" s="256" t="e">
        <f t="shared" si="164"/>
        <v>#DIV/0!</v>
      </c>
      <c r="AI203" s="695"/>
      <c r="AJ203" s="207">
        <f t="shared" si="148"/>
        <v>0</v>
      </c>
      <c r="AK203" s="425"/>
      <c r="AL203" s="186">
        <f t="shared" si="149"/>
        <v>0</v>
      </c>
      <c r="AM203" s="186">
        <f t="shared" si="150"/>
        <v>0</v>
      </c>
      <c r="AN203" s="200"/>
      <c r="AO203" s="200"/>
      <c r="AP203" s="200"/>
      <c r="AQ203" s="200"/>
      <c r="AR203" s="200"/>
      <c r="AS203" s="200"/>
      <c r="AT203" s="200"/>
      <c r="AU203" s="238"/>
      <c r="AV203" s="186">
        <f t="shared" si="165"/>
        <v>0</v>
      </c>
      <c r="AW203" s="277" t="e">
        <f t="shared" si="166"/>
        <v>#DIV/0!</v>
      </c>
      <c r="AX203" s="186">
        <f t="shared" si="152"/>
        <v>0</v>
      </c>
      <c r="AY203" s="186">
        <f t="shared" si="153"/>
        <v>0</v>
      </c>
      <c r="AZ203" s="200"/>
      <c r="BA203" s="200"/>
      <c r="BB203" s="200"/>
      <c r="BC203" s="200"/>
      <c r="BD203" s="200"/>
      <c r="BE203" s="200"/>
      <c r="BF203" s="200"/>
      <c r="BG203" s="200"/>
      <c r="BH203" s="186">
        <f t="shared" si="155"/>
        <v>0</v>
      </c>
      <c r="BI203" s="186">
        <f t="shared" si="156"/>
        <v>0</v>
      </c>
      <c r="BJ203" s="200"/>
      <c r="BK203" s="200"/>
      <c r="BL203" s="200"/>
      <c r="BM203" s="200"/>
      <c r="BN203" s="200"/>
      <c r="BO203" s="200"/>
      <c r="BP203" s="200"/>
      <c r="BQ203" s="397"/>
      <c r="BR203" s="413"/>
      <c r="BS203" s="413"/>
      <c r="BT203" s="413"/>
      <c r="BU203" s="413"/>
      <c r="BV203" s="413"/>
      <c r="BW203" s="413"/>
      <c r="BX203" s="413"/>
      <c r="BY203" s="413"/>
    </row>
    <row r="204" spans="1:77" s="21" customFormat="1" x14ac:dyDescent="0.25">
      <c r="A204" s="257">
        <v>14</v>
      </c>
      <c r="B204" s="42" t="s">
        <v>28</v>
      </c>
      <c r="C204" s="37"/>
      <c r="D204" s="208"/>
      <c r="E204" s="208"/>
      <c r="F204" s="186">
        <f t="shared" si="141"/>
        <v>0</v>
      </c>
      <c r="G204" s="186">
        <f t="shared" si="142"/>
        <v>0</v>
      </c>
      <c r="H204" s="149"/>
      <c r="I204" s="208"/>
      <c r="J204" s="208"/>
      <c r="K204" s="208"/>
      <c r="L204" s="208"/>
      <c r="M204" s="208"/>
      <c r="N204" s="208"/>
      <c r="O204" s="208"/>
      <c r="P204" s="186">
        <f t="shared" si="144"/>
        <v>0</v>
      </c>
      <c r="Q204" s="186">
        <f t="shared" si="161"/>
        <v>0</v>
      </c>
      <c r="R204" s="684" t="e">
        <f t="shared" si="162"/>
        <v>#DIV/0!</v>
      </c>
      <c r="S204" s="208"/>
      <c r="T204" s="208"/>
      <c r="U204" s="208"/>
      <c r="V204" s="186">
        <f t="shared" si="145"/>
        <v>0</v>
      </c>
      <c r="W204" s="186">
        <f t="shared" si="146"/>
        <v>0</v>
      </c>
      <c r="X204" s="208"/>
      <c r="Y204" s="208"/>
      <c r="Z204" s="208"/>
      <c r="AA204" s="208"/>
      <c r="AB204" s="208"/>
      <c r="AC204" s="208"/>
      <c r="AD204" s="208"/>
      <c r="AE204" s="208"/>
      <c r="AF204" s="186">
        <f t="shared" si="158"/>
        <v>0</v>
      </c>
      <c r="AG204" s="186">
        <f t="shared" si="163"/>
        <v>0</v>
      </c>
      <c r="AH204" s="256" t="e">
        <f t="shared" si="164"/>
        <v>#DIV/0!</v>
      </c>
      <c r="AI204" s="697"/>
      <c r="AJ204" s="207">
        <f t="shared" si="148"/>
        <v>0</v>
      </c>
      <c r="AK204" s="425"/>
      <c r="AL204" s="186">
        <f t="shared" si="149"/>
        <v>0</v>
      </c>
      <c r="AM204" s="186">
        <f t="shared" si="150"/>
        <v>0</v>
      </c>
      <c r="AN204" s="208"/>
      <c r="AO204" s="208"/>
      <c r="AP204" s="208"/>
      <c r="AQ204" s="208"/>
      <c r="AR204" s="208"/>
      <c r="AS204" s="208"/>
      <c r="AT204" s="208"/>
      <c r="AU204" s="242"/>
      <c r="AV204" s="186">
        <f t="shared" si="165"/>
        <v>0</v>
      </c>
      <c r="AW204" s="277" t="e">
        <f t="shared" si="166"/>
        <v>#DIV/0!</v>
      </c>
      <c r="AX204" s="186">
        <f t="shared" si="152"/>
        <v>0</v>
      </c>
      <c r="AY204" s="186">
        <f t="shared" si="153"/>
        <v>0</v>
      </c>
      <c r="AZ204" s="208"/>
      <c r="BA204" s="208"/>
      <c r="BB204" s="208"/>
      <c r="BC204" s="208"/>
      <c r="BD204" s="208"/>
      <c r="BE204" s="208"/>
      <c r="BF204" s="208"/>
      <c r="BG204" s="208"/>
      <c r="BH204" s="186">
        <f t="shared" si="155"/>
        <v>0</v>
      </c>
      <c r="BI204" s="186">
        <f t="shared" si="156"/>
        <v>0</v>
      </c>
      <c r="BJ204" s="208"/>
      <c r="BK204" s="208"/>
      <c r="BL204" s="208"/>
      <c r="BM204" s="208"/>
      <c r="BN204" s="208"/>
      <c r="BO204" s="208"/>
      <c r="BP204" s="208"/>
      <c r="BQ204" s="401"/>
      <c r="BR204" s="287"/>
      <c r="BS204" s="287"/>
      <c r="BT204" s="287"/>
      <c r="BU204" s="287"/>
      <c r="BV204" s="287"/>
      <c r="BW204" s="287"/>
      <c r="BX204" s="287"/>
      <c r="BY204" s="287"/>
    </row>
    <row r="205" spans="1:77" s="21" customFormat="1" hidden="1" x14ac:dyDescent="0.25">
      <c r="A205" s="28"/>
      <c r="B205" s="195"/>
      <c r="C205" s="27"/>
      <c r="D205" s="200"/>
      <c r="E205" s="200"/>
      <c r="F205" s="186">
        <f t="shared" si="141"/>
        <v>0</v>
      </c>
      <c r="G205" s="186">
        <f t="shared" si="142"/>
        <v>0</v>
      </c>
      <c r="H205" s="200"/>
      <c r="I205" s="200"/>
      <c r="J205" s="200"/>
      <c r="K205" s="200"/>
      <c r="L205" s="200"/>
      <c r="M205" s="200"/>
      <c r="N205" s="200"/>
      <c r="O205" s="200"/>
      <c r="P205" s="186">
        <f t="shared" si="144"/>
        <v>0</v>
      </c>
      <c r="Q205" s="186">
        <f t="shared" si="161"/>
        <v>0</v>
      </c>
      <c r="R205" s="684" t="e">
        <f t="shared" si="162"/>
        <v>#DIV/0!</v>
      </c>
      <c r="S205" s="200"/>
      <c r="T205" s="200"/>
      <c r="U205" s="200"/>
      <c r="V205" s="186">
        <f t="shared" si="145"/>
        <v>0</v>
      </c>
      <c r="W205" s="186">
        <f t="shared" si="146"/>
        <v>0</v>
      </c>
      <c r="X205" s="200"/>
      <c r="Y205" s="200"/>
      <c r="Z205" s="200"/>
      <c r="AA205" s="200"/>
      <c r="AB205" s="200"/>
      <c r="AC205" s="200"/>
      <c r="AD205" s="200"/>
      <c r="AE205" s="200"/>
      <c r="AF205" s="186">
        <f t="shared" si="158"/>
        <v>0</v>
      </c>
      <c r="AG205" s="186">
        <f t="shared" si="163"/>
        <v>0</v>
      </c>
      <c r="AH205" s="256" t="e">
        <f t="shared" si="164"/>
        <v>#DIV/0!</v>
      </c>
      <c r="AI205" s="695"/>
      <c r="AJ205" s="207">
        <f t="shared" si="148"/>
        <v>0</v>
      </c>
      <c r="AK205" s="425"/>
      <c r="AL205" s="186">
        <f t="shared" si="149"/>
        <v>0</v>
      </c>
      <c r="AM205" s="186">
        <f t="shared" si="150"/>
        <v>0</v>
      </c>
      <c r="AN205" s="200"/>
      <c r="AO205" s="200"/>
      <c r="AP205" s="200"/>
      <c r="AQ205" s="200"/>
      <c r="AR205" s="200"/>
      <c r="AS205" s="200"/>
      <c r="AT205" s="200"/>
      <c r="AU205" s="238"/>
      <c r="AV205" s="186">
        <f t="shared" si="165"/>
        <v>0</v>
      </c>
      <c r="AW205" s="277" t="e">
        <f t="shared" si="166"/>
        <v>#DIV/0!</v>
      </c>
      <c r="AX205" s="186">
        <f t="shared" si="152"/>
        <v>0</v>
      </c>
      <c r="AY205" s="186">
        <f t="shared" si="153"/>
        <v>0</v>
      </c>
      <c r="AZ205" s="200"/>
      <c r="BA205" s="200"/>
      <c r="BB205" s="200"/>
      <c r="BC205" s="200"/>
      <c r="BD205" s="200"/>
      <c r="BE205" s="200"/>
      <c r="BF205" s="200"/>
      <c r="BG205" s="200"/>
      <c r="BH205" s="186">
        <f t="shared" si="155"/>
        <v>0</v>
      </c>
      <c r="BI205" s="186">
        <f t="shared" si="156"/>
        <v>0</v>
      </c>
      <c r="BJ205" s="200"/>
      <c r="BK205" s="200"/>
      <c r="BL205" s="200"/>
      <c r="BM205" s="200"/>
      <c r="BN205" s="200"/>
      <c r="BO205" s="200"/>
      <c r="BP205" s="200"/>
      <c r="BQ205" s="397"/>
      <c r="BR205" s="413"/>
      <c r="BS205" s="413"/>
      <c r="BT205" s="413"/>
      <c r="BU205" s="413"/>
      <c r="BV205" s="413"/>
      <c r="BW205" s="413"/>
      <c r="BX205" s="413"/>
      <c r="BY205" s="413"/>
    </row>
    <row r="206" spans="1:77" s="21" customFormat="1" x14ac:dyDescent="0.25">
      <c r="A206" s="257">
        <v>15</v>
      </c>
      <c r="B206" s="42" t="s">
        <v>29</v>
      </c>
      <c r="C206" s="38"/>
      <c r="D206" s="208"/>
      <c r="E206" s="208"/>
      <c r="F206" s="186">
        <f t="shared" si="141"/>
        <v>0</v>
      </c>
      <c r="G206" s="186">
        <f t="shared" si="142"/>
        <v>0</v>
      </c>
      <c r="H206" s="149"/>
      <c r="I206" s="208"/>
      <c r="J206" s="208"/>
      <c r="K206" s="208"/>
      <c r="L206" s="208"/>
      <c r="M206" s="208"/>
      <c r="N206" s="208"/>
      <c r="O206" s="208"/>
      <c r="P206" s="186">
        <f t="shared" si="144"/>
        <v>0</v>
      </c>
      <c r="Q206" s="186">
        <f t="shared" si="161"/>
        <v>0</v>
      </c>
      <c r="R206" s="684" t="e">
        <f t="shared" si="162"/>
        <v>#DIV/0!</v>
      </c>
      <c r="S206" s="208"/>
      <c r="T206" s="208"/>
      <c r="U206" s="208"/>
      <c r="V206" s="186">
        <f t="shared" si="145"/>
        <v>0</v>
      </c>
      <c r="W206" s="186">
        <f t="shared" si="146"/>
        <v>0</v>
      </c>
      <c r="X206" s="208"/>
      <c r="Y206" s="208"/>
      <c r="Z206" s="208"/>
      <c r="AA206" s="208"/>
      <c r="AB206" s="208"/>
      <c r="AC206" s="208"/>
      <c r="AD206" s="208"/>
      <c r="AE206" s="208"/>
      <c r="AF206" s="186">
        <f t="shared" si="158"/>
        <v>0</v>
      </c>
      <c r="AG206" s="186">
        <f t="shared" si="163"/>
        <v>0</v>
      </c>
      <c r="AH206" s="256" t="e">
        <f t="shared" si="164"/>
        <v>#DIV/0!</v>
      </c>
      <c r="AI206" s="697"/>
      <c r="AJ206" s="207">
        <f t="shared" si="148"/>
        <v>0</v>
      </c>
      <c r="AK206" s="425"/>
      <c r="AL206" s="186">
        <f t="shared" si="149"/>
        <v>0</v>
      </c>
      <c r="AM206" s="186">
        <f t="shared" si="150"/>
        <v>0</v>
      </c>
      <c r="AN206" s="208"/>
      <c r="AO206" s="208"/>
      <c r="AP206" s="208"/>
      <c r="AQ206" s="208"/>
      <c r="AR206" s="208"/>
      <c r="AS206" s="208"/>
      <c r="AT206" s="208"/>
      <c r="AU206" s="242"/>
      <c r="AV206" s="186">
        <f t="shared" si="165"/>
        <v>0</v>
      </c>
      <c r="AW206" s="277" t="e">
        <f t="shared" si="166"/>
        <v>#DIV/0!</v>
      </c>
      <c r="AX206" s="186">
        <f t="shared" si="152"/>
        <v>0</v>
      </c>
      <c r="AY206" s="186">
        <f t="shared" si="153"/>
        <v>0</v>
      </c>
      <c r="AZ206" s="208"/>
      <c r="BA206" s="208"/>
      <c r="BB206" s="208"/>
      <c r="BC206" s="208"/>
      <c r="BD206" s="208"/>
      <c r="BE206" s="208"/>
      <c r="BF206" s="208"/>
      <c r="BG206" s="208"/>
      <c r="BH206" s="186">
        <f t="shared" si="155"/>
        <v>0</v>
      </c>
      <c r="BI206" s="186">
        <f t="shared" si="156"/>
        <v>0</v>
      </c>
      <c r="BJ206" s="208"/>
      <c r="BK206" s="208"/>
      <c r="BL206" s="208"/>
      <c r="BM206" s="208"/>
      <c r="BN206" s="208"/>
      <c r="BO206" s="208"/>
      <c r="BP206" s="208"/>
      <c r="BQ206" s="401"/>
      <c r="BR206" s="287"/>
      <c r="BS206" s="287"/>
      <c r="BT206" s="287"/>
      <c r="BU206" s="287"/>
      <c r="BV206" s="287"/>
      <c r="BW206" s="287"/>
      <c r="BX206" s="287"/>
      <c r="BY206" s="287"/>
    </row>
    <row r="207" spans="1:77" s="21" customFormat="1" hidden="1" x14ac:dyDescent="0.25">
      <c r="A207" s="28"/>
      <c r="B207" s="195"/>
      <c r="C207" s="39"/>
      <c r="D207" s="200"/>
      <c r="E207" s="200"/>
      <c r="F207" s="186">
        <f t="shared" si="141"/>
        <v>0</v>
      </c>
      <c r="G207" s="186">
        <f t="shared" si="142"/>
        <v>0</v>
      </c>
      <c r="H207" s="200"/>
      <c r="I207" s="200"/>
      <c r="J207" s="200"/>
      <c r="K207" s="200"/>
      <c r="L207" s="200"/>
      <c r="M207" s="200"/>
      <c r="N207" s="200"/>
      <c r="O207" s="200"/>
      <c r="P207" s="186">
        <f t="shared" si="144"/>
        <v>0</v>
      </c>
      <c r="Q207" s="186">
        <f t="shared" si="161"/>
        <v>0</v>
      </c>
      <c r="R207" s="684" t="e">
        <f t="shared" si="162"/>
        <v>#DIV/0!</v>
      </c>
      <c r="S207" s="200"/>
      <c r="T207" s="200"/>
      <c r="U207" s="200"/>
      <c r="V207" s="186">
        <f t="shared" si="145"/>
        <v>0</v>
      </c>
      <c r="W207" s="186">
        <f t="shared" si="146"/>
        <v>0</v>
      </c>
      <c r="X207" s="200"/>
      <c r="Y207" s="200"/>
      <c r="Z207" s="200"/>
      <c r="AA207" s="200"/>
      <c r="AB207" s="200"/>
      <c r="AC207" s="200"/>
      <c r="AD207" s="200"/>
      <c r="AE207" s="200"/>
      <c r="AF207" s="186">
        <f t="shared" si="158"/>
        <v>0</v>
      </c>
      <c r="AG207" s="186">
        <f t="shared" si="163"/>
        <v>0</v>
      </c>
      <c r="AH207" s="256" t="e">
        <f t="shared" si="164"/>
        <v>#DIV/0!</v>
      </c>
      <c r="AI207" s="695"/>
      <c r="AJ207" s="207">
        <f t="shared" si="148"/>
        <v>0</v>
      </c>
      <c r="AK207" s="425"/>
      <c r="AL207" s="186">
        <f t="shared" si="149"/>
        <v>0</v>
      </c>
      <c r="AM207" s="186">
        <f t="shared" si="150"/>
        <v>0</v>
      </c>
      <c r="AN207" s="200"/>
      <c r="AO207" s="200"/>
      <c r="AP207" s="200"/>
      <c r="AQ207" s="200"/>
      <c r="AR207" s="200"/>
      <c r="AS207" s="200"/>
      <c r="AT207" s="200"/>
      <c r="AU207" s="238"/>
      <c r="AV207" s="186">
        <f t="shared" si="165"/>
        <v>0</v>
      </c>
      <c r="AW207" s="277" t="e">
        <f t="shared" si="166"/>
        <v>#DIV/0!</v>
      </c>
      <c r="AX207" s="186">
        <f t="shared" si="152"/>
        <v>0</v>
      </c>
      <c r="AY207" s="186">
        <f t="shared" si="153"/>
        <v>0</v>
      </c>
      <c r="AZ207" s="200"/>
      <c r="BA207" s="200"/>
      <c r="BB207" s="200"/>
      <c r="BC207" s="200"/>
      <c r="BD207" s="200"/>
      <c r="BE207" s="200"/>
      <c r="BF207" s="200"/>
      <c r="BG207" s="200"/>
      <c r="BH207" s="186">
        <f t="shared" si="155"/>
        <v>0</v>
      </c>
      <c r="BI207" s="186">
        <f t="shared" si="156"/>
        <v>0</v>
      </c>
      <c r="BJ207" s="200"/>
      <c r="BK207" s="200"/>
      <c r="BL207" s="200"/>
      <c r="BM207" s="200"/>
      <c r="BN207" s="200"/>
      <c r="BO207" s="200"/>
      <c r="BP207" s="200"/>
      <c r="BQ207" s="397"/>
      <c r="BR207" s="413"/>
      <c r="BS207" s="413"/>
      <c r="BT207" s="413"/>
      <c r="BU207" s="413"/>
      <c r="BV207" s="413"/>
      <c r="BW207" s="413"/>
      <c r="BX207" s="413"/>
      <c r="BY207" s="413"/>
    </row>
    <row r="208" spans="1:77" s="21" customFormat="1" x14ac:dyDescent="0.25">
      <c r="A208" s="257">
        <v>16</v>
      </c>
      <c r="B208" s="42" t="s">
        <v>30</v>
      </c>
      <c r="C208" s="27"/>
      <c r="D208" s="208"/>
      <c r="E208" s="208"/>
      <c r="F208" s="186">
        <f t="shared" ref="F208:F271" si="179">H208+J208+L208+N208</f>
        <v>0</v>
      </c>
      <c r="G208" s="186">
        <f t="shared" ref="G208:G271" si="180">I208+K208+M208+O208</f>
        <v>0</v>
      </c>
      <c r="H208" s="149"/>
      <c r="I208" s="208"/>
      <c r="J208" s="208"/>
      <c r="K208" s="208"/>
      <c r="L208" s="208"/>
      <c r="M208" s="208"/>
      <c r="N208" s="208"/>
      <c r="O208" s="208"/>
      <c r="P208" s="186">
        <f t="shared" ref="P208:P271" si="181">E208-G208</f>
        <v>0</v>
      </c>
      <c r="Q208" s="186">
        <f t="shared" si="161"/>
        <v>0</v>
      </c>
      <c r="R208" s="684" t="e">
        <f t="shared" si="162"/>
        <v>#DIV/0!</v>
      </c>
      <c r="S208" s="208"/>
      <c r="T208" s="208"/>
      <c r="U208" s="208"/>
      <c r="V208" s="186">
        <f t="shared" ref="V208:V271" si="182">X208+Z208+AB208+AD208</f>
        <v>0</v>
      </c>
      <c r="W208" s="186">
        <f t="shared" ref="W208:W271" si="183">Y208+AA208+AC208+AE208</f>
        <v>0</v>
      </c>
      <c r="X208" s="208"/>
      <c r="Y208" s="208"/>
      <c r="Z208" s="208"/>
      <c r="AA208" s="208"/>
      <c r="AB208" s="208"/>
      <c r="AC208" s="208"/>
      <c r="AD208" s="208"/>
      <c r="AE208" s="208"/>
      <c r="AF208" s="186">
        <f t="shared" ref="AF208:AF271" si="184">D208/1.18-U208-W208</f>
        <v>0</v>
      </c>
      <c r="AG208" s="186">
        <f t="shared" si="163"/>
        <v>0</v>
      </c>
      <c r="AH208" s="256" t="e">
        <f t="shared" si="164"/>
        <v>#DIV/0!</v>
      </c>
      <c r="AI208" s="697"/>
      <c r="AJ208" s="207">
        <f t="shared" ref="AJ208:AJ271" si="185">U208+W208-AM208</f>
        <v>0</v>
      </c>
      <c r="AK208" s="425"/>
      <c r="AL208" s="186">
        <f t="shared" ref="AL208:AL271" si="186">AN208+AP208+AR208+AT208</f>
        <v>0</v>
      </c>
      <c r="AM208" s="186">
        <f t="shared" ref="AM208:AM271" si="187">AO208+AQ208+AS208+AU208</f>
        <v>0</v>
      </c>
      <c r="AN208" s="208"/>
      <c r="AO208" s="208"/>
      <c r="AP208" s="208"/>
      <c r="AQ208" s="208"/>
      <c r="AR208" s="208"/>
      <c r="AS208" s="208"/>
      <c r="AT208" s="208"/>
      <c r="AU208" s="242"/>
      <c r="AV208" s="186">
        <f t="shared" si="165"/>
        <v>0</v>
      </c>
      <c r="AW208" s="277" t="e">
        <f t="shared" si="166"/>
        <v>#DIV/0!</v>
      </c>
      <c r="AX208" s="186">
        <f t="shared" ref="AX208:AX271" si="188">AZ208+BB208+BD208+BF208</f>
        <v>0</v>
      </c>
      <c r="AY208" s="186">
        <f t="shared" ref="AY208:AY271" si="189">BA208+BC208+BE208+BG208</f>
        <v>0</v>
      </c>
      <c r="AZ208" s="208"/>
      <c r="BA208" s="208"/>
      <c r="BB208" s="208"/>
      <c r="BC208" s="208"/>
      <c r="BD208" s="208"/>
      <c r="BE208" s="208"/>
      <c r="BF208" s="208"/>
      <c r="BG208" s="208"/>
      <c r="BH208" s="186">
        <f t="shared" ref="BH208:BH271" si="190">BJ208+BL208+BN208+BP208</f>
        <v>0</v>
      </c>
      <c r="BI208" s="186">
        <f t="shared" ref="BI208:BI271" si="191">BK208+BM208+BO208+BQ208</f>
        <v>0</v>
      </c>
      <c r="BJ208" s="208"/>
      <c r="BK208" s="208"/>
      <c r="BL208" s="208"/>
      <c r="BM208" s="208"/>
      <c r="BN208" s="208"/>
      <c r="BO208" s="208"/>
      <c r="BP208" s="208"/>
      <c r="BQ208" s="401"/>
      <c r="BR208" s="287"/>
      <c r="BS208" s="287"/>
      <c r="BT208" s="287"/>
      <c r="BU208" s="287"/>
      <c r="BV208" s="287"/>
      <c r="BW208" s="287"/>
      <c r="BX208" s="287"/>
      <c r="BY208" s="287"/>
    </row>
    <row r="209" spans="1:77" s="21" customFormat="1" hidden="1" x14ac:dyDescent="0.25">
      <c r="A209" s="28"/>
      <c r="B209" s="195"/>
      <c r="C209" s="27"/>
      <c r="D209" s="198"/>
      <c r="E209" s="198"/>
      <c r="F209" s="186">
        <f t="shared" si="179"/>
        <v>0</v>
      </c>
      <c r="G209" s="186">
        <f t="shared" si="180"/>
        <v>0</v>
      </c>
      <c r="H209" s="199"/>
      <c r="I209" s="198"/>
      <c r="J209" s="198"/>
      <c r="K209" s="198"/>
      <c r="L209" s="198"/>
      <c r="M209" s="198"/>
      <c r="N209" s="198"/>
      <c r="O209" s="198"/>
      <c r="P209" s="186">
        <f t="shared" si="181"/>
        <v>0</v>
      </c>
      <c r="Q209" s="186">
        <f t="shared" si="161"/>
        <v>0</v>
      </c>
      <c r="R209" s="684" t="e">
        <f t="shared" si="162"/>
        <v>#DIV/0!</v>
      </c>
      <c r="S209" s="198"/>
      <c r="T209" s="198"/>
      <c r="U209" s="198"/>
      <c r="V209" s="186">
        <f t="shared" si="182"/>
        <v>0</v>
      </c>
      <c r="W209" s="186">
        <f t="shared" si="183"/>
        <v>0</v>
      </c>
      <c r="X209" s="198"/>
      <c r="Y209" s="198"/>
      <c r="Z209" s="198"/>
      <c r="AA209" s="198"/>
      <c r="AB209" s="198"/>
      <c r="AC209" s="198"/>
      <c r="AD209" s="198"/>
      <c r="AE209" s="198"/>
      <c r="AF209" s="186">
        <f t="shared" si="184"/>
        <v>0</v>
      </c>
      <c r="AG209" s="186">
        <f t="shared" si="163"/>
        <v>0</v>
      </c>
      <c r="AH209" s="256" t="e">
        <f t="shared" si="164"/>
        <v>#DIV/0!</v>
      </c>
      <c r="AI209" s="699"/>
      <c r="AJ209" s="207">
        <f t="shared" si="185"/>
        <v>0</v>
      </c>
      <c r="AK209" s="425"/>
      <c r="AL209" s="186">
        <f t="shared" si="186"/>
        <v>0</v>
      </c>
      <c r="AM209" s="186">
        <f t="shared" si="187"/>
        <v>0</v>
      </c>
      <c r="AN209" s="198"/>
      <c r="AO209" s="198"/>
      <c r="AP209" s="198"/>
      <c r="AQ209" s="198"/>
      <c r="AR209" s="198"/>
      <c r="AS209" s="198"/>
      <c r="AT209" s="198"/>
      <c r="AU209" s="243"/>
      <c r="AV209" s="186">
        <f t="shared" si="165"/>
        <v>0</v>
      </c>
      <c r="AW209" s="277" t="e">
        <f t="shared" si="166"/>
        <v>#DIV/0!</v>
      </c>
      <c r="AX209" s="186">
        <f t="shared" si="188"/>
        <v>0</v>
      </c>
      <c r="AY209" s="186">
        <f t="shared" si="189"/>
        <v>0</v>
      </c>
      <c r="AZ209" s="198"/>
      <c r="BA209" s="198"/>
      <c r="BB209" s="198"/>
      <c r="BC209" s="198"/>
      <c r="BD209" s="198"/>
      <c r="BE209" s="198"/>
      <c r="BF209" s="198"/>
      <c r="BG209" s="198"/>
      <c r="BH209" s="186">
        <f t="shared" si="190"/>
        <v>0</v>
      </c>
      <c r="BI209" s="186">
        <f t="shared" si="191"/>
        <v>0</v>
      </c>
      <c r="BJ209" s="198"/>
      <c r="BK209" s="198"/>
      <c r="BL209" s="198"/>
      <c r="BM209" s="198"/>
      <c r="BN209" s="198"/>
      <c r="BO209" s="198"/>
      <c r="BP209" s="198"/>
      <c r="BQ209" s="402"/>
      <c r="BR209" s="413"/>
      <c r="BS209" s="413"/>
      <c r="BT209" s="413"/>
      <c r="BU209" s="413"/>
      <c r="BV209" s="413"/>
      <c r="BW209" s="413"/>
      <c r="BX209" s="413"/>
      <c r="BY209" s="413"/>
    </row>
    <row r="210" spans="1:77" s="21" customFormat="1" x14ac:dyDescent="0.25">
      <c r="A210" s="257">
        <v>17</v>
      </c>
      <c r="B210" s="42" t="s">
        <v>31</v>
      </c>
      <c r="C210" s="40"/>
      <c r="D210" s="208"/>
      <c r="E210" s="208"/>
      <c r="F210" s="186">
        <f t="shared" si="179"/>
        <v>0</v>
      </c>
      <c r="G210" s="186">
        <f t="shared" si="180"/>
        <v>0</v>
      </c>
      <c r="H210" s="149"/>
      <c r="I210" s="208"/>
      <c r="J210" s="208"/>
      <c r="K210" s="208"/>
      <c r="L210" s="208"/>
      <c r="M210" s="208"/>
      <c r="N210" s="208"/>
      <c r="O210" s="208"/>
      <c r="P210" s="186">
        <f t="shared" si="181"/>
        <v>0</v>
      </c>
      <c r="Q210" s="186">
        <f t="shared" si="161"/>
        <v>0</v>
      </c>
      <c r="R210" s="684" t="e">
        <f t="shared" si="162"/>
        <v>#DIV/0!</v>
      </c>
      <c r="S210" s="208"/>
      <c r="T210" s="208"/>
      <c r="U210" s="208"/>
      <c r="V210" s="186">
        <f t="shared" si="182"/>
        <v>0</v>
      </c>
      <c r="W210" s="186">
        <f t="shared" si="183"/>
        <v>0</v>
      </c>
      <c r="X210" s="208"/>
      <c r="Y210" s="208"/>
      <c r="Z210" s="208"/>
      <c r="AA210" s="208"/>
      <c r="AB210" s="208"/>
      <c r="AC210" s="208"/>
      <c r="AD210" s="208"/>
      <c r="AE210" s="208"/>
      <c r="AF210" s="186">
        <f t="shared" si="184"/>
        <v>0</v>
      </c>
      <c r="AG210" s="186">
        <f t="shared" si="163"/>
        <v>0</v>
      </c>
      <c r="AH210" s="256" t="e">
        <f t="shared" si="164"/>
        <v>#DIV/0!</v>
      </c>
      <c r="AI210" s="697"/>
      <c r="AJ210" s="207">
        <f t="shared" si="185"/>
        <v>0</v>
      </c>
      <c r="AK210" s="425"/>
      <c r="AL210" s="186">
        <f t="shared" si="186"/>
        <v>0</v>
      </c>
      <c r="AM210" s="186">
        <f t="shared" si="187"/>
        <v>0</v>
      </c>
      <c r="AN210" s="208"/>
      <c r="AO210" s="208"/>
      <c r="AP210" s="208"/>
      <c r="AQ210" s="208"/>
      <c r="AR210" s="208"/>
      <c r="AS210" s="208"/>
      <c r="AT210" s="208"/>
      <c r="AU210" s="242"/>
      <c r="AV210" s="186">
        <f t="shared" si="165"/>
        <v>0</v>
      </c>
      <c r="AW210" s="277" t="e">
        <f t="shared" si="166"/>
        <v>#DIV/0!</v>
      </c>
      <c r="AX210" s="186">
        <f t="shared" si="188"/>
        <v>0</v>
      </c>
      <c r="AY210" s="186">
        <f t="shared" si="189"/>
        <v>0</v>
      </c>
      <c r="AZ210" s="208"/>
      <c r="BA210" s="208"/>
      <c r="BB210" s="208"/>
      <c r="BC210" s="208"/>
      <c r="BD210" s="208"/>
      <c r="BE210" s="208"/>
      <c r="BF210" s="208"/>
      <c r="BG210" s="208"/>
      <c r="BH210" s="186">
        <f t="shared" si="190"/>
        <v>0</v>
      </c>
      <c r="BI210" s="186">
        <f t="shared" si="191"/>
        <v>0</v>
      </c>
      <c r="BJ210" s="208"/>
      <c r="BK210" s="208"/>
      <c r="BL210" s="208"/>
      <c r="BM210" s="208"/>
      <c r="BN210" s="208"/>
      <c r="BO210" s="208"/>
      <c r="BP210" s="208"/>
      <c r="BQ210" s="401"/>
      <c r="BR210" s="287"/>
      <c r="BS210" s="287"/>
      <c r="BT210" s="287"/>
      <c r="BU210" s="287"/>
      <c r="BV210" s="287"/>
      <c r="BW210" s="287"/>
      <c r="BX210" s="287"/>
      <c r="BY210" s="287"/>
    </row>
    <row r="211" spans="1:77" s="21" customFormat="1" hidden="1" x14ac:dyDescent="0.25">
      <c r="A211" s="23"/>
      <c r="B211" s="19"/>
      <c r="C211" s="37"/>
      <c r="D211" s="200"/>
      <c r="E211" s="200"/>
      <c r="F211" s="186">
        <f t="shared" si="179"/>
        <v>0</v>
      </c>
      <c r="G211" s="186">
        <f t="shared" si="180"/>
        <v>0</v>
      </c>
      <c r="H211" s="200"/>
      <c r="I211" s="200"/>
      <c r="J211" s="200"/>
      <c r="K211" s="200"/>
      <c r="L211" s="200"/>
      <c r="M211" s="200"/>
      <c r="N211" s="200"/>
      <c r="O211" s="200"/>
      <c r="P211" s="186">
        <f t="shared" si="181"/>
        <v>0</v>
      </c>
      <c r="Q211" s="186">
        <f t="shared" si="161"/>
        <v>0</v>
      </c>
      <c r="R211" s="684" t="e">
        <f t="shared" si="162"/>
        <v>#DIV/0!</v>
      </c>
      <c r="S211" s="200"/>
      <c r="T211" s="200"/>
      <c r="U211" s="200"/>
      <c r="V211" s="186">
        <f t="shared" si="182"/>
        <v>0</v>
      </c>
      <c r="W211" s="186">
        <f t="shared" si="183"/>
        <v>0</v>
      </c>
      <c r="X211" s="200"/>
      <c r="Y211" s="200"/>
      <c r="Z211" s="200"/>
      <c r="AA211" s="200"/>
      <c r="AB211" s="200"/>
      <c r="AC211" s="200"/>
      <c r="AD211" s="200"/>
      <c r="AE211" s="200"/>
      <c r="AF211" s="186">
        <f t="shared" si="184"/>
        <v>0</v>
      </c>
      <c r="AG211" s="186">
        <f t="shared" si="163"/>
        <v>0</v>
      </c>
      <c r="AH211" s="256" t="e">
        <f t="shared" si="164"/>
        <v>#DIV/0!</v>
      </c>
      <c r="AI211" s="695"/>
      <c r="AJ211" s="207">
        <f t="shared" si="185"/>
        <v>0</v>
      </c>
      <c r="AK211" s="425"/>
      <c r="AL211" s="186">
        <f t="shared" si="186"/>
        <v>0</v>
      </c>
      <c r="AM211" s="186">
        <f t="shared" si="187"/>
        <v>0</v>
      </c>
      <c r="AN211" s="200"/>
      <c r="AO211" s="200"/>
      <c r="AP211" s="200"/>
      <c r="AQ211" s="200"/>
      <c r="AR211" s="200"/>
      <c r="AS211" s="200"/>
      <c r="AT211" s="200"/>
      <c r="AU211" s="238"/>
      <c r="AV211" s="186">
        <f t="shared" si="165"/>
        <v>0</v>
      </c>
      <c r="AW211" s="277" t="e">
        <f t="shared" si="166"/>
        <v>#DIV/0!</v>
      </c>
      <c r="AX211" s="186">
        <f t="shared" si="188"/>
        <v>0</v>
      </c>
      <c r="AY211" s="186">
        <f t="shared" si="189"/>
        <v>0</v>
      </c>
      <c r="AZ211" s="200"/>
      <c r="BA211" s="200"/>
      <c r="BB211" s="200"/>
      <c r="BC211" s="200"/>
      <c r="BD211" s="200"/>
      <c r="BE211" s="200"/>
      <c r="BF211" s="200"/>
      <c r="BG211" s="200"/>
      <c r="BH211" s="186">
        <f t="shared" si="190"/>
        <v>0</v>
      </c>
      <c r="BI211" s="186">
        <f t="shared" si="191"/>
        <v>0</v>
      </c>
      <c r="BJ211" s="200"/>
      <c r="BK211" s="200"/>
      <c r="BL211" s="200"/>
      <c r="BM211" s="200"/>
      <c r="BN211" s="200"/>
      <c r="BO211" s="200"/>
      <c r="BP211" s="200"/>
      <c r="BQ211" s="397"/>
      <c r="BR211" s="413"/>
      <c r="BS211" s="413"/>
      <c r="BT211" s="413"/>
      <c r="BU211" s="413"/>
      <c r="BV211" s="413"/>
      <c r="BW211" s="413"/>
      <c r="BX211" s="413"/>
      <c r="BY211" s="413"/>
    </row>
    <row r="212" spans="1:77" s="21" customFormat="1" x14ac:dyDescent="0.25">
      <c r="A212" s="257">
        <v>18</v>
      </c>
      <c r="B212" s="42" t="s">
        <v>51</v>
      </c>
      <c r="C212" s="27"/>
      <c r="D212" s="208"/>
      <c r="E212" s="208"/>
      <c r="F212" s="186">
        <f t="shared" si="179"/>
        <v>0</v>
      </c>
      <c r="G212" s="186">
        <f t="shared" si="180"/>
        <v>0</v>
      </c>
      <c r="H212" s="149"/>
      <c r="I212" s="208"/>
      <c r="J212" s="208"/>
      <c r="K212" s="208"/>
      <c r="L212" s="208"/>
      <c r="M212" s="208"/>
      <c r="N212" s="208"/>
      <c r="O212" s="208"/>
      <c r="P212" s="186">
        <f t="shared" si="181"/>
        <v>0</v>
      </c>
      <c r="Q212" s="186">
        <f t="shared" si="161"/>
        <v>0</v>
      </c>
      <c r="R212" s="684" t="e">
        <f t="shared" si="162"/>
        <v>#DIV/0!</v>
      </c>
      <c r="S212" s="208"/>
      <c r="T212" s="208"/>
      <c r="U212" s="208"/>
      <c r="V212" s="186">
        <f t="shared" si="182"/>
        <v>0</v>
      </c>
      <c r="W212" s="186">
        <f t="shared" si="183"/>
        <v>0</v>
      </c>
      <c r="X212" s="208"/>
      <c r="Y212" s="208"/>
      <c r="Z212" s="208"/>
      <c r="AA212" s="208"/>
      <c r="AB212" s="208"/>
      <c r="AC212" s="208"/>
      <c r="AD212" s="208"/>
      <c r="AE212" s="208"/>
      <c r="AF212" s="186">
        <f t="shared" si="184"/>
        <v>0</v>
      </c>
      <c r="AG212" s="186">
        <f t="shared" si="163"/>
        <v>0</v>
      </c>
      <c r="AH212" s="256" t="e">
        <f t="shared" si="164"/>
        <v>#DIV/0!</v>
      </c>
      <c r="AI212" s="697"/>
      <c r="AJ212" s="207">
        <f t="shared" si="185"/>
        <v>0</v>
      </c>
      <c r="AK212" s="425"/>
      <c r="AL212" s="186">
        <f t="shared" si="186"/>
        <v>0</v>
      </c>
      <c r="AM212" s="186">
        <f t="shared" si="187"/>
        <v>0</v>
      </c>
      <c r="AN212" s="208"/>
      <c r="AO212" s="208"/>
      <c r="AP212" s="208"/>
      <c r="AQ212" s="208"/>
      <c r="AR212" s="208"/>
      <c r="AS212" s="208"/>
      <c r="AT212" s="208"/>
      <c r="AU212" s="242"/>
      <c r="AV212" s="186">
        <f t="shared" si="165"/>
        <v>0</v>
      </c>
      <c r="AW212" s="277" t="e">
        <f t="shared" si="166"/>
        <v>#DIV/0!</v>
      </c>
      <c r="AX212" s="186">
        <f t="shared" si="188"/>
        <v>0</v>
      </c>
      <c r="AY212" s="186">
        <f t="shared" si="189"/>
        <v>0</v>
      </c>
      <c r="AZ212" s="208"/>
      <c r="BA212" s="208"/>
      <c r="BB212" s="208"/>
      <c r="BC212" s="208"/>
      <c r="BD212" s="208"/>
      <c r="BE212" s="208"/>
      <c r="BF212" s="208"/>
      <c r="BG212" s="208"/>
      <c r="BH212" s="186">
        <f t="shared" si="190"/>
        <v>0</v>
      </c>
      <c r="BI212" s="186">
        <f t="shared" si="191"/>
        <v>0</v>
      </c>
      <c r="BJ212" s="208"/>
      <c r="BK212" s="208"/>
      <c r="BL212" s="208"/>
      <c r="BM212" s="208"/>
      <c r="BN212" s="208"/>
      <c r="BO212" s="208"/>
      <c r="BP212" s="208"/>
      <c r="BQ212" s="401"/>
      <c r="BR212" s="287"/>
      <c r="BS212" s="287"/>
      <c r="BT212" s="287"/>
      <c r="BU212" s="287"/>
      <c r="BV212" s="287"/>
      <c r="BW212" s="287"/>
      <c r="BX212" s="287"/>
      <c r="BY212" s="287"/>
    </row>
    <row r="213" spans="1:77" s="21" customFormat="1" hidden="1" x14ac:dyDescent="0.25">
      <c r="A213" s="23"/>
      <c r="B213" s="19"/>
      <c r="C213" s="37"/>
      <c r="D213" s="198"/>
      <c r="E213" s="198"/>
      <c r="F213" s="186">
        <f t="shared" si="179"/>
        <v>0</v>
      </c>
      <c r="G213" s="186">
        <f t="shared" si="180"/>
        <v>0</v>
      </c>
      <c r="H213" s="199"/>
      <c r="I213" s="198"/>
      <c r="J213" s="198"/>
      <c r="K213" s="198"/>
      <c r="L213" s="198"/>
      <c r="M213" s="198"/>
      <c r="N213" s="198"/>
      <c r="O213" s="198"/>
      <c r="P213" s="186">
        <f t="shared" si="181"/>
        <v>0</v>
      </c>
      <c r="Q213" s="186">
        <f t="shared" si="161"/>
        <v>0</v>
      </c>
      <c r="R213" s="684" t="e">
        <f t="shared" si="162"/>
        <v>#DIV/0!</v>
      </c>
      <c r="S213" s="198"/>
      <c r="T213" s="198"/>
      <c r="U213" s="198"/>
      <c r="V213" s="186">
        <f t="shared" si="182"/>
        <v>0</v>
      </c>
      <c r="W213" s="186">
        <f t="shared" si="183"/>
        <v>0</v>
      </c>
      <c r="X213" s="198"/>
      <c r="Y213" s="198"/>
      <c r="Z213" s="198"/>
      <c r="AA213" s="198"/>
      <c r="AB213" s="198"/>
      <c r="AC213" s="198"/>
      <c r="AD213" s="198"/>
      <c r="AE213" s="198"/>
      <c r="AF213" s="186">
        <f t="shared" si="184"/>
        <v>0</v>
      </c>
      <c r="AG213" s="186">
        <f t="shared" si="163"/>
        <v>0</v>
      </c>
      <c r="AH213" s="256" t="e">
        <f t="shared" si="164"/>
        <v>#DIV/0!</v>
      </c>
      <c r="AI213" s="699"/>
      <c r="AJ213" s="207">
        <f t="shared" si="185"/>
        <v>0</v>
      </c>
      <c r="AK213" s="425"/>
      <c r="AL213" s="186">
        <f t="shared" si="186"/>
        <v>0</v>
      </c>
      <c r="AM213" s="186">
        <f t="shared" si="187"/>
        <v>0</v>
      </c>
      <c r="AN213" s="198"/>
      <c r="AO213" s="198"/>
      <c r="AP213" s="198"/>
      <c r="AQ213" s="198"/>
      <c r="AR213" s="198"/>
      <c r="AS213" s="198"/>
      <c r="AT213" s="198"/>
      <c r="AU213" s="243"/>
      <c r="AV213" s="186">
        <f t="shared" si="165"/>
        <v>0</v>
      </c>
      <c r="AW213" s="277" t="e">
        <f t="shared" si="166"/>
        <v>#DIV/0!</v>
      </c>
      <c r="AX213" s="186">
        <f t="shared" si="188"/>
        <v>0</v>
      </c>
      <c r="AY213" s="186">
        <f t="shared" si="189"/>
        <v>0</v>
      </c>
      <c r="AZ213" s="198"/>
      <c r="BA213" s="198"/>
      <c r="BB213" s="198"/>
      <c r="BC213" s="198"/>
      <c r="BD213" s="198"/>
      <c r="BE213" s="198"/>
      <c r="BF213" s="198"/>
      <c r="BG213" s="198"/>
      <c r="BH213" s="186">
        <f t="shared" si="190"/>
        <v>0</v>
      </c>
      <c r="BI213" s="186">
        <f t="shared" si="191"/>
        <v>0</v>
      </c>
      <c r="BJ213" s="198"/>
      <c r="BK213" s="198"/>
      <c r="BL213" s="198"/>
      <c r="BM213" s="198"/>
      <c r="BN213" s="198"/>
      <c r="BO213" s="198"/>
      <c r="BP213" s="198"/>
      <c r="BQ213" s="402"/>
      <c r="BR213" s="413"/>
      <c r="BS213" s="413"/>
      <c r="BT213" s="413"/>
      <c r="BU213" s="413"/>
      <c r="BV213" s="413"/>
      <c r="BW213" s="413"/>
      <c r="BX213" s="413"/>
      <c r="BY213" s="413"/>
    </row>
    <row r="214" spans="1:77" s="21" customFormat="1" x14ac:dyDescent="0.25">
      <c r="A214" s="257">
        <v>19</v>
      </c>
      <c r="B214" s="42" t="s">
        <v>52</v>
      </c>
      <c r="C214" s="40"/>
      <c r="D214" s="208"/>
      <c r="E214" s="208"/>
      <c r="F214" s="186">
        <f t="shared" si="179"/>
        <v>0</v>
      </c>
      <c r="G214" s="186">
        <f t="shared" si="180"/>
        <v>0</v>
      </c>
      <c r="H214" s="149"/>
      <c r="I214" s="208"/>
      <c r="J214" s="208"/>
      <c r="K214" s="208"/>
      <c r="L214" s="208"/>
      <c r="M214" s="208"/>
      <c r="N214" s="208"/>
      <c r="O214" s="208"/>
      <c r="P214" s="186">
        <f t="shared" si="181"/>
        <v>0</v>
      </c>
      <c r="Q214" s="186">
        <f t="shared" si="161"/>
        <v>0</v>
      </c>
      <c r="R214" s="684" t="e">
        <f t="shared" si="162"/>
        <v>#DIV/0!</v>
      </c>
      <c r="S214" s="208"/>
      <c r="T214" s="208"/>
      <c r="U214" s="208"/>
      <c r="V214" s="186">
        <f t="shared" si="182"/>
        <v>0</v>
      </c>
      <c r="W214" s="186">
        <f t="shared" si="183"/>
        <v>0</v>
      </c>
      <c r="X214" s="208"/>
      <c r="Y214" s="208"/>
      <c r="Z214" s="208"/>
      <c r="AA214" s="208"/>
      <c r="AB214" s="208"/>
      <c r="AC214" s="208"/>
      <c r="AD214" s="208"/>
      <c r="AE214" s="208"/>
      <c r="AF214" s="186">
        <f t="shared" si="184"/>
        <v>0</v>
      </c>
      <c r="AG214" s="186">
        <f t="shared" si="163"/>
        <v>0</v>
      </c>
      <c r="AH214" s="256" t="e">
        <f t="shared" si="164"/>
        <v>#DIV/0!</v>
      </c>
      <c r="AI214" s="697"/>
      <c r="AJ214" s="207">
        <f t="shared" si="185"/>
        <v>0</v>
      </c>
      <c r="AK214" s="425"/>
      <c r="AL214" s="186">
        <f t="shared" si="186"/>
        <v>0</v>
      </c>
      <c r="AM214" s="186">
        <f t="shared" si="187"/>
        <v>0</v>
      </c>
      <c r="AN214" s="208"/>
      <c r="AO214" s="208"/>
      <c r="AP214" s="208"/>
      <c r="AQ214" s="208"/>
      <c r="AR214" s="208"/>
      <c r="AS214" s="208"/>
      <c r="AT214" s="208"/>
      <c r="AU214" s="242"/>
      <c r="AV214" s="186">
        <f t="shared" si="165"/>
        <v>0</v>
      </c>
      <c r="AW214" s="277" t="e">
        <f t="shared" si="166"/>
        <v>#DIV/0!</v>
      </c>
      <c r="AX214" s="186">
        <f t="shared" si="188"/>
        <v>0</v>
      </c>
      <c r="AY214" s="186">
        <f t="shared" si="189"/>
        <v>0</v>
      </c>
      <c r="AZ214" s="208"/>
      <c r="BA214" s="208"/>
      <c r="BB214" s="208"/>
      <c r="BC214" s="208"/>
      <c r="BD214" s="208"/>
      <c r="BE214" s="208"/>
      <c r="BF214" s="208"/>
      <c r="BG214" s="208"/>
      <c r="BH214" s="186">
        <f t="shared" si="190"/>
        <v>0</v>
      </c>
      <c r="BI214" s="186">
        <f t="shared" si="191"/>
        <v>0</v>
      </c>
      <c r="BJ214" s="208"/>
      <c r="BK214" s="208"/>
      <c r="BL214" s="208"/>
      <c r="BM214" s="208"/>
      <c r="BN214" s="208"/>
      <c r="BO214" s="208"/>
      <c r="BP214" s="208"/>
      <c r="BQ214" s="401"/>
      <c r="BR214" s="287"/>
      <c r="BS214" s="287"/>
      <c r="BT214" s="287"/>
      <c r="BU214" s="287"/>
      <c r="BV214" s="287"/>
      <c r="BW214" s="287"/>
      <c r="BX214" s="287"/>
      <c r="BY214" s="287"/>
    </row>
    <row r="215" spans="1:77" s="21" customFormat="1" hidden="1" x14ac:dyDescent="0.25">
      <c r="A215" s="23"/>
      <c r="B215" s="41"/>
      <c r="C215" s="37"/>
      <c r="D215" s="200"/>
      <c r="E215" s="200"/>
      <c r="F215" s="186">
        <f t="shared" si="179"/>
        <v>0</v>
      </c>
      <c r="G215" s="186">
        <f t="shared" si="180"/>
        <v>0</v>
      </c>
      <c r="H215" s="200"/>
      <c r="I215" s="200"/>
      <c r="J215" s="200"/>
      <c r="K215" s="200"/>
      <c r="L215" s="200"/>
      <c r="M215" s="200"/>
      <c r="N215" s="200"/>
      <c r="O215" s="200"/>
      <c r="P215" s="186">
        <f t="shared" si="181"/>
        <v>0</v>
      </c>
      <c r="Q215" s="186">
        <f t="shared" ref="Q215:Q278" si="192">I215-H215</f>
        <v>0</v>
      </c>
      <c r="R215" s="684" t="e">
        <f t="shared" ref="R215:R278" si="193">I215/H215</f>
        <v>#DIV/0!</v>
      </c>
      <c r="S215" s="200"/>
      <c r="T215" s="200"/>
      <c r="U215" s="200"/>
      <c r="V215" s="186">
        <f t="shared" si="182"/>
        <v>0</v>
      </c>
      <c r="W215" s="186">
        <f t="shared" si="183"/>
        <v>0</v>
      </c>
      <c r="X215" s="200"/>
      <c r="Y215" s="200"/>
      <c r="Z215" s="200"/>
      <c r="AA215" s="200"/>
      <c r="AB215" s="200"/>
      <c r="AC215" s="200"/>
      <c r="AD215" s="200"/>
      <c r="AE215" s="200"/>
      <c r="AF215" s="186">
        <f t="shared" si="184"/>
        <v>0</v>
      </c>
      <c r="AG215" s="186">
        <f t="shared" ref="AG215:AG278" si="194">Y215-X215</f>
        <v>0</v>
      </c>
      <c r="AH215" s="256" t="e">
        <f t="shared" ref="AH215:AH278" si="195">Y215/X215</f>
        <v>#DIV/0!</v>
      </c>
      <c r="AI215" s="695"/>
      <c r="AJ215" s="207">
        <f t="shared" si="185"/>
        <v>0</v>
      </c>
      <c r="AK215" s="425"/>
      <c r="AL215" s="186">
        <f t="shared" si="186"/>
        <v>0</v>
      </c>
      <c r="AM215" s="186">
        <f t="shared" si="187"/>
        <v>0</v>
      </c>
      <c r="AN215" s="200"/>
      <c r="AO215" s="200"/>
      <c r="AP215" s="200"/>
      <c r="AQ215" s="200"/>
      <c r="AR215" s="200"/>
      <c r="AS215" s="200"/>
      <c r="AT215" s="200"/>
      <c r="AU215" s="238"/>
      <c r="AV215" s="186">
        <f t="shared" ref="AV215:AV276" si="196">AO215-AN215</f>
        <v>0</v>
      </c>
      <c r="AW215" s="277" t="e">
        <f t="shared" ref="AW215:AW278" si="197">AO215/AN215</f>
        <v>#DIV/0!</v>
      </c>
      <c r="AX215" s="186">
        <f t="shared" si="188"/>
        <v>0</v>
      </c>
      <c r="AY215" s="186">
        <f t="shared" si="189"/>
        <v>0</v>
      </c>
      <c r="AZ215" s="200"/>
      <c r="BA215" s="200"/>
      <c r="BB215" s="200"/>
      <c r="BC215" s="200"/>
      <c r="BD215" s="200"/>
      <c r="BE215" s="200"/>
      <c r="BF215" s="200"/>
      <c r="BG215" s="200"/>
      <c r="BH215" s="186">
        <f t="shared" si="190"/>
        <v>0</v>
      </c>
      <c r="BI215" s="186">
        <f t="shared" si="191"/>
        <v>0</v>
      </c>
      <c r="BJ215" s="200"/>
      <c r="BK215" s="200"/>
      <c r="BL215" s="200"/>
      <c r="BM215" s="200"/>
      <c r="BN215" s="200"/>
      <c r="BO215" s="200"/>
      <c r="BP215" s="200"/>
      <c r="BQ215" s="397"/>
      <c r="BR215" s="413"/>
      <c r="BS215" s="413"/>
      <c r="BT215" s="413"/>
      <c r="BU215" s="413"/>
      <c r="BV215" s="413"/>
      <c r="BW215" s="413"/>
      <c r="BX215" s="413"/>
      <c r="BY215" s="413"/>
    </row>
    <row r="216" spans="1:77" s="21" customFormat="1" x14ac:dyDescent="0.25">
      <c r="A216" s="34" t="s">
        <v>53</v>
      </c>
      <c r="B216" s="30" t="s">
        <v>41</v>
      </c>
      <c r="C216" s="84"/>
      <c r="D216" s="233">
        <f t="shared" ref="D216:BP216" si="198">D217+D219+D221+D223+D225+D227+D229+D231+D233+D235+D237+D239+D241+D243+D245+D247+D249+D251+D253</f>
        <v>0</v>
      </c>
      <c r="E216" s="233">
        <f t="shared" si="198"/>
        <v>0</v>
      </c>
      <c r="F216" s="233">
        <f t="shared" si="198"/>
        <v>0</v>
      </c>
      <c r="G216" s="233">
        <f t="shared" si="198"/>
        <v>0</v>
      </c>
      <c r="H216" s="233">
        <f t="shared" si="198"/>
        <v>0</v>
      </c>
      <c r="I216" s="233">
        <f t="shared" si="198"/>
        <v>0</v>
      </c>
      <c r="J216" s="233">
        <f t="shared" si="198"/>
        <v>0</v>
      </c>
      <c r="K216" s="233">
        <f t="shared" si="198"/>
        <v>0</v>
      </c>
      <c r="L216" s="233">
        <f t="shared" si="198"/>
        <v>0</v>
      </c>
      <c r="M216" s="233">
        <f t="shared" si="198"/>
        <v>0</v>
      </c>
      <c r="N216" s="233">
        <f t="shared" si="198"/>
        <v>0</v>
      </c>
      <c r="O216" s="233">
        <f t="shared" si="198"/>
        <v>0</v>
      </c>
      <c r="P216" s="233">
        <f t="shared" si="198"/>
        <v>0</v>
      </c>
      <c r="Q216" s="233">
        <f t="shared" si="192"/>
        <v>0</v>
      </c>
      <c r="R216" s="233" t="e">
        <f t="shared" si="193"/>
        <v>#DIV/0!</v>
      </c>
      <c r="S216" s="233">
        <f t="shared" si="198"/>
        <v>0</v>
      </c>
      <c r="T216" s="233">
        <f t="shared" si="198"/>
        <v>0</v>
      </c>
      <c r="U216" s="233">
        <f t="shared" si="198"/>
        <v>0</v>
      </c>
      <c r="V216" s="233">
        <f t="shared" si="198"/>
        <v>0</v>
      </c>
      <c r="W216" s="233">
        <f t="shared" si="198"/>
        <v>0</v>
      </c>
      <c r="X216" s="233">
        <f t="shared" si="198"/>
        <v>0</v>
      </c>
      <c r="Y216" s="233">
        <f t="shared" si="198"/>
        <v>0</v>
      </c>
      <c r="Z216" s="233">
        <f t="shared" si="198"/>
        <v>0</v>
      </c>
      <c r="AA216" s="233">
        <f t="shared" si="198"/>
        <v>0</v>
      </c>
      <c r="AB216" s="233">
        <f t="shared" si="198"/>
        <v>0</v>
      </c>
      <c r="AC216" s="233">
        <f t="shared" si="198"/>
        <v>0</v>
      </c>
      <c r="AD216" s="233">
        <f t="shared" si="198"/>
        <v>0</v>
      </c>
      <c r="AE216" s="233">
        <f t="shared" si="198"/>
        <v>0</v>
      </c>
      <c r="AF216" s="233">
        <f t="shared" si="198"/>
        <v>0</v>
      </c>
      <c r="AG216" s="233">
        <f t="shared" si="194"/>
        <v>0</v>
      </c>
      <c r="AH216" s="233" t="e">
        <f t="shared" si="195"/>
        <v>#DIV/0!</v>
      </c>
      <c r="AI216" s="233"/>
      <c r="AJ216" s="233">
        <f t="shared" si="198"/>
        <v>0</v>
      </c>
      <c r="AK216" s="233">
        <f t="shared" si="198"/>
        <v>0</v>
      </c>
      <c r="AL216" s="233">
        <f t="shared" si="198"/>
        <v>0</v>
      </c>
      <c r="AM216" s="233">
        <f t="shared" si="198"/>
        <v>0</v>
      </c>
      <c r="AN216" s="233">
        <f t="shared" si="198"/>
        <v>0</v>
      </c>
      <c r="AO216" s="233">
        <f t="shared" si="198"/>
        <v>0</v>
      </c>
      <c r="AP216" s="233">
        <f t="shared" si="198"/>
        <v>0</v>
      </c>
      <c r="AQ216" s="233">
        <f t="shared" si="198"/>
        <v>0</v>
      </c>
      <c r="AR216" s="233">
        <f t="shared" si="198"/>
        <v>0</v>
      </c>
      <c r="AS216" s="233">
        <f t="shared" si="198"/>
        <v>0</v>
      </c>
      <c r="AT216" s="233">
        <f t="shared" si="198"/>
        <v>0</v>
      </c>
      <c r="AU216" s="233">
        <f t="shared" si="198"/>
        <v>0</v>
      </c>
      <c r="AV216" s="233">
        <f t="shared" si="196"/>
        <v>0</v>
      </c>
      <c r="AW216" s="233" t="e">
        <f t="shared" si="197"/>
        <v>#DIV/0!</v>
      </c>
      <c r="AX216" s="233">
        <f t="shared" si="198"/>
        <v>0</v>
      </c>
      <c r="AY216" s="233">
        <f t="shared" si="198"/>
        <v>0</v>
      </c>
      <c r="AZ216" s="233">
        <f t="shared" si="198"/>
        <v>0</v>
      </c>
      <c r="BA216" s="233">
        <f t="shared" si="198"/>
        <v>0</v>
      </c>
      <c r="BB216" s="233">
        <f t="shared" si="198"/>
        <v>0</v>
      </c>
      <c r="BC216" s="233">
        <f t="shared" si="198"/>
        <v>0</v>
      </c>
      <c r="BD216" s="233">
        <f t="shared" si="198"/>
        <v>0</v>
      </c>
      <c r="BE216" s="233">
        <f t="shared" si="198"/>
        <v>0</v>
      </c>
      <c r="BF216" s="233">
        <f t="shared" si="198"/>
        <v>0</v>
      </c>
      <c r="BG216" s="233">
        <f t="shared" si="198"/>
        <v>0</v>
      </c>
      <c r="BH216" s="233">
        <f t="shared" si="198"/>
        <v>0</v>
      </c>
      <c r="BI216" s="233">
        <f t="shared" si="198"/>
        <v>0</v>
      </c>
      <c r="BJ216" s="233">
        <f t="shared" si="198"/>
        <v>0</v>
      </c>
      <c r="BK216" s="233">
        <f t="shared" si="198"/>
        <v>0</v>
      </c>
      <c r="BL216" s="233">
        <f t="shared" si="198"/>
        <v>0</v>
      </c>
      <c r="BM216" s="233">
        <f t="shared" si="198"/>
        <v>0</v>
      </c>
      <c r="BN216" s="233">
        <f t="shared" si="198"/>
        <v>0</v>
      </c>
      <c r="BO216" s="233">
        <f t="shared" si="198"/>
        <v>0</v>
      </c>
      <c r="BP216" s="233">
        <f t="shared" si="198"/>
        <v>0</v>
      </c>
      <c r="BQ216" s="233">
        <f t="shared" ref="BQ216" si="199">BQ217+BQ219+BQ221+BQ223+BQ225+BQ227+BQ229+BQ231+BQ233+BQ235+BQ237+BQ239+BQ241+BQ243+BQ245+BQ247+BQ249+BQ251+BQ253</f>
        <v>0</v>
      </c>
      <c r="BR216" s="287"/>
      <c r="BS216" s="287"/>
      <c r="BT216" s="287"/>
      <c r="BU216" s="287"/>
      <c r="BV216" s="287"/>
      <c r="BW216" s="287"/>
      <c r="BX216" s="287"/>
      <c r="BY216" s="287"/>
    </row>
    <row r="217" spans="1:77" s="21" customFormat="1" x14ac:dyDescent="0.25">
      <c r="A217" s="257">
        <v>1</v>
      </c>
      <c r="B217" s="42" t="s">
        <v>20</v>
      </c>
      <c r="C217" s="37"/>
      <c r="D217" s="208"/>
      <c r="E217" s="208"/>
      <c r="F217" s="186">
        <f t="shared" si="179"/>
        <v>0</v>
      </c>
      <c r="G217" s="186">
        <f t="shared" si="180"/>
        <v>0</v>
      </c>
      <c r="H217" s="149"/>
      <c r="I217" s="208"/>
      <c r="J217" s="208"/>
      <c r="K217" s="208"/>
      <c r="L217" s="208"/>
      <c r="M217" s="208"/>
      <c r="N217" s="208"/>
      <c r="O217" s="208"/>
      <c r="P217" s="186">
        <f t="shared" si="181"/>
        <v>0</v>
      </c>
      <c r="Q217" s="186">
        <f t="shared" si="192"/>
        <v>0</v>
      </c>
      <c r="R217" s="684" t="e">
        <f t="shared" si="193"/>
        <v>#DIV/0!</v>
      </c>
      <c r="S217" s="208"/>
      <c r="T217" s="208"/>
      <c r="U217" s="208"/>
      <c r="V217" s="186">
        <f t="shared" si="182"/>
        <v>0</v>
      </c>
      <c r="W217" s="186">
        <f t="shared" si="183"/>
        <v>0</v>
      </c>
      <c r="X217" s="208"/>
      <c r="Y217" s="208"/>
      <c r="Z217" s="208"/>
      <c r="AA217" s="208"/>
      <c r="AB217" s="208"/>
      <c r="AC217" s="208"/>
      <c r="AD217" s="208"/>
      <c r="AE217" s="208"/>
      <c r="AF217" s="186">
        <f t="shared" si="184"/>
        <v>0</v>
      </c>
      <c r="AG217" s="186">
        <f t="shared" si="194"/>
        <v>0</v>
      </c>
      <c r="AH217" s="256" t="e">
        <f t="shared" si="195"/>
        <v>#DIV/0!</v>
      </c>
      <c r="AI217" s="697"/>
      <c r="AJ217" s="207">
        <f t="shared" si="185"/>
        <v>0</v>
      </c>
      <c r="AK217" s="425"/>
      <c r="AL217" s="186">
        <f t="shared" si="186"/>
        <v>0</v>
      </c>
      <c r="AM217" s="186">
        <f t="shared" si="187"/>
        <v>0</v>
      </c>
      <c r="AN217" s="208"/>
      <c r="AO217" s="208"/>
      <c r="AP217" s="208"/>
      <c r="AQ217" s="208"/>
      <c r="AR217" s="208"/>
      <c r="AS217" s="208"/>
      <c r="AT217" s="208"/>
      <c r="AU217" s="242"/>
      <c r="AV217" s="186">
        <f t="shared" si="196"/>
        <v>0</v>
      </c>
      <c r="AW217" s="277" t="e">
        <f t="shared" si="197"/>
        <v>#DIV/0!</v>
      </c>
      <c r="AX217" s="186">
        <f t="shared" si="188"/>
        <v>0</v>
      </c>
      <c r="AY217" s="186">
        <f t="shared" si="189"/>
        <v>0</v>
      </c>
      <c r="AZ217" s="208"/>
      <c r="BA217" s="208"/>
      <c r="BB217" s="208"/>
      <c r="BC217" s="208"/>
      <c r="BD217" s="208"/>
      <c r="BE217" s="208"/>
      <c r="BF217" s="208"/>
      <c r="BG217" s="208"/>
      <c r="BH217" s="186">
        <f t="shared" si="190"/>
        <v>0</v>
      </c>
      <c r="BI217" s="186">
        <f t="shared" si="191"/>
        <v>0</v>
      </c>
      <c r="BJ217" s="208"/>
      <c r="BK217" s="208"/>
      <c r="BL217" s="208"/>
      <c r="BM217" s="208"/>
      <c r="BN217" s="208"/>
      <c r="BO217" s="208"/>
      <c r="BP217" s="208"/>
      <c r="BQ217" s="401"/>
      <c r="BR217" s="287"/>
      <c r="BS217" s="287"/>
      <c r="BT217" s="287"/>
      <c r="BU217" s="287"/>
      <c r="BV217" s="287"/>
      <c r="BW217" s="287"/>
      <c r="BX217" s="287"/>
      <c r="BY217" s="287"/>
    </row>
    <row r="218" spans="1:77" s="21" customFormat="1" hidden="1" x14ac:dyDescent="0.25">
      <c r="A218" s="23"/>
      <c r="B218" s="19"/>
      <c r="C218" s="37"/>
      <c r="D218" s="186"/>
      <c r="E218" s="186"/>
      <c r="F218" s="186">
        <f t="shared" si="179"/>
        <v>0</v>
      </c>
      <c r="G218" s="186">
        <f t="shared" si="180"/>
        <v>0</v>
      </c>
      <c r="H218" s="200"/>
      <c r="I218" s="186"/>
      <c r="J218" s="186"/>
      <c r="K218" s="186"/>
      <c r="L218" s="186"/>
      <c r="M218" s="186"/>
      <c r="N218" s="186"/>
      <c r="O218" s="186"/>
      <c r="P218" s="186">
        <f t="shared" si="181"/>
        <v>0</v>
      </c>
      <c r="Q218" s="186">
        <f t="shared" si="192"/>
        <v>0</v>
      </c>
      <c r="R218" s="684" t="e">
        <f t="shared" si="193"/>
        <v>#DIV/0!</v>
      </c>
      <c r="S218" s="186"/>
      <c r="T218" s="186"/>
      <c r="U218" s="186"/>
      <c r="V218" s="186">
        <f t="shared" si="182"/>
        <v>0</v>
      </c>
      <c r="W218" s="186">
        <f t="shared" si="183"/>
        <v>0</v>
      </c>
      <c r="X218" s="186"/>
      <c r="Y218" s="186"/>
      <c r="Z218" s="186"/>
      <c r="AA218" s="186"/>
      <c r="AB218" s="186"/>
      <c r="AC218" s="186"/>
      <c r="AD218" s="186"/>
      <c r="AE218" s="186"/>
      <c r="AF218" s="186">
        <f t="shared" si="184"/>
        <v>0</v>
      </c>
      <c r="AG218" s="186">
        <f t="shared" si="194"/>
        <v>0</v>
      </c>
      <c r="AH218" s="256" t="e">
        <f t="shared" si="195"/>
        <v>#DIV/0!</v>
      </c>
      <c r="AI218" s="695"/>
      <c r="AJ218" s="207">
        <f t="shared" si="185"/>
        <v>0</v>
      </c>
      <c r="AK218" s="425"/>
      <c r="AL218" s="186">
        <f t="shared" si="186"/>
        <v>0</v>
      </c>
      <c r="AM218" s="186">
        <f t="shared" si="187"/>
        <v>0</v>
      </c>
      <c r="AN218" s="186"/>
      <c r="AO218" s="186"/>
      <c r="AP218" s="186"/>
      <c r="AQ218" s="186"/>
      <c r="AR218" s="186"/>
      <c r="AS218" s="186"/>
      <c r="AT218" s="186"/>
      <c r="AU218" s="239"/>
      <c r="AV218" s="186">
        <f t="shared" si="196"/>
        <v>0</v>
      </c>
      <c r="AW218" s="277" t="e">
        <f t="shared" si="197"/>
        <v>#DIV/0!</v>
      </c>
      <c r="AX218" s="186">
        <f t="shared" si="188"/>
        <v>0</v>
      </c>
      <c r="AY218" s="186">
        <f t="shared" si="189"/>
        <v>0</v>
      </c>
      <c r="AZ218" s="186"/>
      <c r="BA218" s="186"/>
      <c r="BB218" s="186"/>
      <c r="BC218" s="186"/>
      <c r="BD218" s="186"/>
      <c r="BE218" s="186"/>
      <c r="BF218" s="186"/>
      <c r="BG218" s="186"/>
      <c r="BH218" s="186">
        <f t="shared" si="190"/>
        <v>0</v>
      </c>
      <c r="BI218" s="186">
        <f t="shared" si="191"/>
        <v>0</v>
      </c>
      <c r="BJ218" s="186"/>
      <c r="BK218" s="186"/>
      <c r="BL218" s="186"/>
      <c r="BM218" s="186"/>
      <c r="BN218" s="186"/>
      <c r="BO218" s="186"/>
      <c r="BP218" s="186"/>
      <c r="BQ218" s="395"/>
      <c r="BR218" s="413"/>
      <c r="BS218" s="413"/>
      <c r="BT218" s="413"/>
      <c r="BU218" s="413"/>
      <c r="BV218" s="413"/>
      <c r="BW218" s="413"/>
      <c r="BX218" s="413"/>
      <c r="BY218" s="413"/>
    </row>
    <row r="219" spans="1:77" s="21" customFormat="1" x14ac:dyDescent="0.25">
      <c r="A219" s="257">
        <v>2</v>
      </c>
      <c r="B219" s="42" t="s">
        <v>21</v>
      </c>
      <c r="C219" s="37"/>
      <c r="D219" s="208"/>
      <c r="E219" s="208"/>
      <c r="F219" s="186">
        <f t="shared" si="179"/>
        <v>0</v>
      </c>
      <c r="G219" s="186">
        <f t="shared" si="180"/>
        <v>0</v>
      </c>
      <c r="H219" s="149"/>
      <c r="I219" s="208"/>
      <c r="J219" s="208"/>
      <c r="K219" s="208"/>
      <c r="L219" s="208"/>
      <c r="M219" s="208"/>
      <c r="N219" s="208"/>
      <c r="O219" s="208"/>
      <c r="P219" s="186">
        <f t="shared" si="181"/>
        <v>0</v>
      </c>
      <c r="Q219" s="186">
        <f t="shared" si="192"/>
        <v>0</v>
      </c>
      <c r="R219" s="684" t="e">
        <f t="shared" si="193"/>
        <v>#DIV/0!</v>
      </c>
      <c r="S219" s="208"/>
      <c r="T219" s="208"/>
      <c r="U219" s="208"/>
      <c r="V219" s="186">
        <f t="shared" si="182"/>
        <v>0</v>
      </c>
      <c r="W219" s="186">
        <f t="shared" si="183"/>
        <v>0</v>
      </c>
      <c r="X219" s="208"/>
      <c r="Y219" s="208"/>
      <c r="Z219" s="208"/>
      <c r="AA219" s="208"/>
      <c r="AB219" s="208"/>
      <c r="AC219" s="208"/>
      <c r="AD219" s="208"/>
      <c r="AE219" s="208"/>
      <c r="AF219" s="186">
        <f t="shared" si="184"/>
        <v>0</v>
      </c>
      <c r="AG219" s="186">
        <f t="shared" si="194"/>
        <v>0</v>
      </c>
      <c r="AH219" s="256" t="e">
        <f t="shared" si="195"/>
        <v>#DIV/0!</v>
      </c>
      <c r="AI219" s="697"/>
      <c r="AJ219" s="207">
        <f t="shared" si="185"/>
        <v>0</v>
      </c>
      <c r="AK219" s="425"/>
      <c r="AL219" s="186">
        <f t="shared" si="186"/>
        <v>0</v>
      </c>
      <c r="AM219" s="186">
        <f t="shared" si="187"/>
        <v>0</v>
      </c>
      <c r="AN219" s="208"/>
      <c r="AO219" s="208"/>
      <c r="AP219" s="208"/>
      <c r="AQ219" s="208"/>
      <c r="AR219" s="208"/>
      <c r="AS219" s="208"/>
      <c r="AT219" s="208"/>
      <c r="AU219" s="242"/>
      <c r="AV219" s="186">
        <f t="shared" si="196"/>
        <v>0</v>
      </c>
      <c r="AW219" s="277" t="e">
        <f t="shared" si="197"/>
        <v>#DIV/0!</v>
      </c>
      <c r="AX219" s="186">
        <f t="shared" si="188"/>
        <v>0</v>
      </c>
      <c r="AY219" s="186">
        <f t="shared" si="189"/>
        <v>0</v>
      </c>
      <c r="AZ219" s="208"/>
      <c r="BA219" s="208"/>
      <c r="BB219" s="208"/>
      <c r="BC219" s="208"/>
      <c r="BD219" s="208"/>
      <c r="BE219" s="208"/>
      <c r="BF219" s="208"/>
      <c r="BG219" s="208"/>
      <c r="BH219" s="186">
        <f t="shared" si="190"/>
        <v>0</v>
      </c>
      <c r="BI219" s="186">
        <f t="shared" si="191"/>
        <v>0</v>
      </c>
      <c r="BJ219" s="208"/>
      <c r="BK219" s="208"/>
      <c r="BL219" s="208"/>
      <c r="BM219" s="208"/>
      <c r="BN219" s="208"/>
      <c r="BO219" s="208"/>
      <c r="BP219" s="208"/>
      <c r="BQ219" s="401"/>
      <c r="BR219" s="287"/>
      <c r="BS219" s="287"/>
      <c r="BT219" s="287"/>
      <c r="BU219" s="287"/>
      <c r="BV219" s="287"/>
      <c r="BW219" s="287"/>
      <c r="BX219" s="287"/>
      <c r="BY219" s="287"/>
    </row>
    <row r="220" spans="1:77" s="21" customFormat="1" hidden="1" x14ac:dyDescent="0.25">
      <c r="A220" s="23"/>
      <c r="B220" s="19"/>
      <c r="C220" s="37"/>
      <c r="D220" s="200"/>
      <c r="E220" s="200"/>
      <c r="F220" s="186">
        <f t="shared" si="179"/>
        <v>0</v>
      </c>
      <c r="G220" s="186">
        <f t="shared" si="180"/>
        <v>0</v>
      </c>
      <c r="H220" s="200"/>
      <c r="I220" s="200"/>
      <c r="J220" s="200"/>
      <c r="K220" s="200"/>
      <c r="L220" s="200"/>
      <c r="M220" s="200"/>
      <c r="N220" s="200"/>
      <c r="O220" s="200"/>
      <c r="P220" s="186">
        <f t="shared" si="181"/>
        <v>0</v>
      </c>
      <c r="Q220" s="186">
        <f t="shared" si="192"/>
        <v>0</v>
      </c>
      <c r="R220" s="684" t="e">
        <f t="shared" si="193"/>
        <v>#DIV/0!</v>
      </c>
      <c r="S220" s="200"/>
      <c r="T220" s="200"/>
      <c r="U220" s="200"/>
      <c r="V220" s="186">
        <f t="shared" si="182"/>
        <v>0</v>
      </c>
      <c r="W220" s="186">
        <f t="shared" si="183"/>
        <v>0</v>
      </c>
      <c r="X220" s="200"/>
      <c r="Y220" s="200"/>
      <c r="Z220" s="200"/>
      <c r="AA220" s="200"/>
      <c r="AB220" s="200"/>
      <c r="AC220" s="200"/>
      <c r="AD220" s="200"/>
      <c r="AE220" s="200"/>
      <c r="AF220" s="186">
        <f t="shared" si="184"/>
        <v>0</v>
      </c>
      <c r="AG220" s="186">
        <f t="shared" si="194"/>
        <v>0</v>
      </c>
      <c r="AH220" s="256" t="e">
        <f t="shared" si="195"/>
        <v>#DIV/0!</v>
      </c>
      <c r="AI220" s="695"/>
      <c r="AJ220" s="207">
        <f t="shared" si="185"/>
        <v>0</v>
      </c>
      <c r="AK220" s="425"/>
      <c r="AL220" s="186">
        <f t="shared" si="186"/>
        <v>0</v>
      </c>
      <c r="AM220" s="186">
        <f t="shared" si="187"/>
        <v>0</v>
      </c>
      <c r="AN220" s="200"/>
      <c r="AO220" s="200"/>
      <c r="AP220" s="200"/>
      <c r="AQ220" s="200"/>
      <c r="AR220" s="200"/>
      <c r="AS220" s="200"/>
      <c r="AT220" s="200"/>
      <c r="AU220" s="238"/>
      <c r="AV220" s="186">
        <f t="shared" si="196"/>
        <v>0</v>
      </c>
      <c r="AW220" s="277" t="e">
        <f t="shared" si="197"/>
        <v>#DIV/0!</v>
      </c>
      <c r="AX220" s="186">
        <f t="shared" si="188"/>
        <v>0</v>
      </c>
      <c r="AY220" s="186">
        <f t="shared" si="189"/>
        <v>0</v>
      </c>
      <c r="AZ220" s="200"/>
      <c r="BA220" s="200"/>
      <c r="BB220" s="200"/>
      <c r="BC220" s="200"/>
      <c r="BD220" s="200"/>
      <c r="BE220" s="200"/>
      <c r="BF220" s="200"/>
      <c r="BG220" s="200"/>
      <c r="BH220" s="186">
        <f t="shared" si="190"/>
        <v>0</v>
      </c>
      <c r="BI220" s="186">
        <f t="shared" si="191"/>
        <v>0</v>
      </c>
      <c r="BJ220" s="200"/>
      <c r="BK220" s="200"/>
      <c r="BL220" s="200"/>
      <c r="BM220" s="200"/>
      <c r="BN220" s="200"/>
      <c r="BO220" s="200"/>
      <c r="BP220" s="200"/>
      <c r="BQ220" s="397"/>
      <c r="BR220" s="413"/>
      <c r="BS220" s="413"/>
      <c r="BT220" s="413"/>
      <c r="BU220" s="413"/>
      <c r="BV220" s="413"/>
      <c r="BW220" s="413"/>
      <c r="BX220" s="413"/>
      <c r="BY220" s="413"/>
    </row>
    <row r="221" spans="1:77" s="21" customFormat="1" x14ac:dyDescent="0.25">
      <c r="A221" s="257">
        <v>3</v>
      </c>
      <c r="B221" s="42" t="s">
        <v>22</v>
      </c>
      <c r="C221" s="37"/>
      <c r="D221" s="208"/>
      <c r="E221" s="208"/>
      <c r="F221" s="186">
        <f t="shared" si="179"/>
        <v>0</v>
      </c>
      <c r="G221" s="186">
        <f t="shared" si="180"/>
        <v>0</v>
      </c>
      <c r="H221" s="149"/>
      <c r="I221" s="208"/>
      <c r="J221" s="208"/>
      <c r="K221" s="208"/>
      <c r="L221" s="208"/>
      <c r="M221" s="208"/>
      <c r="N221" s="208"/>
      <c r="O221" s="208"/>
      <c r="P221" s="186">
        <f t="shared" si="181"/>
        <v>0</v>
      </c>
      <c r="Q221" s="186">
        <f t="shared" si="192"/>
        <v>0</v>
      </c>
      <c r="R221" s="684" t="e">
        <f t="shared" si="193"/>
        <v>#DIV/0!</v>
      </c>
      <c r="S221" s="208"/>
      <c r="T221" s="208"/>
      <c r="U221" s="208"/>
      <c r="V221" s="186">
        <f t="shared" si="182"/>
        <v>0</v>
      </c>
      <c r="W221" s="186">
        <f t="shared" si="183"/>
        <v>0</v>
      </c>
      <c r="X221" s="208"/>
      <c r="Y221" s="208"/>
      <c r="Z221" s="208"/>
      <c r="AA221" s="208"/>
      <c r="AB221" s="208"/>
      <c r="AC221" s="208"/>
      <c r="AD221" s="208"/>
      <c r="AE221" s="208"/>
      <c r="AF221" s="186">
        <f t="shared" si="184"/>
        <v>0</v>
      </c>
      <c r="AG221" s="186">
        <f t="shared" si="194"/>
        <v>0</v>
      </c>
      <c r="AH221" s="256" t="e">
        <f t="shared" si="195"/>
        <v>#DIV/0!</v>
      </c>
      <c r="AI221" s="697"/>
      <c r="AJ221" s="207">
        <f t="shared" si="185"/>
        <v>0</v>
      </c>
      <c r="AK221" s="425"/>
      <c r="AL221" s="186">
        <f t="shared" si="186"/>
        <v>0</v>
      </c>
      <c r="AM221" s="186">
        <f t="shared" si="187"/>
        <v>0</v>
      </c>
      <c r="AN221" s="208"/>
      <c r="AO221" s="208"/>
      <c r="AP221" s="208"/>
      <c r="AQ221" s="208"/>
      <c r="AR221" s="208"/>
      <c r="AS221" s="208"/>
      <c r="AT221" s="208"/>
      <c r="AU221" s="242"/>
      <c r="AV221" s="186">
        <f t="shared" si="196"/>
        <v>0</v>
      </c>
      <c r="AW221" s="277" t="e">
        <f t="shared" si="197"/>
        <v>#DIV/0!</v>
      </c>
      <c r="AX221" s="186">
        <f t="shared" si="188"/>
        <v>0</v>
      </c>
      <c r="AY221" s="186">
        <f t="shared" si="189"/>
        <v>0</v>
      </c>
      <c r="AZ221" s="208"/>
      <c r="BA221" s="208"/>
      <c r="BB221" s="208"/>
      <c r="BC221" s="208"/>
      <c r="BD221" s="208"/>
      <c r="BE221" s="208"/>
      <c r="BF221" s="208"/>
      <c r="BG221" s="208"/>
      <c r="BH221" s="186">
        <f t="shared" si="190"/>
        <v>0</v>
      </c>
      <c r="BI221" s="186">
        <f t="shared" si="191"/>
        <v>0</v>
      </c>
      <c r="BJ221" s="208"/>
      <c r="BK221" s="208"/>
      <c r="BL221" s="208"/>
      <c r="BM221" s="208"/>
      <c r="BN221" s="208"/>
      <c r="BO221" s="208"/>
      <c r="BP221" s="208"/>
      <c r="BQ221" s="401"/>
      <c r="BR221" s="287"/>
      <c r="BS221" s="287"/>
      <c r="BT221" s="287"/>
      <c r="BU221" s="287"/>
      <c r="BV221" s="287"/>
      <c r="BW221" s="287"/>
      <c r="BX221" s="287"/>
      <c r="BY221" s="287"/>
    </row>
    <row r="222" spans="1:77" s="21" customFormat="1" hidden="1" x14ac:dyDescent="0.25">
      <c r="A222" s="23"/>
      <c r="B222" s="19"/>
      <c r="C222" s="37"/>
      <c r="D222" s="186"/>
      <c r="E222" s="186"/>
      <c r="F222" s="186">
        <f t="shared" si="179"/>
        <v>0</v>
      </c>
      <c r="G222" s="186">
        <f t="shared" si="180"/>
        <v>0</v>
      </c>
      <c r="H222" s="200"/>
      <c r="I222" s="186"/>
      <c r="J222" s="186"/>
      <c r="K222" s="186"/>
      <c r="L222" s="186"/>
      <c r="M222" s="186"/>
      <c r="N222" s="186"/>
      <c r="O222" s="186"/>
      <c r="P222" s="186">
        <f t="shared" si="181"/>
        <v>0</v>
      </c>
      <c r="Q222" s="186">
        <f t="shared" si="192"/>
        <v>0</v>
      </c>
      <c r="R222" s="684" t="e">
        <f t="shared" si="193"/>
        <v>#DIV/0!</v>
      </c>
      <c r="S222" s="186"/>
      <c r="T222" s="186"/>
      <c r="U222" s="186"/>
      <c r="V222" s="186">
        <f t="shared" si="182"/>
        <v>0</v>
      </c>
      <c r="W222" s="186">
        <f t="shared" si="183"/>
        <v>0</v>
      </c>
      <c r="X222" s="186"/>
      <c r="Y222" s="186"/>
      <c r="Z222" s="186"/>
      <c r="AA222" s="186"/>
      <c r="AB222" s="186"/>
      <c r="AC222" s="186"/>
      <c r="AD222" s="186"/>
      <c r="AE222" s="186"/>
      <c r="AF222" s="186">
        <f t="shared" si="184"/>
        <v>0</v>
      </c>
      <c r="AG222" s="186">
        <f t="shared" si="194"/>
        <v>0</v>
      </c>
      <c r="AH222" s="256" t="e">
        <f t="shared" si="195"/>
        <v>#DIV/0!</v>
      </c>
      <c r="AI222" s="695"/>
      <c r="AJ222" s="207">
        <f t="shared" si="185"/>
        <v>0</v>
      </c>
      <c r="AK222" s="425"/>
      <c r="AL222" s="186">
        <f t="shared" si="186"/>
        <v>0</v>
      </c>
      <c r="AM222" s="186">
        <f t="shared" si="187"/>
        <v>0</v>
      </c>
      <c r="AN222" s="186"/>
      <c r="AO222" s="186"/>
      <c r="AP222" s="186"/>
      <c r="AQ222" s="186"/>
      <c r="AR222" s="186"/>
      <c r="AS222" s="186"/>
      <c r="AT222" s="186"/>
      <c r="AU222" s="239"/>
      <c r="AV222" s="186">
        <f t="shared" si="196"/>
        <v>0</v>
      </c>
      <c r="AW222" s="277" t="e">
        <f t="shared" si="197"/>
        <v>#DIV/0!</v>
      </c>
      <c r="AX222" s="186">
        <f t="shared" si="188"/>
        <v>0</v>
      </c>
      <c r="AY222" s="186">
        <f t="shared" si="189"/>
        <v>0</v>
      </c>
      <c r="AZ222" s="186"/>
      <c r="BA222" s="186"/>
      <c r="BB222" s="186"/>
      <c r="BC222" s="186"/>
      <c r="BD222" s="186"/>
      <c r="BE222" s="186"/>
      <c r="BF222" s="186"/>
      <c r="BG222" s="186"/>
      <c r="BH222" s="186">
        <f t="shared" si="190"/>
        <v>0</v>
      </c>
      <c r="BI222" s="186">
        <f t="shared" si="191"/>
        <v>0</v>
      </c>
      <c r="BJ222" s="186"/>
      <c r="BK222" s="186"/>
      <c r="BL222" s="186"/>
      <c r="BM222" s="186"/>
      <c r="BN222" s="186"/>
      <c r="BO222" s="186"/>
      <c r="BP222" s="186"/>
      <c r="BQ222" s="395"/>
      <c r="BR222" s="413"/>
      <c r="BS222" s="413"/>
      <c r="BT222" s="413"/>
      <c r="BU222" s="413"/>
      <c r="BV222" s="413"/>
      <c r="BW222" s="413"/>
      <c r="BX222" s="413"/>
      <c r="BY222" s="413"/>
    </row>
    <row r="223" spans="1:77" s="21" customFormat="1" x14ac:dyDescent="0.25">
      <c r="A223" s="257">
        <v>4</v>
      </c>
      <c r="B223" s="42" t="s">
        <v>23</v>
      </c>
      <c r="C223" s="37"/>
      <c r="D223" s="208"/>
      <c r="E223" s="208"/>
      <c r="F223" s="186">
        <f t="shared" si="179"/>
        <v>0</v>
      </c>
      <c r="G223" s="186">
        <f t="shared" si="180"/>
        <v>0</v>
      </c>
      <c r="H223" s="149"/>
      <c r="I223" s="208"/>
      <c r="J223" s="208"/>
      <c r="K223" s="208"/>
      <c r="L223" s="208"/>
      <c r="M223" s="208"/>
      <c r="N223" s="208"/>
      <c r="O223" s="208"/>
      <c r="P223" s="186">
        <f t="shared" si="181"/>
        <v>0</v>
      </c>
      <c r="Q223" s="186">
        <f t="shared" si="192"/>
        <v>0</v>
      </c>
      <c r="R223" s="684" t="e">
        <f t="shared" si="193"/>
        <v>#DIV/0!</v>
      </c>
      <c r="S223" s="208"/>
      <c r="T223" s="208"/>
      <c r="U223" s="208"/>
      <c r="V223" s="186">
        <f t="shared" si="182"/>
        <v>0</v>
      </c>
      <c r="W223" s="186">
        <f t="shared" si="183"/>
        <v>0</v>
      </c>
      <c r="X223" s="208"/>
      <c r="Y223" s="208"/>
      <c r="Z223" s="208"/>
      <c r="AA223" s="208"/>
      <c r="AB223" s="208"/>
      <c r="AC223" s="208"/>
      <c r="AD223" s="208"/>
      <c r="AE223" s="208"/>
      <c r="AF223" s="186">
        <f t="shared" si="184"/>
        <v>0</v>
      </c>
      <c r="AG223" s="186">
        <f t="shared" si="194"/>
        <v>0</v>
      </c>
      <c r="AH223" s="256" t="e">
        <f t="shared" si="195"/>
        <v>#DIV/0!</v>
      </c>
      <c r="AI223" s="697"/>
      <c r="AJ223" s="207">
        <f t="shared" si="185"/>
        <v>0</v>
      </c>
      <c r="AK223" s="425"/>
      <c r="AL223" s="186">
        <f t="shared" si="186"/>
        <v>0</v>
      </c>
      <c r="AM223" s="186">
        <f t="shared" si="187"/>
        <v>0</v>
      </c>
      <c r="AN223" s="208"/>
      <c r="AO223" s="208"/>
      <c r="AP223" s="208"/>
      <c r="AQ223" s="208"/>
      <c r="AR223" s="208"/>
      <c r="AS223" s="208"/>
      <c r="AT223" s="208"/>
      <c r="AU223" s="242"/>
      <c r="AV223" s="186">
        <f t="shared" si="196"/>
        <v>0</v>
      </c>
      <c r="AW223" s="277" t="e">
        <f t="shared" si="197"/>
        <v>#DIV/0!</v>
      </c>
      <c r="AX223" s="186">
        <f t="shared" si="188"/>
        <v>0</v>
      </c>
      <c r="AY223" s="186">
        <f t="shared" si="189"/>
        <v>0</v>
      </c>
      <c r="AZ223" s="208"/>
      <c r="BA223" s="208"/>
      <c r="BB223" s="208"/>
      <c r="BC223" s="208"/>
      <c r="BD223" s="208"/>
      <c r="BE223" s="208"/>
      <c r="BF223" s="208"/>
      <c r="BG223" s="208"/>
      <c r="BH223" s="186">
        <f t="shared" si="190"/>
        <v>0</v>
      </c>
      <c r="BI223" s="186">
        <f t="shared" si="191"/>
        <v>0</v>
      </c>
      <c r="BJ223" s="208"/>
      <c r="BK223" s="208"/>
      <c r="BL223" s="208"/>
      <c r="BM223" s="208"/>
      <c r="BN223" s="208"/>
      <c r="BO223" s="208"/>
      <c r="BP223" s="208"/>
      <c r="BQ223" s="401"/>
      <c r="BR223" s="287"/>
      <c r="BS223" s="287"/>
      <c r="BT223" s="287"/>
      <c r="BU223" s="287"/>
      <c r="BV223" s="287"/>
      <c r="BW223" s="287"/>
      <c r="BX223" s="287"/>
      <c r="BY223" s="287"/>
    </row>
    <row r="224" spans="1:77" s="21" customFormat="1" hidden="1" x14ac:dyDescent="0.25">
      <c r="A224" s="23"/>
      <c r="B224" s="19"/>
      <c r="C224" s="37"/>
      <c r="D224" s="200"/>
      <c r="E224" s="200"/>
      <c r="F224" s="186">
        <f t="shared" si="179"/>
        <v>0</v>
      </c>
      <c r="G224" s="186">
        <f t="shared" si="180"/>
        <v>0</v>
      </c>
      <c r="H224" s="200"/>
      <c r="I224" s="200"/>
      <c r="J224" s="200"/>
      <c r="K224" s="200"/>
      <c r="L224" s="200"/>
      <c r="M224" s="200"/>
      <c r="N224" s="200"/>
      <c r="O224" s="200"/>
      <c r="P224" s="186">
        <f t="shared" si="181"/>
        <v>0</v>
      </c>
      <c r="Q224" s="186">
        <f t="shared" si="192"/>
        <v>0</v>
      </c>
      <c r="R224" s="684" t="e">
        <f t="shared" si="193"/>
        <v>#DIV/0!</v>
      </c>
      <c r="S224" s="200"/>
      <c r="T224" s="200"/>
      <c r="U224" s="200"/>
      <c r="V224" s="186">
        <f t="shared" si="182"/>
        <v>0</v>
      </c>
      <c r="W224" s="186">
        <f t="shared" si="183"/>
        <v>0</v>
      </c>
      <c r="X224" s="200"/>
      <c r="Y224" s="200"/>
      <c r="Z224" s="200"/>
      <c r="AA224" s="200"/>
      <c r="AB224" s="200"/>
      <c r="AC224" s="200"/>
      <c r="AD224" s="200"/>
      <c r="AE224" s="200"/>
      <c r="AF224" s="186">
        <f t="shared" si="184"/>
        <v>0</v>
      </c>
      <c r="AG224" s="186">
        <f t="shared" si="194"/>
        <v>0</v>
      </c>
      <c r="AH224" s="256" t="e">
        <f t="shared" si="195"/>
        <v>#DIV/0!</v>
      </c>
      <c r="AI224" s="695"/>
      <c r="AJ224" s="207">
        <f t="shared" si="185"/>
        <v>0</v>
      </c>
      <c r="AK224" s="425"/>
      <c r="AL224" s="186">
        <f t="shared" si="186"/>
        <v>0</v>
      </c>
      <c r="AM224" s="186">
        <f t="shared" si="187"/>
        <v>0</v>
      </c>
      <c r="AN224" s="200"/>
      <c r="AO224" s="200"/>
      <c r="AP224" s="200"/>
      <c r="AQ224" s="200"/>
      <c r="AR224" s="200"/>
      <c r="AS224" s="200"/>
      <c r="AT224" s="200"/>
      <c r="AU224" s="238"/>
      <c r="AV224" s="186">
        <f t="shared" si="196"/>
        <v>0</v>
      </c>
      <c r="AW224" s="277" t="e">
        <f t="shared" si="197"/>
        <v>#DIV/0!</v>
      </c>
      <c r="AX224" s="186">
        <f t="shared" si="188"/>
        <v>0</v>
      </c>
      <c r="AY224" s="186">
        <f t="shared" si="189"/>
        <v>0</v>
      </c>
      <c r="AZ224" s="200"/>
      <c r="BA224" s="200"/>
      <c r="BB224" s="200"/>
      <c r="BC224" s="200"/>
      <c r="BD224" s="200"/>
      <c r="BE224" s="200"/>
      <c r="BF224" s="200"/>
      <c r="BG224" s="200"/>
      <c r="BH224" s="186">
        <f t="shared" si="190"/>
        <v>0</v>
      </c>
      <c r="BI224" s="186">
        <f t="shared" si="191"/>
        <v>0</v>
      </c>
      <c r="BJ224" s="200"/>
      <c r="BK224" s="200"/>
      <c r="BL224" s="200"/>
      <c r="BM224" s="200"/>
      <c r="BN224" s="200"/>
      <c r="BO224" s="200"/>
      <c r="BP224" s="200"/>
      <c r="BQ224" s="397"/>
      <c r="BR224" s="413"/>
      <c r="BS224" s="413"/>
      <c r="BT224" s="413"/>
      <c r="BU224" s="413"/>
      <c r="BV224" s="413"/>
      <c r="BW224" s="413"/>
      <c r="BX224" s="413"/>
      <c r="BY224" s="413"/>
    </row>
    <row r="225" spans="1:77" s="21" customFormat="1" x14ac:dyDescent="0.25">
      <c r="A225" s="257">
        <v>5</v>
      </c>
      <c r="B225" s="42" t="s">
        <v>46</v>
      </c>
      <c r="C225" s="37"/>
      <c r="D225" s="208"/>
      <c r="E225" s="208"/>
      <c r="F225" s="186">
        <f t="shared" si="179"/>
        <v>0</v>
      </c>
      <c r="G225" s="186">
        <f t="shared" si="180"/>
        <v>0</v>
      </c>
      <c r="H225" s="149"/>
      <c r="I225" s="208"/>
      <c r="J225" s="208"/>
      <c r="K225" s="208"/>
      <c r="L225" s="208"/>
      <c r="M225" s="208"/>
      <c r="N225" s="208"/>
      <c r="O225" s="208"/>
      <c r="P225" s="186">
        <f t="shared" si="181"/>
        <v>0</v>
      </c>
      <c r="Q225" s="186">
        <f t="shared" si="192"/>
        <v>0</v>
      </c>
      <c r="R225" s="684" t="e">
        <f t="shared" si="193"/>
        <v>#DIV/0!</v>
      </c>
      <c r="S225" s="208"/>
      <c r="T225" s="208"/>
      <c r="U225" s="208"/>
      <c r="V225" s="186">
        <f t="shared" si="182"/>
        <v>0</v>
      </c>
      <c r="W225" s="186">
        <f t="shared" si="183"/>
        <v>0</v>
      </c>
      <c r="X225" s="208"/>
      <c r="Y225" s="208"/>
      <c r="Z225" s="208"/>
      <c r="AA225" s="208"/>
      <c r="AB225" s="208"/>
      <c r="AC225" s="208"/>
      <c r="AD225" s="208"/>
      <c r="AE225" s="208"/>
      <c r="AF225" s="186">
        <f t="shared" si="184"/>
        <v>0</v>
      </c>
      <c r="AG225" s="186">
        <f t="shared" si="194"/>
        <v>0</v>
      </c>
      <c r="AH225" s="256" t="e">
        <f t="shared" si="195"/>
        <v>#DIV/0!</v>
      </c>
      <c r="AI225" s="697"/>
      <c r="AJ225" s="207">
        <f t="shared" si="185"/>
        <v>0</v>
      </c>
      <c r="AK225" s="425"/>
      <c r="AL225" s="186">
        <f t="shared" si="186"/>
        <v>0</v>
      </c>
      <c r="AM225" s="186">
        <f t="shared" si="187"/>
        <v>0</v>
      </c>
      <c r="AN225" s="208"/>
      <c r="AO225" s="208"/>
      <c r="AP225" s="208"/>
      <c r="AQ225" s="208"/>
      <c r="AR225" s="208"/>
      <c r="AS225" s="208"/>
      <c r="AT225" s="208"/>
      <c r="AU225" s="242"/>
      <c r="AV225" s="186">
        <f t="shared" si="196"/>
        <v>0</v>
      </c>
      <c r="AW225" s="277" t="e">
        <f t="shared" si="197"/>
        <v>#DIV/0!</v>
      </c>
      <c r="AX225" s="186">
        <f t="shared" si="188"/>
        <v>0</v>
      </c>
      <c r="AY225" s="186">
        <f t="shared" si="189"/>
        <v>0</v>
      </c>
      <c r="AZ225" s="208"/>
      <c r="BA225" s="208"/>
      <c r="BB225" s="208"/>
      <c r="BC225" s="208"/>
      <c r="BD225" s="208"/>
      <c r="BE225" s="208"/>
      <c r="BF225" s="208"/>
      <c r="BG225" s="208"/>
      <c r="BH225" s="186">
        <f t="shared" si="190"/>
        <v>0</v>
      </c>
      <c r="BI225" s="186">
        <f t="shared" si="191"/>
        <v>0</v>
      </c>
      <c r="BJ225" s="208"/>
      <c r="BK225" s="208"/>
      <c r="BL225" s="208"/>
      <c r="BM225" s="208"/>
      <c r="BN225" s="208"/>
      <c r="BO225" s="208"/>
      <c r="BP225" s="208"/>
      <c r="BQ225" s="401"/>
      <c r="BR225" s="287"/>
      <c r="BS225" s="287"/>
      <c r="BT225" s="287"/>
      <c r="BU225" s="287"/>
      <c r="BV225" s="287"/>
      <c r="BW225" s="287"/>
      <c r="BX225" s="287"/>
      <c r="BY225" s="287"/>
    </row>
    <row r="226" spans="1:77" s="21" customFormat="1" hidden="1" x14ac:dyDescent="0.25">
      <c r="A226" s="23"/>
      <c r="B226" s="19"/>
      <c r="C226" s="37"/>
      <c r="D226" s="200"/>
      <c r="E226" s="200"/>
      <c r="F226" s="186">
        <f t="shared" si="179"/>
        <v>0</v>
      </c>
      <c r="G226" s="186">
        <f t="shared" si="180"/>
        <v>0</v>
      </c>
      <c r="H226" s="200"/>
      <c r="I226" s="200"/>
      <c r="J226" s="200"/>
      <c r="K226" s="200"/>
      <c r="L226" s="200"/>
      <c r="M226" s="200"/>
      <c r="N226" s="200"/>
      <c r="O226" s="200"/>
      <c r="P226" s="186">
        <f t="shared" si="181"/>
        <v>0</v>
      </c>
      <c r="Q226" s="186">
        <f t="shared" si="192"/>
        <v>0</v>
      </c>
      <c r="R226" s="684" t="e">
        <f t="shared" si="193"/>
        <v>#DIV/0!</v>
      </c>
      <c r="S226" s="200"/>
      <c r="T226" s="200"/>
      <c r="U226" s="200"/>
      <c r="V226" s="186">
        <f t="shared" si="182"/>
        <v>0</v>
      </c>
      <c r="W226" s="186">
        <f t="shared" si="183"/>
        <v>0</v>
      </c>
      <c r="X226" s="200"/>
      <c r="Y226" s="200"/>
      <c r="Z226" s="200"/>
      <c r="AA226" s="200"/>
      <c r="AB226" s="200"/>
      <c r="AC226" s="200"/>
      <c r="AD226" s="200"/>
      <c r="AE226" s="200"/>
      <c r="AF226" s="186">
        <f t="shared" si="184"/>
        <v>0</v>
      </c>
      <c r="AG226" s="186">
        <f t="shared" si="194"/>
        <v>0</v>
      </c>
      <c r="AH226" s="256" t="e">
        <f t="shared" si="195"/>
        <v>#DIV/0!</v>
      </c>
      <c r="AI226" s="695"/>
      <c r="AJ226" s="207">
        <f t="shared" si="185"/>
        <v>0</v>
      </c>
      <c r="AK226" s="425"/>
      <c r="AL226" s="186">
        <f t="shared" si="186"/>
        <v>0</v>
      </c>
      <c r="AM226" s="186">
        <f t="shared" si="187"/>
        <v>0</v>
      </c>
      <c r="AN226" s="200"/>
      <c r="AO226" s="200"/>
      <c r="AP226" s="200"/>
      <c r="AQ226" s="200"/>
      <c r="AR226" s="200"/>
      <c r="AS226" s="200"/>
      <c r="AT226" s="200"/>
      <c r="AU226" s="238"/>
      <c r="AV226" s="186">
        <f t="shared" si="196"/>
        <v>0</v>
      </c>
      <c r="AW226" s="277" t="e">
        <f t="shared" si="197"/>
        <v>#DIV/0!</v>
      </c>
      <c r="AX226" s="186">
        <f t="shared" si="188"/>
        <v>0</v>
      </c>
      <c r="AY226" s="186">
        <f t="shared" si="189"/>
        <v>0</v>
      </c>
      <c r="AZ226" s="200"/>
      <c r="BA226" s="200"/>
      <c r="BB226" s="200"/>
      <c r="BC226" s="200"/>
      <c r="BD226" s="200"/>
      <c r="BE226" s="200"/>
      <c r="BF226" s="200"/>
      <c r="BG226" s="200"/>
      <c r="BH226" s="186">
        <f t="shared" si="190"/>
        <v>0</v>
      </c>
      <c r="BI226" s="186">
        <f t="shared" si="191"/>
        <v>0</v>
      </c>
      <c r="BJ226" s="200"/>
      <c r="BK226" s="200"/>
      <c r="BL226" s="200"/>
      <c r="BM226" s="200"/>
      <c r="BN226" s="200"/>
      <c r="BO226" s="200"/>
      <c r="BP226" s="200"/>
      <c r="BQ226" s="397"/>
      <c r="BR226" s="413"/>
      <c r="BS226" s="413"/>
      <c r="BT226" s="413"/>
      <c r="BU226" s="413"/>
      <c r="BV226" s="413"/>
      <c r="BW226" s="413"/>
      <c r="BX226" s="413"/>
      <c r="BY226" s="413"/>
    </row>
    <row r="227" spans="1:77" s="21" customFormat="1" x14ac:dyDescent="0.25">
      <c r="A227" s="257">
        <v>6</v>
      </c>
      <c r="B227" s="42" t="s">
        <v>47</v>
      </c>
      <c r="C227" s="37"/>
      <c r="D227" s="208"/>
      <c r="E227" s="208"/>
      <c r="F227" s="186">
        <f t="shared" si="179"/>
        <v>0</v>
      </c>
      <c r="G227" s="186">
        <f t="shared" si="180"/>
        <v>0</v>
      </c>
      <c r="H227" s="149"/>
      <c r="I227" s="208"/>
      <c r="J227" s="208"/>
      <c r="K227" s="208"/>
      <c r="L227" s="208"/>
      <c r="M227" s="208"/>
      <c r="N227" s="208"/>
      <c r="O227" s="208"/>
      <c r="P227" s="186">
        <f t="shared" si="181"/>
        <v>0</v>
      </c>
      <c r="Q227" s="186">
        <f t="shared" si="192"/>
        <v>0</v>
      </c>
      <c r="R227" s="684" t="e">
        <f t="shared" si="193"/>
        <v>#DIV/0!</v>
      </c>
      <c r="S227" s="208"/>
      <c r="T227" s="208"/>
      <c r="U227" s="208"/>
      <c r="V227" s="186">
        <f t="shared" si="182"/>
        <v>0</v>
      </c>
      <c r="W227" s="186">
        <f t="shared" si="183"/>
        <v>0</v>
      </c>
      <c r="X227" s="208"/>
      <c r="Y227" s="208"/>
      <c r="Z227" s="208"/>
      <c r="AA227" s="208"/>
      <c r="AB227" s="208"/>
      <c r="AC227" s="208"/>
      <c r="AD227" s="208"/>
      <c r="AE227" s="208"/>
      <c r="AF227" s="186">
        <f t="shared" si="184"/>
        <v>0</v>
      </c>
      <c r="AG227" s="186">
        <f t="shared" si="194"/>
        <v>0</v>
      </c>
      <c r="AH227" s="256" t="e">
        <f t="shared" si="195"/>
        <v>#DIV/0!</v>
      </c>
      <c r="AI227" s="697"/>
      <c r="AJ227" s="207">
        <f t="shared" si="185"/>
        <v>0</v>
      </c>
      <c r="AK227" s="425"/>
      <c r="AL227" s="186">
        <f t="shared" si="186"/>
        <v>0</v>
      </c>
      <c r="AM227" s="186">
        <f t="shared" si="187"/>
        <v>0</v>
      </c>
      <c r="AN227" s="208"/>
      <c r="AO227" s="208"/>
      <c r="AP227" s="208"/>
      <c r="AQ227" s="208"/>
      <c r="AR227" s="208"/>
      <c r="AS227" s="208"/>
      <c r="AT227" s="208"/>
      <c r="AU227" s="242"/>
      <c r="AV227" s="186">
        <f t="shared" si="196"/>
        <v>0</v>
      </c>
      <c r="AW227" s="277" t="e">
        <f t="shared" si="197"/>
        <v>#DIV/0!</v>
      </c>
      <c r="AX227" s="186">
        <f t="shared" si="188"/>
        <v>0</v>
      </c>
      <c r="AY227" s="186">
        <f t="shared" si="189"/>
        <v>0</v>
      </c>
      <c r="AZ227" s="208"/>
      <c r="BA227" s="208"/>
      <c r="BB227" s="208"/>
      <c r="BC227" s="208"/>
      <c r="BD227" s="208"/>
      <c r="BE227" s="208"/>
      <c r="BF227" s="208"/>
      <c r="BG227" s="208"/>
      <c r="BH227" s="186">
        <f t="shared" si="190"/>
        <v>0</v>
      </c>
      <c r="BI227" s="186">
        <f t="shared" si="191"/>
        <v>0</v>
      </c>
      <c r="BJ227" s="208"/>
      <c r="BK227" s="208"/>
      <c r="BL227" s="208"/>
      <c r="BM227" s="208"/>
      <c r="BN227" s="208"/>
      <c r="BO227" s="208"/>
      <c r="BP227" s="208"/>
      <c r="BQ227" s="401"/>
      <c r="BR227" s="287"/>
      <c r="BS227" s="287"/>
      <c r="BT227" s="287"/>
      <c r="BU227" s="287"/>
      <c r="BV227" s="287"/>
      <c r="BW227" s="287"/>
      <c r="BX227" s="287"/>
      <c r="BY227" s="287"/>
    </row>
    <row r="228" spans="1:77" s="21" customFormat="1" hidden="1" x14ac:dyDescent="0.25">
      <c r="A228" s="23"/>
      <c r="B228" s="19"/>
      <c r="C228" s="37"/>
      <c r="D228" s="200"/>
      <c r="E228" s="200"/>
      <c r="F228" s="186">
        <f t="shared" si="179"/>
        <v>0</v>
      </c>
      <c r="G228" s="186">
        <f t="shared" si="180"/>
        <v>0</v>
      </c>
      <c r="H228" s="200"/>
      <c r="I228" s="200"/>
      <c r="J228" s="200"/>
      <c r="K228" s="200"/>
      <c r="L228" s="200"/>
      <c r="M228" s="200"/>
      <c r="N228" s="200"/>
      <c r="O228" s="200"/>
      <c r="P228" s="186">
        <f t="shared" si="181"/>
        <v>0</v>
      </c>
      <c r="Q228" s="186">
        <f t="shared" si="192"/>
        <v>0</v>
      </c>
      <c r="R228" s="684" t="e">
        <f t="shared" si="193"/>
        <v>#DIV/0!</v>
      </c>
      <c r="S228" s="200"/>
      <c r="T228" s="200"/>
      <c r="U228" s="200"/>
      <c r="V228" s="186">
        <f t="shared" si="182"/>
        <v>0</v>
      </c>
      <c r="W228" s="186">
        <f t="shared" si="183"/>
        <v>0</v>
      </c>
      <c r="X228" s="200"/>
      <c r="Y228" s="200"/>
      <c r="Z228" s="200"/>
      <c r="AA228" s="200"/>
      <c r="AB228" s="200"/>
      <c r="AC228" s="200"/>
      <c r="AD228" s="200"/>
      <c r="AE228" s="200"/>
      <c r="AF228" s="186">
        <f t="shared" si="184"/>
        <v>0</v>
      </c>
      <c r="AG228" s="186">
        <f t="shared" si="194"/>
        <v>0</v>
      </c>
      <c r="AH228" s="256" t="e">
        <f t="shared" si="195"/>
        <v>#DIV/0!</v>
      </c>
      <c r="AI228" s="695"/>
      <c r="AJ228" s="207">
        <f t="shared" si="185"/>
        <v>0</v>
      </c>
      <c r="AK228" s="425"/>
      <c r="AL228" s="186">
        <f t="shared" si="186"/>
        <v>0</v>
      </c>
      <c r="AM228" s="186">
        <f t="shared" si="187"/>
        <v>0</v>
      </c>
      <c r="AN228" s="200"/>
      <c r="AO228" s="200"/>
      <c r="AP228" s="200"/>
      <c r="AQ228" s="200"/>
      <c r="AR228" s="200"/>
      <c r="AS228" s="200"/>
      <c r="AT228" s="200"/>
      <c r="AU228" s="238"/>
      <c r="AV228" s="186">
        <f t="shared" si="196"/>
        <v>0</v>
      </c>
      <c r="AW228" s="277" t="e">
        <f t="shared" si="197"/>
        <v>#DIV/0!</v>
      </c>
      <c r="AX228" s="186">
        <f t="shared" si="188"/>
        <v>0</v>
      </c>
      <c r="AY228" s="186">
        <f t="shared" si="189"/>
        <v>0</v>
      </c>
      <c r="AZ228" s="200"/>
      <c r="BA228" s="200"/>
      <c r="BB228" s="200"/>
      <c r="BC228" s="200"/>
      <c r="BD228" s="200"/>
      <c r="BE228" s="200"/>
      <c r="BF228" s="200"/>
      <c r="BG228" s="200"/>
      <c r="BH228" s="186">
        <f t="shared" si="190"/>
        <v>0</v>
      </c>
      <c r="BI228" s="186">
        <f t="shared" si="191"/>
        <v>0</v>
      </c>
      <c r="BJ228" s="200"/>
      <c r="BK228" s="200"/>
      <c r="BL228" s="200"/>
      <c r="BM228" s="200"/>
      <c r="BN228" s="200"/>
      <c r="BO228" s="200"/>
      <c r="BP228" s="200"/>
      <c r="BQ228" s="397"/>
      <c r="BR228" s="413"/>
      <c r="BS228" s="413"/>
      <c r="BT228" s="413"/>
      <c r="BU228" s="413"/>
      <c r="BV228" s="413"/>
      <c r="BW228" s="413"/>
      <c r="BX228" s="413"/>
      <c r="BY228" s="413"/>
    </row>
    <row r="229" spans="1:77" s="21" customFormat="1" x14ac:dyDescent="0.25">
      <c r="A229" s="257">
        <v>7</v>
      </c>
      <c r="B229" s="42" t="s">
        <v>24</v>
      </c>
      <c r="C229" s="37"/>
      <c r="D229" s="208"/>
      <c r="E229" s="208"/>
      <c r="F229" s="186">
        <f t="shared" si="179"/>
        <v>0</v>
      </c>
      <c r="G229" s="186">
        <f t="shared" si="180"/>
        <v>0</v>
      </c>
      <c r="H229" s="149"/>
      <c r="I229" s="208"/>
      <c r="J229" s="208"/>
      <c r="K229" s="208"/>
      <c r="L229" s="208"/>
      <c r="M229" s="208"/>
      <c r="N229" s="208"/>
      <c r="O229" s="208"/>
      <c r="P229" s="186">
        <f t="shared" si="181"/>
        <v>0</v>
      </c>
      <c r="Q229" s="186">
        <f t="shared" si="192"/>
        <v>0</v>
      </c>
      <c r="R229" s="684" t="e">
        <f t="shared" si="193"/>
        <v>#DIV/0!</v>
      </c>
      <c r="S229" s="208"/>
      <c r="T229" s="208"/>
      <c r="U229" s="208"/>
      <c r="V229" s="186">
        <f t="shared" si="182"/>
        <v>0</v>
      </c>
      <c r="W229" s="186">
        <f t="shared" si="183"/>
        <v>0</v>
      </c>
      <c r="X229" s="208"/>
      <c r="Y229" s="208"/>
      <c r="Z229" s="208"/>
      <c r="AA229" s="208"/>
      <c r="AB229" s="208"/>
      <c r="AC229" s="208"/>
      <c r="AD229" s="208"/>
      <c r="AE229" s="208"/>
      <c r="AF229" s="186">
        <f t="shared" si="184"/>
        <v>0</v>
      </c>
      <c r="AG229" s="186">
        <f t="shared" si="194"/>
        <v>0</v>
      </c>
      <c r="AH229" s="256" t="e">
        <f t="shared" si="195"/>
        <v>#DIV/0!</v>
      </c>
      <c r="AI229" s="697"/>
      <c r="AJ229" s="207">
        <f t="shared" si="185"/>
        <v>0</v>
      </c>
      <c r="AK229" s="425"/>
      <c r="AL229" s="186">
        <f t="shared" si="186"/>
        <v>0</v>
      </c>
      <c r="AM229" s="186">
        <f t="shared" si="187"/>
        <v>0</v>
      </c>
      <c r="AN229" s="208"/>
      <c r="AO229" s="208"/>
      <c r="AP229" s="208"/>
      <c r="AQ229" s="208"/>
      <c r="AR229" s="208"/>
      <c r="AS229" s="208"/>
      <c r="AT229" s="208"/>
      <c r="AU229" s="242"/>
      <c r="AV229" s="186">
        <f t="shared" si="196"/>
        <v>0</v>
      </c>
      <c r="AW229" s="277" t="e">
        <f t="shared" si="197"/>
        <v>#DIV/0!</v>
      </c>
      <c r="AX229" s="186">
        <f t="shared" si="188"/>
        <v>0</v>
      </c>
      <c r="AY229" s="186">
        <f t="shared" si="189"/>
        <v>0</v>
      </c>
      <c r="AZ229" s="208"/>
      <c r="BA229" s="208"/>
      <c r="BB229" s="208"/>
      <c r="BC229" s="208"/>
      <c r="BD229" s="208"/>
      <c r="BE229" s="208"/>
      <c r="BF229" s="208"/>
      <c r="BG229" s="208"/>
      <c r="BH229" s="186">
        <f t="shared" si="190"/>
        <v>0</v>
      </c>
      <c r="BI229" s="186">
        <f t="shared" si="191"/>
        <v>0</v>
      </c>
      <c r="BJ229" s="208"/>
      <c r="BK229" s="208"/>
      <c r="BL229" s="208"/>
      <c r="BM229" s="208"/>
      <c r="BN229" s="208"/>
      <c r="BO229" s="208"/>
      <c r="BP229" s="208"/>
      <c r="BQ229" s="401"/>
      <c r="BR229" s="287"/>
      <c r="BS229" s="287"/>
      <c r="BT229" s="287"/>
      <c r="BU229" s="287"/>
      <c r="BV229" s="287"/>
      <c r="BW229" s="287"/>
      <c r="BX229" s="287"/>
      <c r="BY229" s="287"/>
    </row>
    <row r="230" spans="1:77" s="21" customFormat="1" hidden="1" x14ac:dyDescent="0.25">
      <c r="A230" s="23"/>
      <c r="B230" s="19"/>
      <c r="C230" s="37"/>
      <c r="D230" s="200"/>
      <c r="E230" s="200"/>
      <c r="F230" s="186">
        <f t="shared" si="179"/>
        <v>0</v>
      </c>
      <c r="G230" s="186">
        <f t="shared" si="180"/>
        <v>0</v>
      </c>
      <c r="H230" s="200"/>
      <c r="I230" s="200"/>
      <c r="J230" s="200"/>
      <c r="K230" s="200"/>
      <c r="L230" s="200"/>
      <c r="M230" s="200"/>
      <c r="N230" s="200"/>
      <c r="O230" s="200"/>
      <c r="P230" s="186">
        <f t="shared" si="181"/>
        <v>0</v>
      </c>
      <c r="Q230" s="186">
        <f t="shared" si="192"/>
        <v>0</v>
      </c>
      <c r="R230" s="684" t="e">
        <f t="shared" si="193"/>
        <v>#DIV/0!</v>
      </c>
      <c r="S230" s="200"/>
      <c r="T230" s="200"/>
      <c r="U230" s="200"/>
      <c r="V230" s="186">
        <f t="shared" si="182"/>
        <v>0</v>
      </c>
      <c r="W230" s="186">
        <f t="shared" si="183"/>
        <v>0</v>
      </c>
      <c r="X230" s="200"/>
      <c r="Y230" s="200"/>
      <c r="Z230" s="200"/>
      <c r="AA230" s="200"/>
      <c r="AB230" s="200"/>
      <c r="AC230" s="200"/>
      <c r="AD230" s="200"/>
      <c r="AE230" s="200"/>
      <c r="AF230" s="186">
        <f t="shared" si="184"/>
        <v>0</v>
      </c>
      <c r="AG230" s="186">
        <f t="shared" si="194"/>
        <v>0</v>
      </c>
      <c r="AH230" s="256" t="e">
        <f t="shared" si="195"/>
        <v>#DIV/0!</v>
      </c>
      <c r="AI230" s="695"/>
      <c r="AJ230" s="207">
        <f t="shared" si="185"/>
        <v>0</v>
      </c>
      <c r="AK230" s="425"/>
      <c r="AL230" s="186">
        <f t="shared" si="186"/>
        <v>0</v>
      </c>
      <c r="AM230" s="186">
        <f t="shared" si="187"/>
        <v>0</v>
      </c>
      <c r="AN230" s="200"/>
      <c r="AO230" s="200"/>
      <c r="AP230" s="200"/>
      <c r="AQ230" s="200"/>
      <c r="AR230" s="200"/>
      <c r="AS230" s="200"/>
      <c r="AT230" s="200"/>
      <c r="AU230" s="238"/>
      <c r="AV230" s="186">
        <f t="shared" si="196"/>
        <v>0</v>
      </c>
      <c r="AW230" s="277" t="e">
        <f t="shared" si="197"/>
        <v>#DIV/0!</v>
      </c>
      <c r="AX230" s="186">
        <f t="shared" si="188"/>
        <v>0</v>
      </c>
      <c r="AY230" s="186">
        <f t="shared" si="189"/>
        <v>0</v>
      </c>
      <c r="AZ230" s="200"/>
      <c r="BA230" s="200"/>
      <c r="BB230" s="200"/>
      <c r="BC230" s="200"/>
      <c r="BD230" s="200"/>
      <c r="BE230" s="200"/>
      <c r="BF230" s="200"/>
      <c r="BG230" s="200"/>
      <c r="BH230" s="186">
        <f t="shared" si="190"/>
        <v>0</v>
      </c>
      <c r="BI230" s="186">
        <f t="shared" si="191"/>
        <v>0</v>
      </c>
      <c r="BJ230" s="200"/>
      <c r="BK230" s="200"/>
      <c r="BL230" s="200"/>
      <c r="BM230" s="200"/>
      <c r="BN230" s="200"/>
      <c r="BO230" s="200"/>
      <c r="BP230" s="200"/>
      <c r="BQ230" s="397"/>
      <c r="BR230" s="413"/>
      <c r="BS230" s="413"/>
      <c r="BT230" s="413"/>
      <c r="BU230" s="413"/>
      <c r="BV230" s="413"/>
      <c r="BW230" s="413"/>
      <c r="BX230" s="413"/>
      <c r="BY230" s="413"/>
    </row>
    <row r="231" spans="1:77" s="21" customFormat="1" x14ac:dyDescent="0.25">
      <c r="A231" s="257">
        <v>8</v>
      </c>
      <c r="B231" s="42" t="s">
        <v>25</v>
      </c>
      <c r="C231" s="37"/>
      <c r="D231" s="208"/>
      <c r="E231" s="208"/>
      <c r="F231" s="186">
        <f t="shared" si="179"/>
        <v>0</v>
      </c>
      <c r="G231" s="186">
        <f t="shared" si="180"/>
        <v>0</v>
      </c>
      <c r="H231" s="149"/>
      <c r="I231" s="208"/>
      <c r="J231" s="208"/>
      <c r="K231" s="208"/>
      <c r="L231" s="208"/>
      <c r="M231" s="208"/>
      <c r="N231" s="208"/>
      <c r="O231" s="208"/>
      <c r="P231" s="186">
        <f t="shared" si="181"/>
        <v>0</v>
      </c>
      <c r="Q231" s="186">
        <f t="shared" si="192"/>
        <v>0</v>
      </c>
      <c r="R231" s="684" t="e">
        <f t="shared" si="193"/>
        <v>#DIV/0!</v>
      </c>
      <c r="S231" s="208"/>
      <c r="T231" s="208"/>
      <c r="U231" s="208"/>
      <c r="V231" s="186">
        <f t="shared" si="182"/>
        <v>0</v>
      </c>
      <c r="W231" s="186">
        <f t="shared" si="183"/>
        <v>0</v>
      </c>
      <c r="X231" s="208"/>
      <c r="Y231" s="208"/>
      <c r="Z231" s="208"/>
      <c r="AA231" s="208"/>
      <c r="AB231" s="208"/>
      <c r="AC231" s="208"/>
      <c r="AD231" s="208"/>
      <c r="AE231" s="208"/>
      <c r="AF231" s="186">
        <f t="shared" si="184"/>
        <v>0</v>
      </c>
      <c r="AG231" s="186">
        <f t="shared" si="194"/>
        <v>0</v>
      </c>
      <c r="AH231" s="256" t="e">
        <f t="shared" si="195"/>
        <v>#DIV/0!</v>
      </c>
      <c r="AI231" s="697"/>
      <c r="AJ231" s="207">
        <f t="shared" si="185"/>
        <v>0</v>
      </c>
      <c r="AK231" s="425"/>
      <c r="AL231" s="186">
        <f t="shared" si="186"/>
        <v>0</v>
      </c>
      <c r="AM231" s="186">
        <f t="shared" si="187"/>
        <v>0</v>
      </c>
      <c r="AN231" s="208"/>
      <c r="AO231" s="208"/>
      <c r="AP231" s="208"/>
      <c r="AQ231" s="208"/>
      <c r="AR231" s="208"/>
      <c r="AS231" s="208"/>
      <c r="AT231" s="208"/>
      <c r="AU231" s="242"/>
      <c r="AV231" s="186">
        <f t="shared" si="196"/>
        <v>0</v>
      </c>
      <c r="AW231" s="277" t="e">
        <f t="shared" si="197"/>
        <v>#DIV/0!</v>
      </c>
      <c r="AX231" s="186">
        <f t="shared" si="188"/>
        <v>0</v>
      </c>
      <c r="AY231" s="186">
        <f t="shared" si="189"/>
        <v>0</v>
      </c>
      <c r="AZ231" s="208"/>
      <c r="BA231" s="208"/>
      <c r="BB231" s="208"/>
      <c r="BC231" s="208"/>
      <c r="BD231" s="208"/>
      <c r="BE231" s="208"/>
      <c r="BF231" s="208"/>
      <c r="BG231" s="208"/>
      <c r="BH231" s="186">
        <f t="shared" si="190"/>
        <v>0</v>
      </c>
      <c r="BI231" s="186">
        <f t="shared" si="191"/>
        <v>0</v>
      </c>
      <c r="BJ231" s="208"/>
      <c r="BK231" s="208"/>
      <c r="BL231" s="208"/>
      <c r="BM231" s="208"/>
      <c r="BN231" s="208"/>
      <c r="BO231" s="208"/>
      <c r="BP231" s="208"/>
      <c r="BQ231" s="401"/>
      <c r="BR231" s="287"/>
      <c r="BS231" s="287"/>
      <c r="BT231" s="287"/>
      <c r="BU231" s="287"/>
      <c r="BV231" s="287"/>
      <c r="BW231" s="287"/>
      <c r="BX231" s="287"/>
      <c r="BY231" s="287"/>
    </row>
    <row r="232" spans="1:77" s="21" customFormat="1" hidden="1" x14ac:dyDescent="0.25">
      <c r="A232" s="23"/>
      <c r="B232" s="19"/>
      <c r="C232" s="37"/>
      <c r="D232" s="200"/>
      <c r="E232" s="200"/>
      <c r="F232" s="186">
        <f t="shared" si="179"/>
        <v>0</v>
      </c>
      <c r="G232" s="186">
        <f t="shared" si="180"/>
        <v>0</v>
      </c>
      <c r="H232" s="200"/>
      <c r="I232" s="200"/>
      <c r="J232" s="200"/>
      <c r="K232" s="200"/>
      <c r="L232" s="200"/>
      <c r="M232" s="200"/>
      <c r="N232" s="200"/>
      <c r="O232" s="200"/>
      <c r="P232" s="186">
        <f t="shared" si="181"/>
        <v>0</v>
      </c>
      <c r="Q232" s="186">
        <f t="shared" si="192"/>
        <v>0</v>
      </c>
      <c r="R232" s="684" t="e">
        <f t="shared" si="193"/>
        <v>#DIV/0!</v>
      </c>
      <c r="S232" s="200"/>
      <c r="T232" s="200"/>
      <c r="U232" s="200"/>
      <c r="V232" s="186">
        <f t="shared" si="182"/>
        <v>0</v>
      </c>
      <c r="W232" s="186">
        <f t="shared" si="183"/>
        <v>0</v>
      </c>
      <c r="X232" s="200"/>
      <c r="Y232" s="200"/>
      <c r="Z232" s="200"/>
      <c r="AA232" s="200"/>
      <c r="AB232" s="200"/>
      <c r="AC232" s="200"/>
      <c r="AD232" s="200"/>
      <c r="AE232" s="200"/>
      <c r="AF232" s="186">
        <f t="shared" si="184"/>
        <v>0</v>
      </c>
      <c r="AG232" s="186">
        <f t="shared" si="194"/>
        <v>0</v>
      </c>
      <c r="AH232" s="256" t="e">
        <f t="shared" si="195"/>
        <v>#DIV/0!</v>
      </c>
      <c r="AI232" s="695"/>
      <c r="AJ232" s="207">
        <f t="shared" si="185"/>
        <v>0</v>
      </c>
      <c r="AK232" s="425"/>
      <c r="AL232" s="186">
        <f t="shared" si="186"/>
        <v>0</v>
      </c>
      <c r="AM232" s="186">
        <f t="shared" si="187"/>
        <v>0</v>
      </c>
      <c r="AN232" s="200"/>
      <c r="AO232" s="200"/>
      <c r="AP232" s="200"/>
      <c r="AQ232" s="200"/>
      <c r="AR232" s="200"/>
      <c r="AS232" s="200"/>
      <c r="AT232" s="200"/>
      <c r="AU232" s="238"/>
      <c r="AV232" s="186">
        <f t="shared" si="196"/>
        <v>0</v>
      </c>
      <c r="AW232" s="277" t="e">
        <f t="shared" si="197"/>
        <v>#DIV/0!</v>
      </c>
      <c r="AX232" s="186">
        <f t="shared" si="188"/>
        <v>0</v>
      </c>
      <c r="AY232" s="186">
        <f t="shared" si="189"/>
        <v>0</v>
      </c>
      <c r="AZ232" s="200"/>
      <c r="BA232" s="200"/>
      <c r="BB232" s="200"/>
      <c r="BC232" s="200"/>
      <c r="BD232" s="200"/>
      <c r="BE232" s="200"/>
      <c r="BF232" s="200"/>
      <c r="BG232" s="200"/>
      <c r="BH232" s="186">
        <f t="shared" si="190"/>
        <v>0</v>
      </c>
      <c r="BI232" s="186">
        <f t="shared" si="191"/>
        <v>0</v>
      </c>
      <c r="BJ232" s="200"/>
      <c r="BK232" s="200"/>
      <c r="BL232" s="200"/>
      <c r="BM232" s="200"/>
      <c r="BN232" s="200"/>
      <c r="BO232" s="200"/>
      <c r="BP232" s="200"/>
      <c r="BQ232" s="397"/>
      <c r="BR232" s="413"/>
      <c r="BS232" s="413"/>
      <c r="BT232" s="413"/>
      <c r="BU232" s="413"/>
      <c r="BV232" s="413"/>
      <c r="BW232" s="413"/>
      <c r="BX232" s="413"/>
      <c r="BY232" s="413"/>
    </row>
    <row r="233" spans="1:77" s="21" customFormat="1" x14ac:dyDescent="0.25">
      <c r="A233" s="257">
        <v>9</v>
      </c>
      <c r="B233" s="42" t="s">
        <v>26</v>
      </c>
      <c r="C233" s="37"/>
      <c r="D233" s="208"/>
      <c r="E233" s="208"/>
      <c r="F233" s="186">
        <f t="shared" si="179"/>
        <v>0</v>
      </c>
      <c r="G233" s="186">
        <f t="shared" si="180"/>
        <v>0</v>
      </c>
      <c r="H233" s="149"/>
      <c r="I233" s="208"/>
      <c r="J233" s="208"/>
      <c r="K233" s="208"/>
      <c r="L233" s="208"/>
      <c r="M233" s="208"/>
      <c r="N233" s="208"/>
      <c r="O233" s="208"/>
      <c r="P233" s="186">
        <f t="shared" si="181"/>
        <v>0</v>
      </c>
      <c r="Q233" s="186">
        <f t="shared" si="192"/>
        <v>0</v>
      </c>
      <c r="R233" s="684" t="e">
        <f t="shared" si="193"/>
        <v>#DIV/0!</v>
      </c>
      <c r="S233" s="208"/>
      <c r="T233" s="208"/>
      <c r="U233" s="208"/>
      <c r="V233" s="186">
        <f t="shared" si="182"/>
        <v>0</v>
      </c>
      <c r="W233" s="186">
        <f t="shared" si="183"/>
        <v>0</v>
      </c>
      <c r="X233" s="208"/>
      <c r="Y233" s="208"/>
      <c r="Z233" s="208"/>
      <c r="AA233" s="208"/>
      <c r="AB233" s="208"/>
      <c r="AC233" s="208"/>
      <c r="AD233" s="208"/>
      <c r="AE233" s="208"/>
      <c r="AF233" s="186">
        <f t="shared" si="184"/>
        <v>0</v>
      </c>
      <c r="AG233" s="186">
        <f t="shared" si="194"/>
        <v>0</v>
      </c>
      <c r="AH233" s="256" t="e">
        <f t="shared" si="195"/>
        <v>#DIV/0!</v>
      </c>
      <c r="AI233" s="697"/>
      <c r="AJ233" s="207">
        <f t="shared" si="185"/>
        <v>0</v>
      </c>
      <c r="AK233" s="425"/>
      <c r="AL233" s="186">
        <f t="shared" si="186"/>
        <v>0</v>
      </c>
      <c r="AM233" s="186">
        <f t="shared" si="187"/>
        <v>0</v>
      </c>
      <c r="AN233" s="208"/>
      <c r="AO233" s="208"/>
      <c r="AP233" s="208"/>
      <c r="AQ233" s="208"/>
      <c r="AR233" s="208"/>
      <c r="AS233" s="208"/>
      <c r="AT233" s="208"/>
      <c r="AU233" s="242"/>
      <c r="AV233" s="186">
        <f t="shared" si="196"/>
        <v>0</v>
      </c>
      <c r="AW233" s="277" t="e">
        <f t="shared" si="197"/>
        <v>#DIV/0!</v>
      </c>
      <c r="AX233" s="186">
        <f t="shared" si="188"/>
        <v>0</v>
      </c>
      <c r="AY233" s="186">
        <f t="shared" si="189"/>
        <v>0</v>
      </c>
      <c r="AZ233" s="208"/>
      <c r="BA233" s="208"/>
      <c r="BB233" s="208"/>
      <c r="BC233" s="208"/>
      <c r="BD233" s="208"/>
      <c r="BE233" s="208"/>
      <c r="BF233" s="208"/>
      <c r="BG233" s="208"/>
      <c r="BH233" s="186">
        <f t="shared" si="190"/>
        <v>0</v>
      </c>
      <c r="BI233" s="186">
        <f t="shared" si="191"/>
        <v>0</v>
      </c>
      <c r="BJ233" s="208"/>
      <c r="BK233" s="208"/>
      <c r="BL233" s="208"/>
      <c r="BM233" s="208"/>
      <c r="BN233" s="208"/>
      <c r="BO233" s="208"/>
      <c r="BP233" s="208"/>
      <c r="BQ233" s="401"/>
      <c r="BR233" s="287"/>
      <c r="BS233" s="287"/>
      <c r="BT233" s="287"/>
      <c r="BU233" s="287"/>
      <c r="BV233" s="287"/>
      <c r="BW233" s="287"/>
      <c r="BX233" s="287"/>
      <c r="BY233" s="287"/>
    </row>
    <row r="234" spans="1:77" s="21" customFormat="1" hidden="1" x14ac:dyDescent="0.25">
      <c r="A234" s="23"/>
      <c r="B234" s="19"/>
      <c r="C234" s="37"/>
      <c r="D234" s="208"/>
      <c r="E234" s="208"/>
      <c r="F234" s="186">
        <f t="shared" si="179"/>
        <v>0</v>
      </c>
      <c r="G234" s="186">
        <f t="shared" si="180"/>
        <v>0</v>
      </c>
      <c r="H234" s="149"/>
      <c r="I234" s="208"/>
      <c r="J234" s="208"/>
      <c r="K234" s="208"/>
      <c r="L234" s="208"/>
      <c r="M234" s="208"/>
      <c r="N234" s="208"/>
      <c r="O234" s="208"/>
      <c r="P234" s="186">
        <f t="shared" si="181"/>
        <v>0</v>
      </c>
      <c r="Q234" s="186">
        <f t="shared" si="192"/>
        <v>0</v>
      </c>
      <c r="R234" s="684" t="e">
        <f t="shared" si="193"/>
        <v>#DIV/0!</v>
      </c>
      <c r="S234" s="208"/>
      <c r="T234" s="208"/>
      <c r="U234" s="208"/>
      <c r="V234" s="186">
        <f t="shared" si="182"/>
        <v>0</v>
      </c>
      <c r="W234" s="186">
        <f t="shared" si="183"/>
        <v>0</v>
      </c>
      <c r="X234" s="208"/>
      <c r="Y234" s="208"/>
      <c r="Z234" s="208"/>
      <c r="AA234" s="208"/>
      <c r="AB234" s="208"/>
      <c r="AC234" s="208"/>
      <c r="AD234" s="208"/>
      <c r="AE234" s="208"/>
      <c r="AF234" s="186">
        <f t="shared" si="184"/>
        <v>0</v>
      </c>
      <c r="AG234" s="186">
        <f t="shared" si="194"/>
        <v>0</v>
      </c>
      <c r="AH234" s="256" t="e">
        <f t="shared" si="195"/>
        <v>#DIV/0!</v>
      </c>
      <c r="AI234" s="697"/>
      <c r="AJ234" s="207">
        <f t="shared" si="185"/>
        <v>0</v>
      </c>
      <c r="AK234" s="425"/>
      <c r="AL234" s="186">
        <f t="shared" si="186"/>
        <v>0</v>
      </c>
      <c r="AM234" s="186">
        <f t="shared" si="187"/>
        <v>0</v>
      </c>
      <c r="AN234" s="208"/>
      <c r="AO234" s="208"/>
      <c r="AP234" s="208"/>
      <c r="AQ234" s="208"/>
      <c r="AR234" s="208"/>
      <c r="AS234" s="208"/>
      <c r="AT234" s="208"/>
      <c r="AU234" s="242"/>
      <c r="AV234" s="186">
        <f t="shared" si="196"/>
        <v>0</v>
      </c>
      <c r="AW234" s="277" t="e">
        <f t="shared" si="197"/>
        <v>#DIV/0!</v>
      </c>
      <c r="AX234" s="186">
        <f t="shared" si="188"/>
        <v>0</v>
      </c>
      <c r="AY234" s="186">
        <f t="shared" si="189"/>
        <v>0</v>
      </c>
      <c r="AZ234" s="208"/>
      <c r="BA234" s="208"/>
      <c r="BB234" s="208"/>
      <c r="BC234" s="208"/>
      <c r="BD234" s="208"/>
      <c r="BE234" s="208"/>
      <c r="BF234" s="208"/>
      <c r="BG234" s="208"/>
      <c r="BH234" s="186">
        <f t="shared" si="190"/>
        <v>0</v>
      </c>
      <c r="BI234" s="186">
        <f t="shared" si="191"/>
        <v>0</v>
      </c>
      <c r="BJ234" s="208"/>
      <c r="BK234" s="208"/>
      <c r="BL234" s="208"/>
      <c r="BM234" s="208"/>
      <c r="BN234" s="208"/>
      <c r="BO234" s="208"/>
      <c r="BP234" s="208"/>
      <c r="BQ234" s="401"/>
      <c r="BR234" s="413"/>
      <c r="BS234" s="413"/>
      <c r="BT234" s="413"/>
      <c r="BU234" s="413"/>
      <c r="BV234" s="413"/>
      <c r="BW234" s="413"/>
      <c r="BX234" s="413"/>
      <c r="BY234" s="413"/>
    </row>
    <row r="235" spans="1:77" s="21" customFormat="1" x14ac:dyDescent="0.25">
      <c r="A235" s="257">
        <v>10</v>
      </c>
      <c r="B235" s="42" t="s">
        <v>27</v>
      </c>
      <c r="C235" s="37"/>
      <c r="D235" s="208"/>
      <c r="E235" s="208"/>
      <c r="F235" s="186">
        <f t="shared" si="179"/>
        <v>0</v>
      </c>
      <c r="G235" s="186">
        <f t="shared" si="180"/>
        <v>0</v>
      </c>
      <c r="H235" s="149"/>
      <c r="I235" s="208"/>
      <c r="J235" s="208"/>
      <c r="K235" s="208"/>
      <c r="L235" s="208"/>
      <c r="M235" s="208"/>
      <c r="N235" s="208"/>
      <c r="O235" s="208"/>
      <c r="P235" s="186">
        <f t="shared" si="181"/>
        <v>0</v>
      </c>
      <c r="Q235" s="186">
        <f t="shared" si="192"/>
        <v>0</v>
      </c>
      <c r="R235" s="684" t="e">
        <f t="shared" si="193"/>
        <v>#DIV/0!</v>
      </c>
      <c r="S235" s="208"/>
      <c r="T235" s="208"/>
      <c r="U235" s="208"/>
      <c r="V235" s="186">
        <f t="shared" si="182"/>
        <v>0</v>
      </c>
      <c r="W235" s="186">
        <f t="shared" si="183"/>
        <v>0</v>
      </c>
      <c r="X235" s="208"/>
      <c r="Y235" s="208"/>
      <c r="Z235" s="208"/>
      <c r="AA235" s="208"/>
      <c r="AB235" s="208"/>
      <c r="AC235" s="208"/>
      <c r="AD235" s="208"/>
      <c r="AE235" s="208"/>
      <c r="AF235" s="186">
        <f t="shared" si="184"/>
        <v>0</v>
      </c>
      <c r="AG235" s="186">
        <f t="shared" si="194"/>
        <v>0</v>
      </c>
      <c r="AH235" s="256" t="e">
        <f t="shared" si="195"/>
        <v>#DIV/0!</v>
      </c>
      <c r="AI235" s="697"/>
      <c r="AJ235" s="207">
        <f t="shared" si="185"/>
        <v>0</v>
      </c>
      <c r="AK235" s="425"/>
      <c r="AL235" s="186">
        <f t="shared" si="186"/>
        <v>0</v>
      </c>
      <c r="AM235" s="186">
        <f t="shared" si="187"/>
        <v>0</v>
      </c>
      <c r="AN235" s="208"/>
      <c r="AO235" s="208"/>
      <c r="AP235" s="208"/>
      <c r="AQ235" s="208"/>
      <c r="AR235" s="208"/>
      <c r="AS235" s="208"/>
      <c r="AT235" s="208"/>
      <c r="AU235" s="242"/>
      <c r="AV235" s="186">
        <f t="shared" si="196"/>
        <v>0</v>
      </c>
      <c r="AW235" s="277" t="e">
        <f t="shared" si="197"/>
        <v>#DIV/0!</v>
      </c>
      <c r="AX235" s="186">
        <f t="shared" si="188"/>
        <v>0</v>
      </c>
      <c r="AY235" s="186">
        <f t="shared" si="189"/>
        <v>0</v>
      </c>
      <c r="AZ235" s="208"/>
      <c r="BA235" s="208"/>
      <c r="BB235" s="208"/>
      <c r="BC235" s="208"/>
      <c r="BD235" s="208"/>
      <c r="BE235" s="208"/>
      <c r="BF235" s="208"/>
      <c r="BG235" s="208"/>
      <c r="BH235" s="186">
        <f t="shared" si="190"/>
        <v>0</v>
      </c>
      <c r="BI235" s="186">
        <f t="shared" si="191"/>
        <v>0</v>
      </c>
      <c r="BJ235" s="208"/>
      <c r="BK235" s="208"/>
      <c r="BL235" s="208"/>
      <c r="BM235" s="208"/>
      <c r="BN235" s="208"/>
      <c r="BO235" s="208"/>
      <c r="BP235" s="208"/>
      <c r="BQ235" s="401"/>
      <c r="BR235" s="287"/>
      <c r="BS235" s="287"/>
      <c r="BT235" s="287"/>
      <c r="BU235" s="287"/>
      <c r="BV235" s="287"/>
      <c r="BW235" s="287"/>
      <c r="BX235" s="287"/>
      <c r="BY235" s="287"/>
    </row>
    <row r="236" spans="1:77" s="21" customFormat="1" hidden="1" x14ac:dyDescent="0.25">
      <c r="A236" s="23"/>
      <c r="B236" s="19"/>
      <c r="C236" s="37"/>
      <c r="D236" s="200"/>
      <c r="E236" s="200"/>
      <c r="F236" s="186">
        <f t="shared" si="179"/>
        <v>0</v>
      </c>
      <c r="G236" s="186">
        <f t="shared" si="180"/>
        <v>0</v>
      </c>
      <c r="H236" s="200"/>
      <c r="I236" s="200"/>
      <c r="J236" s="200"/>
      <c r="K236" s="200"/>
      <c r="L236" s="200"/>
      <c r="M236" s="200"/>
      <c r="N236" s="200"/>
      <c r="O236" s="200"/>
      <c r="P236" s="186">
        <f t="shared" si="181"/>
        <v>0</v>
      </c>
      <c r="Q236" s="186">
        <f t="shared" si="192"/>
        <v>0</v>
      </c>
      <c r="R236" s="684" t="e">
        <f t="shared" si="193"/>
        <v>#DIV/0!</v>
      </c>
      <c r="S236" s="200"/>
      <c r="T236" s="200"/>
      <c r="U236" s="200"/>
      <c r="V236" s="186">
        <f t="shared" si="182"/>
        <v>0</v>
      </c>
      <c r="W236" s="186">
        <f t="shared" si="183"/>
        <v>0</v>
      </c>
      <c r="X236" s="200"/>
      <c r="Y236" s="200"/>
      <c r="Z236" s="200"/>
      <c r="AA236" s="200"/>
      <c r="AB236" s="200"/>
      <c r="AC236" s="200"/>
      <c r="AD236" s="200"/>
      <c r="AE236" s="200"/>
      <c r="AF236" s="186">
        <f t="shared" si="184"/>
        <v>0</v>
      </c>
      <c r="AG236" s="186">
        <f t="shared" si="194"/>
        <v>0</v>
      </c>
      <c r="AH236" s="256" t="e">
        <f t="shared" si="195"/>
        <v>#DIV/0!</v>
      </c>
      <c r="AI236" s="695"/>
      <c r="AJ236" s="207">
        <f t="shared" si="185"/>
        <v>0</v>
      </c>
      <c r="AK236" s="425"/>
      <c r="AL236" s="186">
        <f t="shared" si="186"/>
        <v>0</v>
      </c>
      <c r="AM236" s="186">
        <f t="shared" si="187"/>
        <v>0</v>
      </c>
      <c r="AN236" s="200"/>
      <c r="AO236" s="200"/>
      <c r="AP236" s="200"/>
      <c r="AQ236" s="200"/>
      <c r="AR236" s="200"/>
      <c r="AS236" s="200"/>
      <c r="AT236" s="200"/>
      <c r="AU236" s="238"/>
      <c r="AV236" s="186">
        <f t="shared" si="196"/>
        <v>0</v>
      </c>
      <c r="AW236" s="277" t="e">
        <f t="shared" si="197"/>
        <v>#DIV/0!</v>
      </c>
      <c r="AX236" s="186">
        <f t="shared" si="188"/>
        <v>0</v>
      </c>
      <c r="AY236" s="186">
        <f t="shared" si="189"/>
        <v>0</v>
      </c>
      <c r="AZ236" s="200"/>
      <c r="BA236" s="200"/>
      <c r="BB236" s="200"/>
      <c r="BC236" s="200"/>
      <c r="BD236" s="200"/>
      <c r="BE236" s="200"/>
      <c r="BF236" s="200"/>
      <c r="BG236" s="200"/>
      <c r="BH236" s="186">
        <f t="shared" si="190"/>
        <v>0</v>
      </c>
      <c r="BI236" s="186">
        <f t="shared" si="191"/>
        <v>0</v>
      </c>
      <c r="BJ236" s="200"/>
      <c r="BK236" s="200"/>
      <c r="BL236" s="200"/>
      <c r="BM236" s="200"/>
      <c r="BN236" s="200"/>
      <c r="BO236" s="200"/>
      <c r="BP236" s="200"/>
      <c r="BQ236" s="397"/>
      <c r="BR236" s="413"/>
      <c r="BS236" s="413"/>
      <c r="BT236" s="413"/>
      <c r="BU236" s="413"/>
      <c r="BV236" s="413"/>
      <c r="BW236" s="413"/>
      <c r="BX236" s="413"/>
      <c r="BY236" s="413"/>
    </row>
    <row r="237" spans="1:77" s="21" customFormat="1" x14ac:dyDescent="0.25">
      <c r="A237" s="257">
        <v>11</v>
      </c>
      <c r="B237" s="42" t="s">
        <v>48</v>
      </c>
      <c r="C237" s="37"/>
      <c r="D237" s="208"/>
      <c r="E237" s="208"/>
      <c r="F237" s="186">
        <f t="shared" si="179"/>
        <v>0</v>
      </c>
      <c r="G237" s="186">
        <f t="shared" si="180"/>
        <v>0</v>
      </c>
      <c r="H237" s="149"/>
      <c r="I237" s="208"/>
      <c r="J237" s="208"/>
      <c r="K237" s="208"/>
      <c r="L237" s="208"/>
      <c r="M237" s="208"/>
      <c r="N237" s="208"/>
      <c r="O237" s="208"/>
      <c r="P237" s="186">
        <f t="shared" si="181"/>
        <v>0</v>
      </c>
      <c r="Q237" s="186">
        <f t="shared" si="192"/>
        <v>0</v>
      </c>
      <c r="R237" s="684" t="e">
        <f t="shared" si="193"/>
        <v>#DIV/0!</v>
      </c>
      <c r="S237" s="208"/>
      <c r="T237" s="208"/>
      <c r="U237" s="208"/>
      <c r="V237" s="186">
        <f t="shared" si="182"/>
        <v>0</v>
      </c>
      <c r="W237" s="186">
        <f t="shared" si="183"/>
        <v>0</v>
      </c>
      <c r="X237" s="208"/>
      <c r="Y237" s="208"/>
      <c r="Z237" s="208"/>
      <c r="AA237" s="208"/>
      <c r="AB237" s="208"/>
      <c r="AC237" s="208"/>
      <c r="AD237" s="208"/>
      <c r="AE237" s="208"/>
      <c r="AF237" s="186">
        <f t="shared" si="184"/>
        <v>0</v>
      </c>
      <c r="AG237" s="186">
        <f t="shared" si="194"/>
        <v>0</v>
      </c>
      <c r="AH237" s="256" t="e">
        <f t="shared" si="195"/>
        <v>#DIV/0!</v>
      </c>
      <c r="AI237" s="697"/>
      <c r="AJ237" s="207">
        <f t="shared" si="185"/>
        <v>0</v>
      </c>
      <c r="AK237" s="425"/>
      <c r="AL237" s="186">
        <f t="shared" si="186"/>
        <v>0</v>
      </c>
      <c r="AM237" s="186">
        <f t="shared" si="187"/>
        <v>0</v>
      </c>
      <c r="AN237" s="208"/>
      <c r="AO237" s="208"/>
      <c r="AP237" s="208"/>
      <c r="AQ237" s="208"/>
      <c r="AR237" s="208"/>
      <c r="AS237" s="208"/>
      <c r="AT237" s="208"/>
      <c r="AU237" s="242"/>
      <c r="AV237" s="186">
        <f t="shared" si="196"/>
        <v>0</v>
      </c>
      <c r="AW237" s="277" t="e">
        <f t="shared" si="197"/>
        <v>#DIV/0!</v>
      </c>
      <c r="AX237" s="186">
        <f t="shared" si="188"/>
        <v>0</v>
      </c>
      <c r="AY237" s="186">
        <f t="shared" si="189"/>
        <v>0</v>
      </c>
      <c r="AZ237" s="208"/>
      <c r="BA237" s="208"/>
      <c r="BB237" s="208"/>
      <c r="BC237" s="208"/>
      <c r="BD237" s="208"/>
      <c r="BE237" s="208"/>
      <c r="BF237" s="208"/>
      <c r="BG237" s="208"/>
      <c r="BH237" s="186">
        <f t="shared" si="190"/>
        <v>0</v>
      </c>
      <c r="BI237" s="186">
        <f t="shared" si="191"/>
        <v>0</v>
      </c>
      <c r="BJ237" s="208"/>
      <c r="BK237" s="208"/>
      <c r="BL237" s="208"/>
      <c r="BM237" s="208"/>
      <c r="BN237" s="208"/>
      <c r="BO237" s="208"/>
      <c r="BP237" s="208"/>
      <c r="BQ237" s="401"/>
      <c r="BR237" s="287"/>
      <c r="BS237" s="287"/>
      <c r="BT237" s="287"/>
      <c r="BU237" s="287"/>
      <c r="BV237" s="287"/>
      <c r="BW237" s="287"/>
      <c r="BX237" s="287"/>
      <c r="BY237" s="287"/>
    </row>
    <row r="238" spans="1:77" s="21" customFormat="1" hidden="1" x14ac:dyDescent="0.25">
      <c r="A238" s="23"/>
      <c r="B238" s="19"/>
      <c r="C238" s="37"/>
      <c r="D238" s="200"/>
      <c r="E238" s="200"/>
      <c r="F238" s="186">
        <f t="shared" si="179"/>
        <v>0</v>
      </c>
      <c r="G238" s="186">
        <f t="shared" si="180"/>
        <v>0</v>
      </c>
      <c r="H238" s="200"/>
      <c r="I238" s="200"/>
      <c r="J238" s="200"/>
      <c r="K238" s="200"/>
      <c r="L238" s="200"/>
      <c r="M238" s="200"/>
      <c r="N238" s="200"/>
      <c r="O238" s="200"/>
      <c r="P238" s="186">
        <f t="shared" si="181"/>
        <v>0</v>
      </c>
      <c r="Q238" s="186">
        <f t="shared" si="192"/>
        <v>0</v>
      </c>
      <c r="R238" s="684" t="e">
        <f t="shared" si="193"/>
        <v>#DIV/0!</v>
      </c>
      <c r="S238" s="200"/>
      <c r="T238" s="200"/>
      <c r="U238" s="200"/>
      <c r="V238" s="186">
        <f t="shared" si="182"/>
        <v>0</v>
      </c>
      <c r="W238" s="186">
        <f t="shared" si="183"/>
        <v>0</v>
      </c>
      <c r="X238" s="200"/>
      <c r="Y238" s="200"/>
      <c r="Z238" s="200"/>
      <c r="AA238" s="200"/>
      <c r="AB238" s="200"/>
      <c r="AC238" s="200"/>
      <c r="AD238" s="200"/>
      <c r="AE238" s="200"/>
      <c r="AF238" s="186">
        <f t="shared" si="184"/>
        <v>0</v>
      </c>
      <c r="AG238" s="186">
        <f t="shared" si="194"/>
        <v>0</v>
      </c>
      <c r="AH238" s="256" t="e">
        <f t="shared" si="195"/>
        <v>#DIV/0!</v>
      </c>
      <c r="AI238" s="695"/>
      <c r="AJ238" s="207">
        <f t="shared" si="185"/>
        <v>0</v>
      </c>
      <c r="AK238" s="425"/>
      <c r="AL238" s="186">
        <f t="shared" si="186"/>
        <v>0</v>
      </c>
      <c r="AM238" s="186">
        <f t="shared" si="187"/>
        <v>0</v>
      </c>
      <c r="AN238" s="200"/>
      <c r="AO238" s="200"/>
      <c r="AP238" s="200"/>
      <c r="AQ238" s="200"/>
      <c r="AR238" s="200"/>
      <c r="AS238" s="200"/>
      <c r="AT238" s="200"/>
      <c r="AU238" s="238"/>
      <c r="AV238" s="186">
        <f t="shared" si="196"/>
        <v>0</v>
      </c>
      <c r="AW238" s="277" t="e">
        <f t="shared" si="197"/>
        <v>#DIV/0!</v>
      </c>
      <c r="AX238" s="186">
        <f t="shared" si="188"/>
        <v>0</v>
      </c>
      <c r="AY238" s="186">
        <f t="shared" si="189"/>
        <v>0</v>
      </c>
      <c r="AZ238" s="200"/>
      <c r="BA238" s="200"/>
      <c r="BB238" s="200"/>
      <c r="BC238" s="200"/>
      <c r="BD238" s="200"/>
      <c r="BE238" s="200"/>
      <c r="BF238" s="200"/>
      <c r="BG238" s="200"/>
      <c r="BH238" s="186">
        <f t="shared" si="190"/>
        <v>0</v>
      </c>
      <c r="BI238" s="186">
        <f t="shared" si="191"/>
        <v>0</v>
      </c>
      <c r="BJ238" s="200"/>
      <c r="BK238" s="200"/>
      <c r="BL238" s="200"/>
      <c r="BM238" s="200"/>
      <c r="BN238" s="200"/>
      <c r="BO238" s="200"/>
      <c r="BP238" s="200"/>
      <c r="BQ238" s="397"/>
      <c r="BR238" s="413"/>
      <c r="BS238" s="413"/>
      <c r="BT238" s="413"/>
      <c r="BU238" s="413"/>
      <c r="BV238" s="413"/>
      <c r="BW238" s="413"/>
      <c r="BX238" s="413"/>
      <c r="BY238" s="413"/>
    </row>
    <row r="239" spans="1:77" s="21" customFormat="1" x14ac:dyDescent="0.25">
      <c r="A239" s="257">
        <v>12</v>
      </c>
      <c r="B239" s="42" t="s">
        <v>49</v>
      </c>
      <c r="C239" s="37"/>
      <c r="D239" s="208"/>
      <c r="E239" s="208"/>
      <c r="F239" s="186">
        <f t="shared" si="179"/>
        <v>0</v>
      </c>
      <c r="G239" s="186">
        <f t="shared" si="180"/>
        <v>0</v>
      </c>
      <c r="H239" s="149"/>
      <c r="I239" s="208"/>
      <c r="J239" s="208"/>
      <c r="K239" s="208"/>
      <c r="L239" s="208"/>
      <c r="M239" s="208"/>
      <c r="N239" s="208"/>
      <c r="O239" s="208"/>
      <c r="P239" s="186">
        <f t="shared" si="181"/>
        <v>0</v>
      </c>
      <c r="Q239" s="186">
        <f t="shared" si="192"/>
        <v>0</v>
      </c>
      <c r="R239" s="684" t="e">
        <f t="shared" si="193"/>
        <v>#DIV/0!</v>
      </c>
      <c r="S239" s="208"/>
      <c r="T239" s="208"/>
      <c r="U239" s="208"/>
      <c r="V239" s="186">
        <f t="shared" si="182"/>
        <v>0</v>
      </c>
      <c r="W239" s="186">
        <f t="shared" si="183"/>
        <v>0</v>
      </c>
      <c r="X239" s="208"/>
      <c r="Y239" s="208"/>
      <c r="Z239" s="208"/>
      <c r="AA239" s="208"/>
      <c r="AB239" s="208"/>
      <c r="AC239" s="208"/>
      <c r="AD239" s="208"/>
      <c r="AE239" s="208"/>
      <c r="AF239" s="186">
        <f t="shared" si="184"/>
        <v>0</v>
      </c>
      <c r="AG239" s="186">
        <f t="shared" si="194"/>
        <v>0</v>
      </c>
      <c r="AH239" s="256" t="e">
        <f t="shared" si="195"/>
        <v>#DIV/0!</v>
      </c>
      <c r="AI239" s="697"/>
      <c r="AJ239" s="207">
        <f t="shared" si="185"/>
        <v>0</v>
      </c>
      <c r="AK239" s="425"/>
      <c r="AL239" s="186">
        <f t="shared" si="186"/>
        <v>0</v>
      </c>
      <c r="AM239" s="186">
        <f t="shared" si="187"/>
        <v>0</v>
      </c>
      <c r="AN239" s="208"/>
      <c r="AO239" s="208"/>
      <c r="AP239" s="208"/>
      <c r="AQ239" s="208"/>
      <c r="AR239" s="208"/>
      <c r="AS239" s="208"/>
      <c r="AT239" s="208"/>
      <c r="AU239" s="242"/>
      <c r="AV239" s="186">
        <f t="shared" si="196"/>
        <v>0</v>
      </c>
      <c r="AW239" s="277" t="e">
        <f t="shared" si="197"/>
        <v>#DIV/0!</v>
      </c>
      <c r="AX239" s="186">
        <f t="shared" si="188"/>
        <v>0</v>
      </c>
      <c r="AY239" s="186">
        <f t="shared" si="189"/>
        <v>0</v>
      </c>
      <c r="AZ239" s="208"/>
      <c r="BA239" s="208"/>
      <c r="BB239" s="208"/>
      <c r="BC239" s="208"/>
      <c r="BD239" s="208"/>
      <c r="BE239" s="208"/>
      <c r="BF239" s="208"/>
      <c r="BG239" s="208"/>
      <c r="BH239" s="186">
        <f t="shared" si="190"/>
        <v>0</v>
      </c>
      <c r="BI239" s="186">
        <f t="shared" si="191"/>
        <v>0</v>
      </c>
      <c r="BJ239" s="208"/>
      <c r="BK239" s="208"/>
      <c r="BL239" s="208"/>
      <c r="BM239" s="208"/>
      <c r="BN239" s="208"/>
      <c r="BO239" s="208"/>
      <c r="BP239" s="208"/>
      <c r="BQ239" s="401"/>
      <c r="BR239" s="287"/>
      <c r="BS239" s="287"/>
      <c r="BT239" s="287"/>
      <c r="BU239" s="287"/>
      <c r="BV239" s="287"/>
      <c r="BW239" s="287"/>
      <c r="BX239" s="287"/>
      <c r="BY239" s="287"/>
    </row>
    <row r="240" spans="1:77" s="21" customFormat="1" hidden="1" x14ac:dyDescent="0.25">
      <c r="A240" s="23"/>
      <c r="B240" s="19"/>
      <c r="C240" s="37"/>
      <c r="D240" s="200"/>
      <c r="E240" s="200"/>
      <c r="F240" s="186">
        <f t="shared" si="179"/>
        <v>0</v>
      </c>
      <c r="G240" s="186">
        <f t="shared" si="180"/>
        <v>0</v>
      </c>
      <c r="H240" s="200"/>
      <c r="I240" s="200"/>
      <c r="J240" s="200"/>
      <c r="K240" s="200"/>
      <c r="L240" s="200"/>
      <c r="M240" s="200"/>
      <c r="N240" s="200"/>
      <c r="O240" s="200"/>
      <c r="P240" s="186">
        <f t="shared" si="181"/>
        <v>0</v>
      </c>
      <c r="Q240" s="186">
        <f t="shared" si="192"/>
        <v>0</v>
      </c>
      <c r="R240" s="684" t="e">
        <f t="shared" si="193"/>
        <v>#DIV/0!</v>
      </c>
      <c r="S240" s="200"/>
      <c r="T240" s="200"/>
      <c r="U240" s="200"/>
      <c r="V240" s="186">
        <f t="shared" si="182"/>
        <v>0</v>
      </c>
      <c r="W240" s="186">
        <f t="shared" si="183"/>
        <v>0</v>
      </c>
      <c r="X240" s="200"/>
      <c r="Y240" s="200"/>
      <c r="Z240" s="200"/>
      <c r="AA240" s="200"/>
      <c r="AB240" s="200"/>
      <c r="AC240" s="200"/>
      <c r="AD240" s="200"/>
      <c r="AE240" s="200"/>
      <c r="AF240" s="186">
        <f t="shared" si="184"/>
        <v>0</v>
      </c>
      <c r="AG240" s="186">
        <f t="shared" si="194"/>
        <v>0</v>
      </c>
      <c r="AH240" s="256" t="e">
        <f t="shared" si="195"/>
        <v>#DIV/0!</v>
      </c>
      <c r="AI240" s="695"/>
      <c r="AJ240" s="207">
        <f t="shared" si="185"/>
        <v>0</v>
      </c>
      <c r="AK240" s="425"/>
      <c r="AL240" s="186">
        <f t="shared" si="186"/>
        <v>0</v>
      </c>
      <c r="AM240" s="186">
        <f t="shared" si="187"/>
        <v>0</v>
      </c>
      <c r="AN240" s="200"/>
      <c r="AO240" s="200"/>
      <c r="AP240" s="200"/>
      <c r="AQ240" s="200"/>
      <c r="AR240" s="200"/>
      <c r="AS240" s="200"/>
      <c r="AT240" s="200"/>
      <c r="AU240" s="238"/>
      <c r="AV240" s="186">
        <f t="shared" si="196"/>
        <v>0</v>
      </c>
      <c r="AW240" s="277" t="e">
        <f t="shared" si="197"/>
        <v>#DIV/0!</v>
      </c>
      <c r="AX240" s="186">
        <f t="shared" si="188"/>
        <v>0</v>
      </c>
      <c r="AY240" s="186">
        <f t="shared" si="189"/>
        <v>0</v>
      </c>
      <c r="AZ240" s="200"/>
      <c r="BA240" s="200"/>
      <c r="BB240" s="200"/>
      <c r="BC240" s="200"/>
      <c r="BD240" s="200"/>
      <c r="BE240" s="200"/>
      <c r="BF240" s="200"/>
      <c r="BG240" s="200"/>
      <c r="BH240" s="186">
        <f t="shared" si="190"/>
        <v>0</v>
      </c>
      <c r="BI240" s="186">
        <f t="shared" si="191"/>
        <v>0</v>
      </c>
      <c r="BJ240" s="200"/>
      <c r="BK240" s="200"/>
      <c r="BL240" s="200"/>
      <c r="BM240" s="200"/>
      <c r="BN240" s="200"/>
      <c r="BO240" s="200"/>
      <c r="BP240" s="200"/>
      <c r="BQ240" s="397"/>
      <c r="BR240" s="413"/>
      <c r="BS240" s="413"/>
      <c r="BT240" s="413"/>
      <c r="BU240" s="413"/>
      <c r="BV240" s="413"/>
      <c r="BW240" s="413"/>
      <c r="BX240" s="413"/>
      <c r="BY240" s="413"/>
    </row>
    <row r="241" spans="1:77" s="21" customFormat="1" x14ac:dyDescent="0.25">
      <c r="A241" s="257">
        <v>13</v>
      </c>
      <c r="B241" s="42" t="s">
        <v>50</v>
      </c>
      <c r="C241" s="37"/>
      <c r="D241" s="208"/>
      <c r="E241" s="208"/>
      <c r="F241" s="186">
        <f t="shared" si="179"/>
        <v>0</v>
      </c>
      <c r="G241" s="186">
        <f t="shared" si="180"/>
        <v>0</v>
      </c>
      <c r="H241" s="149"/>
      <c r="I241" s="208"/>
      <c r="J241" s="208"/>
      <c r="K241" s="208"/>
      <c r="L241" s="208"/>
      <c r="M241" s="208"/>
      <c r="N241" s="208"/>
      <c r="O241" s="208"/>
      <c r="P241" s="186">
        <f t="shared" si="181"/>
        <v>0</v>
      </c>
      <c r="Q241" s="186">
        <f t="shared" si="192"/>
        <v>0</v>
      </c>
      <c r="R241" s="684" t="e">
        <f t="shared" si="193"/>
        <v>#DIV/0!</v>
      </c>
      <c r="S241" s="208"/>
      <c r="T241" s="208"/>
      <c r="U241" s="208"/>
      <c r="V241" s="186">
        <f t="shared" si="182"/>
        <v>0</v>
      </c>
      <c r="W241" s="186">
        <f t="shared" si="183"/>
        <v>0</v>
      </c>
      <c r="X241" s="208"/>
      <c r="Y241" s="208"/>
      <c r="Z241" s="208"/>
      <c r="AA241" s="208"/>
      <c r="AB241" s="208"/>
      <c r="AC241" s="208"/>
      <c r="AD241" s="208"/>
      <c r="AE241" s="208"/>
      <c r="AF241" s="186">
        <f t="shared" si="184"/>
        <v>0</v>
      </c>
      <c r="AG241" s="186">
        <f t="shared" si="194"/>
        <v>0</v>
      </c>
      <c r="AH241" s="256" t="e">
        <f t="shared" si="195"/>
        <v>#DIV/0!</v>
      </c>
      <c r="AI241" s="697"/>
      <c r="AJ241" s="207">
        <f t="shared" si="185"/>
        <v>0</v>
      </c>
      <c r="AK241" s="425"/>
      <c r="AL241" s="186">
        <f t="shared" si="186"/>
        <v>0</v>
      </c>
      <c r="AM241" s="186">
        <f t="shared" si="187"/>
        <v>0</v>
      </c>
      <c r="AN241" s="208"/>
      <c r="AO241" s="208"/>
      <c r="AP241" s="208"/>
      <c r="AQ241" s="208"/>
      <c r="AR241" s="208"/>
      <c r="AS241" s="208"/>
      <c r="AT241" s="208"/>
      <c r="AU241" s="242"/>
      <c r="AV241" s="186">
        <f t="shared" si="196"/>
        <v>0</v>
      </c>
      <c r="AW241" s="277" t="e">
        <f t="shared" si="197"/>
        <v>#DIV/0!</v>
      </c>
      <c r="AX241" s="186">
        <f t="shared" si="188"/>
        <v>0</v>
      </c>
      <c r="AY241" s="186">
        <f t="shared" si="189"/>
        <v>0</v>
      </c>
      <c r="AZ241" s="208"/>
      <c r="BA241" s="208"/>
      <c r="BB241" s="208"/>
      <c r="BC241" s="208"/>
      <c r="BD241" s="208"/>
      <c r="BE241" s="208"/>
      <c r="BF241" s="208"/>
      <c r="BG241" s="208"/>
      <c r="BH241" s="186">
        <f t="shared" si="190"/>
        <v>0</v>
      </c>
      <c r="BI241" s="186">
        <f t="shared" si="191"/>
        <v>0</v>
      </c>
      <c r="BJ241" s="208"/>
      <c r="BK241" s="208"/>
      <c r="BL241" s="208"/>
      <c r="BM241" s="208"/>
      <c r="BN241" s="208"/>
      <c r="BO241" s="208"/>
      <c r="BP241" s="208"/>
      <c r="BQ241" s="401"/>
      <c r="BR241" s="287"/>
      <c r="BS241" s="287"/>
      <c r="BT241" s="287"/>
      <c r="BU241" s="287"/>
      <c r="BV241" s="287"/>
      <c r="BW241" s="287"/>
      <c r="BX241" s="287"/>
      <c r="BY241" s="287"/>
    </row>
    <row r="242" spans="1:77" s="21" customFormat="1" hidden="1" x14ac:dyDescent="0.25">
      <c r="A242" s="23"/>
      <c r="B242" s="19"/>
      <c r="C242" s="37"/>
      <c r="D242" s="200"/>
      <c r="E242" s="200"/>
      <c r="F242" s="186">
        <f t="shared" si="179"/>
        <v>0</v>
      </c>
      <c r="G242" s="186">
        <f t="shared" si="180"/>
        <v>0</v>
      </c>
      <c r="H242" s="200"/>
      <c r="I242" s="200"/>
      <c r="J242" s="200"/>
      <c r="K242" s="200"/>
      <c r="L242" s="200"/>
      <c r="M242" s="200"/>
      <c r="N242" s="200"/>
      <c r="O242" s="200"/>
      <c r="P242" s="186">
        <f t="shared" si="181"/>
        <v>0</v>
      </c>
      <c r="Q242" s="186">
        <f t="shared" si="192"/>
        <v>0</v>
      </c>
      <c r="R242" s="684" t="e">
        <f t="shared" si="193"/>
        <v>#DIV/0!</v>
      </c>
      <c r="S242" s="200"/>
      <c r="T242" s="200"/>
      <c r="U242" s="200"/>
      <c r="V242" s="186">
        <f t="shared" si="182"/>
        <v>0</v>
      </c>
      <c r="W242" s="186">
        <f t="shared" si="183"/>
        <v>0</v>
      </c>
      <c r="X242" s="200"/>
      <c r="Y242" s="200"/>
      <c r="Z242" s="200"/>
      <c r="AA242" s="200"/>
      <c r="AB242" s="200"/>
      <c r="AC242" s="200"/>
      <c r="AD242" s="200"/>
      <c r="AE242" s="200"/>
      <c r="AF242" s="186">
        <f t="shared" si="184"/>
        <v>0</v>
      </c>
      <c r="AG242" s="186">
        <f t="shared" si="194"/>
        <v>0</v>
      </c>
      <c r="AH242" s="256" t="e">
        <f t="shared" si="195"/>
        <v>#DIV/0!</v>
      </c>
      <c r="AI242" s="695"/>
      <c r="AJ242" s="207">
        <f t="shared" si="185"/>
        <v>0</v>
      </c>
      <c r="AK242" s="425"/>
      <c r="AL242" s="186">
        <f t="shared" si="186"/>
        <v>0</v>
      </c>
      <c r="AM242" s="186">
        <f t="shared" si="187"/>
        <v>0</v>
      </c>
      <c r="AN242" s="200"/>
      <c r="AO242" s="200"/>
      <c r="AP242" s="200"/>
      <c r="AQ242" s="200"/>
      <c r="AR242" s="200"/>
      <c r="AS242" s="200"/>
      <c r="AT242" s="200"/>
      <c r="AU242" s="238"/>
      <c r="AV242" s="186">
        <f t="shared" si="196"/>
        <v>0</v>
      </c>
      <c r="AW242" s="277" t="e">
        <f t="shared" si="197"/>
        <v>#DIV/0!</v>
      </c>
      <c r="AX242" s="186">
        <f t="shared" si="188"/>
        <v>0</v>
      </c>
      <c r="AY242" s="186">
        <f t="shared" si="189"/>
        <v>0</v>
      </c>
      <c r="AZ242" s="200"/>
      <c r="BA242" s="200"/>
      <c r="BB242" s="200"/>
      <c r="BC242" s="200"/>
      <c r="BD242" s="200"/>
      <c r="BE242" s="200"/>
      <c r="BF242" s="200"/>
      <c r="BG242" s="200"/>
      <c r="BH242" s="186">
        <f t="shared" si="190"/>
        <v>0</v>
      </c>
      <c r="BI242" s="186">
        <f t="shared" si="191"/>
        <v>0</v>
      </c>
      <c r="BJ242" s="200"/>
      <c r="BK242" s="200"/>
      <c r="BL242" s="200"/>
      <c r="BM242" s="200"/>
      <c r="BN242" s="200"/>
      <c r="BO242" s="200"/>
      <c r="BP242" s="200"/>
      <c r="BQ242" s="397"/>
      <c r="BR242" s="413"/>
      <c r="BS242" s="413"/>
      <c r="BT242" s="413"/>
      <c r="BU242" s="413"/>
      <c r="BV242" s="413"/>
      <c r="BW242" s="413"/>
      <c r="BX242" s="413"/>
      <c r="BY242" s="413"/>
    </row>
    <row r="243" spans="1:77" s="21" customFormat="1" x14ac:dyDescent="0.25">
      <c r="A243" s="257">
        <v>14</v>
      </c>
      <c r="B243" s="42" t="s">
        <v>28</v>
      </c>
      <c r="C243" s="37"/>
      <c r="D243" s="208"/>
      <c r="E243" s="208"/>
      <c r="F243" s="186">
        <f t="shared" si="179"/>
        <v>0</v>
      </c>
      <c r="G243" s="186">
        <f t="shared" si="180"/>
        <v>0</v>
      </c>
      <c r="H243" s="149"/>
      <c r="I243" s="208"/>
      <c r="J243" s="208"/>
      <c r="K243" s="208"/>
      <c r="L243" s="208"/>
      <c r="M243" s="208"/>
      <c r="N243" s="208"/>
      <c r="O243" s="208"/>
      <c r="P243" s="186">
        <f t="shared" si="181"/>
        <v>0</v>
      </c>
      <c r="Q243" s="186">
        <f t="shared" si="192"/>
        <v>0</v>
      </c>
      <c r="R243" s="684" t="e">
        <f t="shared" si="193"/>
        <v>#DIV/0!</v>
      </c>
      <c r="S243" s="208"/>
      <c r="T243" s="208"/>
      <c r="U243" s="208"/>
      <c r="V243" s="186">
        <f t="shared" si="182"/>
        <v>0</v>
      </c>
      <c r="W243" s="186">
        <f t="shared" si="183"/>
        <v>0</v>
      </c>
      <c r="X243" s="208"/>
      <c r="Y243" s="208"/>
      <c r="Z243" s="208"/>
      <c r="AA243" s="208"/>
      <c r="AB243" s="208"/>
      <c r="AC243" s="208"/>
      <c r="AD243" s="208"/>
      <c r="AE243" s="208"/>
      <c r="AF243" s="186">
        <f t="shared" si="184"/>
        <v>0</v>
      </c>
      <c r="AG243" s="186">
        <f t="shared" si="194"/>
        <v>0</v>
      </c>
      <c r="AH243" s="256" t="e">
        <f t="shared" si="195"/>
        <v>#DIV/0!</v>
      </c>
      <c r="AI243" s="697"/>
      <c r="AJ243" s="207">
        <f t="shared" si="185"/>
        <v>0</v>
      </c>
      <c r="AK243" s="425"/>
      <c r="AL243" s="186">
        <f t="shared" si="186"/>
        <v>0</v>
      </c>
      <c r="AM243" s="186">
        <f t="shared" si="187"/>
        <v>0</v>
      </c>
      <c r="AN243" s="208"/>
      <c r="AO243" s="208"/>
      <c r="AP243" s="208"/>
      <c r="AQ243" s="208"/>
      <c r="AR243" s="208"/>
      <c r="AS243" s="208"/>
      <c r="AT243" s="208"/>
      <c r="AU243" s="242"/>
      <c r="AV243" s="186">
        <f t="shared" si="196"/>
        <v>0</v>
      </c>
      <c r="AW243" s="277" t="e">
        <f t="shared" si="197"/>
        <v>#DIV/0!</v>
      </c>
      <c r="AX243" s="186">
        <f t="shared" si="188"/>
        <v>0</v>
      </c>
      <c r="AY243" s="186">
        <f t="shared" si="189"/>
        <v>0</v>
      </c>
      <c r="AZ243" s="208"/>
      <c r="BA243" s="208"/>
      <c r="BB243" s="208"/>
      <c r="BC243" s="208"/>
      <c r="BD243" s="208"/>
      <c r="BE243" s="208"/>
      <c r="BF243" s="208"/>
      <c r="BG243" s="208"/>
      <c r="BH243" s="186">
        <f t="shared" si="190"/>
        <v>0</v>
      </c>
      <c r="BI243" s="186">
        <f t="shared" si="191"/>
        <v>0</v>
      </c>
      <c r="BJ243" s="208"/>
      <c r="BK243" s="208"/>
      <c r="BL243" s="208"/>
      <c r="BM243" s="208"/>
      <c r="BN243" s="208"/>
      <c r="BO243" s="208"/>
      <c r="BP243" s="208"/>
      <c r="BQ243" s="401"/>
      <c r="BR243" s="287"/>
      <c r="BS243" s="287"/>
      <c r="BT243" s="287"/>
      <c r="BU243" s="287"/>
      <c r="BV243" s="287"/>
      <c r="BW243" s="287"/>
      <c r="BX243" s="287"/>
      <c r="BY243" s="287"/>
    </row>
    <row r="244" spans="1:77" s="21" customFormat="1" hidden="1" x14ac:dyDescent="0.25">
      <c r="A244" s="23"/>
      <c r="B244" s="19"/>
      <c r="C244" s="37"/>
      <c r="D244" s="200"/>
      <c r="E244" s="200"/>
      <c r="F244" s="186">
        <f t="shared" si="179"/>
        <v>0</v>
      </c>
      <c r="G244" s="186">
        <f t="shared" si="180"/>
        <v>0</v>
      </c>
      <c r="H244" s="200"/>
      <c r="I244" s="200"/>
      <c r="J244" s="200"/>
      <c r="K244" s="200"/>
      <c r="L244" s="200"/>
      <c r="M244" s="200"/>
      <c r="N244" s="200"/>
      <c r="O244" s="200"/>
      <c r="P244" s="186">
        <f t="shared" si="181"/>
        <v>0</v>
      </c>
      <c r="Q244" s="186">
        <f t="shared" si="192"/>
        <v>0</v>
      </c>
      <c r="R244" s="684" t="e">
        <f t="shared" si="193"/>
        <v>#DIV/0!</v>
      </c>
      <c r="S244" s="200"/>
      <c r="T244" s="200"/>
      <c r="U244" s="200"/>
      <c r="V244" s="186">
        <f t="shared" si="182"/>
        <v>0</v>
      </c>
      <c r="W244" s="186">
        <f t="shared" si="183"/>
        <v>0</v>
      </c>
      <c r="X244" s="200"/>
      <c r="Y244" s="200"/>
      <c r="Z244" s="200"/>
      <c r="AA244" s="200"/>
      <c r="AB244" s="200"/>
      <c r="AC244" s="200"/>
      <c r="AD244" s="200"/>
      <c r="AE244" s="200"/>
      <c r="AF244" s="186">
        <f t="shared" si="184"/>
        <v>0</v>
      </c>
      <c r="AG244" s="186">
        <f t="shared" si="194"/>
        <v>0</v>
      </c>
      <c r="AH244" s="256" t="e">
        <f t="shared" si="195"/>
        <v>#DIV/0!</v>
      </c>
      <c r="AI244" s="695"/>
      <c r="AJ244" s="207">
        <f t="shared" si="185"/>
        <v>0</v>
      </c>
      <c r="AK244" s="425"/>
      <c r="AL244" s="186">
        <f t="shared" si="186"/>
        <v>0</v>
      </c>
      <c r="AM244" s="186">
        <f t="shared" si="187"/>
        <v>0</v>
      </c>
      <c r="AN244" s="200"/>
      <c r="AO244" s="200"/>
      <c r="AP244" s="200"/>
      <c r="AQ244" s="200"/>
      <c r="AR244" s="200"/>
      <c r="AS244" s="200"/>
      <c r="AT244" s="200"/>
      <c r="AU244" s="238"/>
      <c r="AV244" s="186">
        <f t="shared" si="196"/>
        <v>0</v>
      </c>
      <c r="AW244" s="277" t="e">
        <f t="shared" si="197"/>
        <v>#DIV/0!</v>
      </c>
      <c r="AX244" s="186">
        <f t="shared" si="188"/>
        <v>0</v>
      </c>
      <c r="AY244" s="186">
        <f t="shared" si="189"/>
        <v>0</v>
      </c>
      <c r="AZ244" s="200"/>
      <c r="BA244" s="200"/>
      <c r="BB244" s="200"/>
      <c r="BC244" s="200"/>
      <c r="BD244" s="200"/>
      <c r="BE244" s="200"/>
      <c r="BF244" s="200"/>
      <c r="BG244" s="200"/>
      <c r="BH244" s="186">
        <f t="shared" si="190"/>
        <v>0</v>
      </c>
      <c r="BI244" s="186">
        <f t="shared" si="191"/>
        <v>0</v>
      </c>
      <c r="BJ244" s="200"/>
      <c r="BK244" s="200"/>
      <c r="BL244" s="200"/>
      <c r="BM244" s="200"/>
      <c r="BN244" s="200"/>
      <c r="BO244" s="200"/>
      <c r="BP244" s="200"/>
      <c r="BQ244" s="397"/>
      <c r="BR244" s="413"/>
      <c r="BS244" s="413"/>
      <c r="BT244" s="413"/>
      <c r="BU244" s="413"/>
      <c r="BV244" s="413"/>
      <c r="BW244" s="413"/>
      <c r="BX244" s="413"/>
      <c r="BY244" s="413"/>
    </row>
    <row r="245" spans="1:77" s="21" customFormat="1" x14ac:dyDescent="0.25">
      <c r="A245" s="257">
        <v>15</v>
      </c>
      <c r="B245" s="42" t="s">
        <v>29</v>
      </c>
      <c r="C245" s="37"/>
      <c r="D245" s="208"/>
      <c r="E245" s="208"/>
      <c r="F245" s="186">
        <f t="shared" si="179"/>
        <v>0</v>
      </c>
      <c r="G245" s="186">
        <f t="shared" si="180"/>
        <v>0</v>
      </c>
      <c r="H245" s="149"/>
      <c r="I245" s="208"/>
      <c r="J245" s="208"/>
      <c r="K245" s="208"/>
      <c r="L245" s="208"/>
      <c r="M245" s="208"/>
      <c r="N245" s="208"/>
      <c r="O245" s="208"/>
      <c r="P245" s="186">
        <f t="shared" si="181"/>
        <v>0</v>
      </c>
      <c r="Q245" s="186">
        <f t="shared" si="192"/>
        <v>0</v>
      </c>
      <c r="R245" s="684" t="e">
        <f t="shared" si="193"/>
        <v>#DIV/0!</v>
      </c>
      <c r="S245" s="208"/>
      <c r="T245" s="208"/>
      <c r="U245" s="208"/>
      <c r="V245" s="186">
        <f t="shared" si="182"/>
        <v>0</v>
      </c>
      <c r="W245" s="186">
        <f t="shared" si="183"/>
        <v>0</v>
      </c>
      <c r="X245" s="208"/>
      <c r="Y245" s="208"/>
      <c r="Z245" s="208"/>
      <c r="AA245" s="208"/>
      <c r="AB245" s="208"/>
      <c r="AC245" s="208"/>
      <c r="AD245" s="208"/>
      <c r="AE245" s="208"/>
      <c r="AF245" s="186">
        <f t="shared" si="184"/>
        <v>0</v>
      </c>
      <c r="AG245" s="186">
        <f t="shared" si="194"/>
        <v>0</v>
      </c>
      <c r="AH245" s="256" t="e">
        <f t="shared" si="195"/>
        <v>#DIV/0!</v>
      </c>
      <c r="AI245" s="697"/>
      <c r="AJ245" s="207">
        <f t="shared" si="185"/>
        <v>0</v>
      </c>
      <c r="AK245" s="425"/>
      <c r="AL245" s="186">
        <f t="shared" si="186"/>
        <v>0</v>
      </c>
      <c r="AM245" s="186">
        <f t="shared" si="187"/>
        <v>0</v>
      </c>
      <c r="AN245" s="208"/>
      <c r="AO245" s="208"/>
      <c r="AP245" s="208"/>
      <c r="AQ245" s="208"/>
      <c r="AR245" s="208"/>
      <c r="AS245" s="208"/>
      <c r="AT245" s="208"/>
      <c r="AU245" s="242"/>
      <c r="AV245" s="186">
        <f t="shared" si="196"/>
        <v>0</v>
      </c>
      <c r="AW245" s="277" t="e">
        <f t="shared" si="197"/>
        <v>#DIV/0!</v>
      </c>
      <c r="AX245" s="186">
        <f t="shared" si="188"/>
        <v>0</v>
      </c>
      <c r="AY245" s="186">
        <f t="shared" si="189"/>
        <v>0</v>
      </c>
      <c r="AZ245" s="208"/>
      <c r="BA245" s="208"/>
      <c r="BB245" s="208"/>
      <c r="BC245" s="208"/>
      <c r="BD245" s="208"/>
      <c r="BE245" s="208"/>
      <c r="BF245" s="208"/>
      <c r="BG245" s="208"/>
      <c r="BH245" s="186">
        <f t="shared" si="190"/>
        <v>0</v>
      </c>
      <c r="BI245" s="186">
        <f t="shared" si="191"/>
        <v>0</v>
      </c>
      <c r="BJ245" s="208"/>
      <c r="BK245" s="208"/>
      <c r="BL245" s="208"/>
      <c r="BM245" s="208"/>
      <c r="BN245" s="208"/>
      <c r="BO245" s="208"/>
      <c r="BP245" s="208"/>
      <c r="BQ245" s="401"/>
      <c r="BR245" s="287"/>
      <c r="BS245" s="287"/>
      <c r="BT245" s="287"/>
      <c r="BU245" s="287"/>
      <c r="BV245" s="287"/>
      <c r="BW245" s="287"/>
      <c r="BX245" s="287"/>
      <c r="BY245" s="287"/>
    </row>
    <row r="246" spans="1:77" s="21" customFormat="1" hidden="1" x14ac:dyDescent="0.25">
      <c r="A246" s="23"/>
      <c r="B246" s="19"/>
      <c r="C246" s="37"/>
      <c r="D246" s="200"/>
      <c r="E246" s="200"/>
      <c r="F246" s="186">
        <f t="shared" si="179"/>
        <v>0</v>
      </c>
      <c r="G246" s="186">
        <f t="shared" si="180"/>
        <v>0</v>
      </c>
      <c r="H246" s="200"/>
      <c r="I246" s="200"/>
      <c r="J246" s="200"/>
      <c r="K246" s="200"/>
      <c r="L246" s="200"/>
      <c r="M246" s="200"/>
      <c r="N246" s="200"/>
      <c r="O246" s="200"/>
      <c r="P246" s="186">
        <f t="shared" si="181"/>
        <v>0</v>
      </c>
      <c r="Q246" s="186">
        <f t="shared" si="192"/>
        <v>0</v>
      </c>
      <c r="R246" s="684" t="e">
        <f t="shared" si="193"/>
        <v>#DIV/0!</v>
      </c>
      <c r="S246" s="200"/>
      <c r="T246" s="200"/>
      <c r="U246" s="200"/>
      <c r="V246" s="186">
        <f t="shared" si="182"/>
        <v>0</v>
      </c>
      <c r="W246" s="186">
        <f t="shared" si="183"/>
        <v>0</v>
      </c>
      <c r="X246" s="200"/>
      <c r="Y246" s="200"/>
      <c r="Z246" s="200"/>
      <c r="AA246" s="200"/>
      <c r="AB246" s="200"/>
      <c r="AC246" s="200"/>
      <c r="AD246" s="200"/>
      <c r="AE246" s="200"/>
      <c r="AF246" s="186">
        <f t="shared" si="184"/>
        <v>0</v>
      </c>
      <c r="AG246" s="186">
        <f t="shared" si="194"/>
        <v>0</v>
      </c>
      <c r="AH246" s="256" t="e">
        <f t="shared" si="195"/>
        <v>#DIV/0!</v>
      </c>
      <c r="AI246" s="695"/>
      <c r="AJ246" s="207">
        <f t="shared" si="185"/>
        <v>0</v>
      </c>
      <c r="AK246" s="425"/>
      <c r="AL246" s="186">
        <f t="shared" si="186"/>
        <v>0</v>
      </c>
      <c r="AM246" s="186">
        <f t="shared" si="187"/>
        <v>0</v>
      </c>
      <c r="AN246" s="200"/>
      <c r="AO246" s="200"/>
      <c r="AP246" s="200"/>
      <c r="AQ246" s="200"/>
      <c r="AR246" s="200"/>
      <c r="AS246" s="200"/>
      <c r="AT246" s="200"/>
      <c r="AU246" s="238"/>
      <c r="AV246" s="186">
        <f t="shared" si="196"/>
        <v>0</v>
      </c>
      <c r="AW246" s="277" t="e">
        <f t="shared" si="197"/>
        <v>#DIV/0!</v>
      </c>
      <c r="AX246" s="186">
        <f t="shared" si="188"/>
        <v>0</v>
      </c>
      <c r="AY246" s="186">
        <f t="shared" si="189"/>
        <v>0</v>
      </c>
      <c r="AZ246" s="200"/>
      <c r="BA246" s="200"/>
      <c r="BB246" s="200"/>
      <c r="BC246" s="200"/>
      <c r="BD246" s="200"/>
      <c r="BE246" s="200"/>
      <c r="BF246" s="200"/>
      <c r="BG246" s="200"/>
      <c r="BH246" s="186">
        <f t="shared" si="190"/>
        <v>0</v>
      </c>
      <c r="BI246" s="186">
        <f t="shared" si="191"/>
        <v>0</v>
      </c>
      <c r="BJ246" s="200"/>
      <c r="BK246" s="200"/>
      <c r="BL246" s="200"/>
      <c r="BM246" s="200"/>
      <c r="BN246" s="200"/>
      <c r="BO246" s="200"/>
      <c r="BP246" s="200"/>
      <c r="BQ246" s="397"/>
      <c r="BR246" s="413"/>
      <c r="BS246" s="413"/>
      <c r="BT246" s="413"/>
      <c r="BU246" s="413"/>
      <c r="BV246" s="413"/>
      <c r="BW246" s="413"/>
      <c r="BX246" s="413"/>
      <c r="BY246" s="413"/>
    </row>
    <row r="247" spans="1:77" s="21" customFormat="1" x14ac:dyDescent="0.25">
      <c r="A247" s="257">
        <v>16</v>
      </c>
      <c r="B247" s="42" t="s">
        <v>30</v>
      </c>
      <c r="C247" s="37"/>
      <c r="D247" s="208"/>
      <c r="E247" s="208"/>
      <c r="F247" s="186">
        <f t="shared" si="179"/>
        <v>0</v>
      </c>
      <c r="G247" s="186">
        <f t="shared" si="180"/>
        <v>0</v>
      </c>
      <c r="H247" s="149"/>
      <c r="I247" s="208"/>
      <c r="J247" s="208"/>
      <c r="K247" s="208"/>
      <c r="L247" s="208"/>
      <c r="M247" s="208"/>
      <c r="N247" s="208"/>
      <c r="O247" s="208"/>
      <c r="P247" s="186">
        <f t="shared" si="181"/>
        <v>0</v>
      </c>
      <c r="Q247" s="186">
        <f t="shared" si="192"/>
        <v>0</v>
      </c>
      <c r="R247" s="684" t="e">
        <f t="shared" si="193"/>
        <v>#DIV/0!</v>
      </c>
      <c r="S247" s="208"/>
      <c r="T247" s="208"/>
      <c r="U247" s="208"/>
      <c r="V247" s="186">
        <f t="shared" si="182"/>
        <v>0</v>
      </c>
      <c r="W247" s="186">
        <f t="shared" si="183"/>
        <v>0</v>
      </c>
      <c r="X247" s="208"/>
      <c r="Y247" s="208"/>
      <c r="Z247" s="208"/>
      <c r="AA247" s="208"/>
      <c r="AB247" s="208"/>
      <c r="AC247" s="208"/>
      <c r="AD247" s="208"/>
      <c r="AE247" s="208"/>
      <c r="AF247" s="186">
        <f t="shared" si="184"/>
        <v>0</v>
      </c>
      <c r="AG247" s="186">
        <f t="shared" si="194"/>
        <v>0</v>
      </c>
      <c r="AH247" s="256" t="e">
        <f t="shared" si="195"/>
        <v>#DIV/0!</v>
      </c>
      <c r="AI247" s="697"/>
      <c r="AJ247" s="207">
        <f t="shared" si="185"/>
        <v>0</v>
      </c>
      <c r="AK247" s="425"/>
      <c r="AL247" s="186">
        <f t="shared" si="186"/>
        <v>0</v>
      </c>
      <c r="AM247" s="186">
        <f t="shared" si="187"/>
        <v>0</v>
      </c>
      <c r="AN247" s="208"/>
      <c r="AO247" s="208"/>
      <c r="AP247" s="208"/>
      <c r="AQ247" s="208"/>
      <c r="AR247" s="208"/>
      <c r="AS247" s="208"/>
      <c r="AT247" s="208"/>
      <c r="AU247" s="242"/>
      <c r="AV247" s="186">
        <f t="shared" si="196"/>
        <v>0</v>
      </c>
      <c r="AW247" s="277" t="e">
        <f t="shared" si="197"/>
        <v>#DIV/0!</v>
      </c>
      <c r="AX247" s="186">
        <f t="shared" si="188"/>
        <v>0</v>
      </c>
      <c r="AY247" s="186">
        <f t="shared" si="189"/>
        <v>0</v>
      </c>
      <c r="AZ247" s="208"/>
      <c r="BA247" s="208"/>
      <c r="BB247" s="208"/>
      <c r="BC247" s="208"/>
      <c r="BD247" s="208"/>
      <c r="BE247" s="208"/>
      <c r="BF247" s="208"/>
      <c r="BG247" s="208"/>
      <c r="BH247" s="186">
        <f t="shared" si="190"/>
        <v>0</v>
      </c>
      <c r="BI247" s="186">
        <f t="shared" si="191"/>
        <v>0</v>
      </c>
      <c r="BJ247" s="208"/>
      <c r="BK247" s="208"/>
      <c r="BL247" s="208"/>
      <c r="BM247" s="208"/>
      <c r="BN247" s="208"/>
      <c r="BO247" s="208"/>
      <c r="BP247" s="208"/>
      <c r="BQ247" s="401"/>
      <c r="BR247" s="287"/>
      <c r="BS247" s="287"/>
      <c r="BT247" s="287"/>
      <c r="BU247" s="287"/>
      <c r="BV247" s="287"/>
      <c r="BW247" s="287"/>
      <c r="BX247" s="287"/>
      <c r="BY247" s="287"/>
    </row>
    <row r="248" spans="1:77" s="21" customFormat="1" hidden="1" x14ac:dyDescent="0.25">
      <c r="A248" s="23"/>
      <c r="B248" s="19"/>
      <c r="C248" s="37"/>
      <c r="D248" s="198"/>
      <c r="E248" s="198"/>
      <c r="F248" s="186">
        <f t="shared" si="179"/>
        <v>0</v>
      </c>
      <c r="G248" s="186">
        <f t="shared" si="180"/>
        <v>0</v>
      </c>
      <c r="H248" s="199"/>
      <c r="I248" s="198"/>
      <c r="J248" s="198"/>
      <c r="K248" s="198"/>
      <c r="L248" s="198"/>
      <c r="M248" s="198"/>
      <c r="N248" s="198"/>
      <c r="O248" s="198"/>
      <c r="P248" s="186">
        <f t="shared" si="181"/>
        <v>0</v>
      </c>
      <c r="Q248" s="186">
        <f t="shared" si="192"/>
        <v>0</v>
      </c>
      <c r="R248" s="684" t="e">
        <f t="shared" si="193"/>
        <v>#DIV/0!</v>
      </c>
      <c r="S248" s="198"/>
      <c r="T248" s="198"/>
      <c r="U248" s="198"/>
      <c r="V248" s="186">
        <f t="shared" si="182"/>
        <v>0</v>
      </c>
      <c r="W248" s="186">
        <f t="shared" si="183"/>
        <v>0</v>
      </c>
      <c r="X248" s="198"/>
      <c r="Y248" s="198"/>
      <c r="Z248" s="198"/>
      <c r="AA248" s="198"/>
      <c r="AB248" s="198"/>
      <c r="AC248" s="198"/>
      <c r="AD248" s="198"/>
      <c r="AE248" s="198"/>
      <c r="AF248" s="186">
        <f t="shared" si="184"/>
        <v>0</v>
      </c>
      <c r="AG248" s="186">
        <f t="shared" si="194"/>
        <v>0</v>
      </c>
      <c r="AH248" s="256" t="e">
        <f t="shared" si="195"/>
        <v>#DIV/0!</v>
      </c>
      <c r="AI248" s="699"/>
      <c r="AJ248" s="207">
        <f t="shared" si="185"/>
        <v>0</v>
      </c>
      <c r="AK248" s="425"/>
      <c r="AL248" s="186">
        <f t="shared" si="186"/>
        <v>0</v>
      </c>
      <c r="AM248" s="186">
        <f t="shared" si="187"/>
        <v>0</v>
      </c>
      <c r="AN248" s="198"/>
      <c r="AO248" s="198"/>
      <c r="AP248" s="198"/>
      <c r="AQ248" s="198"/>
      <c r="AR248" s="198"/>
      <c r="AS248" s="198"/>
      <c r="AT248" s="198"/>
      <c r="AU248" s="243"/>
      <c r="AV248" s="186">
        <f t="shared" si="196"/>
        <v>0</v>
      </c>
      <c r="AW248" s="277" t="e">
        <f t="shared" si="197"/>
        <v>#DIV/0!</v>
      </c>
      <c r="AX248" s="186">
        <f t="shared" si="188"/>
        <v>0</v>
      </c>
      <c r="AY248" s="186">
        <f t="shared" si="189"/>
        <v>0</v>
      </c>
      <c r="AZ248" s="198"/>
      <c r="BA248" s="198"/>
      <c r="BB248" s="198"/>
      <c r="BC248" s="198"/>
      <c r="BD248" s="198"/>
      <c r="BE248" s="198"/>
      <c r="BF248" s="198"/>
      <c r="BG248" s="198"/>
      <c r="BH248" s="186">
        <f t="shared" si="190"/>
        <v>0</v>
      </c>
      <c r="BI248" s="186">
        <f t="shared" si="191"/>
        <v>0</v>
      </c>
      <c r="BJ248" s="198"/>
      <c r="BK248" s="198"/>
      <c r="BL248" s="198"/>
      <c r="BM248" s="198"/>
      <c r="BN248" s="198"/>
      <c r="BO248" s="198"/>
      <c r="BP248" s="198"/>
      <c r="BQ248" s="402"/>
      <c r="BR248" s="413"/>
      <c r="BS248" s="413"/>
      <c r="BT248" s="413"/>
      <c r="BU248" s="413"/>
      <c r="BV248" s="413"/>
      <c r="BW248" s="413"/>
      <c r="BX248" s="413"/>
      <c r="BY248" s="413"/>
    </row>
    <row r="249" spans="1:77" s="21" customFormat="1" x14ac:dyDescent="0.25">
      <c r="A249" s="257">
        <v>17</v>
      </c>
      <c r="B249" s="42" t="s">
        <v>31</v>
      </c>
      <c r="C249" s="37"/>
      <c r="D249" s="208"/>
      <c r="E249" s="208"/>
      <c r="F249" s="186">
        <f t="shared" si="179"/>
        <v>0</v>
      </c>
      <c r="G249" s="186">
        <f t="shared" si="180"/>
        <v>0</v>
      </c>
      <c r="H249" s="149"/>
      <c r="I249" s="208"/>
      <c r="J249" s="208"/>
      <c r="K249" s="208"/>
      <c r="L249" s="208"/>
      <c r="M249" s="208"/>
      <c r="N249" s="208"/>
      <c r="O249" s="208"/>
      <c r="P249" s="186">
        <f t="shared" si="181"/>
        <v>0</v>
      </c>
      <c r="Q249" s="186">
        <f t="shared" si="192"/>
        <v>0</v>
      </c>
      <c r="R249" s="684" t="e">
        <f t="shared" si="193"/>
        <v>#DIV/0!</v>
      </c>
      <c r="S249" s="208"/>
      <c r="T249" s="208"/>
      <c r="U249" s="208"/>
      <c r="V249" s="186">
        <f t="shared" si="182"/>
        <v>0</v>
      </c>
      <c r="W249" s="186">
        <f t="shared" si="183"/>
        <v>0</v>
      </c>
      <c r="X249" s="208"/>
      <c r="Y249" s="208"/>
      <c r="Z249" s="208"/>
      <c r="AA249" s="208"/>
      <c r="AB249" s="208"/>
      <c r="AC249" s="208"/>
      <c r="AD249" s="208"/>
      <c r="AE249" s="208"/>
      <c r="AF249" s="186">
        <f t="shared" si="184"/>
        <v>0</v>
      </c>
      <c r="AG249" s="186">
        <f t="shared" si="194"/>
        <v>0</v>
      </c>
      <c r="AH249" s="256" t="e">
        <f t="shared" si="195"/>
        <v>#DIV/0!</v>
      </c>
      <c r="AI249" s="697"/>
      <c r="AJ249" s="207">
        <f t="shared" si="185"/>
        <v>0</v>
      </c>
      <c r="AK249" s="425"/>
      <c r="AL249" s="186">
        <f t="shared" si="186"/>
        <v>0</v>
      </c>
      <c r="AM249" s="186">
        <f t="shared" si="187"/>
        <v>0</v>
      </c>
      <c r="AN249" s="208"/>
      <c r="AO249" s="208"/>
      <c r="AP249" s="208"/>
      <c r="AQ249" s="208"/>
      <c r="AR249" s="208"/>
      <c r="AS249" s="208"/>
      <c r="AT249" s="208"/>
      <c r="AU249" s="242"/>
      <c r="AV249" s="186">
        <f t="shared" si="196"/>
        <v>0</v>
      </c>
      <c r="AW249" s="277" t="e">
        <f t="shared" si="197"/>
        <v>#DIV/0!</v>
      </c>
      <c r="AX249" s="186">
        <f t="shared" si="188"/>
        <v>0</v>
      </c>
      <c r="AY249" s="186">
        <f t="shared" si="189"/>
        <v>0</v>
      </c>
      <c r="AZ249" s="208"/>
      <c r="BA249" s="208"/>
      <c r="BB249" s="208"/>
      <c r="BC249" s="208"/>
      <c r="BD249" s="208"/>
      <c r="BE249" s="208"/>
      <c r="BF249" s="208"/>
      <c r="BG249" s="208"/>
      <c r="BH249" s="186">
        <f t="shared" si="190"/>
        <v>0</v>
      </c>
      <c r="BI249" s="186">
        <f t="shared" si="191"/>
        <v>0</v>
      </c>
      <c r="BJ249" s="208"/>
      <c r="BK249" s="208"/>
      <c r="BL249" s="208"/>
      <c r="BM249" s="208"/>
      <c r="BN249" s="208"/>
      <c r="BO249" s="208"/>
      <c r="BP249" s="208"/>
      <c r="BQ249" s="401"/>
      <c r="BR249" s="287"/>
      <c r="BS249" s="287"/>
      <c r="BT249" s="287"/>
      <c r="BU249" s="287"/>
      <c r="BV249" s="287"/>
      <c r="BW249" s="287"/>
      <c r="BX249" s="287"/>
      <c r="BY249" s="287"/>
    </row>
    <row r="250" spans="1:77" s="21" customFormat="1" hidden="1" x14ac:dyDescent="0.25">
      <c r="A250" s="23"/>
      <c r="B250" s="19"/>
      <c r="C250" s="37"/>
      <c r="D250" s="200"/>
      <c r="E250" s="200"/>
      <c r="F250" s="186">
        <f t="shared" si="179"/>
        <v>0</v>
      </c>
      <c r="G250" s="186">
        <f t="shared" si="180"/>
        <v>0</v>
      </c>
      <c r="H250" s="200"/>
      <c r="I250" s="200"/>
      <c r="J250" s="200"/>
      <c r="K250" s="200"/>
      <c r="L250" s="200"/>
      <c r="M250" s="200"/>
      <c r="N250" s="200"/>
      <c r="O250" s="200"/>
      <c r="P250" s="186">
        <f t="shared" si="181"/>
        <v>0</v>
      </c>
      <c r="Q250" s="186">
        <f t="shared" si="192"/>
        <v>0</v>
      </c>
      <c r="R250" s="684" t="e">
        <f t="shared" si="193"/>
        <v>#DIV/0!</v>
      </c>
      <c r="S250" s="200"/>
      <c r="T250" s="200"/>
      <c r="U250" s="200"/>
      <c r="V250" s="186">
        <f t="shared" si="182"/>
        <v>0</v>
      </c>
      <c r="W250" s="186">
        <f t="shared" si="183"/>
        <v>0</v>
      </c>
      <c r="X250" s="200"/>
      <c r="Y250" s="200"/>
      <c r="Z250" s="200"/>
      <c r="AA250" s="200"/>
      <c r="AB250" s="200"/>
      <c r="AC250" s="200"/>
      <c r="AD250" s="200"/>
      <c r="AE250" s="200"/>
      <c r="AF250" s="186">
        <f t="shared" si="184"/>
        <v>0</v>
      </c>
      <c r="AG250" s="186">
        <f t="shared" si="194"/>
        <v>0</v>
      </c>
      <c r="AH250" s="256" t="e">
        <f t="shared" si="195"/>
        <v>#DIV/0!</v>
      </c>
      <c r="AI250" s="695"/>
      <c r="AJ250" s="207">
        <f t="shared" si="185"/>
        <v>0</v>
      </c>
      <c r="AK250" s="425"/>
      <c r="AL250" s="186">
        <f t="shared" si="186"/>
        <v>0</v>
      </c>
      <c r="AM250" s="186">
        <f t="shared" si="187"/>
        <v>0</v>
      </c>
      <c r="AN250" s="200"/>
      <c r="AO250" s="200"/>
      <c r="AP250" s="200"/>
      <c r="AQ250" s="200"/>
      <c r="AR250" s="200"/>
      <c r="AS250" s="200"/>
      <c r="AT250" s="200"/>
      <c r="AU250" s="238"/>
      <c r="AV250" s="186">
        <f t="shared" si="196"/>
        <v>0</v>
      </c>
      <c r="AW250" s="277" t="e">
        <f t="shared" si="197"/>
        <v>#DIV/0!</v>
      </c>
      <c r="AX250" s="186">
        <f t="shared" si="188"/>
        <v>0</v>
      </c>
      <c r="AY250" s="186">
        <f t="shared" si="189"/>
        <v>0</v>
      </c>
      <c r="AZ250" s="200"/>
      <c r="BA250" s="200"/>
      <c r="BB250" s="200"/>
      <c r="BC250" s="200"/>
      <c r="BD250" s="200"/>
      <c r="BE250" s="200"/>
      <c r="BF250" s="200"/>
      <c r="BG250" s="200"/>
      <c r="BH250" s="186">
        <f t="shared" si="190"/>
        <v>0</v>
      </c>
      <c r="BI250" s="186">
        <f t="shared" si="191"/>
        <v>0</v>
      </c>
      <c r="BJ250" s="200"/>
      <c r="BK250" s="200"/>
      <c r="BL250" s="200"/>
      <c r="BM250" s="200"/>
      <c r="BN250" s="200"/>
      <c r="BO250" s="200"/>
      <c r="BP250" s="200"/>
      <c r="BQ250" s="397"/>
      <c r="BR250" s="413"/>
      <c r="BS250" s="413"/>
      <c r="BT250" s="413"/>
      <c r="BU250" s="413"/>
      <c r="BV250" s="413"/>
      <c r="BW250" s="413"/>
      <c r="BX250" s="413"/>
      <c r="BY250" s="413"/>
    </row>
    <row r="251" spans="1:77" s="21" customFormat="1" x14ac:dyDescent="0.25">
      <c r="A251" s="257">
        <v>18</v>
      </c>
      <c r="B251" s="42" t="s">
        <v>51</v>
      </c>
      <c r="C251" s="37"/>
      <c r="D251" s="208"/>
      <c r="E251" s="208"/>
      <c r="F251" s="186">
        <f t="shared" si="179"/>
        <v>0</v>
      </c>
      <c r="G251" s="186">
        <f t="shared" si="180"/>
        <v>0</v>
      </c>
      <c r="H251" s="149"/>
      <c r="I251" s="208"/>
      <c r="J251" s="208"/>
      <c r="K251" s="208"/>
      <c r="L251" s="208"/>
      <c r="M251" s="208"/>
      <c r="N251" s="208"/>
      <c r="O251" s="208"/>
      <c r="P251" s="186">
        <f t="shared" si="181"/>
        <v>0</v>
      </c>
      <c r="Q251" s="186">
        <f t="shared" si="192"/>
        <v>0</v>
      </c>
      <c r="R251" s="684" t="e">
        <f t="shared" si="193"/>
        <v>#DIV/0!</v>
      </c>
      <c r="S251" s="208"/>
      <c r="T251" s="208"/>
      <c r="U251" s="208"/>
      <c r="V251" s="186">
        <f t="shared" si="182"/>
        <v>0</v>
      </c>
      <c r="W251" s="186">
        <f t="shared" si="183"/>
        <v>0</v>
      </c>
      <c r="X251" s="208"/>
      <c r="Y251" s="208"/>
      <c r="Z251" s="208"/>
      <c r="AA251" s="208"/>
      <c r="AB251" s="208"/>
      <c r="AC251" s="208"/>
      <c r="AD251" s="208"/>
      <c r="AE251" s="208"/>
      <c r="AF251" s="186">
        <f t="shared" si="184"/>
        <v>0</v>
      </c>
      <c r="AG251" s="186">
        <f t="shared" si="194"/>
        <v>0</v>
      </c>
      <c r="AH251" s="256" t="e">
        <f t="shared" si="195"/>
        <v>#DIV/0!</v>
      </c>
      <c r="AI251" s="697"/>
      <c r="AJ251" s="207">
        <f t="shared" si="185"/>
        <v>0</v>
      </c>
      <c r="AK251" s="425"/>
      <c r="AL251" s="186">
        <f t="shared" si="186"/>
        <v>0</v>
      </c>
      <c r="AM251" s="186">
        <f t="shared" si="187"/>
        <v>0</v>
      </c>
      <c r="AN251" s="208"/>
      <c r="AO251" s="208"/>
      <c r="AP251" s="208"/>
      <c r="AQ251" s="208"/>
      <c r="AR251" s="208"/>
      <c r="AS251" s="208"/>
      <c r="AT251" s="208"/>
      <c r="AU251" s="242"/>
      <c r="AV251" s="186">
        <f t="shared" si="196"/>
        <v>0</v>
      </c>
      <c r="AW251" s="277" t="e">
        <f t="shared" si="197"/>
        <v>#DIV/0!</v>
      </c>
      <c r="AX251" s="186">
        <f t="shared" si="188"/>
        <v>0</v>
      </c>
      <c r="AY251" s="186">
        <f t="shared" si="189"/>
        <v>0</v>
      </c>
      <c r="AZ251" s="208"/>
      <c r="BA251" s="208"/>
      <c r="BB251" s="208"/>
      <c r="BC251" s="208"/>
      <c r="BD251" s="208"/>
      <c r="BE251" s="208"/>
      <c r="BF251" s="208"/>
      <c r="BG251" s="208"/>
      <c r="BH251" s="186">
        <f t="shared" si="190"/>
        <v>0</v>
      </c>
      <c r="BI251" s="186">
        <f t="shared" si="191"/>
        <v>0</v>
      </c>
      <c r="BJ251" s="208"/>
      <c r="BK251" s="208"/>
      <c r="BL251" s="208"/>
      <c r="BM251" s="208"/>
      <c r="BN251" s="208"/>
      <c r="BO251" s="208"/>
      <c r="BP251" s="208"/>
      <c r="BQ251" s="401"/>
      <c r="BR251" s="287"/>
      <c r="BS251" s="287"/>
      <c r="BT251" s="287"/>
      <c r="BU251" s="287"/>
      <c r="BV251" s="287"/>
      <c r="BW251" s="287"/>
      <c r="BX251" s="287"/>
      <c r="BY251" s="287"/>
    </row>
    <row r="252" spans="1:77" s="21" customFormat="1" hidden="1" x14ac:dyDescent="0.25">
      <c r="A252" s="23"/>
      <c r="B252" s="19"/>
      <c r="C252" s="37"/>
      <c r="D252" s="198"/>
      <c r="E252" s="198"/>
      <c r="F252" s="186">
        <f t="shared" si="179"/>
        <v>0</v>
      </c>
      <c r="G252" s="186">
        <f t="shared" si="180"/>
        <v>0</v>
      </c>
      <c r="H252" s="199"/>
      <c r="I252" s="198"/>
      <c r="J252" s="198"/>
      <c r="K252" s="198"/>
      <c r="L252" s="198"/>
      <c r="M252" s="198"/>
      <c r="N252" s="198"/>
      <c r="O252" s="198"/>
      <c r="P252" s="186">
        <f t="shared" si="181"/>
        <v>0</v>
      </c>
      <c r="Q252" s="186">
        <f t="shared" si="192"/>
        <v>0</v>
      </c>
      <c r="R252" s="684" t="e">
        <f t="shared" si="193"/>
        <v>#DIV/0!</v>
      </c>
      <c r="S252" s="198"/>
      <c r="T252" s="198"/>
      <c r="U252" s="198"/>
      <c r="V252" s="186">
        <f t="shared" si="182"/>
        <v>0</v>
      </c>
      <c r="W252" s="186">
        <f t="shared" si="183"/>
        <v>0</v>
      </c>
      <c r="X252" s="198"/>
      <c r="Y252" s="198"/>
      <c r="Z252" s="198"/>
      <c r="AA252" s="198"/>
      <c r="AB252" s="198"/>
      <c r="AC252" s="198"/>
      <c r="AD252" s="198"/>
      <c r="AE252" s="198"/>
      <c r="AF252" s="186">
        <f t="shared" si="184"/>
        <v>0</v>
      </c>
      <c r="AG252" s="186">
        <f t="shared" si="194"/>
        <v>0</v>
      </c>
      <c r="AH252" s="256" t="e">
        <f t="shared" si="195"/>
        <v>#DIV/0!</v>
      </c>
      <c r="AI252" s="699"/>
      <c r="AJ252" s="207">
        <f t="shared" si="185"/>
        <v>0</v>
      </c>
      <c r="AK252" s="425"/>
      <c r="AL252" s="186">
        <f t="shared" si="186"/>
        <v>0</v>
      </c>
      <c r="AM252" s="186">
        <f t="shared" si="187"/>
        <v>0</v>
      </c>
      <c r="AN252" s="198"/>
      <c r="AO252" s="198"/>
      <c r="AP252" s="198"/>
      <c r="AQ252" s="198"/>
      <c r="AR252" s="198"/>
      <c r="AS252" s="198"/>
      <c r="AT252" s="198"/>
      <c r="AU252" s="243"/>
      <c r="AV252" s="186">
        <f t="shared" si="196"/>
        <v>0</v>
      </c>
      <c r="AW252" s="277" t="e">
        <f t="shared" si="197"/>
        <v>#DIV/0!</v>
      </c>
      <c r="AX252" s="186">
        <f t="shared" si="188"/>
        <v>0</v>
      </c>
      <c r="AY252" s="186">
        <f t="shared" si="189"/>
        <v>0</v>
      </c>
      <c r="AZ252" s="198"/>
      <c r="BA252" s="198"/>
      <c r="BB252" s="198"/>
      <c r="BC252" s="198"/>
      <c r="BD252" s="198"/>
      <c r="BE252" s="198"/>
      <c r="BF252" s="198"/>
      <c r="BG252" s="198"/>
      <c r="BH252" s="186">
        <f t="shared" si="190"/>
        <v>0</v>
      </c>
      <c r="BI252" s="186">
        <f t="shared" si="191"/>
        <v>0</v>
      </c>
      <c r="BJ252" s="198"/>
      <c r="BK252" s="198"/>
      <c r="BL252" s="198"/>
      <c r="BM252" s="198"/>
      <c r="BN252" s="198"/>
      <c r="BO252" s="198"/>
      <c r="BP252" s="198"/>
      <c r="BQ252" s="402"/>
      <c r="BR252" s="413"/>
      <c r="BS252" s="413"/>
      <c r="BT252" s="413"/>
      <c r="BU252" s="413"/>
      <c r="BV252" s="413"/>
      <c r="BW252" s="413"/>
      <c r="BX252" s="413"/>
      <c r="BY252" s="413"/>
    </row>
    <row r="253" spans="1:77" s="21" customFormat="1" x14ac:dyDescent="0.25">
      <c r="A253" s="257">
        <v>19</v>
      </c>
      <c r="B253" s="42" t="s">
        <v>52</v>
      </c>
      <c r="C253" s="37"/>
      <c r="D253" s="208"/>
      <c r="E253" s="208"/>
      <c r="F253" s="186">
        <f t="shared" si="179"/>
        <v>0</v>
      </c>
      <c r="G253" s="186">
        <f t="shared" si="180"/>
        <v>0</v>
      </c>
      <c r="H253" s="149"/>
      <c r="I253" s="208"/>
      <c r="J253" s="208"/>
      <c r="K253" s="208"/>
      <c r="L253" s="208"/>
      <c r="M253" s="208"/>
      <c r="N253" s="208"/>
      <c r="O253" s="208"/>
      <c r="P253" s="186">
        <f t="shared" si="181"/>
        <v>0</v>
      </c>
      <c r="Q253" s="186">
        <f t="shared" si="192"/>
        <v>0</v>
      </c>
      <c r="R253" s="684" t="e">
        <f t="shared" si="193"/>
        <v>#DIV/0!</v>
      </c>
      <c r="S253" s="208"/>
      <c r="T253" s="208"/>
      <c r="U253" s="208"/>
      <c r="V253" s="186">
        <f t="shared" si="182"/>
        <v>0</v>
      </c>
      <c r="W253" s="186">
        <f t="shared" si="183"/>
        <v>0</v>
      </c>
      <c r="X253" s="208"/>
      <c r="Y253" s="208"/>
      <c r="Z253" s="208"/>
      <c r="AA253" s="208"/>
      <c r="AB253" s="208"/>
      <c r="AC253" s="208"/>
      <c r="AD253" s="208"/>
      <c r="AE253" s="208"/>
      <c r="AF253" s="186">
        <f t="shared" si="184"/>
        <v>0</v>
      </c>
      <c r="AG253" s="186">
        <f t="shared" si="194"/>
        <v>0</v>
      </c>
      <c r="AH253" s="256" t="e">
        <f t="shared" si="195"/>
        <v>#DIV/0!</v>
      </c>
      <c r="AI253" s="697"/>
      <c r="AJ253" s="207">
        <f t="shared" si="185"/>
        <v>0</v>
      </c>
      <c r="AK253" s="425"/>
      <c r="AL253" s="186">
        <f t="shared" si="186"/>
        <v>0</v>
      </c>
      <c r="AM253" s="186">
        <f t="shared" si="187"/>
        <v>0</v>
      </c>
      <c r="AN253" s="208"/>
      <c r="AO253" s="208"/>
      <c r="AP253" s="208"/>
      <c r="AQ253" s="208"/>
      <c r="AR253" s="208"/>
      <c r="AS253" s="208"/>
      <c r="AT253" s="208"/>
      <c r="AU253" s="242"/>
      <c r="AV253" s="186">
        <f t="shared" si="196"/>
        <v>0</v>
      </c>
      <c r="AW253" s="277" t="e">
        <f t="shared" si="197"/>
        <v>#DIV/0!</v>
      </c>
      <c r="AX253" s="186">
        <f t="shared" si="188"/>
        <v>0</v>
      </c>
      <c r="AY253" s="186">
        <f t="shared" si="189"/>
        <v>0</v>
      </c>
      <c r="AZ253" s="208"/>
      <c r="BA253" s="208"/>
      <c r="BB253" s="208"/>
      <c r="BC253" s="208"/>
      <c r="BD253" s="208"/>
      <c r="BE253" s="208"/>
      <c r="BF253" s="208"/>
      <c r="BG253" s="208"/>
      <c r="BH253" s="186">
        <f t="shared" si="190"/>
        <v>0</v>
      </c>
      <c r="BI253" s="186">
        <f t="shared" si="191"/>
        <v>0</v>
      </c>
      <c r="BJ253" s="208"/>
      <c r="BK253" s="208"/>
      <c r="BL253" s="208"/>
      <c r="BM253" s="208"/>
      <c r="BN253" s="208"/>
      <c r="BO253" s="208"/>
      <c r="BP253" s="208"/>
      <c r="BQ253" s="401"/>
      <c r="BR253" s="287"/>
      <c r="BS253" s="287"/>
      <c r="BT253" s="287"/>
      <c r="BU253" s="287"/>
      <c r="BV253" s="287"/>
      <c r="BW253" s="287"/>
      <c r="BX253" s="287"/>
      <c r="BY253" s="287"/>
    </row>
    <row r="254" spans="1:77" s="21" customFormat="1" hidden="1" x14ac:dyDescent="0.25">
      <c r="A254" s="23"/>
      <c r="B254" s="41"/>
      <c r="C254" s="450"/>
      <c r="D254" s="427"/>
      <c r="E254" s="427"/>
      <c r="F254" s="440">
        <f t="shared" si="179"/>
        <v>0</v>
      </c>
      <c r="G254" s="440">
        <f t="shared" si="180"/>
        <v>0</v>
      </c>
      <c r="H254" s="200"/>
      <c r="I254" s="200"/>
      <c r="J254" s="200"/>
      <c r="K254" s="200"/>
      <c r="L254" s="200"/>
      <c r="M254" s="200"/>
      <c r="N254" s="200"/>
      <c r="O254" s="200"/>
      <c r="P254" s="186">
        <f t="shared" si="181"/>
        <v>0</v>
      </c>
      <c r="Q254" s="186">
        <f t="shared" si="192"/>
        <v>0</v>
      </c>
      <c r="R254" s="684" t="e">
        <f t="shared" si="193"/>
        <v>#DIV/0!</v>
      </c>
      <c r="S254" s="200"/>
      <c r="T254" s="200"/>
      <c r="U254" s="200"/>
      <c r="V254" s="186">
        <f t="shared" si="182"/>
        <v>0</v>
      </c>
      <c r="W254" s="186">
        <f t="shared" si="183"/>
        <v>0</v>
      </c>
      <c r="X254" s="200"/>
      <c r="Y254" s="200"/>
      <c r="Z254" s="200"/>
      <c r="AA254" s="200"/>
      <c r="AB254" s="200"/>
      <c r="AC254" s="200"/>
      <c r="AD254" s="200"/>
      <c r="AE254" s="200"/>
      <c r="AF254" s="186">
        <f t="shared" si="184"/>
        <v>0</v>
      </c>
      <c r="AG254" s="186">
        <f t="shared" si="194"/>
        <v>0</v>
      </c>
      <c r="AH254" s="256" t="e">
        <f t="shared" si="195"/>
        <v>#DIV/0!</v>
      </c>
      <c r="AI254" s="695"/>
      <c r="AJ254" s="207">
        <f t="shared" si="185"/>
        <v>0</v>
      </c>
      <c r="AK254" s="425"/>
      <c r="AL254" s="440">
        <f t="shared" si="186"/>
        <v>0</v>
      </c>
      <c r="AM254" s="440">
        <f t="shared" si="187"/>
        <v>0</v>
      </c>
      <c r="AN254" s="427"/>
      <c r="AO254" s="427"/>
      <c r="AP254" s="427"/>
      <c r="AQ254" s="427"/>
      <c r="AR254" s="427"/>
      <c r="AS254" s="427"/>
      <c r="AT254" s="427"/>
      <c r="AU254" s="445"/>
      <c r="AV254" s="440">
        <f t="shared" si="196"/>
        <v>0</v>
      </c>
      <c r="AW254" s="441" t="e">
        <f t="shared" si="197"/>
        <v>#DIV/0!</v>
      </c>
      <c r="AX254" s="440">
        <f t="shared" si="188"/>
        <v>0</v>
      </c>
      <c r="AY254" s="440">
        <f t="shared" si="189"/>
        <v>0</v>
      </c>
      <c r="AZ254" s="427"/>
      <c r="BA254" s="427"/>
      <c r="BB254" s="427"/>
      <c r="BC254" s="427"/>
      <c r="BD254" s="427"/>
      <c r="BE254" s="427"/>
      <c r="BF254" s="427"/>
      <c r="BG254" s="427"/>
      <c r="BH254" s="440">
        <f t="shared" si="190"/>
        <v>0</v>
      </c>
      <c r="BI254" s="440">
        <f t="shared" si="191"/>
        <v>0</v>
      </c>
      <c r="BJ254" s="427"/>
      <c r="BK254" s="427"/>
      <c r="BL254" s="427"/>
      <c r="BM254" s="427"/>
      <c r="BN254" s="427"/>
      <c r="BO254" s="427"/>
      <c r="BP254" s="427"/>
      <c r="BQ254" s="446"/>
      <c r="BR254" s="413"/>
      <c r="BS254" s="413"/>
      <c r="BT254" s="413"/>
      <c r="BU254" s="413"/>
      <c r="BV254" s="413"/>
      <c r="BW254" s="413"/>
      <c r="BX254" s="413"/>
      <c r="BY254" s="413"/>
    </row>
    <row r="255" spans="1:77" s="24" customFormat="1" ht="31.5" x14ac:dyDescent="0.25">
      <c r="A255" s="516" t="s">
        <v>54</v>
      </c>
      <c r="B255" s="251" t="s">
        <v>55</v>
      </c>
      <c r="C255" s="251"/>
      <c r="D255" s="517">
        <f t="shared" ref="D255:AE255" si="200">D256+D295</f>
        <v>0</v>
      </c>
      <c r="E255" s="517">
        <f t="shared" si="200"/>
        <v>0</v>
      </c>
      <c r="F255" s="517">
        <f t="shared" si="179"/>
        <v>0</v>
      </c>
      <c r="G255" s="517">
        <f t="shared" si="180"/>
        <v>0</v>
      </c>
      <c r="H255" s="517">
        <f t="shared" si="200"/>
        <v>0</v>
      </c>
      <c r="I255" s="517">
        <f t="shared" si="200"/>
        <v>0</v>
      </c>
      <c r="J255" s="517">
        <f t="shared" si="200"/>
        <v>0</v>
      </c>
      <c r="K255" s="517">
        <f t="shared" si="200"/>
        <v>0</v>
      </c>
      <c r="L255" s="517">
        <f t="shared" si="200"/>
        <v>0</v>
      </c>
      <c r="M255" s="517">
        <f t="shared" si="200"/>
        <v>0</v>
      </c>
      <c r="N255" s="517">
        <f t="shared" si="200"/>
        <v>0</v>
      </c>
      <c r="O255" s="517">
        <f t="shared" si="200"/>
        <v>0</v>
      </c>
      <c r="P255" s="517">
        <f t="shared" si="181"/>
        <v>0</v>
      </c>
      <c r="Q255" s="517">
        <f t="shared" si="192"/>
        <v>0</v>
      </c>
      <c r="R255" s="685" t="e">
        <f t="shared" si="193"/>
        <v>#DIV/0!</v>
      </c>
      <c r="S255" s="517">
        <f t="shared" si="200"/>
        <v>0</v>
      </c>
      <c r="T255" s="517">
        <f t="shared" si="200"/>
        <v>0</v>
      </c>
      <c r="U255" s="517">
        <f t="shared" si="200"/>
        <v>0</v>
      </c>
      <c r="V255" s="517">
        <f t="shared" si="182"/>
        <v>0</v>
      </c>
      <c r="W255" s="517">
        <f t="shared" si="183"/>
        <v>0</v>
      </c>
      <c r="X255" s="517">
        <f t="shared" si="200"/>
        <v>0</v>
      </c>
      <c r="Y255" s="517">
        <f t="shared" si="200"/>
        <v>0</v>
      </c>
      <c r="Z255" s="517">
        <f t="shared" si="200"/>
        <v>0</v>
      </c>
      <c r="AA255" s="517">
        <f t="shared" si="200"/>
        <v>0</v>
      </c>
      <c r="AB255" s="517">
        <f t="shared" si="200"/>
        <v>0</v>
      </c>
      <c r="AC255" s="517">
        <f t="shared" si="200"/>
        <v>0</v>
      </c>
      <c r="AD255" s="517">
        <f t="shared" si="200"/>
        <v>0</v>
      </c>
      <c r="AE255" s="517">
        <f t="shared" si="200"/>
        <v>0</v>
      </c>
      <c r="AF255" s="517">
        <f t="shared" si="184"/>
        <v>0</v>
      </c>
      <c r="AG255" s="517">
        <f t="shared" si="194"/>
        <v>0</v>
      </c>
      <c r="AH255" s="688" t="e">
        <f t="shared" si="195"/>
        <v>#DIV/0!</v>
      </c>
      <c r="AI255" s="698"/>
      <c r="AJ255" s="517">
        <f t="shared" si="185"/>
        <v>0</v>
      </c>
      <c r="AK255" s="600"/>
      <c r="AL255" s="517">
        <f t="shared" si="186"/>
        <v>0</v>
      </c>
      <c r="AM255" s="517">
        <f t="shared" si="187"/>
        <v>0</v>
      </c>
      <c r="AN255" s="517">
        <f t="shared" ref="AN255:BP255" si="201">AN256+AN295</f>
        <v>0</v>
      </c>
      <c r="AO255" s="517">
        <f t="shared" si="201"/>
        <v>0</v>
      </c>
      <c r="AP255" s="517">
        <f t="shared" si="201"/>
        <v>0</v>
      </c>
      <c r="AQ255" s="517">
        <f t="shared" si="201"/>
        <v>0</v>
      </c>
      <c r="AR255" s="517">
        <f t="shared" si="201"/>
        <v>0</v>
      </c>
      <c r="AS255" s="517">
        <f t="shared" si="201"/>
        <v>0</v>
      </c>
      <c r="AT255" s="517">
        <f t="shared" si="201"/>
        <v>0</v>
      </c>
      <c r="AU255" s="517">
        <f t="shared" si="201"/>
        <v>0</v>
      </c>
      <c r="AV255" s="192">
        <f t="shared" si="196"/>
        <v>0</v>
      </c>
      <c r="AW255" s="599" t="e">
        <f t="shared" si="197"/>
        <v>#DIV/0!</v>
      </c>
      <c r="AX255" s="517">
        <f t="shared" si="188"/>
        <v>0</v>
      </c>
      <c r="AY255" s="517">
        <f t="shared" si="189"/>
        <v>0</v>
      </c>
      <c r="AZ255" s="517">
        <f t="shared" si="201"/>
        <v>0</v>
      </c>
      <c r="BA255" s="517">
        <f t="shared" si="201"/>
        <v>0</v>
      </c>
      <c r="BB255" s="517">
        <f t="shared" si="201"/>
        <v>0</v>
      </c>
      <c r="BC255" s="517">
        <f t="shared" si="201"/>
        <v>0</v>
      </c>
      <c r="BD255" s="517">
        <f t="shared" si="201"/>
        <v>0</v>
      </c>
      <c r="BE255" s="517">
        <f t="shared" si="201"/>
        <v>0</v>
      </c>
      <c r="BF255" s="517">
        <f t="shared" si="201"/>
        <v>0</v>
      </c>
      <c r="BG255" s="517">
        <f t="shared" si="201"/>
        <v>0</v>
      </c>
      <c r="BH255" s="517">
        <f t="shared" si="190"/>
        <v>0</v>
      </c>
      <c r="BI255" s="517">
        <f t="shared" si="191"/>
        <v>0</v>
      </c>
      <c r="BJ255" s="517">
        <f t="shared" si="201"/>
        <v>0</v>
      </c>
      <c r="BK255" s="517">
        <f t="shared" si="201"/>
        <v>0</v>
      </c>
      <c r="BL255" s="517">
        <f t="shared" si="201"/>
        <v>0</v>
      </c>
      <c r="BM255" s="517">
        <f t="shared" si="201"/>
        <v>0</v>
      </c>
      <c r="BN255" s="517">
        <f t="shared" si="201"/>
        <v>0</v>
      </c>
      <c r="BO255" s="517">
        <f t="shared" si="201"/>
        <v>0</v>
      </c>
      <c r="BP255" s="517">
        <f t="shared" si="201"/>
        <v>0</v>
      </c>
      <c r="BQ255" s="607">
        <f t="shared" ref="BQ255" si="202">BQ256+BQ295</f>
        <v>0</v>
      </c>
      <c r="BR255" s="677"/>
      <c r="BS255" s="677"/>
      <c r="BT255" s="677"/>
      <c r="BU255" s="677"/>
      <c r="BV255" s="677"/>
      <c r="BW255" s="677"/>
      <c r="BX255" s="677"/>
      <c r="BY255" s="677"/>
    </row>
    <row r="256" spans="1:77" s="21" customFormat="1" x14ac:dyDescent="0.25">
      <c r="A256" s="34" t="s">
        <v>56</v>
      </c>
      <c r="B256" s="33" t="s">
        <v>39</v>
      </c>
      <c r="C256" s="460"/>
      <c r="D256" s="461">
        <f t="shared" ref="D256:BO256" si="203">D257+D259+D261+D263+D265+D267+D269+D271+D273+D275+D277+D279+D281+D283+D285+D287+D289+D291+D293</f>
        <v>0</v>
      </c>
      <c r="E256" s="461">
        <f t="shared" si="203"/>
        <v>0</v>
      </c>
      <c r="F256" s="461">
        <f t="shared" si="203"/>
        <v>0</v>
      </c>
      <c r="G256" s="461">
        <f t="shared" si="203"/>
        <v>0</v>
      </c>
      <c r="H256" s="461">
        <f t="shared" si="203"/>
        <v>0</v>
      </c>
      <c r="I256" s="461">
        <f t="shared" si="203"/>
        <v>0</v>
      </c>
      <c r="J256" s="461">
        <f t="shared" si="203"/>
        <v>0</v>
      </c>
      <c r="K256" s="461">
        <f t="shared" si="203"/>
        <v>0</v>
      </c>
      <c r="L256" s="461">
        <f t="shared" si="203"/>
        <v>0</v>
      </c>
      <c r="M256" s="461">
        <f t="shared" si="203"/>
        <v>0</v>
      </c>
      <c r="N256" s="461">
        <f t="shared" si="203"/>
        <v>0</v>
      </c>
      <c r="O256" s="461">
        <f t="shared" si="203"/>
        <v>0</v>
      </c>
      <c r="P256" s="461">
        <f t="shared" si="203"/>
        <v>0</v>
      </c>
      <c r="Q256" s="461">
        <f t="shared" si="192"/>
        <v>0</v>
      </c>
      <c r="R256" s="461" t="e">
        <f t="shared" si="193"/>
        <v>#DIV/0!</v>
      </c>
      <c r="S256" s="461">
        <f t="shared" si="203"/>
        <v>0</v>
      </c>
      <c r="T256" s="461">
        <f t="shared" si="203"/>
        <v>0</v>
      </c>
      <c r="U256" s="461">
        <f t="shared" si="203"/>
        <v>0</v>
      </c>
      <c r="V256" s="461">
        <f t="shared" si="203"/>
        <v>0</v>
      </c>
      <c r="W256" s="461">
        <f t="shared" si="203"/>
        <v>0</v>
      </c>
      <c r="X256" s="461">
        <f t="shared" si="203"/>
        <v>0</v>
      </c>
      <c r="Y256" s="461">
        <f t="shared" si="203"/>
        <v>0</v>
      </c>
      <c r="Z256" s="461">
        <f t="shared" si="203"/>
        <v>0</v>
      </c>
      <c r="AA256" s="461">
        <f t="shared" si="203"/>
        <v>0</v>
      </c>
      <c r="AB256" s="461">
        <f t="shared" si="203"/>
        <v>0</v>
      </c>
      <c r="AC256" s="461">
        <f t="shared" si="203"/>
        <v>0</v>
      </c>
      <c r="AD256" s="461">
        <f t="shared" si="203"/>
        <v>0</v>
      </c>
      <c r="AE256" s="461">
        <f t="shared" si="203"/>
        <v>0</v>
      </c>
      <c r="AF256" s="461">
        <f t="shared" si="203"/>
        <v>0</v>
      </c>
      <c r="AG256" s="461">
        <f t="shared" si="194"/>
        <v>0</v>
      </c>
      <c r="AH256" s="461" t="e">
        <f t="shared" si="195"/>
        <v>#DIV/0!</v>
      </c>
      <c r="AI256" s="461"/>
      <c r="AJ256" s="461">
        <f t="shared" si="203"/>
        <v>0</v>
      </c>
      <c r="AK256" s="461">
        <f t="shared" si="203"/>
        <v>0</v>
      </c>
      <c r="AL256" s="461">
        <f t="shared" si="203"/>
        <v>0</v>
      </c>
      <c r="AM256" s="461">
        <f t="shared" si="203"/>
        <v>0</v>
      </c>
      <c r="AN256" s="461">
        <f t="shared" si="203"/>
        <v>0</v>
      </c>
      <c r="AO256" s="461">
        <f t="shared" si="203"/>
        <v>0</v>
      </c>
      <c r="AP256" s="461">
        <f t="shared" si="203"/>
        <v>0</v>
      </c>
      <c r="AQ256" s="461">
        <f t="shared" si="203"/>
        <v>0</v>
      </c>
      <c r="AR256" s="461">
        <f t="shared" si="203"/>
        <v>0</v>
      </c>
      <c r="AS256" s="461">
        <f t="shared" si="203"/>
        <v>0</v>
      </c>
      <c r="AT256" s="461">
        <f t="shared" si="203"/>
        <v>0</v>
      </c>
      <c r="AU256" s="461">
        <f t="shared" si="203"/>
        <v>0</v>
      </c>
      <c r="AV256" s="461">
        <f t="shared" si="196"/>
        <v>0</v>
      </c>
      <c r="AW256" s="461" t="e">
        <f t="shared" si="197"/>
        <v>#DIV/0!</v>
      </c>
      <c r="AX256" s="461">
        <f t="shared" si="203"/>
        <v>0</v>
      </c>
      <c r="AY256" s="461">
        <f t="shared" si="203"/>
        <v>0</v>
      </c>
      <c r="AZ256" s="461">
        <f t="shared" si="203"/>
        <v>0</v>
      </c>
      <c r="BA256" s="461">
        <f t="shared" si="203"/>
        <v>0</v>
      </c>
      <c r="BB256" s="461">
        <f t="shared" si="203"/>
        <v>0</v>
      </c>
      <c r="BC256" s="461">
        <f t="shared" si="203"/>
        <v>0</v>
      </c>
      <c r="BD256" s="461">
        <f t="shared" si="203"/>
        <v>0</v>
      </c>
      <c r="BE256" s="461">
        <f t="shared" si="203"/>
        <v>0</v>
      </c>
      <c r="BF256" s="461">
        <f t="shared" si="203"/>
        <v>0</v>
      </c>
      <c r="BG256" s="461">
        <f t="shared" si="203"/>
        <v>0</v>
      </c>
      <c r="BH256" s="461">
        <f t="shared" si="203"/>
        <v>0</v>
      </c>
      <c r="BI256" s="461">
        <f t="shared" si="203"/>
        <v>0</v>
      </c>
      <c r="BJ256" s="461">
        <f t="shared" si="203"/>
        <v>0</v>
      </c>
      <c r="BK256" s="461">
        <f t="shared" si="203"/>
        <v>0</v>
      </c>
      <c r="BL256" s="461">
        <f t="shared" si="203"/>
        <v>0</v>
      </c>
      <c r="BM256" s="461">
        <f t="shared" si="203"/>
        <v>0</v>
      </c>
      <c r="BN256" s="461">
        <f t="shared" si="203"/>
        <v>0</v>
      </c>
      <c r="BO256" s="461">
        <f t="shared" si="203"/>
        <v>0</v>
      </c>
      <c r="BP256" s="461">
        <f t="shared" ref="BP256:BQ256" si="204">BP257+BP259+BP261+BP263+BP265+BP267+BP269+BP271+BP273+BP275+BP277+BP279+BP281+BP283+BP285+BP287+BP289+BP291+BP293</f>
        <v>0</v>
      </c>
      <c r="BQ256" s="461">
        <f t="shared" si="204"/>
        <v>0</v>
      </c>
      <c r="BR256" s="287"/>
      <c r="BS256" s="287"/>
      <c r="BT256" s="287"/>
      <c r="BU256" s="287"/>
      <c r="BV256" s="287"/>
      <c r="BW256" s="287"/>
      <c r="BX256" s="287"/>
      <c r="BY256" s="287"/>
    </row>
    <row r="257" spans="1:77" s="21" customFormat="1" x14ac:dyDescent="0.25">
      <c r="A257" s="257">
        <v>1</v>
      </c>
      <c r="B257" s="42" t="s">
        <v>20</v>
      </c>
      <c r="C257" s="37"/>
      <c r="D257" s="207">
        <v>0</v>
      </c>
      <c r="E257" s="207">
        <v>0</v>
      </c>
      <c r="F257" s="186">
        <f t="shared" si="179"/>
        <v>0</v>
      </c>
      <c r="G257" s="186">
        <f t="shared" si="180"/>
        <v>0</v>
      </c>
      <c r="H257" s="207">
        <v>0</v>
      </c>
      <c r="I257" s="207">
        <v>0</v>
      </c>
      <c r="J257" s="207">
        <v>0</v>
      </c>
      <c r="K257" s="207">
        <v>0</v>
      </c>
      <c r="L257" s="207">
        <v>0</v>
      </c>
      <c r="M257" s="207">
        <v>0</v>
      </c>
      <c r="N257" s="207">
        <v>0</v>
      </c>
      <c r="O257" s="207">
        <v>0</v>
      </c>
      <c r="P257" s="186">
        <f t="shared" si="181"/>
        <v>0</v>
      </c>
      <c r="Q257" s="186">
        <f t="shared" si="192"/>
        <v>0</v>
      </c>
      <c r="R257" s="684" t="e">
        <f t="shared" si="193"/>
        <v>#DIV/0!</v>
      </c>
      <c r="S257" s="207">
        <v>0</v>
      </c>
      <c r="T257" s="207">
        <v>0</v>
      </c>
      <c r="U257" s="207">
        <v>0</v>
      </c>
      <c r="V257" s="186">
        <f t="shared" si="182"/>
        <v>0</v>
      </c>
      <c r="W257" s="186">
        <f t="shared" si="183"/>
        <v>0</v>
      </c>
      <c r="X257" s="207">
        <v>0</v>
      </c>
      <c r="Y257" s="207">
        <v>0</v>
      </c>
      <c r="Z257" s="207">
        <v>0</v>
      </c>
      <c r="AA257" s="207">
        <v>0</v>
      </c>
      <c r="AB257" s="207">
        <v>0</v>
      </c>
      <c r="AC257" s="207">
        <v>0</v>
      </c>
      <c r="AD257" s="207">
        <v>0</v>
      </c>
      <c r="AE257" s="207">
        <v>0</v>
      </c>
      <c r="AF257" s="186">
        <f t="shared" si="184"/>
        <v>0</v>
      </c>
      <c r="AG257" s="186">
        <f t="shared" si="194"/>
        <v>0</v>
      </c>
      <c r="AH257" s="256" t="e">
        <f t="shared" si="195"/>
        <v>#DIV/0!</v>
      </c>
      <c r="AI257" s="695"/>
      <c r="AJ257" s="207">
        <f t="shared" si="185"/>
        <v>0</v>
      </c>
      <c r="AK257" s="455"/>
      <c r="AL257" s="186">
        <f t="shared" si="186"/>
        <v>0</v>
      </c>
      <c r="AM257" s="186">
        <f t="shared" si="187"/>
        <v>0</v>
      </c>
      <c r="AN257" s="207">
        <v>0</v>
      </c>
      <c r="AO257" s="207">
        <v>0</v>
      </c>
      <c r="AP257" s="207">
        <v>0</v>
      </c>
      <c r="AQ257" s="207">
        <v>0</v>
      </c>
      <c r="AR257" s="207">
        <v>0</v>
      </c>
      <c r="AS257" s="207">
        <v>0</v>
      </c>
      <c r="AT257" s="207">
        <v>0</v>
      </c>
      <c r="AU257" s="241">
        <v>0</v>
      </c>
      <c r="AV257" s="207">
        <f t="shared" si="196"/>
        <v>0</v>
      </c>
      <c r="AW257" s="508" t="e">
        <f t="shared" si="197"/>
        <v>#DIV/0!</v>
      </c>
      <c r="AX257" s="207">
        <f t="shared" si="188"/>
        <v>0</v>
      </c>
      <c r="AY257" s="207">
        <f t="shared" si="189"/>
        <v>0</v>
      </c>
      <c r="AZ257" s="207">
        <v>0</v>
      </c>
      <c r="BA257" s="207">
        <v>0</v>
      </c>
      <c r="BB257" s="207">
        <v>0</v>
      </c>
      <c r="BC257" s="207">
        <v>0</v>
      </c>
      <c r="BD257" s="207">
        <v>0</v>
      </c>
      <c r="BE257" s="207">
        <v>0</v>
      </c>
      <c r="BF257" s="207">
        <v>0</v>
      </c>
      <c r="BG257" s="207">
        <v>0</v>
      </c>
      <c r="BH257" s="186">
        <f t="shared" si="190"/>
        <v>0</v>
      </c>
      <c r="BI257" s="186">
        <f t="shared" si="191"/>
        <v>0</v>
      </c>
      <c r="BJ257" s="207">
        <v>0</v>
      </c>
      <c r="BK257" s="207">
        <v>0</v>
      </c>
      <c r="BL257" s="207">
        <v>0</v>
      </c>
      <c r="BM257" s="207">
        <v>0</v>
      </c>
      <c r="BN257" s="207">
        <v>0</v>
      </c>
      <c r="BO257" s="207">
        <v>0</v>
      </c>
      <c r="BP257" s="207">
        <v>0</v>
      </c>
      <c r="BQ257" s="400">
        <v>0</v>
      </c>
      <c r="BR257" s="287"/>
      <c r="BS257" s="287"/>
      <c r="BT257" s="287"/>
      <c r="BU257" s="287"/>
      <c r="BV257" s="287"/>
      <c r="BW257" s="287"/>
      <c r="BX257" s="287"/>
      <c r="BY257" s="287"/>
    </row>
    <row r="258" spans="1:77" s="21" customFormat="1" hidden="1" x14ac:dyDescent="0.25">
      <c r="A258" s="23"/>
      <c r="B258" s="19"/>
      <c r="C258" s="37"/>
      <c r="D258" s="207"/>
      <c r="E258" s="207"/>
      <c r="F258" s="186">
        <f t="shared" si="179"/>
        <v>0</v>
      </c>
      <c r="G258" s="186">
        <f t="shared" si="180"/>
        <v>0</v>
      </c>
      <c r="H258" s="207"/>
      <c r="I258" s="207"/>
      <c r="J258" s="207"/>
      <c r="K258" s="207"/>
      <c r="L258" s="207"/>
      <c r="M258" s="207"/>
      <c r="N258" s="207"/>
      <c r="O258" s="207"/>
      <c r="P258" s="186">
        <f t="shared" si="181"/>
        <v>0</v>
      </c>
      <c r="Q258" s="186">
        <f t="shared" si="192"/>
        <v>0</v>
      </c>
      <c r="R258" s="684" t="e">
        <f t="shared" si="193"/>
        <v>#DIV/0!</v>
      </c>
      <c r="S258" s="207"/>
      <c r="T258" s="207"/>
      <c r="U258" s="207"/>
      <c r="V258" s="186">
        <f t="shared" si="182"/>
        <v>0</v>
      </c>
      <c r="W258" s="186">
        <f t="shared" si="183"/>
        <v>0</v>
      </c>
      <c r="X258" s="207"/>
      <c r="Y258" s="207"/>
      <c r="Z258" s="207"/>
      <c r="AA258" s="207"/>
      <c r="AB258" s="207"/>
      <c r="AC258" s="207"/>
      <c r="AD258" s="207"/>
      <c r="AE258" s="207"/>
      <c r="AF258" s="186">
        <f t="shared" si="184"/>
        <v>0</v>
      </c>
      <c r="AG258" s="186">
        <f t="shared" si="194"/>
        <v>0</v>
      </c>
      <c r="AH258" s="256" t="e">
        <f t="shared" si="195"/>
        <v>#DIV/0!</v>
      </c>
      <c r="AI258" s="695"/>
      <c r="AJ258" s="207">
        <f t="shared" si="185"/>
        <v>0</v>
      </c>
      <c r="AK258" s="455"/>
      <c r="AL258" s="186">
        <f t="shared" si="186"/>
        <v>0</v>
      </c>
      <c r="AM258" s="186">
        <f t="shared" si="187"/>
        <v>0</v>
      </c>
      <c r="AN258" s="207"/>
      <c r="AO258" s="207"/>
      <c r="AP258" s="207"/>
      <c r="AQ258" s="207"/>
      <c r="AR258" s="207"/>
      <c r="AS258" s="207"/>
      <c r="AT258" s="207"/>
      <c r="AU258" s="241"/>
      <c r="AV258" s="207">
        <f t="shared" si="196"/>
        <v>0</v>
      </c>
      <c r="AW258" s="508" t="e">
        <f t="shared" si="197"/>
        <v>#DIV/0!</v>
      </c>
      <c r="AX258" s="207">
        <f t="shared" si="188"/>
        <v>0</v>
      </c>
      <c r="AY258" s="207">
        <f t="shared" si="189"/>
        <v>0</v>
      </c>
      <c r="AZ258" s="207"/>
      <c r="BA258" s="207"/>
      <c r="BB258" s="207"/>
      <c r="BC258" s="207"/>
      <c r="BD258" s="207"/>
      <c r="BE258" s="207"/>
      <c r="BF258" s="207"/>
      <c r="BG258" s="207"/>
      <c r="BH258" s="186">
        <f t="shared" si="190"/>
        <v>0</v>
      </c>
      <c r="BI258" s="186">
        <f t="shared" si="191"/>
        <v>0</v>
      </c>
      <c r="BJ258" s="207"/>
      <c r="BK258" s="207"/>
      <c r="BL258" s="207"/>
      <c r="BM258" s="207"/>
      <c r="BN258" s="207"/>
      <c r="BO258" s="207"/>
      <c r="BP258" s="207"/>
      <c r="BQ258" s="400"/>
      <c r="BR258" s="413"/>
      <c r="BS258" s="413"/>
      <c r="BT258" s="413"/>
      <c r="BU258" s="413"/>
      <c r="BV258" s="413"/>
      <c r="BW258" s="413"/>
      <c r="BX258" s="413"/>
      <c r="BY258" s="413"/>
    </row>
    <row r="259" spans="1:77" s="21" customFormat="1" x14ac:dyDescent="0.25">
      <c r="A259" s="257">
        <v>2</v>
      </c>
      <c r="B259" s="42" t="s">
        <v>21</v>
      </c>
      <c r="C259" s="37"/>
      <c r="D259" s="207">
        <v>0</v>
      </c>
      <c r="E259" s="207">
        <v>0</v>
      </c>
      <c r="F259" s="186">
        <f t="shared" si="179"/>
        <v>0</v>
      </c>
      <c r="G259" s="186">
        <f t="shared" si="180"/>
        <v>0</v>
      </c>
      <c r="H259" s="207">
        <v>0</v>
      </c>
      <c r="I259" s="207">
        <v>0</v>
      </c>
      <c r="J259" s="207">
        <v>0</v>
      </c>
      <c r="K259" s="207">
        <v>0</v>
      </c>
      <c r="L259" s="207">
        <v>0</v>
      </c>
      <c r="M259" s="207">
        <v>0</v>
      </c>
      <c r="N259" s="207">
        <v>0</v>
      </c>
      <c r="O259" s="207">
        <v>0</v>
      </c>
      <c r="P259" s="186">
        <f t="shared" si="181"/>
        <v>0</v>
      </c>
      <c r="Q259" s="186">
        <f t="shared" si="192"/>
        <v>0</v>
      </c>
      <c r="R259" s="684" t="e">
        <f t="shared" si="193"/>
        <v>#DIV/0!</v>
      </c>
      <c r="S259" s="207">
        <v>0</v>
      </c>
      <c r="T259" s="207">
        <v>0</v>
      </c>
      <c r="U259" s="207">
        <v>0</v>
      </c>
      <c r="V259" s="186">
        <f t="shared" si="182"/>
        <v>0</v>
      </c>
      <c r="W259" s="186">
        <f t="shared" si="183"/>
        <v>0</v>
      </c>
      <c r="X259" s="207">
        <v>0</v>
      </c>
      <c r="Y259" s="207">
        <v>0</v>
      </c>
      <c r="Z259" s="207">
        <v>0</v>
      </c>
      <c r="AA259" s="207">
        <v>0</v>
      </c>
      <c r="AB259" s="207">
        <v>0</v>
      </c>
      <c r="AC259" s="207">
        <v>0</v>
      </c>
      <c r="AD259" s="207">
        <v>0</v>
      </c>
      <c r="AE259" s="207">
        <v>0</v>
      </c>
      <c r="AF259" s="186">
        <f t="shared" si="184"/>
        <v>0</v>
      </c>
      <c r="AG259" s="186">
        <f t="shared" si="194"/>
        <v>0</v>
      </c>
      <c r="AH259" s="256" t="e">
        <f t="shared" si="195"/>
        <v>#DIV/0!</v>
      </c>
      <c r="AI259" s="695"/>
      <c r="AJ259" s="207">
        <f t="shared" si="185"/>
        <v>0</v>
      </c>
      <c r="AK259" s="455"/>
      <c r="AL259" s="186">
        <f t="shared" si="186"/>
        <v>0</v>
      </c>
      <c r="AM259" s="186">
        <f t="shared" si="187"/>
        <v>0</v>
      </c>
      <c r="AN259" s="207">
        <v>0</v>
      </c>
      <c r="AO259" s="207">
        <v>0</v>
      </c>
      <c r="AP259" s="207">
        <v>0</v>
      </c>
      <c r="AQ259" s="207">
        <v>0</v>
      </c>
      <c r="AR259" s="207">
        <v>0</v>
      </c>
      <c r="AS259" s="207">
        <v>0</v>
      </c>
      <c r="AT259" s="207">
        <v>0</v>
      </c>
      <c r="AU259" s="241">
        <v>0</v>
      </c>
      <c r="AV259" s="207">
        <f t="shared" si="196"/>
        <v>0</v>
      </c>
      <c r="AW259" s="508" t="e">
        <f t="shared" si="197"/>
        <v>#DIV/0!</v>
      </c>
      <c r="AX259" s="207">
        <f t="shared" si="188"/>
        <v>0</v>
      </c>
      <c r="AY259" s="207">
        <f t="shared" si="189"/>
        <v>0</v>
      </c>
      <c r="AZ259" s="207">
        <v>0</v>
      </c>
      <c r="BA259" s="207">
        <v>0</v>
      </c>
      <c r="BB259" s="207">
        <v>0</v>
      </c>
      <c r="BC259" s="207">
        <v>0</v>
      </c>
      <c r="BD259" s="207">
        <v>0</v>
      </c>
      <c r="BE259" s="207">
        <v>0</v>
      </c>
      <c r="BF259" s="207">
        <v>0</v>
      </c>
      <c r="BG259" s="207">
        <v>0</v>
      </c>
      <c r="BH259" s="186">
        <f t="shared" si="190"/>
        <v>0</v>
      </c>
      <c r="BI259" s="186">
        <f t="shared" si="191"/>
        <v>0</v>
      </c>
      <c r="BJ259" s="207">
        <v>0</v>
      </c>
      <c r="BK259" s="207">
        <v>0</v>
      </c>
      <c r="BL259" s="207">
        <v>0</v>
      </c>
      <c r="BM259" s="207">
        <v>0</v>
      </c>
      <c r="BN259" s="207">
        <v>0</v>
      </c>
      <c r="BO259" s="207">
        <v>0</v>
      </c>
      <c r="BP259" s="207">
        <v>0</v>
      </c>
      <c r="BQ259" s="400">
        <v>0</v>
      </c>
      <c r="BR259" s="287"/>
      <c r="BS259" s="287"/>
      <c r="BT259" s="287"/>
      <c r="BU259" s="287"/>
      <c r="BV259" s="287"/>
      <c r="BW259" s="287"/>
      <c r="BX259" s="287"/>
      <c r="BY259" s="287"/>
    </row>
    <row r="260" spans="1:77" s="21" customFormat="1" hidden="1" x14ac:dyDescent="0.25">
      <c r="A260" s="23"/>
      <c r="B260" s="19"/>
      <c r="C260" s="37"/>
      <c r="D260" s="207"/>
      <c r="E260" s="207"/>
      <c r="F260" s="186">
        <f t="shared" si="179"/>
        <v>0</v>
      </c>
      <c r="G260" s="186">
        <f t="shared" si="180"/>
        <v>0</v>
      </c>
      <c r="H260" s="207"/>
      <c r="I260" s="207"/>
      <c r="J260" s="207"/>
      <c r="K260" s="207"/>
      <c r="L260" s="207"/>
      <c r="M260" s="207"/>
      <c r="N260" s="207"/>
      <c r="O260" s="207"/>
      <c r="P260" s="186">
        <f t="shared" si="181"/>
        <v>0</v>
      </c>
      <c r="Q260" s="186">
        <f t="shared" si="192"/>
        <v>0</v>
      </c>
      <c r="R260" s="684" t="e">
        <f t="shared" si="193"/>
        <v>#DIV/0!</v>
      </c>
      <c r="S260" s="207"/>
      <c r="T260" s="207"/>
      <c r="U260" s="207"/>
      <c r="V260" s="186">
        <f t="shared" si="182"/>
        <v>0</v>
      </c>
      <c r="W260" s="186">
        <f t="shared" si="183"/>
        <v>0</v>
      </c>
      <c r="X260" s="207"/>
      <c r="Y260" s="207"/>
      <c r="Z260" s="207"/>
      <c r="AA260" s="207"/>
      <c r="AB260" s="207"/>
      <c r="AC260" s="207"/>
      <c r="AD260" s="207"/>
      <c r="AE260" s="207"/>
      <c r="AF260" s="186">
        <f t="shared" si="184"/>
        <v>0</v>
      </c>
      <c r="AG260" s="186">
        <f t="shared" si="194"/>
        <v>0</v>
      </c>
      <c r="AH260" s="256" t="e">
        <f t="shared" si="195"/>
        <v>#DIV/0!</v>
      </c>
      <c r="AI260" s="695"/>
      <c r="AJ260" s="207">
        <f t="shared" si="185"/>
        <v>0</v>
      </c>
      <c r="AK260" s="455"/>
      <c r="AL260" s="186">
        <f t="shared" si="186"/>
        <v>0</v>
      </c>
      <c r="AM260" s="186">
        <f t="shared" si="187"/>
        <v>0</v>
      </c>
      <c r="AN260" s="207"/>
      <c r="AO260" s="207"/>
      <c r="AP260" s="207"/>
      <c r="AQ260" s="207"/>
      <c r="AR260" s="207"/>
      <c r="AS260" s="207"/>
      <c r="AT260" s="207"/>
      <c r="AU260" s="241"/>
      <c r="AV260" s="207">
        <f t="shared" si="196"/>
        <v>0</v>
      </c>
      <c r="AW260" s="508" t="e">
        <f t="shared" si="197"/>
        <v>#DIV/0!</v>
      </c>
      <c r="AX260" s="207">
        <f t="shared" si="188"/>
        <v>0</v>
      </c>
      <c r="AY260" s="207">
        <f t="shared" si="189"/>
        <v>0</v>
      </c>
      <c r="AZ260" s="207"/>
      <c r="BA260" s="207"/>
      <c r="BB260" s="207"/>
      <c r="BC260" s="207"/>
      <c r="BD260" s="207"/>
      <c r="BE260" s="207"/>
      <c r="BF260" s="207"/>
      <c r="BG260" s="207"/>
      <c r="BH260" s="186">
        <f t="shared" si="190"/>
        <v>0</v>
      </c>
      <c r="BI260" s="186">
        <f t="shared" si="191"/>
        <v>0</v>
      </c>
      <c r="BJ260" s="207"/>
      <c r="BK260" s="207"/>
      <c r="BL260" s="207"/>
      <c r="BM260" s="207"/>
      <c r="BN260" s="207"/>
      <c r="BO260" s="207"/>
      <c r="BP260" s="207"/>
      <c r="BQ260" s="400"/>
      <c r="BR260" s="413"/>
      <c r="BS260" s="413"/>
      <c r="BT260" s="413"/>
      <c r="BU260" s="413"/>
      <c r="BV260" s="413"/>
      <c r="BW260" s="413"/>
      <c r="BX260" s="413"/>
      <c r="BY260" s="413"/>
    </row>
    <row r="261" spans="1:77" s="21" customFormat="1" x14ac:dyDescent="0.25">
      <c r="A261" s="257">
        <v>3</v>
      </c>
      <c r="B261" s="42" t="s">
        <v>22</v>
      </c>
      <c r="C261" s="37"/>
      <c r="D261" s="207">
        <v>0</v>
      </c>
      <c r="E261" s="207">
        <v>0</v>
      </c>
      <c r="F261" s="186">
        <f t="shared" si="179"/>
        <v>0</v>
      </c>
      <c r="G261" s="186">
        <f t="shared" si="180"/>
        <v>0</v>
      </c>
      <c r="H261" s="207">
        <v>0</v>
      </c>
      <c r="I261" s="207">
        <v>0</v>
      </c>
      <c r="J261" s="207">
        <v>0</v>
      </c>
      <c r="K261" s="207">
        <v>0</v>
      </c>
      <c r="L261" s="207">
        <v>0</v>
      </c>
      <c r="M261" s="207">
        <v>0</v>
      </c>
      <c r="N261" s="207">
        <v>0</v>
      </c>
      <c r="O261" s="207">
        <v>0</v>
      </c>
      <c r="P261" s="186">
        <f t="shared" si="181"/>
        <v>0</v>
      </c>
      <c r="Q261" s="186">
        <f t="shared" si="192"/>
        <v>0</v>
      </c>
      <c r="R261" s="684" t="e">
        <f t="shared" si="193"/>
        <v>#DIV/0!</v>
      </c>
      <c r="S261" s="207">
        <v>0</v>
      </c>
      <c r="T261" s="207">
        <v>0</v>
      </c>
      <c r="U261" s="207">
        <v>0</v>
      </c>
      <c r="V261" s="186">
        <f t="shared" si="182"/>
        <v>0</v>
      </c>
      <c r="W261" s="186">
        <f t="shared" si="183"/>
        <v>0</v>
      </c>
      <c r="X261" s="207">
        <v>0</v>
      </c>
      <c r="Y261" s="207">
        <v>0</v>
      </c>
      <c r="Z261" s="207">
        <v>0</v>
      </c>
      <c r="AA261" s="207">
        <v>0</v>
      </c>
      <c r="AB261" s="207">
        <v>0</v>
      </c>
      <c r="AC261" s="207">
        <v>0</v>
      </c>
      <c r="AD261" s="207">
        <v>0</v>
      </c>
      <c r="AE261" s="207">
        <v>0</v>
      </c>
      <c r="AF261" s="186">
        <f t="shared" si="184"/>
        <v>0</v>
      </c>
      <c r="AG261" s="186">
        <f t="shared" si="194"/>
        <v>0</v>
      </c>
      <c r="AH261" s="256" t="e">
        <f t="shared" si="195"/>
        <v>#DIV/0!</v>
      </c>
      <c r="AI261" s="695"/>
      <c r="AJ261" s="207">
        <f t="shared" si="185"/>
        <v>0</v>
      </c>
      <c r="AK261" s="455"/>
      <c r="AL261" s="186">
        <f t="shared" si="186"/>
        <v>0</v>
      </c>
      <c r="AM261" s="186">
        <f t="shared" si="187"/>
        <v>0</v>
      </c>
      <c r="AN261" s="207">
        <v>0</v>
      </c>
      <c r="AO261" s="207">
        <v>0</v>
      </c>
      <c r="AP261" s="207">
        <v>0</v>
      </c>
      <c r="AQ261" s="207">
        <v>0</v>
      </c>
      <c r="AR261" s="207">
        <v>0</v>
      </c>
      <c r="AS261" s="207">
        <v>0</v>
      </c>
      <c r="AT261" s="207">
        <v>0</v>
      </c>
      <c r="AU261" s="241">
        <v>0</v>
      </c>
      <c r="AV261" s="207">
        <f t="shared" si="196"/>
        <v>0</v>
      </c>
      <c r="AW261" s="508" t="e">
        <f t="shared" si="197"/>
        <v>#DIV/0!</v>
      </c>
      <c r="AX261" s="207">
        <f t="shared" si="188"/>
        <v>0</v>
      </c>
      <c r="AY261" s="207">
        <f t="shared" si="189"/>
        <v>0</v>
      </c>
      <c r="AZ261" s="207">
        <v>0</v>
      </c>
      <c r="BA261" s="207">
        <v>0</v>
      </c>
      <c r="BB261" s="207">
        <v>0</v>
      </c>
      <c r="BC261" s="207">
        <v>0</v>
      </c>
      <c r="BD261" s="207">
        <v>0</v>
      </c>
      <c r="BE261" s="207">
        <v>0</v>
      </c>
      <c r="BF261" s="207">
        <v>0</v>
      </c>
      <c r="BG261" s="207">
        <v>0</v>
      </c>
      <c r="BH261" s="186">
        <f t="shared" si="190"/>
        <v>0</v>
      </c>
      <c r="BI261" s="186">
        <f t="shared" si="191"/>
        <v>0</v>
      </c>
      <c r="BJ261" s="207">
        <v>0</v>
      </c>
      <c r="BK261" s="207">
        <v>0</v>
      </c>
      <c r="BL261" s="207">
        <v>0</v>
      </c>
      <c r="BM261" s="207">
        <v>0</v>
      </c>
      <c r="BN261" s="207">
        <v>0</v>
      </c>
      <c r="BO261" s="207">
        <v>0</v>
      </c>
      <c r="BP261" s="207">
        <v>0</v>
      </c>
      <c r="BQ261" s="400">
        <v>0</v>
      </c>
      <c r="BR261" s="287"/>
      <c r="BS261" s="287"/>
      <c r="BT261" s="287"/>
      <c r="BU261" s="287"/>
      <c r="BV261" s="287"/>
      <c r="BW261" s="287"/>
      <c r="BX261" s="287"/>
      <c r="BY261" s="287"/>
    </row>
    <row r="262" spans="1:77" s="21" customFormat="1" hidden="1" x14ac:dyDescent="0.25">
      <c r="A262" s="23"/>
      <c r="B262" s="19"/>
      <c r="C262" s="37"/>
      <c r="D262" s="207"/>
      <c r="E262" s="207"/>
      <c r="F262" s="186">
        <f t="shared" si="179"/>
        <v>0</v>
      </c>
      <c r="G262" s="186">
        <f t="shared" si="180"/>
        <v>0</v>
      </c>
      <c r="H262" s="207"/>
      <c r="I262" s="207"/>
      <c r="J262" s="207"/>
      <c r="K262" s="207"/>
      <c r="L262" s="207"/>
      <c r="M262" s="207"/>
      <c r="N262" s="207"/>
      <c r="O262" s="207"/>
      <c r="P262" s="186">
        <f t="shared" si="181"/>
        <v>0</v>
      </c>
      <c r="Q262" s="186">
        <f t="shared" si="192"/>
        <v>0</v>
      </c>
      <c r="R262" s="684" t="e">
        <f t="shared" si="193"/>
        <v>#DIV/0!</v>
      </c>
      <c r="S262" s="207"/>
      <c r="T262" s="207"/>
      <c r="U262" s="207"/>
      <c r="V262" s="186">
        <f t="shared" si="182"/>
        <v>0</v>
      </c>
      <c r="W262" s="186">
        <f t="shared" si="183"/>
        <v>0</v>
      </c>
      <c r="X262" s="207"/>
      <c r="Y262" s="207"/>
      <c r="Z262" s="207"/>
      <c r="AA262" s="207"/>
      <c r="AB262" s="207"/>
      <c r="AC262" s="207"/>
      <c r="AD262" s="207"/>
      <c r="AE262" s="207"/>
      <c r="AF262" s="186">
        <f t="shared" si="184"/>
        <v>0</v>
      </c>
      <c r="AG262" s="186">
        <f t="shared" si="194"/>
        <v>0</v>
      </c>
      <c r="AH262" s="256" t="e">
        <f t="shared" si="195"/>
        <v>#DIV/0!</v>
      </c>
      <c r="AI262" s="695"/>
      <c r="AJ262" s="207">
        <f t="shared" si="185"/>
        <v>0</v>
      </c>
      <c r="AK262" s="455"/>
      <c r="AL262" s="186">
        <f t="shared" si="186"/>
        <v>0</v>
      </c>
      <c r="AM262" s="186">
        <f t="shared" si="187"/>
        <v>0</v>
      </c>
      <c r="AN262" s="207"/>
      <c r="AO262" s="207"/>
      <c r="AP262" s="207"/>
      <c r="AQ262" s="207"/>
      <c r="AR262" s="207"/>
      <c r="AS262" s="207"/>
      <c r="AT262" s="207"/>
      <c r="AU262" s="241"/>
      <c r="AV262" s="207">
        <f t="shared" si="196"/>
        <v>0</v>
      </c>
      <c r="AW262" s="508" t="e">
        <f t="shared" si="197"/>
        <v>#DIV/0!</v>
      </c>
      <c r="AX262" s="207">
        <f t="shared" si="188"/>
        <v>0</v>
      </c>
      <c r="AY262" s="207">
        <f t="shared" si="189"/>
        <v>0</v>
      </c>
      <c r="AZ262" s="207"/>
      <c r="BA262" s="207"/>
      <c r="BB262" s="207"/>
      <c r="BC262" s="207"/>
      <c r="BD262" s="207"/>
      <c r="BE262" s="207"/>
      <c r="BF262" s="207"/>
      <c r="BG262" s="207"/>
      <c r="BH262" s="186">
        <f t="shared" si="190"/>
        <v>0</v>
      </c>
      <c r="BI262" s="186">
        <f t="shared" si="191"/>
        <v>0</v>
      </c>
      <c r="BJ262" s="207"/>
      <c r="BK262" s="207"/>
      <c r="BL262" s="207"/>
      <c r="BM262" s="207"/>
      <c r="BN262" s="207"/>
      <c r="BO262" s="207"/>
      <c r="BP262" s="207"/>
      <c r="BQ262" s="400"/>
      <c r="BR262" s="413"/>
      <c r="BS262" s="413"/>
      <c r="BT262" s="413"/>
      <c r="BU262" s="413"/>
      <c r="BV262" s="413"/>
      <c r="BW262" s="413"/>
      <c r="BX262" s="413"/>
      <c r="BY262" s="413"/>
    </row>
    <row r="263" spans="1:77" s="21" customFormat="1" x14ac:dyDescent="0.25">
      <c r="A263" s="257">
        <v>4</v>
      </c>
      <c r="B263" s="42" t="s">
        <v>23</v>
      </c>
      <c r="C263" s="37"/>
      <c r="D263" s="207">
        <v>0</v>
      </c>
      <c r="E263" s="207">
        <v>0</v>
      </c>
      <c r="F263" s="186">
        <f t="shared" si="179"/>
        <v>0</v>
      </c>
      <c r="G263" s="186">
        <f t="shared" si="180"/>
        <v>0</v>
      </c>
      <c r="H263" s="207">
        <v>0</v>
      </c>
      <c r="I263" s="207">
        <v>0</v>
      </c>
      <c r="J263" s="207">
        <v>0</v>
      </c>
      <c r="K263" s="207">
        <v>0</v>
      </c>
      <c r="L263" s="207">
        <v>0</v>
      </c>
      <c r="M263" s="207">
        <v>0</v>
      </c>
      <c r="N263" s="207">
        <v>0</v>
      </c>
      <c r="O263" s="207">
        <v>0</v>
      </c>
      <c r="P263" s="186">
        <f t="shared" si="181"/>
        <v>0</v>
      </c>
      <c r="Q263" s="186">
        <f t="shared" si="192"/>
        <v>0</v>
      </c>
      <c r="R263" s="684" t="e">
        <f t="shared" si="193"/>
        <v>#DIV/0!</v>
      </c>
      <c r="S263" s="207">
        <v>0</v>
      </c>
      <c r="T263" s="207">
        <v>0</v>
      </c>
      <c r="U263" s="207">
        <v>0</v>
      </c>
      <c r="V263" s="186">
        <f t="shared" si="182"/>
        <v>0</v>
      </c>
      <c r="W263" s="186">
        <f t="shared" si="183"/>
        <v>0</v>
      </c>
      <c r="X263" s="207">
        <v>0</v>
      </c>
      <c r="Y263" s="207">
        <v>0</v>
      </c>
      <c r="Z263" s="207">
        <v>0</v>
      </c>
      <c r="AA263" s="207">
        <v>0</v>
      </c>
      <c r="AB263" s="207">
        <v>0</v>
      </c>
      <c r="AC263" s="207">
        <v>0</v>
      </c>
      <c r="AD263" s="207">
        <v>0</v>
      </c>
      <c r="AE263" s="207">
        <v>0</v>
      </c>
      <c r="AF263" s="186">
        <f t="shared" si="184"/>
        <v>0</v>
      </c>
      <c r="AG263" s="186">
        <f t="shared" si="194"/>
        <v>0</v>
      </c>
      <c r="AH263" s="256" t="e">
        <f t="shared" si="195"/>
        <v>#DIV/0!</v>
      </c>
      <c r="AI263" s="695"/>
      <c r="AJ263" s="207">
        <f t="shared" si="185"/>
        <v>0</v>
      </c>
      <c r="AK263" s="455"/>
      <c r="AL263" s="186">
        <f t="shared" si="186"/>
        <v>0</v>
      </c>
      <c r="AM263" s="186">
        <f t="shared" si="187"/>
        <v>0</v>
      </c>
      <c r="AN263" s="207">
        <v>0</v>
      </c>
      <c r="AO263" s="207">
        <v>0</v>
      </c>
      <c r="AP263" s="207">
        <v>0</v>
      </c>
      <c r="AQ263" s="207">
        <v>0</v>
      </c>
      <c r="AR263" s="207">
        <v>0</v>
      </c>
      <c r="AS263" s="207">
        <v>0</v>
      </c>
      <c r="AT263" s="207">
        <v>0</v>
      </c>
      <c r="AU263" s="241">
        <v>0</v>
      </c>
      <c r="AV263" s="207">
        <f t="shared" si="196"/>
        <v>0</v>
      </c>
      <c r="AW263" s="508" t="e">
        <f t="shared" si="197"/>
        <v>#DIV/0!</v>
      </c>
      <c r="AX263" s="207">
        <f t="shared" si="188"/>
        <v>0</v>
      </c>
      <c r="AY263" s="207">
        <f t="shared" si="189"/>
        <v>0</v>
      </c>
      <c r="AZ263" s="207">
        <v>0</v>
      </c>
      <c r="BA263" s="207">
        <v>0</v>
      </c>
      <c r="BB263" s="207">
        <v>0</v>
      </c>
      <c r="BC263" s="207">
        <v>0</v>
      </c>
      <c r="BD263" s="207">
        <v>0</v>
      </c>
      <c r="BE263" s="207">
        <v>0</v>
      </c>
      <c r="BF263" s="207">
        <v>0</v>
      </c>
      <c r="BG263" s="207">
        <v>0</v>
      </c>
      <c r="BH263" s="186">
        <f t="shared" si="190"/>
        <v>0</v>
      </c>
      <c r="BI263" s="186">
        <f t="shared" si="191"/>
        <v>0</v>
      </c>
      <c r="BJ263" s="207">
        <v>0</v>
      </c>
      <c r="BK263" s="207">
        <v>0</v>
      </c>
      <c r="BL263" s="207">
        <v>0</v>
      </c>
      <c r="BM263" s="207">
        <v>0</v>
      </c>
      <c r="BN263" s="207">
        <v>0</v>
      </c>
      <c r="BO263" s="207">
        <v>0</v>
      </c>
      <c r="BP263" s="207">
        <v>0</v>
      </c>
      <c r="BQ263" s="400">
        <v>0</v>
      </c>
      <c r="BR263" s="287"/>
      <c r="BS263" s="287"/>
      <c r="BT263" s="287"/>
      <c r="BU263" s="287"/>
      <c r="BV263" s="287"/>
      <c r="BW263" s="287"/>
      <c r="BX263" s="287"/>
      <c r="BY263" s="287"/>
    </row>
    <row r="264" spans="1:77" s="21" customFormat="1" hidden="1" x14ac:dyDescent="0.25">
      <c r="A264" s="23"/>
      <c r="B264" s="19"/>
      <c r="C264" s="37"/>
      <c r="D264" s="200"/>
      <c r="E264" s="200"/>
      <c r="F264" s="186">
        <f t="shared" si="179"/>
        <v>0</v>
      </c>
      <c r="G264" s="186">
        <f t="shared" si="180"/>
        <v>0</v>
      </c>
      <c r="H264" s="200"/>
      <c r="I264" s="200"/>
      <c r="J264" s="200"/>
      <c r="K264" s="200"/>
      <c r="L264" s="200"/>
      <c r="M264" s="200"/>
      <c r="N264" s="200"/>
      <c r="O264" s="200"/>
      <c r="P264" s="186">
        <f t="shared" si="181"/>
        <v>0</v>
      </c>
      <c r="Q264" s="186">
        <f t="shared" si="192"/>
        <v>0</v>
      </c>
      <c r="R264" s="684" t="e">
        <f t="shared" si="193"/>
        <v>#DIV/0!</v>
      </c>
      <c r="S264" s="200"/>
      <c r="T264" s="200"/>
      <c r="U264" s="200"/>
      <c r="V264" s="186">
        <f t="shared" si="182"/>
        <v>0</v>
      </c>
      <c r="W264" s="186">
        <f t="shared" si="183"/>
        <v>0</v>
      </c>
      <c r="X264" s="200"/>
      <c r="Y264" s="200"/>
      <c r="Z264" s="200"/>
      <c r="AA264" s="200"/>
      <c r="AB264" s="200"/>
      <c r="AC264" s="200"/>
      <c r="AD264" s="200"/>
      <c r="AE264" s="200"/>
      <c r="AF264" s="186">
        <f t="shared" si="184"/>
        <v>0</v>
      </c>
      <c r="AG264" s="186">
        <f t="shared" si="194"/>
        <v>0</v>
      </c>
      <c r="AH264" s="256" t="e">
        <f t="shared" si="195"/>
        <v>#DIV/0!</v>
      </c>
      <c r="AI264" s="695"/>
      <c r="AJ264" s="207">
        <f t="shared" si="185"/>
        <v>0</v>
      </c>
      <c r="AK264" s="455"/>
      <c r="AL264" s="186">
        <f t="shared" si="186"/>
        <v>0</v>
      </c>
      <c r="AM264" s="186">
        <f t="shared" si="187"/>
        <v>0</v>
      </c>
      <c r="AN264" s="200"/>
      <c r="AO264" s="200"/>
      <c r="AP264" s="200"/>
      <c r="AQ264" s="200"/>
      <c r="AR264" s="200"/>
      <c r="AS264" s="200"/>
      <c r="AT264" s="200"/>
      <c r="AU264" s="238"/>
      <c r="AV264" s="207">
        <f t="shared" si="196"/>
        <v>0</v>
      </c>
      <c r="AW264" s="508" t="e">
        <f t="shared" si="197"/>
        <v>#DIV/0!</v>
      </c>
      <c r="AX264" s="207">
        <f t="shared" si="188"/>
        <v>0</v>
      </c>
      <c r="AY264" s="207">
        <f t="shared" si="189"/>
        <v>0</v>
      </c>
      <c r="AZ264" s="200"/>
      <c r="BA264" s="200"/>
      <c r="BB264" s="200"/>
      <c r="BC264" s="200"/>
      <c r="BD264" s="200"/>
      <c r="BE264" s="200"/>
      <c r="BF264" s="200"/>
      <c r="BG264" s="200"/>
      <c r="BH264" s="186">
        <f t="shared" si="190"/>
        <v>0</v>
      </c>
      <c r="BI264" s="186">
        <f t="shared" si="191"/>
        <v>0</v>
      </c>
      <c r="BJ264" s="200"/>
      <c r="BK264" s="200"/>
      <c r="BL264" s="200"/>
      <c r="BM264" s="200"/>
      <c r="BN264" s="200"/>
      <c r="BO264" s="200"/>
      <c r="BP264" s="200"/>
      <c r="BQ264" s="397"/>
      <c r="BR264" s="413"/>
      <c r="BS264" s="413"/>
      <c r="BT264" s="413"/>
      <c r="BU264" s="413"/>
      <c r="BV264" s="413"/>
      <c r="BW264" s="413"/>
      <c r="BX264" s="413"/>
      <c r="BY264" s="413"/>
    </row>
    <row r="265" spans="1:77" x14ac:dyDescent="0.25">
      <c r="A265" s="257">
        <v>5</v>
      </c>
      <c r="B265" s="42" t="s">
        <v>46</v>
      </c>
      <c r="C265" s="391"/>
      <c r="D265" s="212">
        <f t="shared" ref="D265:O265" si="205">SUM(D266:D266)</f>
        <v>0</v>
      </c>
      <c r="E265" s="212">
        <f t="shared" si="205"/>
        <v>0</v>
      </c>
      <c r="F265" s="148">
        <f t="shared" si="179"/>
        <v>0</v>
      </c>
      <c r="G265" s="148">
        <f t="shared" si="180"/>
        <v>0</v>
      </c>
      <c r="H265" s="212">
        <f t="shared" si="205"/>
        <v>0</v>
      </c>
      <c r="I265" s="212">
        <f t="shared" si="205"/>
        <v>0</v>
      </c>
      <c r="J265" s="212">
        <f t="shared" si="205"/>
        <v>0</v>
      </c>
      <c r="K265" s="212">
        <f t="shared" si="205"/>
        <v>0</v>
      </c>
      <c r="L265" s="212">
        <f t="shared" si="205"/>
        <v>0</v>
      </c>
      <c r="M265" s="212">
        <f t="shared" si="205"/>
        <v>0</v>
      </c>
      <c r="N265" s="212">
        <f t="shared" si="205"/>
        <v>0</v>
      </c>
      <c r="O265" s="212">
        <f t="shared" si="205"/>
        <v>0</v>
      </c>
      <c r="P265" s="148">
        <f t="shared" si="181"/>
        <v>0</v>
      </c>
      <c r="Q265" s="148">
        <f t="shared" si="192"/>
        <v>0</v>
      </c>
      <c r="R265" s="684" t="e">
        <f t="shared" si="193"/>
        <v>#DIV/0!</v>
      </c>
      <c r="S265" s="212">
        <f t="shared" ref="S265:AE265" si="206">SUM(S266:S266)</f>
        <v>0</v>
      </c>
      <c r="T265" s="212">
        <f t="shared" si="206"/>
        <v>0</v>
      </c>
      <c r="U265" s="212">
        <f t="shared" si="206"/>
        <v>0</v>
      </c>
      <c r="V265" s="148">
        <f t="shared" si="182"/>
        <v>0</v>
      </c>
      <c r="W265" s="148">
        <f t="shared" si="183"/>
        <v>0</v>
      </c>
      <c r="X265" s="212">
        <f t="shared" si="206"/>
        <v>0</v>
      </c>
      <c r="Y265" s="212">
        <f t="shared" si="206"/>
        <v>0</v>
      </c>
      <c r="Z265" s="212">
        <f t="shared" si="206"/>
        <v>0</v>
      </c>
      <c r="AA265" s="212">
        <f t="shared" si="206"/>
        <v>0</v>
      </c>
      <c r="AB265" s="212">
        <f t="shared" si="206"/>
        <v>0</v>
      </c>
      <c r="AC265" s="212">
        <f t="shared" si="206"/>
        <v>0</v>
      </c>
      <c r="AD265" s="212">
        <f t="shared" si="206"/>
        <v>0</v>
      </c>
      <c r="AE265" s="212">
        <f t="shared" si="206"/>
        <v>0</v>
      </c>
      <c r="AF265" s="148">
        <f t="shared" si="184"/>
        <v>0</v>
      </c>
      <c r="AG265" s="148">
        <f t="shared" si="194"/>
        <v>0</v>
      </c>
      <c r="AH265" s="684" t="e">
        <f t="shared" si="195"/>
        <v>#DIV/0!</v>
      </c>
      <c r="AI265" s="695"/>
      <c r="AJ265" s="212">
        <f t="shared" si="185"/>
        <v>0</v>
      </c>
      <c r="AK265" s="455"/>
      <c r="AL265" s="148">
        <f t="shared" si="186"/>
        <v>0</v>
      </c>
      <c r="AM265" s="148">
        <f t="shared" si="187"/>
        <v>0</v>
      </c>
      <c r="AN265" s="212">
        <f t="shared" ref="AN265:AU265" si="207">SUM(AN266:AN266)</f>
        <v>0</v>
      </c>
      <c r="AO265" s="212">
        <f t="shared" si="207"/>
        <v>0</v>
      </c>
      <c r="AP265" s="212">
        <f t="shared" si="207"/>
        <v>0</v>
      </c>
      <c r="AQ265" s="212">
        <f t="shared" si="207"/>
        <v>0</v>
      </c>
      <c r="AR265" s="212">
        <f t="shared" si="207"/>
        <v>0</v>
      </c>
      <c r="AS265" s="212">
        <f t="shared" si="207"/>
        <v>0</v>
      </c>
      <c r="AT265" s="212">
        <f t="shared" si="207"/>
        <v>0</v>
      </c>
      <c r="AU265" s="273">
        <f t="shared" si="207"/>
        <v>0</v>
      </c>
      <c r="AV265" s="212">
        <f t="shared" si="196"/>
        <v>0</v>
      </c>
      <c r="AW265" s="510" t="e">
        <f t="shared" si="197"/>
        <v>#DIV/0!</v>
      </c>
      <c r="AX265" s="212">
        <f t="shared" si="188"/>
        <v>0</v>
      </c>
      <c r="AY265" s="212">
        <f t="shared" si="189"/>
        <v>0</v>
      </c>
      <c r="AZ265" s="212">
        <f t="shared" ref="AZ265:BQ265" si="208">SUM(AZ266:AZ266)</f>
        <v>0</v>
      </c>
      <c r="BA265" s="212">
        <f t="shared" si="208"/>
        <v>0</v>
      </c>
      <c r="BB265" s="212">
        <f t="shared" si="208"/>
        <v>0</v>
      </c>
      <c r="BC265" s="212">
        <f t="shared" si="208"/>
        <v>0</v>
      </c>
      <c r="BD265" s="212">
        <f t="shared" si="208"/>
        <v>0</v>
      </c>
      <c r="BE265" s="212">
        <f t="shared" si="208"/>
        <v>0</v>
      </c>
      <c r="BF265" s="212">
        <f t="shared" si="208"/>
        <v>0</v>
      </c>
      <c r="BG265" s="212">
        <f t="shared" si="208"/>
        <v>0</v>
      </c>
      <c r="BH265" s="148">
        <f t="shared" si="190"/>
        <v>0</v>
      </c>
      <c r="BI265" s="148">
        <f t="shared" si="191"/>
        <v>0</v>
      </c>
      <c r="BJ265" s="212">
        <f t="shared" si="208"/>
        <v>0</v>
      </c>
      <c r="BK265" s="212">
        <f t="shared" si="208"/>
        <v>0</v>
      </c>
      <c r="BL265" s="212">
        <f t="shared" si="208"/>
        <v>0</v>
      </c>
      <c r="BM265" s="212">
        <f t="shared" si="208"/>
        <v>0</v>
      </c>
      <c r="BN265" s="212">
        <f t="shared" si="208"/>
        <v>0</v>
      </c>
      <c r="BO265" s="212">
        <f t="shared" si="208"/>
        <v>0</v>
      </c>
      <c r="BP265" s="212">
        <f t="shared" si="208"/>
        <v>0</v>
      </c>
      <c r="BQ265" s="399">
        <f t="shared" si="208"/>
        <v>0</v>
      </c>
      <c r="BR265" s="287"/>
      <c r="BS265" s="287"/>
      <c r="BT265" s="287"/>
      <c r="BU265" s="287"/>
      <c r="BV265" s="287"/>
      <c r="BW265" s="287"/>
      <c r="BX265" s="287"/>
      <c r="BY265" s="287"/>
    </row>
    <row r="266" spans="1:77" hidden="1" x14ac:dyDescent="0.25">
      <c r="A266" s="23"/>
      <c r="B266" s="19"/>
      <c r="C266" s="391"/>
      <c r="D266" s="296"/>
      <c r="E266" s="296"/>
      <c r="F266" s="148">
        <f t="shared" si="179"/>
        <v>0</v>
      </c>
      <c r="G266" s="148">
        <f t="shared" si="180"/>
        <v>0</v>
      </c>
      <c r="H266" s="212"/>
      <c r="I266" s="212"/>
      <c r="J266" s="212"/>
      <c r="K266" s="212"/>
      <c r="L266" s="212"/>
      <c r="M266" s="212"/>
      <c r="N266" s="212"/>
      <c r="O266" s="212"/>
      <c r="P266" s="148">
        <f t="shared" si="181"/>
        <v>0</v>
      </c>
      <c r="Q266" s="148">
        <f t="shared" si="192"/>
        <v>0</v>
      </c>
      <c r="R266" s="684" t="e">
        <f t="shared" si="193"/>
        <v>#DIV/0!</v>
      </c>
      <c r="S266" s="212">
        <v>0</v>
      </c>
      <c r="T266" s="212">
        <v>0</v>
      </c>
      <c r="U266" s="212"/>
      <c r="V266" s="148">
        <f t="shared" si="182"/>
        <v>0</v>
      </c>
      <c r="W266" s="148">
        <f t="shared" si="183"/>
        <v>0</v>
      </c>
      <c r="X266" s="212"/>
      <c r="Y266" s="212"/>
      <c r="Z266" s="296"/>
      <c r="AA266" s="296"/>
      <c r="AB266" s="212"/>
      <c r="AC266" s="212"/>
      <c r="AD266" s="212"/>
      <c r="AE266" s="212"/>
      <c r="AF266" s="148">
        <f t="shared" si="184"/>
        <v>0</v>
      </c>
      <c r="AG266" s="148">
        <f t="shared" si="194"/>
        <v>0</v>
      </c>
      <c r="AH266" s="684" t="e">
        <f t="shared" si="195"/>
        <v>#DIV/0!</v>
      </c>
      <c r="AI266" s="695"/>
      <c r="AJ266" s="212">
        <f t="shared" si="185"/>
        <v>0</v>
      </c>
      <c r="AK266" s="455"/>
      <c r="AL266" s="148">
        <f t="shared" si="186"/>
        <v>0</v>
      </c>
      <c r="AM266" s="148">
        <f t="shared" si="187"/>
        <v>0</v>
      </c>
      <c r="AN266" s="212"/>
      <c r="AO266" s="212"/>
      <c r="AP266" s="212"/>
      <c r="AQ266" s="212"/>
      <c r="AR266" s="212"/>
      <c r="AS266" s="212"/>
      <c r="AT266" s="212"/>
      <c r="AU266" s="273"/>
      <c r="AV266" s="212">
        <f t="shared" si="196"/>
        <v>0</v>
      </c>
      <c r="AW266" s="510" t="e">
        <f t="shared" si="197"/>
        <v>#DIV/0!</v>
      </c>
      <c r="AX266" s="212">
        <f t="shared" si="188"/>
        <v>0</v>
      </c>
      <c r="AY266" s="212">
        <f t="shared" si="189"/>
        <v>0</v>
      </c>
      <c r="AZ266" s="212"/>
      <c r="BA266" s="212"/>
      <c r="BB266" s="212"/>
      <c r="BC266" s="212"/>
      <c r="BD266" s="212"/>
      <c r="BE266" s="212"/>
      <c r="BF266" s="212"/>
      <c r="BG266" s="212"/>
      <c r="BH266" s="148">
        <f t="shared" si="190"/>
        <v>0</v>
      </c>
      <c r="BI266" s="148">
        <f t="shared" si="191"/>
        <v>0</v>
      </c>
      <c r="BJ266" s="212"/>
      <c r="BK266" s="212"/>
      <c r="BL266" s="212"/>
      <c r="BM266" s="212"/>
      <c r="BN266" s="212"/>
      <c r="BO266" s="212"/>
      <c r="BP266" s="212"/>
      <c r="BQ266" s="399"/>
      <c r="BR266" s="287"/>
      <c r="BS266" s="287"/>
      <c r="BT266" s="287"/>
      <c r="BU266" s="287"/>
      <c r="BV266" s="287"/>
      <c r="BW266" s="287"/>
      <c r="BX266" s="287"/>
      <c r="BY266" s="287"/>
    </row>
    <row r="267" spans="1:77" x14ac:dyDescent="0.25">
      <c r="A267" s="257">
        <v>6</v>
      </c>
      <c r="B267" s="42" t="s">
        <v>47</v>
      </c>
      <c r="C267" s="391"/>
      <c r="D267" s="212">
        <v>0</v>
      </c>
      <c r="E267" s="212">
        <v>0</v>
      </c>
      <c r="F267" s="148">
        <f t="shared" si="179"/>
        <v>0</v>
      </c>
      <c r="G267" s="148">
        <f t="shared" si="180"/>
        <v>0</v>
      </c>
      <c r="H267" s="212">
        <v>0</v>
      </c>
      <c r="I267" s="212">
        <v>0</v>
      </c>
      <c r="J267" s="212">
        <v>0</v>
      </c>
      <c r="K267" s="212">
        <v>0</v>
      </c>
      <c r="L267" s="212">
        <v>0</v>
      </c>
      <c r="M267" s="212">
        <v>0</v>
      </c>
      <c r="N267" s="212">
        <v>0</v>
      </c>
      <c r="O267" s="212">
        <v>0</v>
      </c>
      <c r="P267" s="148">
        <f t="shared" si="181"/>
        <v>0</v>
      </c>
      <c r="Q267" s="148">
        <f t="shared" si="192"/>
        <v>0</v>
      </c>
      <c r="R267" s="684" t="e">
        <f t="shared" si="193"/>
        <v>#DIV/0!</v>
      </c>
      <c r="S267" s="212">
        <v>0</v>
      </c>
      <c r="T267" s="212">
        <v>0</v>
      </c>
      <c r="U267" s="212">
        <v>0</v>
      </c>
      <c r="V267" s="148">
        <f t="shared" si="182"/>
        <v>0</v>
      </c>
      <c r="W267" s="148">
        <f t="shared" si="183"/>
        <v>0</v>
      </c>
      <c r="X267" s="212">
        <v>0</v>
      </c>
      <c r="Y267" s="212">
        <v>0</v>
      </c>
      <c r="Z267" s="212">
        <v>0</v>
      </c>
      <c r="AA267" s="212">
        <v>0</v>
      </c>
      <c r="AB267" s="212">
        <v>0</v>
      </c>
      <c r="AC267" s="212">
        <v>0</v>
      </c>
      <c r="AD267" s="212">
        <v>0</v>
      </c>
      <c r="AE267" s="212">
        <v>0</v>
      </c>
      <c r="AF267" s="148">
        <f t="shared" si="184"/>
        <v>0</v>
      </c>
      <c r="AG267" s="148">
        <f t="shared" si="194"/>
        <v>0</v>
      </c>
      <c r="AH267" s="684" t="e">
        <f t="shared" si="195"/>
        <v>#DIV/0!</v>
      </c>
      <c r="AI267" s="695"/>
      <c r="AJ267" s="212">
        <f t="shared" si="185"/>
        <v>0</v>
      </c>
      <c r="AK267" s="455"/>
      <c r="AL267" s="148">
        <f t="shared" si="186"/>
        <v>0</v>
      </c>
      <c r="AM267" s="148">
        <f t="shared" si="187"/>
        <v>0</v>
      </c>
      <c r="AN267" s="212">
        <v>0</v>
      </c>
      <c r="AO267" s="212">
        <v>0</v>
      </c>
      <c r="AP267" s="212">
        <v>0</v>
      </c>
      <c r="AQ267" s="212">
        <v>0</v>
      </c>
      <c r="AR267" s="212">
        <v>0</v>
      </c>
      <c r="AS267" s="212">
        <v>0</v>
      </c>
      <c r="AT267" s="212">
        <v>0</v>
      </c>
      <c r="AU267" s="273">
        <v>0</v>
      </c>
      <c r="AV267" s="212">
        <f t="shared" si="196"/>
        <v>0</v>
      </c>
      <c r="AW267" s="510" t="e">
        <f t="shared" si="197"/>
        <v>#DIV/0!</v>
      </c>
      <c r="AX267" s="212">
        <f t="shared" si="188"/>
        <v>0</v>
      </c>
      <c r="AY267" s="212">
        <f t="shared" si="189"/>
        <v>0</v>
      </c>
      <c r="AZ267" s="212">
        <v>0</v>
      </c>
      <c r="BA267" s="212">
        <v>0</v>
      </c>
      <c r="BB267" s="212">
        <v>0</v>
      </c>
      <c r="BC267" s="212">
        <v>0</v>
      </c>
      <c r="BD267" s="212">
        <v>0</v>
      </c>
      <c r="BE267" s="212">
        <v>0</v>
      </c>
      <c r="BF267" s="212">
        <v>0</v>
      </c>
      <c r="BG267" s="212">
        <v>0</v>
      </c>
      <c r="BH267" s="148">
        <f t="shared" si="190"/>
        <v>0</v>
      </c>
      <c r="BI267" s="148">
        <f t="shared" si="191"/>
        <v>0</v>
      </c>
      <c r="BJ267" s="212">
        <v>0</v>
      </c>
      <c r="BK267" s="212">
        <v>0</v>
      </c>
      <c r="BL267" s="212">
        <v>0</v>
      </c>
      <c r="BM267" s="212">
        <v>0</v>
      </c>
      <c r="BN267" s="212">
        <v>0</v>
      </c>
      <c r="BO267" s="212">
        <v>0</v>
      </c>
      <c r="BP267" s="212">
        <v>0</v>
      </c>
      <c r="BQ267" s="399">
        <v>0</v>
      </c>
      <c r="BR267" s="287"/>
      <c r="BS267" s="287"/>
      <c r="BT267" s="287"/>
      <c r="BU267" s="287"/>
      <c r="BV267" s="287"/>
      <c r="BW267" s="287"/>
      <c r="BX267" s="287"/>
      <c r="BY267" s="287"/>
    </row>
    <row r="268" spans="1:77" hidden="1" x14ac:dyDescent="0.25">
      <c r="A268" s="23"/>
      <c r="B268" s="19"/>
      <c r="C268" s="391"/>
      <c r="D268" s="212"/>
      <c r="E268" s="212"/>
      <c r="F268" s="148">
        <f t="shared" si="179"/>
        <v>0</v>
      </c>
      <c r="G268" s="148">
        <f t="shared" si="180"/>
        <v>0</v>
      </c>
      <c r="H268" s="212"/>
      <c r="I268" s="212"/>
      <c r="J268" s="212"/>
      <c r="K268" s="212"/>
      <c r="L268" s="212"/>
      <c r="M268" s="212"/>
      <c r="N268" s="212"/>
      <c r="O268" s="212"/>
      <c r="P268" s="148">
        <f t="shared" si="181"/>
        <v>0</v>
      </c>
      <c r="Q268" s="148">
        <f t="shared" si="192"/>
        <v>0</v>
      </c>
      <c r="R268" s="684" t="e">
        <f t="shared" si="193"/>
        <v>#DIV/0!</v>
      </c>
      <c r="S268" s="212"/>
      <c r="T268" s="212"/>
      <c r="U268" s="212"/>
      <c r="V268" s="148">
        <f t="shared" si="182"/>
        <v>0</v>
      </c>
      <c r="W268" s="148">
        <f t="shared" si="183"/>
        <v>0</v>
      </c>
      <c r="X268" s="212"/>
      <c r="Y268" s="212"/>
      <c r="Z268" s="212"/>
      <c r="AA268" s="212"/>
      <c r="AB268" s="212"/>
      <c r="AC268" s="212"/>
      <c r="AD268" s="212"/>
      <c r="AE268" s="212"/>
      <c r="AF268" s="148">
        <f t="shared" si="184"/>
        <v>0</v>
      </c>
      <c r="AG268" s="148">
        <f t="shared" si="194"/>
        <v>0</v>
      </c>
      <c r="AH268" s="684" t="e">
        <f t="shared" si="195"/>
        <v>#DIV/0!</v>
      </c>
      <c r="AI268" s="695"/>
      <c r="AJ268" s="212">
        <f t="shared" si="185"/>
        <v>0</v>
      </c>
      <c r="AK268" s="455"/>
      <c r="AL268" s="148">
        <f t="shared" si="186"/>
        <v>0</v>
      </c>
      <c r="AM268" s="148">
        <f t="shared" si="187"/>
        <v>0</v>
      </c>
      <c r="AN268" s="212"/>
      <c r="AO268" s="212"/>
      <c r="AP268" s="212"/>
      <c r="AQ268" s="212"/>
      <c r="AR268" s="212"/>
      <c r="AS268" s="212"/>
      <c r="AT268" s="212"/>
      <c r="AU268" s="273"/>
      <c r="AV268" s="212">
        <f t="shared" si="196"/>
        <v>0</v>
      </c>
      <c r="AW268" s="510" t="e">
        <f t="shared" si="197"/>
        <v>#DIV/0!</v>
      </c>
      <c r="AX268" s="212">
        <f t="shared" si="188"/>
        <v>0</v>
      </c>
      <c r="AY268" s="212">
        <f t="shared" si="189"/>
        <v>0</v>
      </c>
      <c r="AZ268" s="212"/>
      <c r="BA268" s="212"/>
      <c r="BB268" s="212"/>
      <c r="BC268" s="212"/>
      <c r="BD268" s="212"/>
      <c r="BE268" s="212"/>
      <c r="BF268" s="212"/>
      <c r="BG268" s="212"/>
      <c r="BH268" s="148">
        <f t="shared" si="190"/>
        <v>0</v>
      </c>
      <c r="BI268" s="148">
        <f t="shared" si="191"/>
        <v>0</v>
      </c>
      <c r="BJ268" s="212"/>
      <c r="BK268" s="212"/>
      <c r="BL268" s="212"/>
      <c r="BM268" s="212"/>
      <c r="BN268" s="212"/>
      <c r="BO268" s="212"/>
      <c r="BP268" s="212"/>
      <c r="BQ268" s="399"/>
      <c r="BR268" s="287"/>
      <c r="BS268" s="287"/>
      <c r="BT268" s="287"/>
      <c r="BU268" s="287"/>
      <c r="BV268" s="287"/>
      <c r="BW268" s="287"/>
      <c r="BX268" s="287"/>
      <c r="BY268" s="287"/>
    </row>
    <row r="269" spans="1:77" x14ac:dyDescent="0.25">
      <c r="A269" s="257">
        <v>7</v>
      </c>
      <c r="B269" s="42" t="s">
        <v>24</v>
      </c>
      <c r="C269" s="391"/>
      <c r="D269" s="212">
        <v>0</v>
      </c>
      <c r="E269" s="212">
        <v>0</v>
      </c>
      <c r="F269" s="148">
        <f t="shared" si="179"/>
        <v>0</v>
      </c>
      <c r="G269" s="148">
        <f t="shared" si="180"/>
        <v>0</v>
      </c>
      <c r="H269" s="212">
        <v>0</v>
      </c>
      <c r="I269" s="212">
        <v>0</v>
      </c>
      <c r="J269" s="212">
        <v>0</v>
      </c>
      <c r="K269" s="212">
        <v>0</v>
      </c>
      <c r="L269" s="212">
        <v>0</v>
      </c>
      <c r="M269" s="212">
        <v>0</v>
      </c>
      <c r="N269" s="212">
        <v>0</v>
      </c>
      <c r="O269" s="212">
        <v>0</v>
      </c>
      <c r="P269" s="148">
        <f t="shared" si="181"/>
        <v>0</v>
      </c>
      <c r="Q269" s="148">
        <f t="shared" si="192"/>
        <v>0</v>
      </c>
      <c r="R269" s="684" t="e">
        <f t="shared" si="193"/>
        <v>#DIV/0!</v>
      </c>
      <c r="S269" s="212">
        <v>0</v>
      </c>
      <c r="T269" s="212">
        <v>0</v>
      </c>
      <c r="U269" s="212">
        <v>0</v>
      </c>
      <c r="V269" s="148">
        <f t="shared" si="182"/>
        <v>0</v>
      </c>
      <c r="W269" s="148">
        <f t="shared" si="183"/>
        <v>0</v>
      </c>
      <c r="X269" s="212">
        <v>0</v>
      </c>
      <c r="Y269" s="212">
        <v>0</v>
      </c>
      <c r="Z269" s="212">
        <v>0</v>
      </c>
      <c r="AA269" s="212">
        <v>0</v>
      </c>
      <c r="AB269" s="212">
        <v>0</v>
      </c>
      <c r="AC269" s="212">
        <v>0</v>
      </c>
      <c r="AD269" s="212">
        <v>0</v>
      </c>
      <c r="AE269" s="212">
        <v>0</v>
      </c>
      <c r="AF269" s="148">
        <f t="shared" si="184"/>
        <v>0</v>
      </c>
      <c r="AG269" s="148">
        <f t="shared" si="194"/>
        <v>0</v>
      </c>
      <c r="AH269" s="684" t="e">
        <f t="shared" si="195"/>
        <v>#DIV/0!</v>
      </c>
      <c r="AI269" s="695"/>
      <c r="AJ269" s="212">
        <f t="shared" si="185"/>
        <v>0</v>
      </c>
      <c r="AK269" s="455"/>
      <c r="AL269" s="148">
        <f t="shared" si="186"/>
        <v>0</v>
      </c>
      <c r="AM269" s="148">
        <f t="shared" si="187"/>
        <v>0</v>
      </c>
      <c r="AN269" s="212">
        <v>0</v>
      </c>
      <c r="AO269" s="212">
        <v>0</v>
      </c>
      <c r="AP269" s="212">
        <v>0</v>
      </c>
      <c r="AQ269" s="212">
        <v>0</v>
      </c>
      <c r="AR269" s="212">
        <v>0</v>
      </c>
      <c r="AS269" s="212">
        <v>0</v>
      </c>
      <c r="AT269" s="212">
        <v>0</v>
      </c>
      <c r="AU269" s="273">
        <v>0</v>
      </c>
      <c r="AV269" s="212">
        <f t="shared" si="196"/>
        <v>0</v>
      </c>
      <c r="AW269" s="510" t="e">
        <f t="shared" si="197"/>
        <v>#DIV/0!</v>
      </c>
      <c r="AX269" s="212">
        <f t="shared" si="188"/>
        <v>0</v>
      </c>
      <c r="AY269" s="212">
        <f t="shared" si="189"/>
        <v>0</v>
      </c>
      <c r="AZ269" s="212">
        <v>0</v>
      </c>
      <c r="BA269" s="212">
        <v>0</v>
      </c>
      <c r="BB269" s="212">
        <v>0</v>
      </c>
      <c r="BC269" s="212">
        <v>0</v>
      </c>
      <c r="BD269" s="212">
        <v>0</v>
      </c>
      <c r="BE269" s="212">
        <v>0</v>
      </c>
      <c r="BF269" s="212">
        <v>0</v>
      </c>
      <c r="BG269" s="212">
        <v>0</v>
      </c>
      <c r="BH269" s="148">
        <f t="shared" si="190"/>
        <v>0</v>
      </c>
      <c r="BI269" s="148">
        <f t="shared" si="191"/>
        <v>0</v>
      </c>
      <c r="BJ269" s="212">
        <v>0</v>
      </c>
      <c r="BK269" s="212">
        <v>0</v>
      </c>
      <c r="BL269" s="212">
        <v>0</v>
      </c>
      <c r="BM269" s="212">
        <v>0</v>
      </c>
      <c r="BN269" s="212">
        <v>0</v>
      </c>
      <c r="BO269" s="212">
        <v>0</v>
      </c>
      <c r="BP269" s="212">
        <v>0</v>
      </c>
      <c r="BQ269" s="399">
        <v>0</v>
      </c>
      <c r="BR269" s="287"/>
      <c r="BS269" s="287"/>
      <c r="BT269" s="287"/>
      <c r="BU269" s="287"/>
      <c r="BV269" s="287"/>
      <c r="BW269" s="287"/>
      <c r="BX269" s="287"/>
      <c r="BY269" s="287"/>
    </row>
    <row r="270" spans="1:77" hidden="1" x14ac:dyDescent="0.25">
      <c r="A270" s="23"/>
      <c r="B270" s="19"/>
      <c r="C270" s="391"/>
      <c r="D270" s="212"/>
      <c r="E270" s="212"/>
      <c r="F270" s="148">
        <f t="shared" si="179"/>
        <v>0</v>
      </c>
      <c r="G270" s="148">
        <f t="shared" si="180"/>
        <v>0</v>
      </c>
      <c r="H270" s="212"/>
      <c r="I270" s="212"/>
      <c r="J270" s="212"/>
      <c r="K270" s="212"/>
      <c r="L270" s="212"/>
      <c r="M270" s="212"/>
      <c r="N270" s="212"/>
      <c r="O270" s="212"/>
      <c r="P270" s="148">
        <f t="shared" si="181"/>
        <v>0</v>
      </c>
      <c r="Q270" s="148">
        <f t="shared" si="192"/>
        <v>0</v>
      </c>
      <c r="R270" s="684" t="e">
        <f t="shared" si="193"/>
        <v>#DIV/0!</v>
      </c>
      <c r="S270" s="212"/>
      <c r="T270" s="212"/>
      <c r="U270" s="212"/>
      <c r="V270" s="148">
        <f t="shared" si="182"/>
        <v>0</v>
      </c>
      <c r="W270" s="148">
        <f t="shared" si="183"/>
        <v>0</v>
      </c>
      <c r="X270" s="212"/>
      <c r="Y270" s="212"/>
      <c r="Z270" s="212"/>
      <c r="AA270" s="212"/>
      <c r="AB270" s="212"/>
      <c r="AC270" s="212"/>
      <c r="AD270" s="212"/>
      <c r="AE270" s="212"/>
      <c r="AF270" s="148">
        <f t="shared" si="184"/>
        <v>0</v>
      </c>
      <c r="AG270" s="148">
        <f t="shared" si="194"/>
        <v>0</v>
      </c>
      <c r="AH270" s="684" t="e">
        <f t="shared" si="195"/>
        <v>#DIV/0!</v>
      </c>
      <c r="AI270" s="695"/>
      <c r="AJ270" s="212">
        <f t="shared" si="185"/>
        <v>0</v>
      </c>
      <c r="AK270" s="455"/>
      <c r="AL270" s="148">
        <f t="shared" si="186"/>
        <v>0</v>
      </c>
      <c r="AM270" s="148">
        <f t="shared" si="187"/>
        <v>0</v>
      </c>
      <c r="AN270" s="212"/>
      <c r="AO270" s="212"/>
      <c r="AP270" s="212"/>
      <c r="AQ270" s="212"/>
      <c r="AR270" s="212"/>
      <c r="AS270" s="212"/>
      <c r="AT270" s="212"/>
      <c r="AU270" s="273"/>
      <c r="AV270" s="212">
        <f t="shared" si="196"/>
        <v>0</v>
      </c>
      <c r="AW270" s="510" t="e">
        <f t="shared" si="197"/>
        <v>#DIV/0!</v>
      </c>
      <c r="AX270" s="212">
        <f t="shared" si="188"/>
        <v>0</v>
      </c>
      <c r="AY270" s="212">
        <f t="shared" si="189"/>
        <v>0</v>
      </c>
      <c r="AZ270" s="212"/>
      <c r="BA270" s="212"/>
      <c r="BB270" s="212"/>
      <c r="BC270" s="212"/>
      <c r="BD270" s="212"/>
      <c r="BE270" s="212"/>
      <c r="BF270" s="212"/>
      <c r="BG270" s="212"/>
      <c r="BH270" s="148">
        <f t="shared" si="190"/>
        <v>0</v>
      </c>
      <c r="BI270" s="148">
        <f t="shared" si="191"/>
        <v>0</v>
      </c>
      <c r="BJ270" s="212"/>
      <c r="BK270" s="212"/>
      <c r="BL270" s="212"/>
      <c r="BM270" s="212"/>
      <c r="BN270" s="212"/>
      <c r="BO270" s="212"/>
      <c r="BP270" s="212"/>
      <c r="BQ270" s="399"/>
      <c r="BR270" s="287"/>
      <c r="BS270" s="287"/>
      <c r="BT270" s="287"/>
      <c r="BU270" s="287"/>
      <c r="BV270" s="287"/>
      <c r="BW270" s="287"/>
      <c r="BX270" s="287"/>
      <c r="BY270" s="287"/>
    </row>
    <row r="271" spans="1:77" x14ac:dyDescent="0.25">
      <c r="A271" s="257">
        <v>8</v>
      </c>
      <c r="B271" s="42" t="s">
        <v>25</v>
      </c>
      <c r="C271" s="391"/>
      <c r="D271" s="212">
        <v>0</v>
      </c>
      <c r="E271" s="212">
        <v>0</v>
      </c>
      <c r="F271" s="148">
        <f t="shared" si="179"/>
        <v>0</v>
      </c>
      <c r="G271" s="148">
        <f t="shared" si="180"/>
        <v>0</v>
      </c>
      <c r="H271" s="212">
        <v>0</v>
      </c>
      <c r="I271" s="212">
        <v>0</v>
      </c>
      <c r="J271" s="212">
        <v>0</v>
      </c>
      <c r="K271" s="212">
        <v>0</v>
      </c>
      <c r="L271" s="212">
        <v>0</v>
      </c>
      <c r="M271" s="212">
        <v>0</v>
      </c>
      <c r="N271" s="212">
        <v>0</v>
      </c>
      <c r="O271" s="212">
        <v>0</v>
      </c>
      <c r="P271" s="148">
        <f t="shared" si="181"/>
        <v>0</v>
      </c>
      <c r="Q271" s="148">
        <f t="shared" si="192"/>
        <v>0</v>
      </c>
      <c r="R271" s="684" t="e">
        <f t="shared" si="193"/>
        <v>#DIV/0!</v>
      </c>
      <c r="S271" s="212">
        <v>0</v>
      </c>
      <c r="T271" s="212">
        <v>0</v>
      </c>
      <c r="U271" s="212">
        <v>0</v>
      </c>
      <c r="V271" s="148">
        <f t="shared" si="182"/>
        <v>0</v>
      </c>
      <c r="W271" s="148">
        <f t="shared" si="183"/>
        <v>0</v>
      </c>
      <c r="X271" s="212">
        <v>0</v>
      </c>
      <c r="Y271" s="212">
        <v>0</v>
      </c>
      <c r="Z271" s="212">
        <v>0</v>
      </c>
      <c r="AA271" s="212">
        <v>0</v>
      </c>
      <c r="AB271" s="212">
        <v>0</v>
      </c>
      <c r="AC271" s="212">
        <v>0</v>
      </c>
      <c r="AD271" s="212">
        <v>0</v>
      </c>
      <c r="AE271" s="212">
        <v>0</v>
      </c>
      <c r="AF271" s="148">
        <f t="shared" si="184"/>
        <v>0</v>
      </c>
      <c r="AG271" s="148">
        <f t="shared" si="194"/>
        <v>0</v>
      </c>
      <c r="AH271" s="684" t="e">
        <f t="shared" si="195"/>
        <v>#DIV/0!</v>
      </c>
      <c r="AI271" s="695"/>
      <c r="AJ271" s="212">
        <f t="shared" si="185"/>
        <v>0</v>
      </c>
      <c r="AK271" s="455"/>
      <c r="AL271" s="148">
        <f t="shared" si="186"/>
        <v>0</v>
      </c>
      <c r="AM271" s="148">
        <f t="shared" si="187"/>
        <v>0</v>
      </c>
      <c r="AN271" s="212">
        <v>0</v>
      </c>
      <c r="AO271" s="212">
        <v>0</v>
      </c>
      <c r="AP271" s="212">
        <v>0</v>
      </c>
      <c r="AQ271" s="212">
        <v>0</v>
      </c>
      <c r="AR271" s="212">
        <v>0</v>
      </c>
      <c r="AS271" s="212">
        <v>0</v>
      </c>
      <c r="AT271" s="212">
        <v>0</v>
      </c>
      <c r="AU271" s="273">
        <v>0</v>
      </c>
      <c r="AV271" s="212">
        <f t="shared" si="196"/>
        <v>0</v>
      </c>
      <c r="AW271" s="510" t="e">
        <f t="shared" si="197"/>
        <v>#DIV/0!</v>
      </c>
      <c r="AX271" s="212">
        <f t="shared" si="188"/>
        <v>0</v>
      </c>
      <c r="AY271" s="212">
        <f t="shared" si="189"/>
        <v>0</v>
      </c>
      <c r="AZ271" s="212">
        <v>0</v>
      </c>
      <c r="BA271" s="212">
        <v>0</v>
      </c>
      <c r="BB271" s="212">
        <v>0</v>
      </c>
      <c r="BC271" s="212">
        <v>0</v>
      </c>
      <c r="BD271" s="212">
        <v>0</v>
      </c>
      <c r="BE271" s="212">
        <v>0</v>
      </c>
      <c r="BF271" s="212">
        <v>0</v>
      </c>
      <c r="BG271" s="212">
        <v>0</v>
      </c>
      <c r="BH271" s="148">
        <f t="shared" si="190"/>
        <v>0</v>
      </c>
      <c r="BI271" s="148">
        <f t="shared" si="191"/>
        <v>0</v>
      </c>
      <c r="BJ271" s="212">
        <v>0</v>
      </c>
      <c r="BK271" s="212">
        <v>0</v>
      </c>
      <c r="BL271" s="212">
        <v>0</v>
      </c>
      <c r="BM271" s="212">
        <v>0</v>
      </c>
      <c r="BN271" s="212">
        <v>0</v>
      </c>
      <c r="BO271" s="212">
        <v>0</v>
      </c>
      <c r="BP271" s="212">
        <v>0</v>
      </c>
      <c r="BQ271" s="399">
        <v>0</v>
      </c>
      <c r="BR271" s="287"/>
      <c r="BS271" s="287"/>
      <c r="BT271" s="287"/>
      <c r="BU271" s="287"/>
      <c r="BV271" s="287"/>
      <c r="BW271" s="287"/>
      <c r="BX271" s="287"/>
      <c r="BY271" s="287"/>
    </row>
    <row r="272" spans="1:77" hidden="1" x14ac:dyDescent="0.25">
      <c r="A272" s="23"/>
      <c r="B272" s="19"/>
      <c r="C272" s="391"/>
      <c r="D272" s="212"/>
      <c r="E272" s="212"/>
      <c r="F272" s="148">
        <f t="shared" ref="F272:F334" si="209">H272+J272+L272+N272</f>
        <v>0</v>
      </c>
      <c r="G272" s="148">
        <f t="shared" ref="G272:G334" si="210">I272+K272+M272+O272</f>
        <v>0</v>
      </c>
      <c r="H272" s="212"/>
      <c r="I272" s="212"/>
      <c r="J272" s="212"/>
      <c r="K272" s="212"/>
      <c r="L272" s="212"/>
      <c r="M272" s="212"/>
      <c r="N272" s="212"/>
      <c r="O272" s="212"/>
      <c r="P272" s="148">
        <f t="shared" ref="P272:P334" si="211">E272-G272</f>
        <v>0</v>
      </c>
      <c r="Q272" s="148">
        <f t="shared" si="192"/>
        <v>0</v>
      </c>
      <c r="R272" s="684" t="e">
        <f t="shared" si="193"/>
        <v>#DIV/0!</v>
      </c>
      <c r="S272" s="212"/>
      <c r="T272" s="212"/>
      <c r="U272" s="212"/>
      <c r="V272" s="148">
        <f t="shared" ref="V272:V334" si="212">X272+Z272+AB272+AD272</f>
        <v>0</v>
      </c>
      <c r="W272" s="148">
        <f t="shared" ref="W272:W334" si="213">Y272+AA272+AC272+AE272</f>
        <v>0</v>
      </c>
      <c r="X272" s="212"/>
      <c r="Y272" s="212"/>
      <c r="Z272" s="212"/>
      <c r="AA272" s="212"/>
      <c r="AB272" s="212"/>
      <c r="AC272" s="212"/>
      <c r="AD272" s="212"/>
      <c r="AE272" s="212"/>
      <c r="AF272" s="148">
        <f t="shared" ref="AF272:AF334" si="214">D272/1.18-U272-W272</f>
        <v>0</v>
      </c>
      <c r="AG272" s="148">
        <f t="shared" si="194"/>
        <v>0</v>
      </c>
      <c r="AH272" s="684" t="e">
        <f t="shared" si="195"/>
        <v>#DIV/0!</v>
      </c>
      <c r="AI272" s="695"/>
      <c r="AJ272" s="212">
        <f t="shared" ref="AJ272:AJ334" si="215">U272+W272-AM272</f>
        <v>0</v>
      </c>
      <c r="AK272" s="455"/>
      <c r="AL272" s="148">
        <f t="shared" ref="AL272:AL334" si="216">AN272+AP272+AR272+AT272</f>
        <v>0</v>
      </c>
      <c r="AM272" s="148">
        <f t="shared" ref="AM272:AM334" si="217">AO272+AQ272+AS272+AU272</f>
        <v>0</v>
      </c>
      <c r="AN272" s="212"/>
      <c r="AO272" s="212"/>
      <c r="AP272" s="212"/>
      <c r="AQ272" s="212"/>
      <c r="AR272" s="212"/>
      <c r="AS272" s="212"/>
      <c r="AT272" s="212"/>
      <c r="AU272" s="273"/>
      <c r="AV272" s="212">
        <f t="shared" si="196"/>
        <v>0</v>
      </c>
      <c r="AW272" s="510" t="e">
        <f t="shared" si="197"/>
        <v>#DIV/0!</v>
      </c>
      <c r="AX272" s="212">
        <f t="shared" ref="AX272:AX334" si="218">AZ272+BB272+BD272+BF272</f>
        <v>0</v>
      </c>
      <c r="AY272" s="212">
        <f t="shared" ref="AY272:AY334" si="219">BA272+BC272+BE272+BG272</f>
        <v>0</v>
      </c>
      <c r="AZ272" s="212"/>
      <c r="BA272" s="212"/>
      <c r="BB272" s="212"/>
      <c r="BC272" s="212"/>
      <c r="BD272" s="212"/>
      <c r="BE272" s="212"/>
      <c r="BF272" s="212"/>
      <c r="BG272" s="212"/>
      <c r="BH272" s="148">
        <f t="shared" ref="BH272:BH334" si="220">BJ272+BL272+BN272+BP272</f>
        <v>0</v>
      </c>
      <c r="BI272" s="148">
        <f t="shared" ref="BI272:BI334" si="221">BK272+BM272+BO272+BQ272</f>
        <v>0</v>
      </c>
      <c r="BJ272" s="212"/>
      <c r="BK272" s="212"/>
      <c r="BL272" s="212"/>
      <c r="BM272" s="212"/>
      <c r="BN272" s="212"/>
      <c r="BO272" s="212"/>
      <c r="BP272" s="212"/>
      <c r="BQ272" s="399"/>
      <c r="BR272" s="287"/>
      <c r="BS272" s="287"/>
      <c r="BT272" s="287"/>
      <c r="BU272" s="287"/>
      <c r="BV272" s="287"/>
      <c r="BW272" s="287"/>
      <c r="BX272" s="287"/>
      <c r="BY272" s="287"/>
    </row>
    <row r="273" spans="1:77" x14ac:dyDescent="0.25">
      <c r="A273" s="257">
        <v>9</v>
      </c>
      <c r="B273" s="42" t="s">
        <v>26</v>
      </c>
      <c r="C273" s="391"/>
      <c r="D273" s="212">
        <v>0</v>
      </c>
      <c r="E273" s="212">
        <v>0</v>
      </c>
      <c r="F273" s="148">
        <f t="shared" si="209"/>
        <v>0</v>
      </c>
      <c r="G273" s="148">
        <f t="shared" si="210"/>
        <v>0</v>
      </c>
      <c r="H273" s="212">
        <v>0</v>
      </c>
      <c r="I273" s="212">
        <v>0</v>
      </c>
      <c r="J273" s="212">
        <v>0</v>
      </c>
      <c r="K273" s="212">
        <v>0</v>
      </c>
      <c r="L273" s="212">
        <v>0</v>
      </c>
      <c r="M273" s="212">
        <v>0</v>
      </c>
      <c r="N273" s="212">
        <v>0</v>
      </c>
      <c r="O273" s="212">
        <v>0</v>
      </c>
      <c r="P273" s="148">
        <f t="shared" si="211"/>
        <v>0</v>
      </c>
      <c r="Q273" s="148">
        <f t="shared" si="192"/>
        <v>0</v>
      </c>
      <c r="R273" s="684" t="e">
        <f t="shared" si="193"/>
        <v>#DIV/0!</v>
      </c>
      <c r="S273" s="212">
        <v>0</v>
      </c>
      <c r="T273" s="212">
        <v>0</v>
      </c>
      <c r="U273" s="212">
        <v>0</v>
      </c>
      <c r="V273" s="148">
        <f t="shared" si="212"/>
        <v>0</v>
      </c>
      <c r="W273" s="148">
        <f t="shared" si="213"/>
        <v>0</v>
      </c>
      <c r="X273" s="212">
        <v>0</v>
      </c>
      <c r="Y273" s="212">
        <v>0</v>
      </c>
      <c r="Z273" s="212">
        <v>0</v>
      </c>
      <c r="AA273" s="212">
        <v>0</v>
      </c>
      <c r="AB273" s="212">
        <v>0</v>
      </c>
      <c r="AC273" s="212">
        <v>0</v>
      </c>
      <c r="AD273" s="212">
        <v>0</v>
      </c>
      <c r="AE273" s="212">
        <v>0</v>
      </c>
      <c r="AF273" s="148">
        <f t="shared" si="214"/>
        <v>0</v>
      </c>
      <c r="AG273" s="148">
        <f t="shared" si="194"/>
        <v>0</v>
      </c>
      <c r="AH273" s="684" t="e">
        <f t="shared" si="195"/>
        <v>#DIV/0!</v>
      </c>
      <c r="AI273" s="695"/>
      <c r="AJ273" s="212">
        <f t="shared" si="215"/>
        <v>0</v>
      </c>
      <c r="AK273" s="455"/>
      <c r="AL273" s="148">
        <f t="shared" si="216"/>
        <v>0</v>
      </c>
      <c r="AM273" s="148">
        <f t="shared" si="217"/>
        <v>0</v>
      </c>
      <c r="AN273" s="212">
        <v>0</v>
      </c>
      <c r="AO273" s="212">
        <v>0</v>
      </c>
      <c r="AP273" s="212">
        <v>0</v>
      </c>
      <c r="AQ273" s="212">
        <v>0</v>
      </c>
      <c r="AR273" s="212">
        <v>0</v>
      </c>
      <c r="AS273" s="212">
        <v>0</v>
      </c>
      <c r="AT273" s="212">
        <v>0</v>
      </c>
      <c r="AU273" s="273">
        <v>0</v>
      </c>
      <c r="AV273" s="212">
        <f t="shared" si="196"/>
        <v>0</v>
      </c>
      <c r="AW273" s="510" t="e">
        <f t="shared" si="197"/>
        <v>#DIV/0!</v>
      </c>
      <c r="AX273" s="212">
        <f t="shared" si="218"/>
        <v>0</v>
      </c>
      <c r="AY273" s="212">
        <f t="shared" si="219"/>
        <v>0</v>
      </c>
      <c r="AZ273" s="212">
        <v>0</v>
      </c>
      <c r="BA273" s="212">
        <v>0</v>
      </c>
      <c r="BB273" s="212">
        <v>0</v>
      </c>
      <c r="BC273" s="212">
        <v>0</v>
      </c>
      <c r="BD273" s="212">
        <v>0</v>
      </c>
      <c r="BE273" s="212">
        <v>0</v>
      </c>
      <c r="BF273" s="212">
        <v>0</v>
      </c>
      <c r="BG273" s="212">
        <v>0</v>
      </c>
      <c r="BH273" s="148">
        <f t="shared" si="220"/>
        <v>0</v>
      </c>
      <c r="BI273" s="148">
        <f t="shared" si="221"/>
        <v>0</v>
      </c>
      <c r="BJ273" s="212">
        <v>0</v>
      </c>
      <c r="BK273" s="212">
        <v>0</v>
      </c>
      <c r="BL273" s="212">
        <v>0</v>
      </c>
      <c r="BM273" s="212">
        <v>0</v>
      </c>
      <c r="BN273" s="212">
        <v>0</v>
      </c>
      <c r="BO273" s="212">
        <v>0</v>
      </c>
      <c r="BP273" s="212">
        <v>0</v>
      </c>
      <c r="BQ273" s="399">
        <v>0</v>
      </c>
      <c r="BR273" s="287"/>
      <c r="BS273" s="287"/>
      <c r="BT273" s="287"/>
      <c r="BU273" s="287"/>
      <c r="BV273" s="287"/>
      <c r="BW273" s="287"/>
      <c r="BX273" s="287"/>
      <c r="BY273" s="287"/>
    </row>
    <row r="274" spans="1:77" hidden="1" x14ac:dyDescent="0.25">
      <c r="A274" s="23"/>
      <c r="B274" s="19"/>
      <c r="C274" s="391"/>
      <c r="D274" s="212"/>
      <c r="E274" s="212"/>
      <c r="F274" s="148">
        <f t="shared" si="209"/>
        <v>0</v>
      </c>
      <c r="G274" s="148">
        <f t="shared" si="210"/>
        <v>0</v>
      </c>
      <c r="H274" s="212"/>
      <c r="I274" s="212"/>
      <c r="J274" s="212"/>
      <c r="K274" s="212"/>
      <c r="L274" s="212"/>
      <c r="M274" s="212"/>
      <c r="N274" s="212"/>
      <c r="O274" s="212"/>
      <c r="P274" s="148">
        <f t="shared" si="211"/>
        <v>0</v>
      </c>
      <c r="Q274" s="148">
        <f t="shared" si="192"/>
        <v>0</v>
      </c>
      <c r="R274" s="684" t="e">
        <f t="shared" si="193"/>
        <v>#DIV/0!</v>
      </c>
      <c r="S274" s="212"/>
      <c r="T274" s="212"/>
      <c r="U274" s="212"/>
      <c r="V274" s="148">
        <f t="shared" si="212"/>
        <v>0</v>
      </c>
      <c r="W274" s="148">
        <f t="shared" si="213"/>
        <v>0</v>
      </c>
      <c r="X274" s="212"/>
      <c r="Y274" s="212"/>
      <c r="Z274" s="212"/>
      <c r="AA274" s="212"/>
      <c r="AB274" s="212"/>
      <c r="AC274" s="212"/>
      <c r="AD274" s="212"/>
      <c r="AE274" s="212"/>
      <c r="AF274" s="148">
        <f t="shared" si="214"/>
        <v>0</v>
      </c>
      <c r="AG274" s="148">
        <f t="shared" si="194"/>
        <v>0</v>
      </c>
      <c r="AH274" s="684" t="e">
        <f t="shared" si="195"/>
        <v>#DIV/0!</v>
      </c>
      <c r="AI274" s="695"/>
      <c r="AJ274" s="212">
        <f t="shared" si="215"/>
        <v>0</v>
      </c>
      <c r="AK274" s="455"/>
      <c r="AL274" s="148">
        <f t="shared" si="216"/>
        <v>0</v>
      </c>
      <c r="AM274" s="148">
        <f t="shared" si="217"/>
        <v>0</v>
      </c>
      <c r="AN274" s="212"/>
      <c r="AO274" s="212"/>
      <c r="AP274" s="212"/>
      <c r="AQ274" s="212"/>
      <c r="AR274" s="212"/>
      <c r="AS274" s="212"/>
      <c r="AT274" s="212"/>
      <c r="AU274" s="273"/>
      <c r="AV274" s="212">
        <f t="shared" si="196"/>
        <v>0</v>
      </c>
      <c r="AW274" s="510" t="e">
        <f t="shared" si="197"/>
        <v>#DIV/0!</v>
      </c>
      <c r="AX274" s="212">
        <f t="shared" si="218"/>
        <v>0</v>
      </c>
      <c r="AY274" s="212">
        <f t="shared" si="219"/>
        <v>0</v>
      </c>
      <c r="AZ274" s="212"/>
      <c r="BA274" s="212"/>
      <c r="BB274" s="212"/>
      <c r="BC274" s="212"/>
      <c r="BD274" s="212"/>
      <c r="BE274" s="212"/>
      <c r="BF274" s="212"/>
      <c r="BG274" s="212"/>
      <c r="BH274" s="148">
        <f t="shared" si="220"/>
        <v>0</v>
      </c>
      <c r="BI274" s="148">
        <f t="shared" si="221"/>
        <v>0</v>
      </c>
      <c r="BJ274" s="212"/>
      <c r="BK274" s="212"/>
      <c r="BL274" s="212"/>
      <c r="BM274" s="212"/>
      <c r="BN274" s="212"/>
      <c r="BO274" s="212"/>
      <c r="BP274" s="212"/>
      <c r="BQ274" s="399"/>
      <c r="BR274" s="287"/>
      <c r="BS274" s="287"/>
      <c r="BT274" s="287"/>
      <c r="BU274" s="287"/>
      <c r="BV274" s="287"/>
      <c r="BW274" s="287"/>
      <c r="BX274" s="287"/>
      <c r="BY274" s="287"/>
    </row>
    <row r="275" spans="1:77" x14ac:dyDescent="0.25">
      <c r="A275" s="257">
        <v>10</v>
      </c>
      <c r="B275" s="42" t="s">
        <v>27</v>
      </c>
      <c r="C275" s="391"/>
      <c r="D275" s="212">
        <v>0</v>
      </c>
      <c r="E275" s="212">
        <v>0</v>
      </c>
      <c r="F275" s="148">
        <f t="shared" si="209"/>
        <v>0</v>
      </c>
      <c r="G275" s="148">
        <f t="shared" si="210"/>
        <v>0</v>
      </c>
      <c r="H275" s="212">
        <v>0</v>
      </c>
      <c r="I275" s="212">
        <v>0</v>
      </c>
      <c r="J275" s="212">
        <v>0</v>
      </c>
      <c r="K275" s="212">
        <v>0</v>
      </c>
      <c r="L275" s="212">
        <v>0</v>
      </c>
      <c r="M275" s="212">
        <v>0</v>
      </c>
      <c r="N275" s="212">
        <v>0</v>
      </c>
      <c r="O275" s="212">
        <v>0</v>
      </c>
      <c r="P275" s="148">
        <f t="shared" si="211"/>
        <v>0</v>
      </c>
      <c r="Q275" s="148">
        <f t="shared" si="192"/>
        <v>0</v>
      </c>
      <c r="R275" s="684" t="e">
        <f t="shared" si="193"/>
        <v>#DIV/0!</v>
      </c>
      <c r="S275" s="212">
        <v>0</v>
      </c>
      <c r="T275" s="212">
        <v>0</v>
      </c>
      <c r="U275" s="212">
        <v>0</v>
      </c>
      <c r="V275" s="148">
        <f t="shared" si="212"/>
        <v>0</v>
      </c>
      <c r="W275" s="148">
        <f t="shared" si="213"/>
        <v>0</v>
      </c>
      <c r="X275" s="212">
        <v>0</v>
      </c>
      <c r="Y275" s="212">
        <v>0</v>
      </c>
      <c r="Z275" s="212">
        <v>0</v>
      </c>
      <c r="AA275" s="212">
        <v>0</v>
      </c>
      <c r="AB275" s="212">
        <v>0</v>
      </c>
      <c r="AC275" s="212">
        <v>0</v>
      </c>
      <c r="AD275" s="212">
        <v>0</v>
      </c>
      <c r="AE275" s="212">
        <v>0</v>
      </c>
      <c r="AF275" s="148">
        <f t="shared" si="214"/>
        <v>0</v>
      </c>
      <c r="AG275" s="148">
        <f t="shared" si="194"/>
        <v>0</v>
      </c>
      <c r="AH275" s="684" t="e">
        <f t="shared" si="195"/>
        <v>#DIV/0!</v>
      </c>
      <c r="AI275" s="695"/>
      <c r="AJ275" s="212">
        <f t="shared" si="215"/>
        <v>0</v>
      </c>
      <c r="AK275" s="455"/>
      <c r="AL275" s="148">
        <f t="shared" si="216"/>
        <v>0</v>
      </c>
      <c r="AM275" s="148">
        <f t="shared" si="217"/>
        <v>0</v>
      </c>
      <c r="AN275" s="212">
        <v>0</v>
      </c>
      <c r="AO275" s="212">
        <v>0</v>
      </c>
      <c r="AP275" s="212">
        <v>0</v>
      </c>
      <c r="AQ275" s="212">
        <v>0</v>
      </c>
      <c r="AR275" s="212">
        <v>0</v>
      </c>
      <c r="AS275" s="212">
        <v>0</v>
      </c>
      <c r="AT275" s="212">
        <v>0</v>
      </c>
      <c r="AU275" s="273">
        <v>0</v>
      </c>
      <c r="AV275" s="212">
        <f t="shared" si="196"/>
        <v>0</v>
      </c>
      <c r="AW275" s="510" t="e">
        <f t="shared" si="197"/>
        <v>#DIV/0!</v>
      </c>
      <c r="AX275" s="212">
        <f t="shared" si="218"/>
        <v>0</v>
      </c>
      <c r="AY275" s="212">
        <f t="shared" si="219"/>
        <v>0</v>
      </c>
      <c r="AZ275" s="212">
        <v>0</v>
      </c>
      <c r="BA275" s="212">
        <v>0</v>
      </c>
      <c r="BB275" s="212">
        <v>0</v>
      </c>
      <c r="BC275" s="212">
        <v>0</v>
      </c>
      <c r="BD275" s="212">
        <v>0</v>
      </c>
      <c r="BE275" s="212">
        <v>0</v>
      </c>
      <c r="BF275" s="212">
        <v>0</v>
      </c>
      <c r="BG275" s="212">
        <v>0</v>
      </c>
      <c r="BH275" s="148">
        <f t="shared" si="220"/>
        <v>0</v>
      </c>
      <c r="BI275" s="148">
        <f t="shared" si="221"/>
        <v>0</v>
      </c>
      <c r="BJ275" s="212">
        <v>0</v>
      </c>
      <c r="BK275" s="212">
        <v>0</v>
      </c>
      <c r="BL275" s="212">
        <v>0</v>
      </c>
      <c r="BM275" s="212">
        <v>0</v>
      </c>
      <c r="BN275" s="212">
        <v>0</v>
      </c>
      <c r="BO275" s="212">
        <v>0</v>
      </c>
      <c r="BP275" s="212">
        <v>0</v>
      </c>
      <c r="BQ275" s="399">
        <v>0</v>
      </c>
      <c r="BR275" s="287"/>
      <c r="BS275" s="287"/>
      <c r="BT275" s="287"/>
      <c r="BU275" s="287"/>
      <c r="BV275" s="287"/>
      <c r="BW275" s="287"/>
      <c r="BX275" s="287"/>
      <c r="BY275" s="287"/>
    </row>
    <row r="276" spans="1:77" hidden="1" x14ac:dyDescent="0.25">
      <c r="A276" s="23"/>
      <c r="B276" s="19"/>
      <c r="C276" s="391"/>
      <c r="D276" s="212"/>
      <c r="E276" s="212"/>
      <c r="F276" s="148">
        <f t="shared" si="209"/>
        <v>0</v>
      </c>
      <c r="G276" s="148">
        <f t="shared" si="210"/>
        <v>0</v>
      </c>
      <c r="H276" s="212"/>
      <c r="I276" s="212"/>
      <c r="J276" s="212"/>
      <c r="K276" s="212"/>
      <c r="L276" s="212"/>
      <c r="M276" s="212"/>
      <c r="N276" s="212"/>
      <c r="O276" s="212"/>
      <c r="P276" s="148">
        <f t="shared" si="211"/>
        <v>0</v>
      </c>
      <c r="Q276" s="148">
        <f t="shared" si="192"/>
        <v>0</v>
      </c>
      <c r="R276" s="684" t="e">
        <f t="shared" si="193"/>
        <v>#DIV/0!</v>
      </c>
      <c r="S276" s="212"/>
      <c r="T276" s="212"/>
      <c r="U276" s="212"/>
      <c r="V276" s="148">
        <f t="shared" si="212"/>
        <v>0</v>
      </c>
      <c r="W276" s="148">
        <f t="shared" si="213"/>
        <v>0</v>
      </c>
      <c r="X276" s="212"/>
      <c r="Y276" s="212"/>
      <c r="Z276" s="212"/>
      <c r="AA276" s="212"/>
      <c r="AB276" s="212"/>
      <c r="AC276" s="212"/>
      <c r="AD276" s="212"/>
      <c r="AE276" s="212"/>
      <c r="AF276" s="148">
        <f t="shared" si="214"/>
        <v>0</v>
      </c>
      <c r="AG276" s="148">
        <f t="shared" si="194"/>
        <v>0</v>
      </c>
      <c r="AH276" s="684" t="e">
        <f t="shared" si="195"/>
        <v>#DIV/0!</v>
      </c>
      <c r="AI276" s="695"/>
      <c r="AJ276" s="212">
        <f t="shared" si="215"/>
        <v>0</v>
      </c>
      <c r="AK276" s="455"/>
      <c r="AL276" s="148">
        <f t="shared" si="216"/>
        <v>0</v>
      </c>
      <c r="AM276" s="148">
        <f t="shared" si="217"/>
        <v>0</v>
      </c>
      <c r="AN276" s="212"/>
      <c r="AO276" s="212"/>
      <c r="AP276" s="212"/>
      <c r="AQ276" s="212"/>
      <c r="AR276" s="212"/>
      <c r="AS276" s="212"/>
      <c r="AT276" s="212"/>
      <c r="AU276" s="273"/>
      <c r="AV276" s="212">
        <f t="shared" si="196"/>
        <v>0</v>
      </c>
      <c r="AW276" s="510" t="e">
        <f t="shared" si="197"/>
        <v>#DIV/0!</v>
      </c>
      <c r="AX276" s="212">
        <f t="shared" si="218"/>
        <v>0</v>
      </c>
      <c r="AY276" s="212">
        <f t="shared" si="219"/>
        <v>0</v>
      </c>
      <c r="AZ276" s="212"/>
      <c r="BA276" s="212"/>
      <c r="BB276" s="212"/>
      <c r="BC276" s="212"/>
      <c r="BD276" s="212"/>
      <c r="BE276" s="212"/>
      <c r="BF276" s="212"/>
      <c r="BG276" s="212"/>
      <c r="BH276" s="148">
        <f t="shared" si="220"/>
        <v>0</v>
      </c>
      <c r="BI276" s="148">
        <f t="shared" si="221"/>
        <v>0</v>
      </c>
      <c r="BJ276" s="212"/>
      <c r="BK276" s="212"/>
      <c r="BL276" s="212"/>
      <c r="BM276" s="212"/>
      <c r="BN276" s="212"/>
      <c r="BO276" s="212"/>
      <c r="BP276" s="212"/>
      <c r="BQ276" s="399"/>
      <c r="BR276" s="287"/>
      <c r="BS276" s="287"/>
      <c r="BT276" s="287"/>
      <c r="BU276" s="287"/>
      <c r="BV276" s="287"/>
      <c r="BW276" s="287"/>
      <c r="BX276" s="287"/>
      <c r="BY276" s="287"/>
    </row>
    <row r="277" spans="1:77" x14ac:dyDescent="0.25">
      <c r="A277" s="257">
        <v>11</v>
      </c>
      <c r="B277" s="42" t="s">
        <v>48</v>
      </c>
      <c r="C277" s="391"/>
      <c r="D277" s="212">
        <v>0</v>
      </c>
      <c r="E277" s="212">
        <v>0</v>
      </c>
      <c r="F277" s="148">
        <f t="shared" si="209"/>
        <v>0</v>
      </c>
      <c r="G277" s="148">
        <f t="shared" si="210"/>
        <v>0</v>
      </c>
      <c r="H277" s="212">
        <v>0</v>
      </c>
      <c r="I277" s="212">
        <v>0</v>
      </c>
      <c r="J277" s="212">
        <v>0</v>
      </c>
      <c r="K277" s="212">
        <v>0</v>
      </c>
      <c r="L277" s="212">
        <v>0</v>
      </c>
      <c r="M277" s="212">
        <v>0</v>
      </c>
      <c r="N277" s="212">
        <v>0</v>
      </c>
      <c r="O277" s="212">
        <v>0</v>
      </c>
      <c r="P277" s="148">
        <f t="shared" si="211"/>
        <v>0</v>
      </c>
      <c r="Q277" s="148">
        <f t="shared" si="192"/>
        <v>0</v>
      </c>
      <c r="R277" s="684" t="e">
        <f t="shared" si="193"/>
        <v>#DIV/0!</v>
      </c>
      <c r="S277" s="212">
        <v>0</v>
      </c>
      <c r="T277" s="212">
        <v>0</v>
      </c>
      <c r="U277" s="212">
        <v>0</v>
      </c>
      <c r="V277" s="148">
        <f t="shared" si="212"/>
        <v>0</v>
      </c>
      <c r="W277" s="148">
        <f t="shared" si="213"/>
        <v>0</v>
      </c>
      <c r="X277" s="212">
        <v>0</v>
      </c>
      <c r="Y277" s="212">
        <v>0</v>
      </c>
      <c r="Z277" s="212">
        <v>0</v>
      </c>
      <c r="AA277" s="212">
        <v>0</v>
      </c>
      <c r="AB277" s="212">
        <v>0</v>
      </c>
      <c r="AC277" s="212">
        <v>0</v>
      </c>
      <c r="AD277" s="212">
        <v>0</v>
      </c>
      <c r="AE277" s="212">
        <v>0</v>
      </c>
      <c r="AF277" s="148">
        <f t="shared" si="214"/>
        <v>0</v>
      </c>
      <c r="AG277" s="148">
        <f t="shared" si="194"/>
        <v>0</v>
      </c>
      <c r="AH277" s="684" t="e">
        <f t="shared" si="195"/>
        <v>#DIV/0!</v>
      </c>
      <c r="AI277" s="695"/>
      <c r="AJ277" s="212">
        <f t="shared" si="215"/>
        <v>0</v>
      </c>
      <c r="AK277" s="455"/>
      <c r="AL277" s="148">
        <f t="shared" si="216"/>
        <v>0</v>
      </c>
      <c r="AM277" s="148">
        <f t="shared" si="217"/>
        <v>0</v>
      </c>
      <c r="AN277" s="212">
        <v>0</v>
      </c>
      <c r="AO277" s="212">
        <v>0</v>
      </c>
      <c r="AP277" s="212">
        <v>0</v>
      </c>
      <c r="AQ277" s="212">
        <v>0</v>
      </c>
      <c r="AR277" s="212">
        <v>0</v>
      </c>
      <c r="AS277" s="212">
        <v>0</v>
      </c>
      <c r="AT277" s="212">
        <v>0</v>
      </c>
      <c r="AU277" s="273">
        <v>0</v>
      </c>
      <c r="AV277" s="212">
        <f>AO277-AN277</f>
        <v>0</v>
      </c>
      <c r="AW277" s="510" t="e">
        <f t="shared" si="197"/>
        <v>#DIV/0!</v>
      </c>
      <c r="AX277" s="212">
        <f t="shared" si="218"/>
        <v>0</v>
      </c>
      <c r="AY277" s="212">
        <f t="shared" si="219"/>
        <v>0</v>
      </c>
      <c r="AZ277" s="212">
        <v>0</v>
      </c>
      <c r="BA277" s="212">
        <v>0</v>
      </c>
      <c r="BB277" s="212">
        <v>0</v>
      </c>
      <c r="BC277" s="212">
        <v>0</v>
      </c>
      <c r="BD277" s="212">
        <v>0</v>
      </c>
      <c r="BE277" s="212">
        <v>0</v>
      </c>
      <c r="BF277" s="212">
        <v>0</v>
      </c>
      <c r="BG277" s="212">
        <v>0</v>
      </c>
      <c r="BH277" s="148">
        <f t="shared" si="220"/>
        <v>0</v>
      </c>
      <c r="BI277" s="148">
        <f t="shared" si="221"/>
        <v>0</v>
      </c>
      <c r="BJ277" s="212">
        <v>0</v>
      </c>
      <c r="BK277" s="212">
        <v>0</v>
      </c>
      <c r="BL277" s="212">
        <v>0</v>
      </c>
      <c r="BM277" s="212">
        <v>0</v>
      </c>
      <c r="BN277" s="212">
        <v>0</v>
      </c>
      <c r="BO277" s="212">
        <v>0</v>
      </c>
      <c r="BP277" s="212">
        <v>0</v>
      </c>
      <c r="BQ277" s="399">
        <v>0</v>
      </c>
      <c r="BR277" s="287"/>
      <c r="BS277" s="287"/>
      <c r="BT277" s="287"/>
      <c r="BU277" s="287"/>
      <c r="BV277" s="287"/>
      <c r="BW277" s="287"/>
      <c r="BX277" s="287"/>
      <c r="BY277" s="287"/>
    </row>
    <row r="278" spans="1:77" hidden="1" x14ac:dyDescent="0.25">
      <c r="A278" s="23"/>
      <c r="B278" s="19"/>
      <c r="C278" s="391"/>
      <c r="D278" s="212"/>
      <c r="E278" s="212"/>
      <c r="F278" s="148">
        <f t="shared" si="209"/>
        <v>0</v>
      </c>
      <c r="G278" s="148">
        <f t="shared" si="210"/>
        <v>0</v>
      </c>
      <c r="H278" s="212"/>
      <c r="I278" s="212"/>
      <c r="J278" s="212"/>
      <c r="K278" s="212"/>
      <c r="L278" s="212"/>
      <c r="M278" s="212"/>
      <c r="N278" s="212"/>
      <c r="O278" s="212"/>
      <c r="P278" s="148">
        <f t="shared" si="211"/>
        <v>0</v>
      </c>
      <c r="Q278" s="148">
        <f t="shared" si="192"/>
        <v>0</v>
      </c>
      <c r="R278" s="684" t="e">
        <f t="shared" si="193"/>
        <v>#DIV/0!</v>
      </c>
      <c r="S278" s="212"/>
      <c r="T278" s="212"/>
      <c r="U278" s="212"/>
      <c r="V278" s="148">
        <f t="shared" si="212"/>
        <v>0</v>
      </c>
      <c r="W278" s="148">
        <f t="shared" si="213"/>
        <v>0</v>
      </c>
      <c r="X278" s="212"/>
      <c r="Y278" s="212"/>
      <c r="Z278" s="212"/>
      <c r="AA278" s="212"/>
      <c r="AB278" s="212"/>
      <c r="AC278" s="212"/>
      <c r="AD278" s="212"/>
      <c r="AE278" s="212"/>
      <c r="AF278" s="148">
        <f t="shared" si="214"/>
        <v>0</v>
      </c>
      <c r="AG278" s="148">
        <f t="shared" si="194"/>
        <v>0</v>
      </c>
      <c r="AH278" s="684" t="e">
        <f t="shared" si="195"/>
        <v>#DIV/0!</v>
      </c>
      <c r="AI278" s="695"/>
      <c r="AJ278" s="212">
        <f t="shared" si="215"/>
        <v>0</v>
      </c>
      <c r="AK278" s="455"/>
      <c r="AL278" s="148">
        <f t="shared" si="216"/>
        <v>0</v>
      </c>
      <c r="AM278" s="148">
        <f t="shared" si="217"/>
        <v>0</v>
      </c>
      <c r="AN278" s="212"/>
      <c r="AO278" s="212"/>
      <c r="AP278" s="212"/>
      <c r="AQ278" s="212"/>
      <c r="AR278" s="212"/>
      <c r="AS278" s="212"/>
      <c r="AT278" s="212"/>
      <c r="AU278" s="273"/>
      <c r="AV278" s="212">
        <f>AO278-AN278</f>
        <v>0</v>
      </c>
      <c r="AW278" s="510" t="e">
        <f t="shared" si="197"/>
        <v>#DIV/0!</v>
      </c>
      <c r="AX278" s="212">
        <f>AZ278+BB278+BD278+BF278</f>
        <v>0</v>
      </c>
      <c r="AY278" s="212">
        <f t="shared" si="219"/>
        <v>0</v>
      </c>
      <c r="AZ278" s="212"/>
      <c r="BA278" s="212"/>
      <c r="BB278" s="212"/>
      <c r="BC278" s="212"/>
      <c r="BD278" s="212"/>
      <c r="BE278" s="212"/>
      <c r="BF278" s="212"/>
      <c r="BG278" s="212"/>
      <c r="BH278" s="148">
        <f t="shared" si="220"/>
        <v>0</v>
      </c>
      <c r="BI278" s="148">
        <f t="shared" si="221"/>
        <v>0</v>
      </c>
      <c r="BJ278" s="212"/>
      <c r="BK278" s="212"/>
      <c r="BL278" s="212"/>
      <c r="BM278" s="212"/>
      <c r="BN278" s="212"/>
      <c r="BO278" s="212"/>
      <c r="BP278" s="212"/>
      <c r="BQ278" s="399"/>
      <c r="BR278" s="287"/>
      <c r="BS278" s="287"/>
      <c r="BT278" s="287"/>
      <c r="BU278" s="287"/>
      <c r="BV278" s="287"/>
      <c r="BW278" s="287"/>
      <c r="BX278" s="287"/>
      <c r="BY278" s="287"/>
    </row>
    <row r="279" spans="1:77" x14ac:dyDescent="0.25">
      <c r="A279" s="257">
        <v>12</v>
      </c>
      <c r="B279" s="42" t="s">
        <v>49</v>
      </c>
      <c r="C279" s="391"/>
      <c r="D279" s="212">
        <v>0</v>
      </c>
      <c r="E279" s="212">
        <v>0</v>
      </c>
      <c r="F279" s="148">
        <f t="shared" si="209"/>
        <v>0</v>
      </c>
      <c r="G279" s="148">
        <f t="shared" si="210"/>
        <v>0</v>
      </c>
      <c r="H279" s="212">
        <v>0</v>
      </c>
      <c r="I279" s="212">
        <v>0</v>
      </c>
      <c r="J279" s="212">
        <v>0</v>
      </c>
      <c r="K279" s="212">
        <v>0</v>
      </c>
      <c r="L279" s="212">
        <v>0</v>
      </c>
      <c r="M279" s="212">
        <v>0</v>
      </c>
      <c r="N279" s="212">
        <v>0</v>
      </c>
      <c r="O279" s="212">
        <v>0</v>
      </c>
      <c r="P279" s="148">
        <f t="shared" si="211"/>
        <v>0</v>
      </c>
      <c r="Q279" s="148">
        <f t="shared" ref="Q279:Q342" si="222">I279-H279</f>
        <v>0</v>
      </c>
      <c r="R279" s="684" t="e">
        <f t="shared" ref="R279:R342" si="223">I279/H279</f>
        <v>#DIV/0!</v>
      </c>
      <c r="S279" s="212">
        <v>0</v>
      </c>
      <c r="T279" s="212">
        <v>0</v>
      </c>
      <c r="U279" s="212">
        <v>0</v>
      </c>
      <c r="V279" s="148">
        <f t="shared" si="212"/>
        <v>0</v>
      </c>
      <c r="W279" s="148">
        <f t="shared" si="213"/>
        <v>0</v>
      </c>
      <c r="X279" s="212">
        <v>0</v>
      </c>
      <c r="Y279" s="212">
        <v>0</v>
      </c>
      <c r="Z279" s="212">
        <v>0</v>
      </c>
      <c r="AA279" s="212">
        <v>0</v>
      </c>
      <c r="AB279" s="212">
        <v>0</v>
      </c>
      <c r="AC279" s="212">
        <v>0</v>
      </c>
      <c r="AD279" s="212">
        <v>0</v>
      </c>
      <c r="AE279" s="212">
        <v>0</v>
      </c>
      <c r="AF279" s="148">
        <f t="shared" si="214"/>
        <v>0</v>
      </c>
      <c r="AG279" s="148">
        <f t="shared" ref="AG279:AG342" si="224">Y279-X279</f>
        <v>0</v>
      </c>
      <c r="AH279" s="684" t="e">
        <f t="shared" ref="AH279:AH342" si="225">Y279/X279</f>
        <v>#DIV/0!</v>
      </c>
      <c r="AI279" s="695"/>
      <c r="AJ279" s="212">
        <f t="shared" si="215"/>
        <v>0</v>
      </c>
      <c r="AK279" s="455"/>
      <c r="AL279" s="148">
        <f t="shared" si="216"/>
        <v>0</v>
      </c>
      <c r="AM279" s="148">
        <f t="shared" si="217"/>
        <v>0</v>
      </c>
      <c r="AN279" s="212">
        <v>0</v>
      </c>
      <c r="AO279" s="212">
        <v>0</v>
      </c>
      <c r="AP279" s="212">
        <v>0</v>
      </c>
      <c r="AQ279" s="212">
        <v>0</v>
      </c>
      <c r="AR279" s="212">
        <v>0</v>
      </c>
      <c r="AS279" s="212">
        <v>0</v>
      </c>
      <c r="AT279" s="212">
        <v>0</v>
      </c>
      <c r="AU279" s="273">
        <v>0</v>
      </c>
      <c r="AV279" s="212">
        <f t="shared" ref="AV279:AV342" si="226">AO279-AN279</f>
        <v>0</v>
      </c>
      <c r="AW279" s="510" t="e">
        <f t="shared" ref="AW279:AW342" si="227">AO279/AN279</f>
        <v>#DIV/0!</v>
      </c>
      <c r="AX279" s="212">
        <f t="shared" ref="AX279:AX294" si="228">AZ279+BB279+BD279+BF279</f>
        <v>0</v>
      </c>
      <c r="AY279" s="212">
        <f t="shared" ref="AY279:AY294" si="229">BA279+BC279+BE279+BG279</f>
        <v>0</v>
      </c>
      <c r="AZ279" s="212">
        <v>0</v>
      </c>
      <c r="BA279" s="212">
        <v>0</v>
      </c>
      <c r="BB279" s="212">
        <v>0</v>
      </c>
      <c r="BC279" s="212">
        <v>0</v>
      </c>
      <c r="BD279" s="212">
        <v>0</v>
      </c>
      <c r="BE279" s="212">
        <v>0</v>
      </c>
      <c r="BF279" s="212">
        <v>0</v>
      </c>
      <c r="BG279" s="212">
        <v>0</v>
      </c>
      <c r="BH279" s="148">
        <f t="shared" si="220"/>
        <v>0</v>
      </c>
      <c r="BI279" s="148">
        <f t="shared" si="221"/>
        <v>0</v>
      </c>
      <c r="BJ279" s="212">
        <v>0</v>
      </c>
      <c r="BK279" s="212">
        <v>0</v>
      </c>
      <c r="BL279" s="212">
        <v>0</v>
      </c>
      <c r="BM279" s="212">
        <v>0</v>
      </c>
      <c r="BN279" s="212">
        <v>0</v>
      </c>
      <c r="BO279" s="212">
        <v>0</v>
      </c>
      <c r="BP279" s="212">
        <v>0</v>
      </c>
      <c r="BQ279" s="399">
        <v>0</v>
      </c>
      <c r="BR279" s="287"/>
      <c r="BS279" s="287"/>
      <c r="BT279" s="287"/>
      <c r="BU279" s="287"/>
      <c r="BV279" s="287"/>
      <c r="BW279" s="287"/>
      <c r="BX279" s="287"/>
      <c r="BY279" s="287"/>
    </row>
    <row r="280" spans="1:77" hidden="1" x14ac:dyDescent="0.25">
      <c r="A280" s="23"/>
      <c r="B280" s="19"/>
      <c r="C280" s="391"/>
      <c r="D280" s="212"/>
      <c r="E280" s="212"/>
      <c r="F280" s="148">
        <f t="shared" si="209"/>
        <v>0</v>
      </c>
      <c r="G280" s="148">
        <f t="shared" si="210"/>
        <v>0</v>
      </c>
      <c r="H280" s="212"/>
      <c r="I280" s="212"/>
      <c r="J280" s="212"/>
      <c r="K280" s="212"/>
      <c r="L280" s="212"/>
      <c r="M280" s="212"/>
      <c r="N280" s="212"/>
      <c r="O280" s="212"/>
      <c r="P280" s="148">
        <f t="shared" si="211"/>
        <v>0</v>
      </c>
      <c r="Q280" s="148">
        <f t="shared" si="222"/>
        <v>0</v>
      </c>
      <c r="R280" s="684" t="e">
        <f t="shared" si="223"/>
        <v>#DIV/0!</v>
      </c>
      <c r="S280" s="212"/>
      <c r="T280" s="212"/>
      <c r="U280" s="212"/>
      <c r="V280" s="148">
        <f t="shared" si="212"/>
        <v>0</v>
      </c>
      <c r="W280" s="148">
        <f t="shared" si="213"/>
        <v>0</v>
      </c>
      <c r="X280" s="212"/>
      <c r="Y280" s="212"/>
      <c r="Z280" s="212"/>
      <c r="AA280" s="212"/>
      <c r="AB280" s="212"/>
      <c r="AC280" s="212"/>
      <c r="AD280" s="212"/>
      <c r="AE280" s="212"/>
      <c r="AF280" s="148">
        <f t="shared" si="214"/>
        <v>0</v>
      </c>
      <c r="AG280" s="148">
        <f t="shared" si="224"/>
        <v>0</v>
      </c>
      <c r="AH280" s="684" t="e">
        <f t="shared" si="225"/>
        <v>#DIV/0!</v>
      </c>
      <c r="AI280" s="695"/>
      <c r="AJ280" s="212">
        <f t="shared" si="215"/>
        <v>0</v>
      </c>
      <c r="AK280" s="455"/>
      <c r="AL280" s="148">
        <f t="shared" si="216"/>
        <v>0</v>
      </c>
      <c r="AM280" s="148">
        <f t="shared" si="217"/>
        <v>0</v>
      </c>
      <c r="AN280" s="212"/>
      <c r="AO280" s="212"/>
      <c r="AP280" s="212"/>
      <c r="AQ280" s="212"/>
      <c r="AR280" s="212"/>
      <c r="AS280" s="212"/>
      <c r="AT280" s="212"/>
      <c r="AU280" s="273"/>
      <c r="AV280" s="212">
        <f t="shared" si="226"/>
        <v>0</v>
      </c>
      <c r="AW280" s="510" t="e">
        <f t="shared" si="227"/>
        <v>#DIV/0!</v>
      </c>
      <c r="AX280" s="212">
        <f t="shared" si="228"/>
        <v>0</v>
      </c>
      <c r="AY280" s="212">
        <f t="shared" si="229"/>
        <v>0</v>
      </c>
      <c r="AZ280" s="212"/>
      <c r="BA280" s="212"/>
      <c r="BB280" s="212"/>
      <c r="BC280" s="212"/>
      <c r="BD280" s="212"/>
      <c r="BE280" s="212"/>
      <c r="BF280" s="212"/>
      <c r="BG280" s="212"/>
      <c r="BH280" s="148">
        <f t="shared" si="220"/>
        <v>0</v>
      </c>
      <c r="BI280" s="148">
        <f t="shared" si="221"/>
        <v>0</v>
      </c>
      <c r="BJ280" s="212"/>
      <c r="BK280" s="212"/>
      <c r="BL280" s="212"/>
      <c r="BM280" s="212"/>
      <c r="BN280" s="212"/>
      <c r="BO280" s="212"/>
      <c r="BP280" s="212"/>
      <c r="BQ280" s="399"/>
      <c r="BR280" s="287"/>
      <c r="BS280" s="287"/>
      <c r="BT280" s="287"/>
      <c r="BU280" s="287"/>
      <c r="BV280" s="287"/>
      <c r="BW280" s="287"/>
      <c r="BX280" s="287"/>
      <c r="BY280" s="287"/>
    </row>
    <row r="281" spans="1:77" x14ac:dyDescent="0.25">
      <c r="A281" s="257">
        <v>13</v>
      </c>
      <c r="B281" s="42" t="s">
        <v>50</v>
      </c>
      <c r="C281" s="391"/>
      <c r="D281" s="212">
        <v>0</v>
      </c>
      <c r="E281" s="212">
        <v>0</v>
      </c>
      <c r="F281" s="148">
        <f t="shared" si="209"/>
        <v>0</v>
      </c>
      <c r="G281" s="148">
        <f t="shared" si="210"/>
        <v>0</v>
      </c>
      <c r="H281" s="212">
        <v>0</v>
      </c>
      <c r="I281" s="212">
        <v>0</v>
      </c>
      <c r="J281" s="212">
        <v>0</v>
      </c>
      <c r="K281" s="212">
        <v>0</v>
      </c>
      <c r="L281" s="212">
        <v>0</v>
      </c>
      <c r="M281" s="212">
        <v>0</v>
      </c>
      <c r="N281" s="212">
        <v>0</v>
      </c>
      <c r="O281" s="212">
        <v>0</v>
      </c>
      <c r="P281" s="148">
        <f t="shared" si="211"/>
        <v>0</v>
      </c>
      <c r="Q281" s="148">
        <f t="shared" si="222"/>
        <v>0</v>
      </c>
      <c r="R281" s="684" t="e">
        <f t="shared" si="223"/>
        <v>#DIV/0!</v>
      </c>
      <c r="S281" s="212">
        <v>0</v>
      </c>
      <c r="T281" s="212">
        <v>0</v>
      </c>
      <c r="U281" s="212">
        <v>0</v>
      </c>
      <c r="V281" s="148">
        <f t="shared" si="212"/>
        <v>0</v>
      </c>
      <c r="W281" s="148">
        <f t="shared" si="213"/>
        <v>0</v>
      </c>
      <c r="X281" s="212">
        <v>0</v>
      </c>
      <c r="Y281" s="212">
        <v>0</v>
      </c>
      <c r="Z281" s="212">
        <v>0</v>
      </c>
      <c r="AA281" s="212">
        <v>0</v>
      </c>
      <c r="AB281" s="212">
        <v>0</v>
      </c>
      <c r="AC281" s="212">
        <v>0</v>
      </c>
      <c r="AD281" s="212">
        <v>0</v>
      </c>
      <c r="AE281" s="212">
        <v>0</v>
      </c>
      <c r="AF281" s="148">
        <f t="shared" si="214"/>
        <v>0</v>
      </c>
      <c r="AG281" s="148">
        <f t="shared" si="224"/>
        <v>0</v>
      </c>
      <c r="AH281" s="684" t="e">
        <f t="shared" si="225"/>
        <v>#DIV/0!</v>
      </c>
      <c r="AI281" s="695"/>
      <c r="AJ281" s="212">
        <f t="shared" si="215"/>
        <v>0</v>
      </c>
      <c r="AK281" s="455"/>
      <c r="AL281" s="148">
        <f t="shared" si="216"/>
        <v>0</v>
      </c>
      <c r="AM281" s="148">
        <f t="shared" si="217"/>
        <v>0</v>
      </c>
      <c r="AN281" s="212">
        <v>0</v>
      </c>
      <c r="AO281" s="212">
        <v>0</v>
      </c>
      <c r="AP281" s="212">
        <v>0</v>
      </c>
      <c r="AQ281" s="212">
        <v>0</v>
      </c>
      <c r="AR281" s="212">
        <v>0</v>
      </c>
      <c r="AS281" s="212">
        <v>0</v>
      </c>
      <c r="AT281" s="212">
        <v>0</v>
      </c>
      <c r="AU281" s="273">
        <v>0</v>
      </c>
      <c r="AV281" s="212">
        <f t="shared" si="226"/>
        <v>0</v>
      </c>
      <c r="AW281" s="510" t="e">
        <f t="shared" si="227"/>
        <v>#DIV/0!</v>
      </c>
      <c r="AX281" s="212">
        <f t="shared" si="228"/>
        <v>0</v>
      </c>
      <c r="AY281" s="212">
        <f t="shared" si="229"/>
        <v>0</v>
      </c>
      <c r="AZ281" s="212">
        <v>0</v>
      </c>
      <c r="BA281" s="212">
        <v>0</v>
      </c>
      <c r="BB281" s="212">
        <v>0</v>
      </c>
      <c r="BC281" s="212">
        <v>0</v>
      </c>
      <c r="BD281" s="212">
        <v>0</v>
      </c>
      <c r="BE281" s="212">
        <v>0</v>
      </c>
      <c r="BF281" s="212">
        <v>0</v>
      </c>
      <c r="BG281" s="212">
        <v>0</v>
      </c>
      <c r="BH281" s="148">
        <f t="shared" si="220"/>
        <v>0</v>
      </c>
      <c r="BI281" s="148">
        <f t="shared" si="221"/>
        <v>0</v>
      </c>
      <c r="BJ281" s="212">
        <v>0</v>
      </c>
      <c r="BK281" s="212">
        <v>0</v>
      </c>
      <c r="BL281" s="212">
        <v>0</v>
      </c>
      <c r="BM281" s="212">
        <v>0</v>
      </c>
      <c r="BN281" s="212">
        <v>0</v>
      </c>
      <c r="BO281" s="212">
        <v>0</v>
      </c>
      <c r="BP281" s="212">
        <v>0</v>
      </c>
      <c r="BQ281" s="399">
        <v>0</v>
      </c>
      <c r="BR281" s="287"/>
      <c r="BS281" s="287"/>
      <c r="BT281" s="287"/>
      <c r="BU281" s="287"/>
      <c r="BV281" s="287"/>
      <c r="BW281" s="287"/>
      <c r="BX281" s="287"/>
      <c r="BY281" s="287"/>
    </row>
    <row r="282" spans="1:77" hidden="1" x14ac:dyDescent="0.25">
      <c r="A282" s="23"/>
      <c r="B282" s="19"/>
      <c r="C282" s="391"/>
      <c r="D282" s="212"/>
      <c r="E282" s="212"/>
      <c r="F282" s="148">
        <f t="shared" si="209"/>
        <v>0</v>
      </c>
      <c r="G282" s="148">
        <f t="shared" si="210"/>
        <v>0</v>
      </c>
      <c r="H282" s="212"/>
      <c r="I282" s="212"/>
      <c r="J282" s="212"/>
      <c r="K282" s="212"/>
      <c r="L282" s="212"/>
      <c r="M282" s="212"/>
      <c r="N282" s="212"/>
      <c r="O282" s="212"/>
      <c r="P282" s="148">
        <f t="shared" si="211"/>
        <v>0</v>
      </c>
      <c r="Q282" s="148">
        <f t="shared" si="222"/>
        <v>0</v>
      </c>
      <c r="R282" s="684" t="e">
        <f t="shared" si="223"/>
        <v>#DIV/0!</v>
      </c>
      <c r="S282" s="212"/>
      <c r="T282" s="212"/>
      <c r="U282" s="212"/>
      <c r="V282" s="148">
        <f t="shared" si="212"/>
        <v>0</v>
      </c>
      <c r="W282" s="148">
        <f t="shared" si="213"/>
        <v>0</v>
      </c>
      <c r="X282" s="212"/>
      <c r="Y282" s="212"/>
      <c r="Z282" s="212"/>
      <c r="AA282" s="212"/>
      <c r="AB282" s="212"/>
      <c r="AC282" s="212"/>
      <c r="AD282" s="212"/>
      <c r="AE282" s="212"/>
      <c r="AF282" s="148">
        <f t="shared" si="214"/>
        <v>0</v>
      </c>
      <c r="AG282" s="148">
        <f t="shared" si="224"/>
        <v>0</v>
      </c>
      <c r="AH282" s="684" t="e">
        <f t="shared" si="225"/>
        <v>#DIV/0!</v>
      </c>
      <c r="AI282" s="695"/>
      <c r="AJ282" s="212">
        <f t="shared" si="215"/>
        <v>0</v>
      </c>
      <c r="AK282" s="455"/>
      <c r="AL282" s="148">
        <f t="shared" si="216"/>
        <v>0</v>
      </c>
      <c r="AM282" s="148">
        <f t="shared" si="217"/>
        <v>0</v>
      </c>
      <c r="AN282" s="212"/>
      <c r="AO282" s="212"/>
      <c r="AP282" s="212"/>
      <c r="AQ282" s="212"/>
      <c r="AR282" s="212"/>
      <c r="AS282" s="212"/>
      <c r="AT282" s="212"/>
      <c r="AU282" s="273"/>
      <c r="AV282" s="212">
        <f t="shared" si="226"/>
        <v>0</v>
      </c>
      <c r="AW282" s="510" t="e">
        <f t="shared" si="227"/>
        <v>#DIV/0!</v>
      </c>
      <c r="AX282" s="212">
        <f t="shared" si="228"/>
        <v>0</v>
      </c>
      <c r="AY282" s="212">
        <f t="shared" si="229"/>
        <v>0</v>
      </c>
      <c r="AZ282" s="212"/>
      <c r="BA282" s="212"/>
      <c r="BB282" s="212"/>
      <c r="BC282" s="212"/>
      <c r="BD282" s="212"/>
      <c r="BE282" s="212"/>
      <c r="BF282" s="212"/>
      <c r="BG282" s="212"/>
      <c r="BH282" s="148">
        <f t="shared" si="220"/>
        <v>0</v>
      </c>
      <c r="BI282" s="148">
        <f t="shared" si="221"/>
        <v>0</v>
      </c>
      <c r="BJ282" s="212"/>
      <c r="BK282" s="212"/>
      <c r="BL282" s="212"/>
      <c r="BM282" s="212"/>
      <c r="BN282" s="212"/>
      <c r="BO282" s="212"/>
      <c r="BP282" s="212"/>
      <c r="BQ282" s="399"/>
      <c r="BR282" s="287"/>
      <c r="BS282" s="287"/>
      <c r="BT282" s="287"/>
      <c r="BU282" s="287"/>
      <c r="BV282" s="287"/>
      <c r="BW282" s="287"/>
      <c r="BX282" s="287"/>
      <c r="BY282" s="287"/>
    </row>
    <row r="283" spans="1:77" x14ac:dyDescent="0.25">
      <c r="A283" s="257">
        <v>14</v>
      </c>
      <c r="B283" s="42" t="s">
        <v>28</v>
      </c>
      <c r="C283" s="391"/>
      <c r="D283" s="212">
        <v>0</v>
      </c>
      <c r="E283" s="212">
        <v>0</v>
      </c>
      <c r="F283" s="148">
        <f t="shared" si="209"/>
        <v>0</v>
      </c>
      <c r="G283" s="148">
        <f t="shared" si="210"/>
        <v>0</v>
      </c>
      <c r="H283" s="212">
        <v>0</v>
      </c>
      <c r="I283" s="212">
        <v>0</v>
      </c>
      <c r="J283" s="212">
        <v>0</v>
      </c>
      <c r="K283" s="212">
        <v>0</v>
      </c>
      <c r="L283" s="212">
        <v>0</v>
      </c>
      <c r="M283" s="212">
        <v>0</v>
      </c>
      <c r="N283" s="212">
        <v>0</v>
      </c>
      <c r="O283" s="212">
        <v>0</v>
      </c>
      <c r="P283" s="148">
        <f t="shared" si="211"/>
        <v>0</v>
      </c>
      <c r="Q283" s="148">
        <f t="shared" si="222"/>
        <v>0</v>
      </c>
      <c r="R283" s="684" t="e">
        <f t="shared" si="223"/>
        <v>#DIV/0!</v>
      </c>
      <c r="S283" s="212">
        <v>0</v>
      </c>
      <c r="T283" s="212">
        <v>0</v>
      </c>
      <c r="U283" s="212">
        <v>0</v>
      </c>
      <c r="V283" s="148">
        <f t="shared" si="212"/>
        <v>0</v>
      </c>
      <c r="W283" s="148">
        <f t="shared" si="213"/>
        <v>0</v>
      </c>
      <c r="X283" s="212">
        <v>0</v>
      </c>
      <c r="Y283" s="212">
        <v>0</v>
      </c>
      <c r="Z283" s="212">
        <v>0</v>
      </c>
      <c r="AA283" s="212">
        <v>0</v>
      </c>
      <c r="AB283" s="212">
        <v>0</v>
      </c>
      <c r="AC283" s="212">
        <v>0</v>
      </c>
      <c r="AD283" s="212">
        <v>0</v>
      </c>
      <c r="AE283" s="212">
        <v>0</v>
      </c>
      <c r="AF283" s="148">
        <f t="shared" si="214"/>
        <v>0</v>
      </c>
      <c r="AG283" s="148">
        <f t="shared" si="224"/>
        <v>0</v>
      </c>
      <c r="AH283" s="684" t="e">
        <f t="shared" si="225"/>
        <v>#DIV/0!</v>
      </c>
      <c r="AI283" s="695"/>
      <c r="AJ283" s="212">
        <f t="shared" si="215"/>
        <v>0</v>
      </c>
      <c r="AK283" s="455"/>
      <c r="AL283" s="148">
        <f t="shared" si="216"/>
        <v>0</v>
      </c>
      <c r="AM283" s="148">
        <f t="shared" si="217"/>
        <v>0</v>
      </c>
      <c r="AN283" s="212">
        <v>0</v>
      </c>
      <c r="AO283" s="212">
        <v>0</v>
      </c>
      <c r="AP283" s="212">
        <v>0</v>
      </c>
      <c r="AQ283" s="212">
        <v>0</v>
      </c>
      <c r="AR283" s="212">
        <v>0</v>
      </c>
      <c r="AS283" s="212">
        <v>0</v>
      </c>
      <c r="AT283" s="212">
        <v>0</v>
      </c>
      <c r="AU283" s="273">
        <v>0</v>
      </c>
      <c r="AV283" s="212">
        <f t="shared" si="226"/>
        <v>0</v>
      </c>
      <c r="AW283" s="510" t="e">
        <f t="shared" si="227"/>
        <v>#DIV/0!</v>
      </c>
      <c r="AX283" s="212">
        <f t="shared" si="228"/>
        <v>0</v>
      </c>
      <c r="AY283" s="212">
        <f t="shared" si="229"/>
        <v>0</v>
      </c>
      <c r="AZ283" s="212">
        <v>0</v>
      </c>
      <c r="BA283" s="212">
        <v>0</v>
      </c>
      <c r="BB283" s="212">
        <v>0</v>
      </c>
      <c r="BC283" s="212">
        <v>0</v>
      </c>
      <c r="BD283" s="212">
        <v>0</v>
      </c>
      <c r="BE283" s="212">
        <v>0</v>
      </c>
      <c r="BF283" s="212">
        <v>0</v>
      </c>
      <c r="BG283" s="212">
        <v>0</v>
      </c>
      <c r="BH283" s="148">
        <f t="shared" si="220"/>
        <v>0</v>
      </c>
      <c r="BI283" s="148">
        <f t="shared" si="221"/>
        <v>0</v>
      </c>
      <c r="BJ283" s="212">
        <v>0</v>
      </c>
      <c r="BK283" s="212">
        <v>0</v>
      </c>
      <c r="BL283" s="212">
        <v>0</v>
      </c>
      <c r="BM283" s="212">
        <v>0</v>
      </c>
      <c r="BN283" s="212">
        <v>0</v>
      </c>
      <c r="BO283" s="212">
        <v>0</v>
      </c>
      <c r="BP283" s="212">
        <v>0</v>
      </c>
      <c r="BQ283" s="399">
        <v>0</v>
      </c>
      <c r="BR283" s="287"/>
      <c r="BS283" s="287"/>
      <c r="BT283" s="287"/>
      <c r="BU283" s="287"/>
      <c r="BV283" s="287"/>
      <c r="BW283" s="287"/>
      <c r="BX283" s="287"/>
      <c r="BY283" s="287"/>
    </row>
    <row r="284" spans="1:77" hidden="1" x14ac:dyDescent="0.25">
      <c r="A284" s="23"/>
      <c r="B284" s="19"/>
      <c r="C284" s="391"/>
      <c r="D284" s="296"/>
      <c r="E284" s="296"/>
      <c r="F284" s="148">
        <f t="shared" si="209"/>
        <v>0</v>
      </c>
      <c r="G284" s="148">
        <f t="shared" si="210"/>
        <v>0</v>
      </c>
      <c r="H284" s="296"/>
      <c r="I284" s="296"/>
      <c r="J284" s="296"/>
      <c r="K284" s="296"/>
      <c r="L284" s="296"/>
      <c r="M284" s="296"/>
      <c r="N284" s="296"/>
      <c r="O284" s="296"/>
      <c r="P284" s="148">
        <f t="shared" si="211"/>
        <v>0</v>
      </c>
      <c r="Q284" s="148">
        <f t="shared" si="222"/>
        <v>0</v>
      </c>
      <c r="R284" s="684" t="e">
        <f t="shared" si="223"/>
        <v>#DIV/0!</v>
      </c>
      <c r="S284" s="296"/>
      <c r="T284" s="296"/>
      <c r="U284" s="296"/>
      <c r="V284" s="148">
        <f t="shared" si="212"/>
        <v>0</v>
      </c>
      <c r="W284" s="148">
        <f t="shared" si="213"/>
        <v>0</v>
      </c>
      <c r="X284" s="296"/>
      <c r="Y284" s="296"/>
      <c r="Z284" s="296"/>
      <c r="AA284" s="296"/>
      <c r="AB284" s="296"/>
      <c r="AC284" s="296"/>
      <c r="AD284" s="296"/>
      <c r="AE284" s="296"/>
      <c r="AF284" s="148">
        <f t="shared" si="214"/>
        <v>0</v>
      </c>
      <c r="AG284" s="148">
        <f t="shared" si="224"/>
        <v>0</v>
      </c>
      <c r="AH284" s="684" t="e">
        <f t="shared" si="225"/>
        <v>#DIV/0!</v>
      </c>
      <c r="AI284" s="696"/>
      <c r="AJ284" s="212">
        <f t="shared" si="215"/>
        <v>0</v>
      </c>
      <c r="AK284" s="455"/>
      <c r="AL284" s="148">
        <f t="shared" si="216"/>
        <v>0</v>
      </c>
      <c r="AM284" s="148">
        <f t="shared" si="217"/>
        <v>0</v>
      </c>
      <c r="AN284" s="296"/>
      <c r="AO284" s="296"/>
      <c r="AP284" s="296"/>
      <c r="AQ284" s="296"/>
      <c r="AR284" s="296"/>
      <c r="AS284" s="296"/>
      <c r="AT284" s="296"/>
      <c r="AU284" s="511"/>
      <c r="AV284" s="212">
        <f t="shared" si="226"/>
        <v>0</v>
      </c>
      <c r="AW284" s="510" t="e">
        <f t="shared" si="227"/>
        <v>#DIV/0!</v>
      </c>
      <c r="AX284" s="212">
        <f t="shared" si="228"/>
        <v>0</v>
      </c>
      <c r="AY284" s="212">
        <f t="shared" si="229"/>
        <v>0</v>
      </c>
      <c r="AZ284" s="296"/>
      <c r="BA284" s="296"/>
      <c r="BB284" s="296"/>
      <c r="BC284" s="296"/>
      <c r="BD284" s="296"/>
      <c r="BE284" s="296"/>
      <c r="BF284" s="296"/>
      <c r="BG284" s="296"/>
      <c r="BH284" s="148">
        <f t="shared" si="220"/>
        <v>0</v>
      </c>
      <c r="BI284" s="148">
        <f t="shared" si="221"/>
        <v>0</v>
      </c>
      <c r="BJ284" s="296"/>
      <c r="BK284" s="296"/>
      <c r="BL284" s="296"/>
      <c r="BM284" s="296"/>
      <c r="BN284" s="296"/>
      <c r="BO284" s="296"/>
      <c r="BP284" s="296"/>
      <c r="BQ284" s="512"/>
      <c r="BR284" s="287"/>
      <c r="BS284" s="287"/>
      <c r="BT284" s="287"/>
      <c r="BU284" s="287"/>
      <c r="BV284" s="287"/>
      <c r="BW284" s="287"/>
      <c r="BX284" s="287"/>
      <c r="BY284" s="287"/>
    </row>
    <row r="285" spans="1:77" x14ac:dyDescent="0.25">
      <c r="A285" s="257">
        <v>15</v>
      </c>
      <c r="B285" s="42" t="s">
        <v>29</v>
      </c>
      <c r="C285" s="391"/>
      <c r="D285" s="212">
        <v>0</v>
      </c>
      <c r="E285" s="212">
        <v>0</v>
      </c>
      <c r="F285" s="148">
        <f t="shared" si="209"/>
        <v>0</v>
      </c>
      <c r="G285" s="148">
        <f t="shared" si="210"/>
        <v>0</v>
      </c>
      <c r="H285" s="212">
        <v>0</v>
      </c>
      <c r="I285" s="212">
        <v>0</v>
      </c>
      <c r="J285" s="212">
        <v>0</v>
      </c>
      <c r="K285" s="212">
        <v>0</v>
      </c>
      <c r="L285" s="212">
        <v>0</v>
      </c>
      <c r="M285" s="212">
        <v>0</v>
      </c>
      <c r="N285" s="212">
        <v>0</v>
      </c>
      <c r="O285" s="212">
        <v>0</v>
      </c>
      <c r="P285" s="148">
        <f t="shared" si="211"/>
        <v>0</v>
      </c>
      <c r="Q285" s="148">
        <f t="shared" si="222"/>
        <v>0</v>
      </c>
      <c r="R285" s="684" t="e">
        <f t="shared" si="223"/>
        <v>#DIV/0!</v>
      </c>
      <c r="S285" s="212">
        <v>0</v>
      </c>
      <c r="T285" s="212">
        <v>0</v>
      </c>
      <c r="U285" s="212">
        <v>0</v>
      </c>
      <c r="V285" s="148">
        <f t="shared" si="212"/>
        <v>0</v>
      </c>
      <c r="W285" s="148">
        <f t="shared" si="213"/>
        <v>0</v>
      </c>
      <c r="X285" s="212">
        <v>0</v>
      </c>
      <c r="Y285" s="212">
        <v>0</v>
      </c>
      <c r="Z285" s="212">
        <v>0</v>
      </c>
      <c r="AA285" s="212">
        <v>0</v>
      </c>
      <c r="AB285" s="212">
        <v>0</v>
      </c>
      <c r="AC285" s="212">
        <v>0</v>
      </c>
      <c r="AD285" s="212">
        <v>0</v>
      </c>
      <c r="AE285" s="212">
        <v>0</v>
      </c>
      <c r="AF285" s="148">
        <f t="shared" si="214"/>
        <v>0</v>
      </c>
      <c r="AG285" s="148">
        <f t="shared" si="224"/>
        <v>0</v>
      </c>
      <c r="AH285" s="684" t="e">
        <f t="shared" si="225"/>
        <v>#DIV/0!</v>
      </c>
      <c r="AI285" s="695"/>
      <c r="AJ285" s="212">
        <f t="shared" si="215"/>
        <v>0</v>
      </c>
      <c r="AK285" s="455"/>
      <c r="AL285" s="148">
        <f t="shared" si="216"/>
        <v>0</v>
      </c>
      <c r="AM285" s="148">
        <f t="shared" si="217"/>
        <v>0</v>
      </c>
      <c r="AN285" s="212">
        <v>0</v>
      </c>
      <c r="AO285" s="212">
        <v>0</v>
      </c>
      <c r="AP285" s="212">
        <v>0</v>
      </c>
      <c r="AQ285" s="212">
        <v>0</v>
      </c>
      <c r="AR285" s="212">
        <v>0</v>
      </c>
      <c r="AS285" s="212">
        <v>0</v>
      </c>
      <c r="AT285" s="212">
        <v>0</v>
      </c>
      <c r="AU285" s="273">
        <v>0</v>
      </c>
      <c r="AV285" s="212">
        <f t="shared" si="226"/>
        <v>0</v>
      </c>
      <c r="AW285" s="510" t="e">
        <f t="shared" si="227"/>
        <v>#DIV/0!</v>
      </c>
      <c r="AX285" s="212">
        <f t="shared" si="228"/>
        <v>0</v>
      </c>
      <c r="AY285" s="212">
        <f t="shared" si="229"/>
        <v>0</v>
      </c>
      <c r="AZ285" s="212">
        <v>0</v>
      </c>
      <c r="BA285" s="212">
        <v>0</v>
      </c>
      <c r="BB285" s="212">
        <v>0</v>
      </c>
      <c r="BC285" s="212">
        <v>0</v>
      </c>
      <c r="BD285" s="212">
        <v>0</v>
      </c>
      <c r="BE285" s="212">
        <v>0</v>
      </c>
      <c r="BF285" s="212">
        <v>0</v>
      </c>
      <c r="BG285" s="212">
        <v>0</v>
      </c>
      <c r="BH285" s="148">
        <f t="shared" si="220"/>
        <v>0</v>
      </c>
      <c r="BI285" s="148">
        <f t="shared" si="221"/>
        <v>0</v>
      </c>
      <c r="BJ285" s="212">
        <v>0</v>
      </c>
      <c r="BK285" s="212">
        <v>0</v>
      </c>
      <c r="BL285" s="212">
        <v>0</v>
      </c>
      <c r="BM285" s="212">
        <v>0</v>
      </c>
      <c r="BN285" s="212">
        <v>0</v>
      </c>
      <c r="BO285" s="212">
        <v>0</v>
      </c>
      <c r="BP285" s="212">
        <v>0</v>
      </c>
      <c r="BQ285" s="399">
        <v>0</v>
      </c>
      <c r="BR285" s="287"/>
      <c r="BS285" s="287"/>
      <c r="BT285" s="287"/>
      <c r="BU285" s="287"/>
      <c r="BV285" s="287"/>
      <c r="BW285" s="287"/>
      <c r="BX285" s="287"/>
      <c r="BY285" s="287"/>
    </row>
    <row r="286" spans="1:77" hidden="1" x14ac:dyDescent="0.25">
      <c r="A286" s="23"/>
      <c r="B286" s="19"/>
      <c r="C286" s="391"/>
      <c r="D286" s="212"/>
      <c r="E286" s="212"/>
      <c r="F286" s="148">
        <f t="shared" si="209"/>
        <v>0</v>
      </c>
      <c r="G286" s="148">
        <f t="shared" si="210"/>
        <v>0</v>
      </c>
      <c r="H286" s="212"/>
      <c r="I286" s="212"/>
      <c r="J286" s="212"/>
      <c r="K286" s="212"/>
      <c r="L286" s="212"/>
      <c r="M286" s="212"/>
      <c r="N286" s="212"/>
      <c r="O286" s="212"/>
      <c r="P286" s="148">
        <f t="shared" si="211"/>
        <v>0</v>
      </c>
      <c r="Q286" s="148">
        <f t="shared" si="222"/>
        <v>0</v>
      </c>
      <c r="R286" s="684" t="e">
        <f t="shared" si="223"/>
        <v>#DIV/0!</v>
      </c>
      <c r="S286" s="212"/>
      <c r="T286" s="212"/>
      <c r="U286" s="212"/>
      <c r="V286" s="148">
        <f t="shared" si="212"/>
        <v>0</v>
      </c>
      <c r="W286" s="148">
        <f t="shared" si="213"/>
        <v>0</v>
      </c>
      <c r="X286" s="212"/>
      <c r="Y286" s="212"/>
      <c r="Z286" s="212"/>
      <c r="AA286" s="212"/>
      <c r="AB286" s="212"/>
      <c r="AC286" s="212"/>
      <c r="AD286" s="212"/>
      <c r="AE286" s="212"/>
      <c r="AF286" s="148">
        <f t="shared" si="214"/>
        <v>0</v>
      </c>
      <c r="AG286" s="148">
        <f t="shared" si="224"/>
        <v>0</v>
      </c>
      <c r="AH286" s="684" t="e">
        <f t="shared" si="225"/>
        <v>#DIV/0!</v>
      </c>
      <c r="AI286" s="695"/>
      <c r="AJ286" s="212">
        <f t="shared" si="215"/>
        <v>0</v>
      </c>
      <c r="AK286" s="455"/>
      <c r="AL286" s="148">
        <f t="shared" si="216"/>
        <v>0</v>
      </c>
      <c r="AM286" s="148">
        <f t="shared" si="217"/>
        <v>0</v>
      </c>
      <c r="AN286" s="212"/>
      <c r="AO286" s="212"/>
      <c r="AP286" s="212"/>
      <c r="AQ286" s="212"/>
      <c r="AR286" s="212"/>
      <c r="AS286" s="212"/>
      <c r="AT286" s="212"/>
      <c r="AU286" s="273"/>
      <c r="AV286" s="212">
        <f t="shared" si="226"/>
        <v>0</v>
      </c>
      <c r="AW286" s="510" t="e">
        <f t="shared" si="227"/>
        <v>#DIV/0!</v>
      </c>
      <c r="AX286" s="212">
        <f t="shared" si="228"/>
        <v>0</v>
      </c>
      <c r="AY286" s="212">
        <f t="shared" si="229"/>
        <v>0</v>
      </c>
      <c r="AZ286" s="212"/>
      <c r="BA286" s="212"/>
      <c r="BB286" s="212"/>
      <c r="BC286" s="212"/>
      <c r="BD286" s="212"/>
      <c r="BE286" s="212"/>
      <c r="BF286" s="212"/>
      <c r="BG286" s="212"/>
      <c r="BH286" s="148">
        <f t="shared" si="220"/>
        <v>0</v>
      </c>
      <c r="BI286" s="148">
        <f t="shared" si="221"/>
        <v>0</v>
      </c>
      <c r="BJ286" s="212"/>
      <c r="BK286" s="212"/>
      <c r="BL286" s="212"/>
      <c r="BM286" s="212"/>
      <c r="BN286" s="212"/>
      <c r="BO286" s="212"/>
      <c r="BP286" s="212"/>
      <c r="BQ286" s="399"/>
      <c r="BR286" s="287"/>
      <c r="BS286" s="287"/>
      <c r="BT286" s="287"/>
      <c r="BU286" s="287"/>
      <c r="BV286" s="287"/>
      <c r="BW286" s="287"/>
      <c r="BX286" s="287"/>
      <c r="BY286" s="287"/>
    </row>
    <row r="287" spans="1:77" x14ac:dyDescent="0.25">
      <c r="A287" s="257">
        <v>16</v>
      </c>
      <c r="B287" s="42" t="s">
        <v>30</v>
      </c>
      <c r="C287" s="391"/>
      <c r="D287" s="212">
        <f>D288</f>
        <v>0</v>
      </c>
      <c r="E287" s="212">
        <f t="shared" ref="E287:BP287" si="230">E288</f>
        <v>0</v>
      </c>
      <c r="F287" s="148">
        <f t="shared" si="209"/>
        <v>0</v>
      </c>
      <c r="G287" s="148">
        <f t="shared" si="210"/>
        <v>0</v>
      </c>
      <c r="H287" s="212">
        <f t="shared" si="230"/>
        <v>0</v>
      </c>
      <c r="I287" s="212">
        <f t="shared" si="230"/>
        <v>0</v>
      </c>
      <c r="J287" s="212">
        <f t="shared" si="230"/>
        <v>0</v>
      </c>
      <c r="K287" s="212">
        <f t="shared" si="230"/>
        <v>0</v>
      </c>
      <c r="L287" s="212">
        <f t="shared" si="230"/>
        <v>0</v>
      </c>
      <c r="M287" s="212">
        <f t="shared" si="230"/>
        <v>0</v>
      </c>
      <c r="N287" s="212">
        <f t="shared" si="230"/>
        <v>0</v>
      </c>
      <c r="O287" s="212">
        <f t="shared" si="230"/>
        <v>0</v>
      </c>
      <c r="P287" s="148">
        <f t="shared" si="211"/>
        <v>0</v>
      </c>
      <c r="Q287" s="148">
        <f t="shared" si="222"/>
        <v>0</v>
      </c>
      <c r="R287" s="684" t="e">
        <f t="shared" si="223"/>
        <v>#DIV/0!</v>
      </c>
      <c r="S287" s="212">
        <f t="shared" si="230"/>
        <v>0</v>
      </c>
      <c r="T287" s="212">
        <f t="shared" si="230"/>
        <v>0</v>
      </c>
      <c r="U287" s="212">
        <f t="shared" si="230"/>
        <v>0</v>
      </c>
      <c r="V287" s="148">
        <f t="shared" si="212"/>
        <v>0</v>
      </c>
      <c r="W287" s="148">
        <f t="shared" si="213"/>
        <v>0</v>
      </c>
      <c r="X287" s="212">
        <f t="shared" si="230"/>
        <v>0</v>
      </c>
      <c r="Y287" s="212">
        <f t="shared" si="230"/>
        <v>0</v>
      </c>
      <c r="Z287" s="212">
        <f t="shared" si="230"/>
        <v>0</v>
      </c>
      <c r="AA287" s="212">
        <f t="shared" si="230"/>
        <v>0</v>
      </c>
      <c r="AB287" s="212">
        <f t="shared" si="230"/>
        <v>0</v>
      </c>
      <c r="AC287" s="212">
        <f t="shared" si="230"/>
        <v>0</v>
      </c>
      <c r="AD287" s="212">
        <f t="shared" si="230"/>
        <v>0</v>
      </c>
      <c r="AE287" s="212">
        <f t="shared" si="230"/>
        <v>0</v>
      </c>
      <c r="AF287" s="148">
        <f t="shared" si="214"/>
        <v>0</v>
      </c>
      <c r="AG287" s="148">
        <f t="shared" si="224"/>
        <v>0</v>
      </c>
      <c r="AH287" s="684" t="e">
        <f t="shared" si="225"/>
        <v>#DIV/0!</v>
      </c>
      <c r="AI287" s="695"/>
      <c r="AJ287" s="212">
        <f t="shared" si="215"/>
        <v>0</v>
      </c>
      <c r="AK287" s="455"/>
      <c r="AL287" s="148">
        <f t="shared" si="216"/>
        <v>0</v>
      </c>
      <c r="AM287" s="148">
        <f t="shared" si="217"/>
        <v>0</v>
      </c>
      <c r="AN287" s="212">
        <f t="shared" si="230"/>
        <v>0</v>
      </c>
      <c r="AO287" s="212">
        <f t="shared" si="230"/>
        <v>0</v>
      </c>
      <c r="AP287" s="212">
        <f t="shared" si="230"/>
        <v>0</v>
      </c>
      <c r="AQ287" s="212">
        <f t="shared" si="230"/>
        <v>0</v>
      </c>
      <c r="AR287" s="212">
        <f t="shared" si="230"/>
        <v>0</v>
      </c>
      <c r="AS287" s="212">
        <f t="shared" si="230"/>
        <v>0</v>
      </c>
      <c r="AT287" s="212">
        <f t="shared" si="230"/>
        <v>0</v>
      </c>
      <c r="AU287" s="273">
        <f t="shared" si="230"/>
        <v>0</v>
      </c>
      <c r="AV287" s="212">
        <f t="shared" si="226"/>
        <v>0</v>
      </c>
      <c r="AW287" s="510" t="e">
        <f t="shared" si="227"/>
        <v>#DIV/0!</v>
      </c>
      <c r="AX287" s="212">
        <f t="shared" si="228"/>
        <v>0</v>
      </c>
      <c r="AY287" s="212">
        <f t="shared" si="229"/>
        <v>0</v>
      </c>
      <c r="AZ287" s="212">
        <f t="shared" si="230"/>
        <v>0</v>
      </c>
      <c r="BA287" s="212">
        <f t="shared" si="230"/>
        <v>0</v>
      </c>
      <c r="BB287" s="212">
        <f t="shared" si="230"/>
        <v>0</v>
      </c>
      <c r="BC287" s="212">
        <f t="shared" si="230"/>
        <v>0</v>
      </c>
      <c r="BD287" s="212">
        <f t="shared" si="230"/>
        <v>0</v>
      </c>
      <c r="BE287" s="212">
        <f t="shared" si="230"/>
        <v>0</v>
      </c>
      <c r="BF287" s="212">
        <f t="shared" si="230"/>
        <v>0</v>
      </c>
      <c r="BG287" s="212">
        <f t="shared" si="230"/>
        <v>0</v>
      </c>
      <c r="BH287" s="148">
        <f t="shared" si="220"/>
        <v>0</v>
      </c>
      <c r="BI287" s="148">
        <f t="shared" si="221"/>
        <v>0</v>
      </c>
      <c r="BJ287" s="212">
        <f t="shared" si="230"/>
        <v>0</v>
      </c>
      <c r="BK287" s="212">
        <f t="shared" si="230"/>
        <v>0</v>
      </c>
      <c r="BL287" s="212">
        <f t="shared" si="230"/>
        <v>0</v>
      </c>
      <c r="BM287" s="212">
        <f t="shared" si="230"/>
        <v>0</v>
      </c>
      <c r="BN287" s="212">
        <f t="shared" si="230"/>
        <v>0</v>
      </c>
      <c r="BO287" s="212">
        <f t="shared" si="230"/>
        <v>0</v>
      </c>
      <c r="BP287" s="212">
        <f t="shared" si="230"/>
        <v>0</v>
      </c>
      <c r="BQ287" s="399">
        <f>BQ288</f>
        <v>0</v>
      </c>
      <c r="BR287" s="287"/>
      <c r="BS287" s="287"/>
      <c r="BT287" s="287"/>
      <c r="BU287" s="287"/>
      <c r="BV287" s="287"/>
      <c r="BW287" s="287"/>
      <c r="BX287" s="287"/>
      <c r="BY287" s="287"/>
    </row>
    <row r="288" spans="1:77" hidden="1" x14ac:dyDescent="0.25">
      <c r="A288" s="23"/>
      <c r="B288" s="19"/>
      <c r="C288" s="391"/>
      <c r="D288" s="296"/>
      <c r="E288" s="212"/>
      <c r="F288" s="148">
        <f t="shared" si="209"/>
        <v>0</v>
      </c>
      <c r="G288" s="148">
        <f t="shared" si="210"/>
        <v>0</v>
      </c>
      <c r="H288" s="212"/>
      <c r="I288" s="212"/>
      <c r="J288" s="212"/>
      <c r="K288" s="212"/>
      <c r="L288" s="212"/>
      <c r="M288" s="212"/>
      <c r="N288" s="212"/>
      <c r="O288" s="212"/>
      <c r="P288" s="148">
        <f t="shared" si="211"/>
        <v>0</v>
      </c>
      <c r="Q288" s="148">
        <f t="shared" si="222"/>
        <v>0</v>
      </c>
      <c r="R288" s="684" t="e">
        <f t="shared" si="223"/>
        <v>#DIV/0!</v>
      </c>
      <c r="S288" s="212">
        <v>0</v>
      </c>
      <c r="T288" s="212">
        <v>0</v>
      </c>
      <c r="U288" s="212"/>
      <c r="V288" s="148">
        <f t="shared" si="212"/>
        <v>0</v>
      </c>
      <c r="W288" s="148">
        <f t="shared" si="213"/>
        <v>0</v>
      </c>
      <c r="X288" s="212"/>
      <c r="Y288" s="212"/>
      <c r="Z288" s="212"/>
      <c r="AA288" s="212"/>
      <c r="AB288" s="212"/>
      <c r="AC288" s="212"/>
      <c r="AD288" s="212"/>
      <c r="AE288" s="212"/>
      <c r="AF288" s="148">
        <f t="shared" si="214"/>
        <v>0</v>
      </c>
      <c r="AG288" s="148">
        <f t="shared" si="224"/>
        <v>0</v>
      </c>
      <c r="AH288" s="684" t="e">
        <f t="shared" si="225"/>
        <v>#DIV/0!</v>
      </c>
      <c r="AI288" s="695"/>
      <c r="AJ288" s="212">
        <f t="shared" si="215"/>
        <v>0</v>
      </c>
      <c r="AK288" s="455"/>
      <c r="AL288" s="148">
        <f t="shared" si="216"/>
        <v>0</v>
      </c>
      <c r="AM288" s="148">
        <f t="shared" si="217"/>
        <v>0</v>
      </c>
      <c r="AN288" s="212"/>
      <c r="AO288" s="212"/>
      <c r="AP288" s="212"/>
      <c r="AQ288" s="212"/>
      <c r="AR288" s="212"/>
      <c r="AS288" s="212"/>
      <c r="AT288" s="212"/>
      <c r="AU288" s="273"/>
      <c r="AV288" s="212">
        <f t="shared" si="226"/>
        <v>0</v>
      </c>
      <c r="AW288" s="510" t="e">
        <f t="shared" si="227"/>
        <v>#DIV/0!</v>
      </c>
      <c r="AX288" s="212">
        <f t="shared" si="228"/>
        <v>0</v>
      </c>
      <c r="AY288" s="212">
        <f t="shared" si="229"/>
        <v>0</v>
      </c>
      <c r="AZ288" s="212"/>
      <c r="BA288" s="212"/>
      <c r="BB288" s="212"/>
      <c r="BC288" s="212"/>
      <c r="BD288" s="212"/>
      <c r="BE288" s="212"/>
      <c r="BF288" s="212"/>
      <c r="BG288" s="212"/>
      <c r="BH288" s="148">
        <f t="shared" si="220"/>
        <v>0</v>
      </c>
      <c r="BI288" s="148">
        <f t="shared" si="221"/>
        <v>0</v>
      </c>
      <c r="BJ288" s="212"/>
      <c r="BK288" s="212"/>
      <c r="BL288" s="212"/>
      <c r="BM288" s="212"/>
      <c r="BN288" s="212"/>
      <c r="BO288" s="212"/>
      <c r="BP288" s="212"/>
      <c r="BQ288" s="399"/>
      <c r="BR288" s="287"/>
      <c r="BS288" s="287"/>
      <c r="BT288" s="287"/>
      <c r="BU288" s="287"/>
      <c r="BV288" s="287"/>
      <c r="BW288" s="287"/>
      <c r="BX288" s="287"/>
      <c r="BY288" s="287"/>
    </row>
    <row r="289" spans="1:77" x14ac:dyDescent="0.25">
      <c r="A289" s="257">
        <v>17</v>
      </c>
      <c r="B289" s="42" t="s">
        <v>31</v>
      </c>
      <c r="C289" s="391"/>
      <c r="D289" s="212">
        <f>D290</f>
        <v>0</v>
      </c>
      <c r="E289" s="212">
        <f t="shared" ref="E289:BP294" si="231">E290</f>
        <v>0</v>
      </c>
      <c r="F289" s="148">
        <f t="shared" si="209"/>
        <v>0</v>
      </c>
      <c r="G289" s="148">
        <f t="shared" si="210"/>
        <v>0</v>
      </c>
      <c r="H289" s="212">
        <f t="shared" si="231"/>
        <v>0</v>
      </c>
      <c r="I289" s="212">
        <f t="shared" si="231"/>
        <v>0</v>
      </c>
      <c r="J289" s="212">
        <f t="shared" si="231"/>
        <v>0</v>
      </c>
      <c r="K289" s="212">
        <f t="shared" si="231"/>
        <v>0</v>
      </c>
      <c r="L289" s="212">
        <f t="shared" si="231"/>
        <v>0</v>
      </c>
      <c r="M289" s="212">
        <f t="shared" si="231"/>
        <v>0</v>
      </c>
      <c r="N289" s="212">
        <f t="shared" si="231"/>
        <v>0</v>
      </c>
      <c r="O289" s="212">
        <f t="shared" si="231"/>
        <v>0</v>
      </c>
      <c r="P289" s="148">
        <f t="shared" si="211"/>
        <v>0</v>
      </c>
      <c r="Q289" s="148">
        <f t="shared" si="222"/>
        <v>0</v>
      </c>
      <c r="R289" s="684" t="e">
        <f t="shared" si="223"/>
        <v>#DIV/0!</v>
      </c>
      <c r="S289" s="212">
        <f t="shared" si="231"/>
        <v>0</v>
      </c>
      <c r="T289" s="212">
        <f t="shared" si="231"/>
        <v>0</v>
      </c>
      <c r="U289" s="212">
        <f t="shared" si="231"/>
        <v>0</v>
      </c>
      <c r="V289" s="148">
        <f t="shared" si="212"/>
        <v>0</v>
      </c>
      <c r="W289" s="148">
        <f t="shared" si="213"/>
        <v>0</v>
      </c>
      <c r="X289" s="212">
        <f t="shared" si="231"/>
        <v>0</v>
      </c>
      <c r="Y289" s="212">
        <f t="shared" si="231"/>
        <v>0</v>
      </c>
      <c r="Z289" s="212">
        <f t="shared" si="231"/>
        <v>0</v>
      </c>
      <c r="AA289" s="212">
        <f t="shared" si="231"/>
        <v>0</v>
      </c>
      <c r="AB289" s="212">
        <f t="shared" si="231"/>
        <v>0</v>
      </c>
      <c r="AC289" s="212">
        <f t="shared" si="231"/>
        <v>0</v>
      </c>
      <c r="AD289" s="212">
        <f t="shared" si="231"/>
        <v>0</v>
      </c>
      <c r="AE289" s="212">
        <f t="shared" si="231"/>
        <v>0</v>
      </c>
      <c r="AF289" s="148">
        <f t="shared" ref="AF289:AF294" si="232">D289/1.18-U289-W289</f>
        <v>0</v>
      </c>
      <c r="AG289" s="148">
        <f t="shared" ref="AG289:AG294" si="233">Y289-X289</f>
        <v>0</v>
      </c>
      <c r="AH289" s="684" t="e">
        <f t="shared" ref="AH289:AH294" si="234">Y289/X289</f>
        <v>#DIV/0!</v>
      </c>
      <c r="AI289" s="212"/>
      <c r="AJ289" s="212">
        <f t="shared" ref="AJ289:AJ294" si="235">U289+W289-AM289</f>
        <v>0</v>
      </c>
      <c r="AK289" s="455"/>
      <c r="AL289" s="148">
        <f t="shared" ref="AL289:AL294" si="236">AN289+AP289+AR289+AT289</f>
        <v>0</v>
      </c>
      <c r="AM289" s="148">
        <f t="shared" ref="AM289:AM294" si="237">AO289+AQ289+AS289+AU289</f>
        <v>0</v>
      </c>
      <c r="AN289" s="212">
        <f t="shared" si="231"/>
        <v>0</v>
      </c>
      <c r="AO289" s="212">
        <f t="shared" si="231"/>
        <v>0</v>
      </c>
      <c r="AP289" s="212">
        <f t="shared" si="231"/>
        <v>0</v>
      </c>
      <c r="AQ289" s="212">
        <f t="shared" si="231"/>
        <v>0</v>
      </c>
      <c r="AR289" s="212">
        <f t="shared" si="231"/>
        <v>0</v>
      </c>
      <c r="AS289" s="212">
        <f t="shared" si="231"/>
        <v>0</v>
      </c>
      <c r="AT289" s="212">
        <f t="shared" si="231"/>
        <v>0</v>
      </c>
      <c r="AU289" s="212">
        <f t="shared" si="231"/>
        <v>0</v>
      </c>
      <c r="AV289" s="212">
        <f t="shared" si="231"/>
        <v>0</v>
      </c>
      <c r="AW289" s="212" t="e">
        <f t="shared" si="231"/>
        <v>#DIV/0!</v>
      </c>
      <c r="AX289" s="212">
        <f t="shared" si="228"/>
        <v>0</v>
      </c>
      <c r="AY289" s="212">
        <f t="shared" si="229"/>
        <v>0</v>
      </c>
      <c r="AZ289" s="212">
        <f t="shared" si="231"/>
        <v>0</v>
      </c>
      <c r="BA289" s="212">
        <f t="shared" si="231"/>
        <v>0</v>
      </c>
      <c r="BB289" s="212">
        <f t="shared" si="231"/>
        <v>0</v>
      </c>
      <c r="BC289" s="212">
        <f t="shared" si="231"/>
        <v>0</v>
      </c>
      <c r="BD289" s="212">
        <f t="shared" si="231"/>
        <v>0</v>
      </c>
      <c r="BE289" s="212">
        <f t="shared" si="231"/>
        <v>0</v>
      </c>
      <c r="BF289" s="212">
        <f t="shared" si="231"/>
        <v>0</v>
      </c>
      <c r="BG289" s="212">
        <f t="shared" si="231"/>
        <v>0</v>
      </c>
      <c r="BH289" s="148">
        <f t="shared" ref="BH289:BH294" si="238">BJ289+BL289+BN289+BP289</f>
        <v>0</v>
      </c>
      <c r="BI289" s="148">
        <f t="shared" ref="BI289:BI294" si="239">BK289+BM289+BO289+BQ289</f>
        <v>0</v>
      </c>
      <c r="BJ289" s="212">
        <f t="shared" si="231"/>
        <v>0</v>
      </c>
      <c r="BK289" s="212">
        <f t="shared" si="231"/>
        <v>0</v>
      </c>
      <c r="BL289" s="212">
        <f t="shared" si="231"/>
        <v>0</v>
      </c>
      <c r="BM289" s="212">
        <f t="shared" si="231"/>
        <v>0</v>
      </c>
      <c r="BN289" s="212">
        <f t="shared" si="231"/>
        <v>0</v>
      </c>
      <c r="BO289" s="212">
        <f t="shared" si="231"/>
        <v>0</v>
      </c>
      <c r="BP289" s="212">
        <f t="shared" si="231"/>
        <v>0</v>
      </c>
      <c r="BQ289" s="212">
        <f t="shared" ref="BQ289" si="240">BQ290</f>
        <v>0</v>
      </c>
      <c r="BR289" s="287"/>
      <c r="BS289" s="287"/>
      <c r="BT289" s="287"/>
      <c r="BU289" s="287"/>
      <c r="BV289" s="287"/>
      <c r="BW289" s="287"/>
      <c r="BX289" s="287"/>
      <c r="BY289" s="287"/>
    </row>
    <row r="290" spans="1:77" s="47" customFormat="1" hidden="1" x14ac:dyDescent="0.25">
      <c r="A290" s="73"/>
      <c r="B290" s="250"/>
      <c r="C290" s="45"/>
      <c r="D290" s="211"/>
      <c r="E290" s="207"/>
      <c r="F290" s="186">
        <f t="shared" si="209"/>
        <v>0</v>
      </c>
      <c r="G290" s="186">
        <f t="shared" si="210"/>
        <v>0</v>
      </c>
      <c r="H290" s="207"/>
      <c r="I290" s="207"/>
      <c r="J290" s="207"/>
      <c r="K290" s="207"/>
      <c r="L290" s="207"/>
      <c r="M290" s="207"/>
      <c r="N290" s="207"/>
      <c r="O290" s="207"/>
      <c r="P290" s="186">
        <f t="shared" si="211"/>
        <v>0</v>
      </c>
      <c r="Q290" s="186">
        <f t="shared" si="222"/>
        <v>0</v>
      </c>
      <c r="R290" s="684" t="e">
        <f t="shared" si="223"/>
        <v>#DIV/0!</v>
      </c>
      <c r="S290" s="207">
        <v>0</v>
      </c>
      <c r="T290" s="207">
        <v>0</v>
      </c>
      <c r="U290" s="207"/>
      <c r="V290" s="186">
        <f t="shared" si="212"/>
        <v>0</v>
      </c>
      <c r="W290" s="186">
        <f t="shared" si="213"/>
        <v>0</v>
      </c>
      <c r="X290" s="207"/>
      <c r="Y290" s="207"/>
      <c r="Z290" s="207"/>
      <c r="AA290" s="207"/>
      <c r="AB290" s="207"/>
      <c r="AC290" s="207"/>
      <c r="AD290" s="207"/>
      <c r="AE290" s="207"/>
      <c r="AF290" s="148">
        <f t="shared" si="232"/>
        <v>0</v>
      </c>
      <c r="AG290" s="148">
        <f t="shared" si="233"/>
        <v>0</v>
      </c>
      <c r="AH290" s="684" t="e">
        <f t="shared" si="234"/>
        <v>#DIV/0!</v>
      </c>
      <c r="AI290" s="207"/>
      <c r="AJ290" s="212">
        <f t="shared" si="235"/>
        <v>0</v>
      </c>
      <c r="AK290" s="455"/>
      <c r="AL290" s="148">
        <f t="shared" si="236"/>
        <v>0</v>
      </c>
      <c r="AM290" s="148">
        <f t="shared" si="237"/>
        <v>0</v>
      </c>
      <c r="AN290" s="207"/>
      <c r="AO290" s="207"/>
      <c r="AP290" s="207"/>
      <c r="AQ290" s="207"/>
      <c r="AR290" s="207"/>
      <c r="AS290" s="207"/>
      <c r="AT290" s="207"/>
      <c r="AU290" s="207"/>
      <c r="AV290" s="212">
        <f t="shared" si="231"/>
        <v>0</v>
      </c>
      <c r="AW290" s="212" t="e">
        <f t="shared" si="231"/>
        <v>#DIV/0!</v>
      </c>
      <c r="AX290" s="212">
        <f t="shared" si="228"/>
        <v>0</v>
      </c>
      <c r="AY290" s="212">
        <f t="shared" si="229"/>
        <v>0</v>
      </c>
      <c r="AZ290" s="207"/>
      <c r="BA290" s="207"/>
      <c r="BB290" s="207"/>
      <c r="BC290" s="207"/>
      <c r="BD290" s="207"/>
      <c r="BE290" s="207"/>
      <c r="BF290" s="207"/>
      <c r="BG290" s="207"/>
      <c r="BH290" s="148">
        <f t="shared" si="238"/>
        <v>0</v>
      </c>
      <c r="BI290" s="148">
        <f t="shared" si="239"/>
        <v>0</v>
      </c>
      <c r="BJ290" s="207"/>
      <c r="BK290" s="207"/>
      <c r="BL290" s="207"/>
      <c r="BM290" s="207"/>
      <c r="BN290" s="207"/>
      <c r="BO290" s="207"/>
      <c r="BP290" s="207"/>
      <c r="BQ290" s="207"/>
      <c r="BR290" s="414"/>
      <c r="BS290" s="414"/>
      <c r="BT290" s="414"/>
      <c r="BU290" s="414"/>
      <c r="BV290" s="414"/>
      <c r="BW290" s="414"/>
      <c r="BX290" s="414"/>
      <c r="BY290" s="414"/>
    </row>
    <row r="291" spans="1:77" s="21" customFormat="1" x14ac:dyDescent="0.25">
      <c r="A291" s="257">
        <v>18</v>
      </c>
      <c r="B291" s="42" t="s">
        <v>51</v>
      </c>
      <c r="C291" s="37"/>
      <c r="D291" s="207">
        <v>0</v>
      </c>
      <c r="E291" s="207">
        <v>0</v>
      </c>
      <c r="F291" s="186">
        <f t="shared" si="209"/>
        <v>0</v>
      </c>
      <c r="G291" s="186">
        <f t="shared" si="210"/>
        <v>0</v>
      </c>
      <c r="H291" s="200">
        <v>0</v>
      </c>
      <c r="I291" s="207">
        <v>0</v>
      </c>
      <c r="J291" s="207">
        <v>0</v>
      </c>
      <c r="K291" s="207">
        <v>0</v>
      </c>
      <c r="L291" s="207">
        <v>0</v>
      </c>
      <c r="M291" s="207">
        <v>0</v>
      </c>
      <c r="N291" s="207">
        <v>0</v>
      </c>
      <c r="O291" s="207">
        <v>0</v>
      </c>
      <c r="P291" s="186">
        <f t="shared" si="211"/>
        <v>0</v>
      </c>
      <c r="Q291" s="186">
        <f t="shared" si="222"/>
        <v>0</v>
      </c>
      <c r="R291" s="684" t="e">
        <f t="shared" si="223"/>
        <v>#DIV/0!</v>
      </c>
      <c r="S291" s="207">
        <v>0</v>
      </c>
      <c r="T291" s="207">
        <v>0</v>
      </c>
      <c r="U291" s="207">
        <v>0</v>
      </c>
      <c r="V291" s="186">
        <f t="shared" si="212"/>
        <v>0</v>
      </c>
      <c r="W291" s="186">
        <f t="shared" si="213"/>
        <v>0</v>
      </c>
      <c r="X291" s="207">
        <v>0</v>
      </c>
      <c r="Y291" s="207">
        <v>0</v>
      </c>
      <c r="Z291" s="207">
        <v>0</v>
      </c>
      <c r="AA291" s="207">
        <v>0</v>
      </c>
      <c r="AB291" s="207">
        <v>0</v>
      </c>
      <c r="AC291" s="207">
        <v>0</v>
      </c>
      <c r="AD291" s="207">
        <v>0</v>
      </c>
      <c r="AE291" s="207">
        <v>0</v>
      </c>
      <c r="AF291" s="148">
        <f t="shared" si="232"/>
        <v>0</v>
      </c>
      <c r="AG291" s="148">
        <f t="shared" si="233"/>
        <v>0</v>
      </c>
      <c r="AH291" s="684" t="e">
        <f t="shared" si="234"/>
        <v>#DIV/0!</v>
      </c>
      <c r="AI291" s="207"/>
      <c r="AJ291" s="212">
        <f t="shared" si="235"/>
        <v>0</v>
      </c>
      <c r="AK291" s="455"/>
      <c r="AL291" s="148">
        <f t="shared" si="236"/>
        <v>0</v>
      </c>
      <c r="AM291" s="148">
        <f t="shared" si="237"/>
        <v>0</v>
      </c>
      <c r="AN291" s="207">
        <v>0</v>
      </c>
      <c r="AO291" s="207">
        <v>0</v>
      </c>
      <c r="AP291" s="207">
        <v>0</v>
      </c>
      <c r="AQ291" s="207">
        <v>0</v>
      </c>
      <c r="AR291" s="207">
        <v>0</v>
      </c>
      <c r="AS291" s="207">
        <v>0</v>
      </c>
      <c r="AT291" s="207">
        <v>0</v>
      </c>
      <c r="AU291" s="207">
        <v>0</v>
      </c>
      <c r="AV291" s="212">
        <f t="shared" si="231"/>
        <v>0</v>
      </c>
      <c r="AW291" s="212" t="e">
        <f t="shared" si="231"/>
        <v>#DIV/0!</v>
      </c>
      <c r="AX291" s="212">
        <f t="shared" si="228"/>
        <v>0</v>
      </c>
      <c r="AY291" s="212">
        <f t="shared" si="229"/>
        <v>0</v>
      </c>
      <c r="AZ291" s="207">
        <v>0</v>
      </c>
      <c r="BA291" s="207">
        <v>0</v>
      </c>
      <c r="BB291" s="207">
        <v>0</v>
      </c>
      <c r="BC291" s="207">
        <v>0</v>
      </c>
      <c r="BD291" s="207">
        <v>0</v>
      </c>
      <c r="BE291" s="207">
        <v>0</v>
      </c>
      <c r="BF291" s="207">
        <v>0</v>
      </c>
      <c r="BG291" s="207">
        <v>0</v>
      </c>
      <c r="BH291" s="148">
        <f t="shared" si="238"/>
        <v>0</v>
      </c>
      <c r="BI291" s="148">
        <f t="shared" si="239"/>
        <v>0</v>
      </c>
      <c r="BJ291" s="207">
        <v>0</v>
      </c>
      <c r="BK291" s="207">
        <v>0</v>
      </c>
      <c r="BL291" s="207">
        <v>0</v>
      </c>
      <c r="BM291" s="207">
        <v>0</v>
      </c>
      <c r="BN291" s="207">
        <v>0</v>
      </c>
      <c r="BO291" s="207">
        <v>0</v>
      </c>
      <c r="BP291" s="207">
        <v>0</v>
      </c>
      <c r="BQ291" s="207">
        <v>0</v>
      </c>
      <c r="BR291" s="287"/>
      <c r="BS291" s="287"/>
      <c r="BT291" s="287"/>
      <c r="BU291" s="287"/>
      <c r="BV291" s="287"/>
      <c r="BW291" s="287"/>
      <c r="BX291" s="287"/>
      <c r="BY291" s="287"/>
    </row>
    <row r="292" spans="1:77" s="21" customFormat="1" hidden="1" x14ac:dyDescent="0.25">
      <c r="A292" s="23"/>
      <c r="B292" s="19"/>
      <c r="C292" s="37"/>
      <c r="D292" s="207"/>
      <c r="E292" s="207"/>
      <c r="F292" s="186">
        <f t="shared" si="209"/>
        <v>0</v>
      </c>
      <c r="G292" s="186">
        <f t="shared" si="210"/>
        <v>0</v>
      </c>
      <c r="H292" s="200"/>
      <c r="I292" s="207"/>
      <c r="J292" s="207"/>
      <c r="K292" s="207"/>
      <c r="L292" s="207"/>
      <c r="M292" s="207"/>
      <c r="N292" s="207"/>
      <c r="O292" s="207"/>
      <c r="P292" s="186">
        <f t="shared" si="211"/>
        <v>0</v>
      </c>
      <c r="Q292" s="186">
        <f t="shared" si="222"/>
        <v>0</v>
      </c>
      <c r="R292" s="684" t="e">
        <f t="shared" si="223"/>
        <v>#DIV/0!</v>
      </c>
      <c r="S292" s="207"/>
      <c r="T292" s="207"/>
      <c r="U292" s="207"/>
      <c r="V292" s="186">
        <f t="shared" si="212"/>
        <v>0</v>
      </c>
      <c r="W292" s="186">
        <f t="shared" si="213"/>
        <v>0</v>
      </c>
      <c r="X292" s="207"/>
      <c r="Y292" s="207"/>
      <c r="Z292" s="207"/>
      <c r="AA292" s="207"/>
      <c r="AB292" s="207"/>
      <c r="AC292" s="207"/>
      <c r="AD292" s="207"/>
      <c r="AE292" s="207"/>
      <c r="AF292" s="148">
        <f t="shared" si="232"/>
        <v>0</v>
      </c>
      <c r="AG292" s="148">
        <f t="shared" si="233"/>
        <v>0</v>
      </c>
      <c r="AH292" s="684" t="e">
        <f t="shared" si="234"/>
        <v>#DIV/0!</v>
      </c>
      <c r="AI292" s="207"/>
      <c r="AJ292" s="212">
        <f t="shared" si="235"/>
        <v>0</v>
      </c>
      <c r="AK292" s="455"/>
      <c r="AL292" s="148">
        <f t="shared" si="236"/>
        <v>0</v>
      </c>
      <c r="AM292" s="148">
        <f t="shared" si="237"/>
        <v>0</v>
      </c>
      <c r="AN292" s="207"/>
      <c r="AO292" s="207"/>
      <c r="AP292" s="207"/>
      <c r="AQ292" s="207"/>
      <c r="AR292" s="207"/>
      <c r="AS292" s="207"/>
      <c r="AT292" s="207"/>
      <c r="AU292" s="207"/>
      <c r="AV292" s="212">
        <f t="shared" si="231"/>
        <v>0</v>
      </c>
      <c r="AW292" s="212" t="e">
        <f t="shared" si="231"/>
        <v>#DIV/0!</v>
      </c>
      <c r="AX292" s="212">
        <f t="shared" si="228"/>
        <v>0</v>
      </c>
      <c r="AY292" s="212">
        <f t="shared" si="229"/>
        <v>0</v>
      </c>
      <c r="AZ292" s="207"/>
      <c r="BA292" s="207"/>
      <c r="BB292" s="207"/>
      <c r="BC292" s="207"/>
      <c r="BD292" s="207"/>
      <c r="BE292" s="207"/>
      <c r="BF292" s="207"/>
      <c r="BG292" s="207"/>
      <c r="BH292" s="148">
        <f t="shared" si="238"/>
        <v>0</v>
      </c>
      <c r="BI292" s="148">
        <f t="shared" si="239"/>
        <v>0</v>
      </c>
      <c r="BJ292" s="207"/>
      <c r="BK292" s="207"/>
      <c r="BL292" s="207"/>
      <c r="BM292" s="207"/>
      <c r="BN292" s="207"/>
      <c r="BO292" s="207"/>
      <c r="BP292" s="207"/>
      <c r="BQ292" s="207"/>
      <c r="BR292" s="413"/>
      <c r="BS292" s="413"/>
      <c r="BT292" s="413"/>
      <c r="BU292" s="413"/>
      <c r="BV292" s="413"/>
      <c r="BW292" s="413"/>
      <c r="BX292" s="413"/>
      <c r="BY292" s="413"/>
    </row>
    <row r="293" spans="1:77" s="21" customFormat="1" x14ac:dyDescent="0.25">
      <c r="A293" s="257">
        <v>19</v>
      </c>
      <c r="B293" s="42" t="s">
        <v>52</v>
      </c>
      <c r="C293" s="37"/>
      <c r="D293" s="207">
        <v>0</v>
      </c>
      <c r="E293" s="207">
        <v>0</v>
      </c>
      <c r="F293" s="186">
        <f t="shared" si="209"/>
        <v>0</v>
      </c>
      <c r="G293" s="186">
        <f t="shared" si="210"/>
        <v>0</v>
      </c>
      <c r="H293" s="200">
        <v>0</v>
      </c>
      <c r="I293" s="207">
        <v>0</v>
      </c>
      <c r="J293" s="207">
        <v>0</v>
      </c>
      <c r="K293" s="207">
        <v>0</v>
      </c>
      <c r="L293" s="207">
        <v>0</v>
      </c>
      <c r="M293" s="207">
        <v>0</v>
      </c>
      <c r="N293" s="207">
        <v>0</v>
      </c>
      <c r="O293" s="207">
        <v>0</v>
      </c>
      <c r="P293" s="186">
        <f t="shared" si="211"/>
        <v>0</v>
      </c>
      <c r="Q293" s="186">
        <f t="shared" si="222"/>
        <v>0</v>
      </c>
      <c r="R293" s="684" t="e">
        <f t="shared" si="223"/>
        <v>#DIV/0!</v>
      </c>
      <c r="S293" s="207">
        <v>0</v>
      </c>
      <c r="T293" s="207">
        <v>0</v>
      </c>
      <c r="U293" s="207">
        <v>0</v>
      </c>
      <c r="V293" s="186">
        <f t="shared" si="212"/>
        <v>0</v>
      </c>
      <c r="W293" s="186">
        <f t="shared" si="213"/>
        <v>0</v>
      </c>
      <c r="X293" s="207">
        <v>0</v>
      </c>
      <c r="Y293" s="207">
        <v>0</v>
      </c>
      <c r="Z293" s="207">
        <v>0</v>
      </c>
      <c r="AA293" s="207">
        <v>0</v>
      </c>
      <c r="AB293" s="207">
        <v>0</v>
      </c>
      <c r="AC293" s="207">
        <v>0</v>
      </c>
      <c r="AD293" s="207">
        <v>0</v>
      </c>
      <c r="AE293" s="207">
        <v>0</v>
      </c>
      <c r="AF293" s="148">
        <f t="shared" si="232"/>
        <v>0</v>
      </c>
      <c r="AG293" s="148">
        <f t="shared" si="233"/>
        <v>0</v>
      </c>
      <c r="AH293" s="684" t="e">
        <f t="shared" si="234"/>
        <v>#DIV/0!</v>
      </c>
      <c r="AI293" s="207"/>
      <c r="AJ293" s="212">
        <f t="shared" si="235"/>
        <v>0</v>
      </c>
      <c r="AK293" s="455"/>
      <c r="AL293" s="148">
        <f t="shared" si="236"/>
        <v>0</v>
      </c>
      <c r="AM293" s="148">
        <f t="shared" si="237"/>
        <v>0</v>
      </c>
      <c r="AN293" s="207">
        <v>0</v>
      </c>
      <c r="AO293" s="207">
        <v>0</v>
      </c>
      <c r="AP293" s="207">
        <v>0</v>
      </c>
      <c r="AQ293" s="207">
        <v>0</v>
      </c>
      <c r="AR293" s="207">
        <v>0</v>
      </c>
      <c r="AS293" s="207">
        <v>0</v>
      </c>
      <c r="AT293" s="207">
        <v>0</v>
      </c>
      <c r="AU293" s="207">
        <v>0</v>
      </c>
      <c r="AV293" s="212">
        <f t="shared" si="231"/>
        <v>0</v>
      </c>
      <c r="AW293" s="212" t="e">
        <f t="shared" si="231"/>
        <v>#DIV/0!</v>
      </c>
      <c r="AX293" s="212">
        <f t="shared" si="228"/>
        <v>0</v>
      </c>
      <c r="AY293" s="212">
        <f t="shared" si="229"/>
        <v>0</v>
      </c>
      <c r="AZ293" s="207">
        <v>0</v>
      </c>
      <c r="BA293" s="207">
        <v>0</v>
      </c>
      <c r="BB293" s="207">
        <v>0</v>
      </c>
      <c r="BC293" s="207">
        <v>0</v>
      </c>
      <c r="BD293" s="207">
        <v>0</v>
      </c>
      <c r="BE293" s="207">
        <v>0</v>
      </c>
      <c r="BF293" s="207">
        <v>0</v>
      </c>
      <c r="BG293" s="207">
        <v>0</v>
      </c>
      <c r="BH293" s="148">
        <f t="shared" si="238"/>
        <v>0</v>
      </c>
      <c r="BI293" s="148">
        <f t="shared" si="239"/>
        <v>0</v>
      </c>
      <c r="BJ293" s="207">
        <v>0</v>
      </c>
      <c r="BK293" s="207">
        <v>0</v>
      </c>
      <c r="BL293" s="207">
        <v>0</v>
      </c>
      <c r="BM293" s="207">
        <v>0</v>
      </c>
      <c r="BN293" s="207">
        <v>0</v>
      </c>
      <c r="BO293" s="207">
        <v>0</v>
      </c>
      <c r="BP293" s="207">
        <v>0</v>
      </c>
      <c r="BQ293" s="207">
        <v>0</v>
      </c>
      <c r="BR293" s="287"/>
      <c r="BS293" s="287"/>
      <c r="BT293" s="287"/>
      <c r="BU293" s="287"/>
      <c r="BV293" s="287"/>
      <c r="BW293" s="287"/>
      <c r="BX293" s="287"/>
      <c r="BY293" s="287"/>
    </row>
    <row r="294" spans="1:77" s="21" customFormat="1" hidden="1" x14ac:dyDescent="0.25">
      <c r="A294" s="23"/>
      <c r="B294" s="19"/>
      <c r="C294" s="37"/>
      <c r="D294" s="200"/>
      <c r="E294" s="200"/>
      <c r="F294" s="186">
        <f t="shared" si="209"/>
        <v>0</v>
      </c>
      <c r="G294" s="186">
        <f t="shared" si="210"/>
        <v>0</v>
      </c>
      <c r="H294" s="200"/>
      <c r="I294" s="200"/>
      <c r="J294" s="200"/>
      <c r="K294" s="200"/>
      <c r="L294" s="200"/>
      <c r="M294" s="200"/>
      <c r="N294" s="200"/>
      <c r="O294" s="200"/>
      <c r="P294" s="186">
        <f t="shared" si="211"/>
        <v>0</v>
      </c>
      <c r="Q294" s="186">
        <f t="shared" si="222"/>
        <v>0</v>
      </c>
      <c r="R294" s="684" t="e">
        <f t="shared" si="223"/>
        <v>#DIV/0!</v>
      </c>
      <c r="S294" s="200"/>
      <c r="T294" s="200"/>
      <c r="U294" s="200"/>
      <c r="V294" s="186">
        <f t="shared" si="212"/>
        <v>0</v>
      </c>
      <c r="W294" s="186">
        <f t="shared" si="213"/>
        <v>0</v>
      </c>
      <c r="X294" s="200"/>
      <c r="Y294" s="200"/>
      <c r="Z294" s="200"/>
      <c r="AA294" s="200"/>
      <c r="AB294" s="200"/>
      <c r="AC294" s="200"/>
      <c r="AD294" s="200"/>
      <c r="AE294" s="200"/>
      <c r="AF294" s="148">
        <f t="shared" si="232"/>
        <v>0</v>
      </c>
      <c r="AG294" s="148">
        <f t="shared" si="233"/>
        <v>0</v>
      </c>
      <c r="AH294" s="684" t="e">
        <f t="shared" si="234"/>
        <v>#DIV/0!</v>
      </c>
      <c r="AI294" s="695"/>
      <c r="AJ294" s="212">
        <f t="shared" si="235"/>
        <v>0</v>
      </c>
      <c r="AK294" s="455"/>
      <c r="AL294" s="148">
        <f t="shared" si="236"/>
        <v>0</v>
      </c>
      <c r="AM294" s="148">
        <f t="shared" si="237"/>
        <v>0</v>
      </c>
      <c r="AN294" s="200"/>
      <c r="AO294" s="200"/>
      <c r="AP294" s="200"/>
      <c r="AQ294" s="200"/>
      <c r="AR294" s="200"/>
      <c r="AS294" s="200"/>
      <c r="AT294" s="200"/>
      <c r="AU294" s="238"/>
      <c r="AV294" s="212">
        <f t="shared" si="231"/>
        <v>0</v>
      </c>
      <c r="AW294" s="212" t="e">
        <f t="shared" si="231"/>
        <v>#DIV/0!</v>
      </c>
      <c r="AX294" s="212">
        <f t="shared" si="228"/>
        <v>0</v>
      </c>
      <c r="AY294" s="212">
        <f t="shared" si="229"/>
        <v>0</v>
      </c>
      <c r="AZ294" s="200"/>
      <c r="BA294" s="200"/>
      <c r="BB294" s="200"/>
      <c r="BC294" s="200"/>
      <c r="BD294" s="200"/>
      <c r="BE294" s="200"/>
      <c r="BF294" s="200"/>
      <c r="BG294" s="200"/>
      <c r="BH294" s="148">
        <f t="shared" si="238"/>
        <v>0</v>
      </c>
      <c r="BI294" s="148">
        <f t="shared" si="239"/>
        <v>0</v>
      </c>
      <c r="BJ294" s="200"/>
      <c r="BK294" s="200"/>
      <c r="BL294" s="200"/>
      <c r="BM294" s="200"/>
      <c r="BN294" s="200"/>
      <c r="BO294" s="200"/>
      <c r="BP294" s="200"/>
      <c r="BQ294" s="397"/>
      <c r="BR294" s="413"/>
      <c r="BS294" s="413"/>
      <c r="BT294" s="413"/>
      <c r="BU294" s="413"/>
      <c r="BV294" s="413"/>
      <c r="BW294" s="413"/>
      <c r="BX294" s="413"/>
      <c r="BY294" s="413"/>
    </row>
    <row r="295" spans="1:77" s="21" customFormat="1" x14ac:dyDescent="0.25">
      <c r="A295" s="34" t="s">
        <v>57</v>
      </c>
      <c r="B295" s="30" t="s">
        <v>41</v>
      </c>
      <c r="C295" s="84"/>
      <c r="D295" s="233">
        <f>D296+D298+D300+D302+D304+D306+D308+D310+D312+D314+D316+D318+D320+D322+D324+D326+D328+D330+D332</f>
        <v>0</v>
      </c>
      <c r="E295" s="233">
        <f t="shared" ref="E295:BP295" si="241">E296+E298+E300+E302+E304+E306+E308+E310+E312+E314+E316+E318+E320+E322+E324+E326+E328+E330+E332</f>
        <v>0</v>
      </c>
      <c r="F295" s="233">
        <f t="shared" si="241"/>
        <v>0</v>
      </c>
      <c r="G295" s="233">
        <f t="shared" si="241"/>
        <v>0</v>
      </c>
      <c r="H295" s="233">
        <f t="shared" si="241"/>
        <v>0</v>
      </c>
      <c r="I295" s="233">
        <f t="shared" si="241"/>
        <v>0</v>
      </c>
      <c r="J295" s="233">
        <f t="shared" si="241"/>
        <v>0</v>
      </c>
      <c r="K295" s="233">
        <f t="shared" si="241"/>
        <v>0</v>
      </c>
      <c r="L295" s="233">
        <f t="shared" si="241"/>
        <v>0</v>
      </c>
      <c r="M295" s="233">
        <f t="shared" si="241"/>
        <v>0</v>
      </c>
      <c r="N295" s="233">
        <f t="shared" si="241"/>
        <v>0</v>
      </c>
      <c r="O295" s="233">
        <f t="shared" si="241"/>
        <v>0</v>
      </c>
      <c r="P295" s="233">
        <f t="shared" si="241"/>
        <v>0</v>
      </c>
      <c r="Q295" s="233">
        <f t="shared" si="222"/>
        <v>0</v>
      </c>
      <c r="R295" s="233" t="e">
        <f t="shared" si="223"/>
        <v>#DIV/0!</v>
      </c>
      <c r="S295" s="233">
        <f t="shared" si="241"/>
        <v>0</v>
      </c>
      <c r="T295" s="233">
        <f t="shared" si="241"/>
        <v>0</v>
      </c>
      <c r="U295" s="233">
        <f t="shared" si="241"/>
        <v>0</v>
      </c>
      <c r="V295" s="233">
        <f t="shared" si="241"/>
        <v>0</v>
      </c>
      <c r="W295" s="233">
        <f t="shared" si="241"/>
        <v>0</v>
      </c>
      <c r="X295" s="233">
        <f t="shared" si="241"/>
        <v>0</v>
      </c>
      <c r="Y295" s="233">
        <f t="shared" si="241"/>
        <v>0</v>
      </c>
      <c r="Z295" s="233">
        <f t="shared" si="241"/>
        <v>0</v>
      </c>
      <c r="AA295" s="233">
        <f t="shared" si="241"/>
        <v>0</v>
      </c>
      <c r="AB295" s="233">
        <f t="shared" si="241"/>
        <v>0</v>
      </c>
      <c r="AC295" s="233">
        <f t="shared" si="241"/>
        <v>0</v>
      </c>
      <c r="AD295" s="233">
        <f t="shared" si="241"/>
        <v>0</v>
      </c>
      <c r="AE295" s="233">
        <f t="shared" si="241"/>
        <v>0</v>
      </c>
      <c r="AF295" s="233">
        <f t="shared" si="241"/>
        <v>0</v>
      </c>
      <c r="AG295" s="233">
        <f t="shared" si="224"/>
        <v>0</v>
      </c>
      <c r="AH295" s="233" t="e">
        <f t="shared" si="225"/>
        <v>#DIV/0!</v>
      </c>
      <c r="AI295" s="233"/>
      <c r="AJ295" s="233">
        <f t="shared" si="241"/>
        <v>0</v>
      </c>
      <c r="AK295" s="233">
        <f t="shared" si="241"/>
        <v>0</v>
      </c>
      <c r="AL295" s="233">
        <f t="shared" si="241"/>
        <v>0</v>
      </c>
      <c r="AM295" s="233">
        <f t="shared" si="241"/>
        <v>0</v>
      </c>
      <c r="AN295" s="233">
        <f t="shared" si="241"/>
        <v>0</v>
      </c>
      <c r="AO295" s="233">
        <f t="shared" si="241"/>
        <v>0</v>
      </c>
      <c r="AP295" s="233">
        <f t="shared" si="241"/>
        <v>0</v>
      </c>
      <c r="AQ295" s="233">
        <f t="shared" si="241"/>
        <v>0</v>
      </c>
      <c r="AR295" s="233">
        <f t="shared" si="241"/>
        <v>0</v>
      </c>
      <c r="AS295" s="233">
        <f t="shared" si="241"/>
        <v>0</v>
      </c>
      <c r="AT295" s="233">
        <f t="shared" si="241"/>
        <v>0</v>
      </c>
      <c r="AU295" s="233">
        <f t="shared" si="241"/>
        <v>0</v>
      </c>
      <c r="AV295" s="233">
        <f t="shared" si="226"/>
        <v>0</v>
      </c>
      <c r="AW295" s="233" t="e">
        <f t="shared" si="227"/>
        <v>#DIV/0!</v>
      </c>
      <c r="AX295" s="233">
        <f t="shared" si="241"/>
        <v>0</v>
      </c>
      <c r="AY295" s="233">
        <f t="shared" si="241"/>
        <v>0</v>
      </c>
      <c r="AZ295" s="233">
        <f t="shared" si="241"/>
        <v>0</v>
      </c>
      <c r="BA295" s="233">
        <f t="shared" si="241"/>
        <v>0</v>
      </c>
      <c r="BB295" s="233">
        <f t="shared" si="241"/>
        <v>0</v>
      </c>
      <c r="BC295" s="233">
        <f t="shared" si="241"/>
        <v>0</v>
      </c>
      <c r="BD295" s="233">
        <f t="shared" si="241"/>
        <v>0</v>
      </c>
      <c r="BE295" s="233">
        <f t="shared" si="241"/>
        <v>0</v>
      </c>
      <c r="BF295" s="233">
        <f t="shared" si="241"/>
        <v>0</v>
      </c>
      <c r="BG295" s="233">
        <f t="shared" si="241"/>
        <v>0</v>
      </c>
      <c r="BH295" s="233">
        <f t="shared" si="241"/>
        <v>0</v>
      </c>
      <c r="BI295" s="233">
        <f t="shared" si="241"/>
        <v>0</v>
      </c>
      <c r="BJ295" s="233">
        <f t="shared" si="241"/>
        <v>0</v>
      </c>
      <c r="BK295" s="233">
        <f t="shared" si="241"/>
        <v>0</v>
      </c>
      <c r="BL295" s="233">
        <f t="shared" si="241"/>
        <v>0</v>
      </c>
      <c r="BM295" s="233">
        <f t="shared" si="241"/>
        <v>0</v>
      </c>
      <c r="BN295" s="233">
        <f t="shared" si="241"/>
        <v>0</v>
      </c>
      <c r="BO295" s="233">
        <f t="shared" si="241"/>
        <v>0</v>
      </c>
      <c r="BP295" s="233">
        <f t="shared" si="241"/>
        <v>0</v>
      </c>
      <c r="BQ295" s="233">
        <f t="shared" ref="BQ295" si="242">BQ296+BQ298+BQ300+BQ302+BQ304+BQ306+BQ308+BQ310+BQ312+BQ314+BQ316+BQ318+BQ320+BQ322+BQ324+BQ326+BQ328+BQ330+BQ332</f>
        <v>0</v>
      </c>
      <c r="BR295" s="287"/>
      <c r="BS295" s="287"/>
      <c r="BT295" s="287"/>
      <c r="BU295" s="287"/>
      <c r="BV295" s="287"/>
      <c r="BW295" s="287"/>
      <c r="BX295" s="287"/>
      <c r="BY295" s="287"/>
    </row>
    <row r="296" spans="1:77" s="21" customFormat="1" x14ac:dyDescent="0.25">
      <c r="A296" s="257">
        <v>1</v>
      </c>
      <c r="B296" s="42" t="s">
        <v>20</v>
      </c>
      <c r="C296" s="37"/>
      <c r="D296" s="207">
        <v>0</v>
      </c>
      <c r="E296" s="207">
        <v>0</v>
      </c>
      <c r="F296" s="186">
        <f t="shared" si="209"/>
        <v>0</v>
      </c>
      <c r="G296" s="186">
        <f t="shared" si="210"/>
        <v>0</v>
      </c>
      <c r="H296" s="200">
        <v>0</v>
      </c>
      <c r="I296" s="207">
        <v>0</v>
      </c>
      <c r="J296" s="207">
        <v>0</v>
      </c>
      <c r="K296" s="207">
        <v>0</v>
      </c>
      <c r="L296" s="207">
        <v>0</v>
      </c>
      <c r="M296" s="207">
        <v>0</v>
      </c>
      <c r="N296" s="207">
        <v>0</v>
      </c>
      <c r="O296" s="207">
        <v>0</v>
      </c>
      <c r="P296" s="186">
        <f t="shared" si="211"/>
        <v>0</v>
      </c>
      <c r="Q296" s="186">
        <f t="shared" si="222"/>
        <v>0</v>
      </c>
      <c r="R296" s="684" t="e">
        <f t="shared" si="223"/>
        <v>#DIV/0!</v>
      </c>
      <c r="S296" s="207">
        <v>0</v>
      </c>
      <c r="T296" s="207">
        <v>0</v>
      </c>
      <c r="U296" s="207">
        <v>0</v>
      </c>
      <c r="V296" s="186">
        <f t="shared" si="212"/>
        <v>0</v>
      </c>
      <c r="W296" s="186">
        <f t="shared" si="213"/>
        <v>0</v>
      </c>
      <c r="X296" s="207">
        <v>0</v>
      </c>
      <c r="Y296" s="207">
        <v>0</v>
      </c>
      <c r="Z296" s="207">
        <v>0</v>
      </c>
      <c r="AA296" s="207">
        <v>0</v>
      </c>
      <c r="AB296" s="207">
        <v>0</v>
      </c>
      <c r="AC296" s="207">
        <v>0</v>
      </c>
      <c r="AD296" s="207">
        <v>0</v>
      </c>
      <c r="AE296" s="207">
        <v>0</v>
      </c>
      <c r="AF296" s="186">
        <f t="shared" si="214"/>
        <v>0</v>
      </c>
      <c r="AG296" s="186">
        <f t="shared" si="224"/>
        <v>0</v>
      </c>
      <c r="AH296" s="256" t="e">
        <f t="shared" si="225"/>
        <v>#DIV/0!</v>
      </c>
      <c r="AI296" s="695"/>
      <c r="AJ296" s="207">
        <f t="shared" si="215"/>
        <v>0</v>
      </c>
      <c r="AK296" s="455"/>
      <c r="AL296" s="186">
        <f t="shared" si="216"/>
        <v>0</v>
      </c>
      <c r="AM296" s="186">
        <f t="shared" si="217"/>
        <v>0</v>
      </c>
      <c r="AN296" s="207">
        <v>0</v>
      </c>
      <c r="AO296" s="207">
        <v>0</v>
      </c>
      <c r="AP296" s="207">
        <v>0</v>
      </c>
      <c r="AQ296" s="207">
        <v>0</v>
      </c>
      <c r="AR296" s="207">
        <v>0</v>
      </c>
      <c r="AS296" s="207">
        <v>0</v>
      </c>
      <c r="AT296" s="207">
        <v>0</v>
      </c>
      <c r="AU296" s="241">
        <v>0</v>
      </c>
      <c r="AV296" s="207">
        <f t="shared" si="226"/>
        <v>0</v>
      </c>
      <c r="AW296" s="508" t="e">
        <f t="shared" si="227"/>
        <v>#DIV/0!</v>
      </c>
      <c r="AX296" s="207">
        <f t="shared" si="218"/>
        <v>0</v>
      </c>
      <c r="AY296" s="207">
        <f t="shared" si="219"/>
        <v>0</v>
      </c>
      <c r="AZ296" s="207">
        <v>0</v>
      </c>
      <c r="BA296" s="207">
        <v>0</v>
      </c>
      <c r="BB296" s="207">
        <v>0</v>
      </c>
      <c r="BC296" s="207">
        <v>0</v>
      </c>
      <c r="BD296" s="207">
        <v>0</v>
      </c>
      <c r="BE296" s="207">
        <v>0</v>
      </c>
      <c r="BF296" s="207">
        <v>0</v>
      </c>
      <c r="BG296" s="207">
        <v>0</v>
      </c>
      <c r="BH296" s="186">
        <f t="shared" si="220"/>
        <v>0</v>
      </c>
      <c r="BI296" s="186">
        <f t="shared" si="221"/>
        <v>0</v>
      </c>
      <c r="BJ296" s="207">
        <v>0</v>
      </c>
      <c r="BK296" s="207">
        <v>0</v>
      </c>
      <c r="BL296" s="207">
        <v>0</v>
      </c>
      <c r="BM296" s="207">
        <v>0</v>
      </c>
      <c r="BN296" s="207">
        <v>0</v>
      </c>
      <c r="BO296" s="207">
        <v>0</v>
      </c>
      <c r="BP296" s="207">
        <v>0</v>
      </c>
      <c r="BQ296" s="400">
        <v>0</v>
      </c>
      <c r="BR296" s="287"/>
      <c r="BS296" s="287"/>
      <c r="BT296" s="287"/>
      <c r="BU296" s="287"/>
      <c r="BV296" s="287"/>
      <c r="BW296" s="287"/>
      <c r="BX296" s="287"/>
      <c r="BY296" s="287"/>
    </row>
    <row r="297" spans="1:77" s="21" customFormat="1" hidden="1" x14ac:dyDescent="0.25">
      <c r="A297" s="23"/>
      <c r="B297" s="19"/>
      <c r="C297" s="37"/>
      <c r="D297" s="207"/>
      <c r="E297" s="207"/>
      <c r="F297" s="186">
        <f t="shared" si="209"/>
        <v>0</v>
      </c>
      <c r="G297" s="186">
        <f t="shared" si="210"/>
        <v>0</v>
      </c>
      <c r="H297" s="200"/>
      <c r="I297" s="207"/>
      <c r="J297" s="207"/>
      <c r="K297" s="207"/>
      <c r="L297" s="207"/>
      <c r="M297" s="207"/>
      <c r="N297" s="207"/>
      <c r="O297" s="207"/>
      <c r="P297" s="186">
        <f t="shared" si="211"/>
        <v>0</v>
      </c>
      <c r="Q297" s="186">
        <f t="shared" si="222"/>
        <v>0</v>
      </c>
      <c r="R297" s="684" t="e">
        <f t="shared" si="223"/>
        <v>#DIV/0!</v>
      </c>
      <c r="S297" s="207"/>
      <c r="T297" s="207"/>
      <c r="U297" s="207"/>
      <c r="V297" s="186">
        <f t="shared" si="212"/>
        <v>0</v>
      </c>
      <c r="W297" s="186">
        <f t="shared" si="213"/>
        <v>0</v>
      </c>
      <c r="X297" s="207"/>
      <c r="Y297" s="207"/>
      <c r="Z297" s="207"/>
      <c r="AA297" s="207"/>
      <c r="AB297" s="207"/>
      <c r="AC297" s="207"/>
      <c r="AD297" s="207"/>
      <c r="AE297" s="207"/>
      <c r="AF297" s="186">
        <f t="shared" si="214"/>
        <v>0</v>
      </c>
      <c r="AG297" s="186">
        <f t="shared" si="224"/>
        <v>0</v>
      </c>
      <c r="AH297" s="256" t="e">
        <f t="shared" si="225"/>
        <v>#DIV/0!</v>
      </c>
      <c r="AI297" s="695"/>
      <c r="AJ297" s="207">
        <f t="shared" si="215"/>
        <v>0</v>
      </c>
      <c r="AK297" s="455"/>
      <c r="AL297" s="186">
        <f t="shared" si="216"/>
        <v>0</v>
      </c>
      <c r="AM297" s="186">
        <f t="shared" si="217"/>
        <v>0</v>
      </c>
      <c r="AN297" s="207"/>
      <c r="AO297" s="207"/>
      <c r="AP297" s="207"/>
      <c r="AQ297" s="207"/>
      <c r="AR297" s="207"/>
      <c r="AS297" s="207"/>
      <c r="AT297" s="207"/>
      <c r="AU297" s="241"/>
      <c r="AV297" s="207">
        <f t="shared" si="226"/>
        <v>0</v>
      </c>
      <c r="AW297" s="508" t="e">
        <f t="shared" si="227"/>
        <v>#DIV/0!</v>
      </c>
      <c r="AX297" s="207">
        <f t="shared" si="218"/>
        <v>0</v>
      </c>
      <c r="AY297" s="207">
        <f t="shared" si="219"/>
        <v>0</v>
      </c>
      <c r="AZ297" s="207"/>
      <c r="BA297" s="207"/>
      <c r="BB297" s="207"/>
      <c r="BC297" s="207"/>
      <c r="BD297" s="207"/>
      <c r="BE297" s="207"/>
      <c r="BF297" s="207"/>
      <c r="BG297" s="207"/>
      <c r="BH297" s="186">
        <f t="shared" si="220"/>
        <v>0</v>
      </c>
      <c r="BI297" s="186">
        <f t="shared" si="221"/>
        <v>0</v>
      </c>
      <c r="BJ297" s="207"/>
      <c r="BK297" s="207"/>
      <c r="BL297" s="207"/>
      <c r="BM297" s="207"/>
      <c r="BN297" s="207"/>
      <c r="BO297" s="207"/>
      <c r="BP297" s="207"/>
      <c r="BQ297" s="400"/>
      <c r="BR297" s="413"/>
      <c r="BS297" s="413"/>
      <c r="BT297" s="413"/>
      <c r="BU297" s="413"/>
      <c r="BV297" s="413"/>
      <c r="BW297" s="413"/>
      <c r="BX297" s="413"/>
      <c r="BY297" s="413"/>
    </row>
    <row r="298" spans="1:77" s="21" customFormat="1" x14ac:dyDescent="0.25">
      <c r="A298" s="257">
        <v>2</v>
      </c>
      <c r="B298" s="42" t="s">
        <v>21</v>
      </c>
      <c r="C298" s="37"/>
      <c r="D298" s="207">
        <v>0</v>
      </c>
      <c r="E298" s="207">
        <v>0</v>
      </c>
      <c r="F298" s="186">
        <f t="shared" si="209"/>
        <v>0</v>
      </c>
      <c r="G298" s="186">
        <f t="shared" si="210"/>
        <v>0</v>
      </c>
      <c r="H298" s="200">
        <v>0</v>
      </c>
      <c r="I298" s="207">
        <v>0</v>
      </c>
      <c r="J298" s="207">
        <v>0</v>
      </c>
      <c r="K298" s="207">
        <v>0</v>
      </c>
      <c r="L298" s="207">
        <v>0</v>
      </c>
      <c r="M298" s="207">
        <v>0</v>
      </c>
      <c r="N298" s="207">
        <v>0</v>
      </c>
      <c r="O298" s="207">
        <v>0</v>
      </c>
      <c r="P298" s="186">
        <f t="shared" si="211"/>
        <v>0</v>
      </c>
      <c r="Q298" s="186">
        <f t="shared" si="222"/>
        <v>0</v>
      </c>
      <c r="R298" s="684" t="e">
        <f t="shared" si="223"/>
        <v>#DIV/0!</v>
      </c>
      <c r="S298" s="207">
        <v>0</v>
      </c>
      <c r="T298" s="207">
        <v>0</v>
      </c>
      <c r="U298" s="207">
        <v>0</v>
      </c>
      <c r="V298" s="186">
        <f t="shared" si="212"/>
        <v>0</v>
      </c>
      <c r="W298" s="186">
        <f t="shared" si="213"/>
        <v>0</v>
      </c>
      <c r="X298" s="207">
        <v>0</v>
      </c>
      <c r="Y298" s="207">
        <v>0</v>
      </c>
      <c r="Z298" s="207">
        <v>0</v>
      </c>
      <c r="AA298" s="207">
        <v>0</v>
      </c>
      <c r="AB298" s="207">
        <v>0</v>
      </c>
      <c r="AC298" s="207">
        <v>0</v>
      </c>
      <c r="AD298" s="207">
        <v>0</v>
      </c>
      <c r="AE298" s="207">
        <v>0</v>
      </c>
      <c r="AF298" s="186">
        <f t="shared" si="214"/>
        <v>0</v>
      </c>
      <c r="AG298" s="186">
        <f t="shared" si="224"/>
        <v>0</v>
      </c>
      <c r="AH298" s="256" t="e">
        <f t="shared" si="225"/>
        <v>#DIV/0!</v>
      </c>
      <c r="AI298" s="695"/>
      <c r="AJ298" s="207">
        <f t="shared" si="215"/>
        <v>0</v>
      </c>
      <c r="AK298" s="455"/>
      <c r="AL298" s="186">
        <f t="shared" si="216"/>
        <v>0</v>
      </c>
      <c r="AM298" s="186">
        <f t="shared" si="217"/>
        <v>0</v>
      </c>
      <c r="AN298" s="207">
        <v>0</v>
      </c>
      <c r="AO298" s="207">
        <v>0</v>
      </c>
      <c r="AP298" s="207">
        <v>0</v>
      </c>
      <c r="AQ298" s="207">
        <v>0</v>
      </c>
      <c r="AR298" s="207">
        <v>0</v>
      </c>
      <c r="AS298" s="207">
        <v>0</v>
      </c>
      <c r="AT298" s="207">
        <v>0</v>
      </c>
      <c r="AU298" s="241">
        <v>0</v>
      </c>
      <c r="AV298" s="207">
        <f t="shared" si="226"/>
        <v>0</v>
      </c>
      <c r="AW298" s="508" t="e">
        <f t="shared" si="227"/>
        <v>#DIV/0!</v>
      </c>
      <c r="AX298" s="207">
        <f t="shared" si="218"/>
        <v>0</v>
      </c>
      <c r="AY298" s="207">
        <f t="shared" si="219"/>
        <v>0</v>
      </c>
      <c r="AZ298" s="207">
        <v>0</v>
      </c>
      <c r="BA298" s="207">
        <v>0</v>
      </c>
      <c r="BB298" s="207">
        <v>0</v>
      </c>
      <c r="BC298" s="207">
        <v>0</v>
      </c>
      <c r="BD298" s="207">
        <v>0</v>
      </c>
      <c r="BE298" s="207">
        <v>0</v>
      </c>
      <c r="BF298" s="207">
        <v>0</v>
      </c>
      <c r="BG298" s="207">
        <v>0</v>
      </c>
      <c r="BH298" s="186">
        <f t="shared" si="220"/>
        <v>0</v>
      </c>
      <c r="BI298" s="186">
        <f t="shared" si="221"/>
        <v>0</v>
      </c>
      <c r="BJ298" s="207">
        <v>0</v>
      </c>
      <c r="BK298" s="207">
        <v>0</v>
      </c>
      <c r="BL298" s="207">
        <v>0</v>
      </c>
      <c r="BM298" s="207">
        <v>0</v>
      </c>
      <c r="BN298" s="207">
        <v>0</v>
      </c>
      <c r="BO298" s="207">
        <v>0</v>
      </c>
      <c r="BP298" s="207">
        <v>0</v>
      </c>
      <c r="BQ298" s="400">
        <v>0</v>
      </c>
      <c r="BR298" s="287"/>
      <c r="BS298" s="287"/>
      <c r="BT298" s="287"/>
      <c r="BU298" s="287"/>
      <c r="BV298" s="287"/>
      <c r="BW298" s="287"/>
      <c r="BX298" s="287"/>
      <c r="BY298" s="287"/>
    </row>
    <row r="299" spans="1:77" s="21" customFormat="1" hidden="1" x14ac:dyDescent="0.25">
      <c r="A299" s="23"/>
      <c r="B299" s="19"/>
      <c r="C299" s="37"/>
      <c r="D299" s="207"/>
      <c r="E299" s="207"/>
      <c r="F299" s="186">
        <f t="shared" si="209"/>
        <v>0</v>
      </c>
      <c r="G299" s="186">
        <f t="shared" si="210"/>
        <v>0</v>
      </c>
      <c r="H299" s="200"/>
      <c r="I299" s="207"/>
      <c r="J299" s="207"/>
      <c r="K299" s="207"/>
      <c r="L299" s="207"/>
      <c r="M299" s="207"/>
      <c r="N299" s="207"/>
      <c r="O299" s="207"/>
      <c r="P299" s="186">
        <f t="shared" si="211"/>
        <v>0</v>
      </c>
      <c r="Q299" s="186">
        <f t="shared" si="222"/>
        <v>0</v>
      </c>
      <c r="R299" s="684" t="e">
        <f t="shared" si="223"/>
        <v>#DIV/0!</v>
      </c>
      <c r="S299" s="207"/>
      <c r="T299" s="207"/>
      <c r="U299" s="207"/>
      <c r="V299" s="186">
        <f t="shared" si="212"/>
        <v>0</v>
      </c>
      <c r="W299" s="186">
        <f t="shared" si="213"/>
        <v>0</v>
      </c>
      <c r="X299" s="207"/>
      <c r="Y299" s="207"/>
      <c r="Z299" s="207"/>
      <c r="AA299" s="207"/>
      <c r="AB299" s="207"/>
      <c r="AC299" s="207"/>
      <c r="AD299" s="207"/>
      <c r="AE299" s="207"/>
      <c r="AF299" s="186">
        <f t="shared" si="214"/>
        <v>0</v>
      </c>
      <c r="AG299" s="186">
        <f t="shared" si="224"/>
        <v>0</v>
      </c>
      <c r="AH299" s="256" t="e">
        <f t="shared" si="225"/>
        <v>#DIV/0!</v>
      </c>
      <c r="AI299" s="695"/>
      <c r="AJ299" s="207">
        <f t="shared" si="215"/>
        <v>0</v>
      </c>
      <c r="AK299" s="455"/>
      <c r="AL299" s="186">
        <f t="shared" si="216"/>
        <v>0</v>
      </c>
      <c r="AM299" s="186">
        <f t="shared" si="217"/>
        <v>0</v>
      </c>
      <c r="AN299" s="207"/>
      <c r="AO299" s="207"/>
      <c r="AP299" s="207"/>
      <c r="AQ299" s="207"/>
      <c r="AR299" s="207"/>
      <c r="AS299" s="207"/>
      <c r="AT299" s="207"/>
      <c r="AU299" s="241"/>
      <c r="AV299" s="207">
        <f t="shared" si="226"/>
        <v>0</v>
      </c>
      <c r="AW299" s="508" t="e">
        <f t="shared" si="227"/>
        <v>#DIV/0!</v>
      </c>
      <c r="AX299" s="207">
        <f t="shared" si="218"/>
        <v>0</v>
      </c>
      <c r="AY299" s="207">
        <f t="shared" si="219"/>
        <v>0</v>
      </c>
      <c r="AZ299" s="207"/>
      <c r="BA299" s="207"/>
      <c r="BB299" s="207"/>
      <c r="BC299" s="207"/>
      <c r="BD299" s="207"/>
      <c r="BE299" s="207"/>
      <c r="BF299" s="207"/>
      <c r="BG299" s="207"/>
      <c r="BH299" s="186">
        <f t="shared" si="220"/>
        <v>0</v>
      </c>
      <c r="BI299" s="186">
        <f t="shared" si="221"/>
        <v>0</v>
      </c>
      <c r="BJ299" s="207"/>
      <c r="BK299" s="207"/>
      <c r="BL299" s="207"/>
      <c r="BM299" s="207"/>
      <c r="BN299" s="207"/>
      <c r="BO299" s="207"/>
      <c r="BP299" s="207"/>
      <c r="BQ299" s="400"/>
      <c r="BR299" s="413"/>
      <c r="BS299" s="413"/>
      <c r="BT299" s="413"/>
      <c r="BU299" s="413"/>
      <c r="BV299" s="413"/>
      <c r="BW299" s="413"/>
      <c r="BX299" s="413"/>
      <c r="BY299" s="413"/>
    </row>
    <row r="300" spans="1:77" s="21" customFormat="1" x14ac:dyDescent="0.25">
      <c r="A300" s="257">
        <v>3</v>
      </c>
      <c r="B300" s="42" t="s">
        <v>22</v>
      </c>
      <c r="C300" s="37"/>
      <c r="D300" s="207">
        <v>0</v>
      </c>
      <c r="E300" s="207">
        <v>0</v>
      </c>
      <c r="F300" s="186">
        <f t="shared" si="209"/>
        <v>0</v>
      </c>
      <c r="G300" s="186">
        <f t="shared" si="210"/>
        <v>0</v>
      </c>
      <c r="H300" s="200">
        <v>0</v>
      </c>
      <c r="I300" s="207">
        <v>0</v>
      </c>
      <c r="J300" s="207">
        <v>0</v>
      </c>
      <c r="K300" s="207">
        <v>0</v>
      </c>
      <c r="L300" s="207">
        <v>0</v>
      </c>
      <c r="M300" s="207">
        <v>0</v>
      </c>
      <c r="N300" s="207">
        <v>0</v>
      </c>
      <c r="O300" s="207">
        <v>0</v>
      </c>
      <c r="P300" s="186">
        <f t="shared" si="211"/>
        <v>0</v>
      </c>
      <c r="Q300" s="186">
        <f t="shared" si="222"/>
        <v>0</v>
      </c>
      <c r="R300" s="684" t="e">
        <f t="shared" si="223"/>
        <v>#DIV/0!</v>
      </c>
      <c r="S300" s="207">
        <v>0</v>
      </c>
      <c r="T300" s="207">
        <v>0</v>
      </c>
      <c r="U300" s="207">
        <v>0</v>
      </c>
      <c r="V300" s="186">
        <f t="shared" si="212"/>
        <v>0</v>
      </c>
      <c r="W300" s="186">
        <f t="shared" si="213"/>
        <v>0</v>
      </c>
      <c r="X300" s="207">
        <v>0</v>
      </c>
      <c r="Y300" s="207">
        <v>0</v>
      </c>
      <c r="Z300" s="207">
        <v>0</v>
      </c>
      <c r="AA300" s="207">
        <v>0</v>
      </c>
      <c r="AB300" s="207">
        <v>0</v>
      </c>
      <c r="AC300" s="207">
        <v>0</v>
      </c>
      <c r="AD300" s="207">
        <v>0</v>
      </c>
      <c r="AE300" s="207">
        <v>0</v>
      </c>
      <c r="AF300" s="186">
        <f t="shared" si="214"/>
        <v>0</v>
      </c>
      <c r="AG300" s="186">
        <f t="shared" si="224"/>
        <v>0</v>
      </c>
      <c r="AH300" s="256" t="e">
        <f t="shared" si="225"/>
        <v>#DIV/0!</v>
      </c>
      <c r="AI300" s="695"/>
      <c r="AJ300" s="207">
        <f t="shared" si="215"/>
        <v>0</v>
      </c>
      <c r="AK300" s="455"/>
      <c r="AL300" s="186">
        <f t="shared" si="216"/>
        <v>0</v>
      </c>
      <c r="AM300" s="186">
        <f t="shared" si="217"/>
        <v>0</v>
      </c>
      <c r="AN300" s="207">
        <v>0</v>
      </c>
      <c r="AO300" s="207">
        <v>0</v>
      </c>
      <c r="AP300" s="207">
        <v>0</v>
      </c>
      <c r="AQ300" s="207">
        <v>0</v>
      </c>
      <c r="AR300" s="207">
        <v>0</v>
      </c>
      <c r="AS300" s="207">
        <v>0</v>
      </c>
      <c r="AT300" s="207">
        <v>0</v>
      </c>
      <c r="AU300" s="241">
        <v>0</v>
      </c>
      <c r="AV300" s="207">
        <f t="shared" si="226"/>
        <v>0</v>
      </c>
      <c r="AW300" s="508" t="e">
        <f t="shared" si="227"/>
        <v>#DIV/0!</v>
      </c>
      <c r="AX300" s="207">
        <f t="shared" si="218"/>
        <v>0</v>
      </c>
      <c r="AY300" s="207">
        <f t="shared" si="219"/>
        <v>0</v>
      </c>
      <c r="AZ300" s="207">
        <v>0</v>
      </c>
      <c r="BA300" s="207">
        <v>0</v>
      </c>
      <c r="BB300" s="207">
        <v>0</v>
      </c>
      <c r="BC300" s="207">
        <v>0</v>
      </c>
      <c r="BD300" s="207">
        <v>0</v>
      </c>
      <c r="BE300" s="207">
        <v>0</v>
      </c>
      <c r="BF300" s="207">
        <v>0</v>
      </c>
      <c r="BG300" s="207">
        <v>0</v>
      </c>
      <c r="BH300" s="186">
        <f t="shared" si="220"/>
        <v>0</v>
      </c>
      <c r="BI300" s="186">
        <f t="shared" si="221"/>
        <v>0</v>
      </c>
      <c r="BJ300" s="207">
        <v>0</v>
      </c>
      <c r="BK300" s="207">
        <v>0</v>
      </c>
      <c r="BL300" s="207">
        <v>0</v>
      </c>
      <c r="BM300" s="207">
        <v>0</v>
      </c>
      <c r="BN300" s="207">
        <v>0</v>
      </c>
      <c r="BO300" s="207">
        <v>0</v>
      </c>
      <c r="BP300" s="207">
        <v>0</v>
      </c>
      <c r="BQ300" s="400">
        <v>0</v>
      </c>
      <c r="BR300" s="287"/>
      <c r="BS300" s="287"/>
      <c r="BT300" s="287"/>
      <c r="BU300" s="287"/>
      <c r="BV300" s="287"/>
      <c r="BW300" s="287"/>
      <c r="BX300" s="287"/>
      <c r="BY300" s="287"/>
    </row>
    <row r="301" spans="1:77" s="21" customFormat="1" hidden="1" x14ac:dyDescent="0.25">
      <c r="A301" s="23"/>
      <c r="B301" s="19"/>
      <c r="C301" s="37"/>
      <c r="D301" s="207"/>
      <c r="E301" s="207"/>
      <c r="F301" s="186">
        <f t="shared" si="209"/>
        <v>0</v>
      </c>
      <c r="G301" s="186">
        <f t="shared" si="210"/>
        <v>0</v>
      </c>
      <c r="H301" s="200"/>
      <c r="I301" s="207"/>
      <c r="J301" s="207"/>
      <c r="K301" s="207"/>
      <c r="L301" s="207"/>
      <c r="M301" s="207"/>
      <c r="N301" s="207"/>
      <c r="O301" s="207"/>
      <c r="P301" s="186">
        <f t="shared" si="211"/>
        <v>0</v>
      </c>
      <c r="Q301" s="186">
        <f t="shared" si="222"/>
        <v>0</v>
      </c>
      <c r="R301" s="684" t="e">
        <f t="shared" si="223"/>
        <v>#DIV/0!</v>
      </c>
      <c r="S301" s="207"/>
      <c r="T301" s="207"/>
      <c r="U301" s="207"/>
      <c r="V301" s="186">
        <f t="shared" si="212"/>
        <v>0</v>
      </c>
      <c r="W301" s="186">
        <f t="shared" si="213"/>
        <v>0</v>
      </c>
      <c r="X301" s="207"/>
      <c r="Y301" s="207"/>
      <c r="Z301" s="207"/>
      <c r="AA301" s="207"/>
      <c r="AB301" s="207"/>
      <c r="AC301" s="207"/>
      <c r="AD301" s="207"/>
      <c r="AE301" s="207"/>
      <c r="AF301" s="186">
        <f t="shared" si="214"/>
        <v>0</v>
      </c>
      <c r="AG301" s="186">
        <f t="shared" si="224"/>
        <v>0</v>
      </c>
      <c r="AH301" s="256" t="e">
        <f t="shared" si="225"/>
        <v>#DIV/0!</v>
      </c>
      <c r="AI301" s="695"/>
      <c r="AJ301" s="207">
        <f t="shared" si="215"/>
        <v>0</v>
      </c>
      <c r="AK301" s="455"/>
      <c r="AL301" s="186">
        <f t="shared" si="216"/>
        <v>0</v>
      </c>
      <c r="AM301" s="186">
        <f t="shared" si="217"/>
        <v>0</v>
      </c>
      <c r="AN301" s="207"/>
      <c r="AO301" s="207"/>
      <c r="AP301" s="207"/>
      <c r="AQ301" s="207"/>
      <c r="AR301" s="207"/>
      <c r="AS301" s="207"/>
      <c r="AT301" s="207"/>
      <c r="AU301" s="241"/>
      <c r="AV301" s="207">
        <f t="shared" si="226"/>
        <v>0</v>
      </c>
      <c r="AW301" s="508" t="e">
        <f t="shared" si="227"/>
        <v>#DIV/0!</v>
      </c>
      <c r="AX301" s="207">
        <f t="shared" si="218"/>
        <v>0</v>
      </c>
      <c r="AY301" s="207">
        <f t="shared" si="219"/>
        <v>0</v>
      </c>
      <c r="AZ301" s="207"/>
      <c r="BA301" s="207"/>
      <c r="BB301" s="207"/>
      <c r="BC301" s="207"/>
      <c r="BD301" s="207"/>
      <c r="BE301" s="207"/>
      <c r="BF301" s="207"/>
      <c r="BG301" s="207"/>
      <c r="BH301" s="186">
        <f t="shared" si="220"/>
        <v>0</v>
      </c>
      <c r="BI301" s="186">
        <f t="shared" si="221"/>
        <v>0</v>
      </c>
      <c r="BJ301" s="207"/>
      <c r="BK301" s="207"/>
      <c r="BL301" s="207"/>
      <c r="BM301" s="207"/>
      <c r="BN301" s="207"/>
      <c r="BO301" s="207"/>
      <c r="BP301" s="207"/>
      <c r="BQ301" s="400"/>
      <c r="BR301" s="413"/>
      <c r="BS301" s="413"/>
      <c r="BT301" s="413"/>
      <c r="BU301" s="413"/>
      <c r="BV301" s="413"/>
      <c r="BW301" s="413"/>
      <c r="BX301" s="413"/>
      <c r="BY301" s="413"/>
    </row>
    <row r="302" spans="1:77" s="21" customFormat="1" x14ac:dyDescent="0.25">
      <c r="A302" s="257">
        <v>4</v>
      </c>
      <c r="B302" s="42" t="s">
        <v>23</v>
      </c>
      <c r="C302" s="37"/>
      <c r="D302" s="207">
        <v>0</v>
      </c>
      <c r="E302" s="207">
        <v>0</v>
      </c>
      <c r="F302" s="186">
        <f t="shared" si="209"/>
        <v>0</v>
      </c>
      <c r="G302" s="186">
        <f t="shared" si="210"/>
        <v>0</v>
      </c>
      <c r="H302" s="200">
        <v>0</v>
      </c>
      <c r="I302" s="207">
        <v>0</v>
      </c>
      <c r="J302" s="207">
        <v>0</v>
      </c>
      <c r="K302" s="207">
        <v>0</v>
      </c>
      <c r="L302" s="207">
        <v>0</v>
      </c>
      <c r="M302" s="207">
        <v>0</v>
      </c>
      <c r="N302" s="207">
        <v>0</v>
      </c>
      <c r="O302" s="207">
        <v>0</v>
      </c>
      <c r="P302" s="186">
        <f t="shared" si="211"/>
        <v>0</v>
      </c>
      <c r="Q302" s="186">
        <f t="shared" si="222"/>
        <v>0</v>
      </c>
      <c r="R302" s="684" t="e">
        <f t="shared" si="223"/>
        <v>#DIV/0!</v>
      </c>
      <c r="S302" s="207">
        <v>0</v>
      </c>
      <c r="T302" s="207">
        <v>0</v>
      </c>
      <c r="U302" s="207">
        <v>0</v>
      </c>
      <c r="V302" s="186">
        <f t="shared" si="212"/>
        <v>0</v>
      </c>
      <c r="W302" s="186">
        <f t="shared" si="213"/>
        <v>0</v>
      </c>
      <c r="X302" s="207">
        <v>0</v>
      </c>
      <c r="Y302" s="207">
        <v>0</v>
      </c>
      <c r="Z302" s="207">
        <v>0</v>
      </c>
      <c r="AA302" s="207">
        <v>0</v>
      </c>
      <c r="AB302" s="207">
        <v>0</v>
      </c>
      <c r="AC302" s="207">
        <v>0</v>
      </c>
      <c r="AD302" s="207">
        <v>0</v>
      </c>
      <c r="AE302" s="207">
        <v>0</v>
      </c>
      <c r="AF302" s="186">
        <f t="shared" si="214"/>
        <v>0</v>
      </c>
      <c r="AG302" s="186">
        <f t="shared" si="224"/>
        <v>0</v>
      </c>
      <c r="AH302" s="256" t="e">
        <f t="shared" si="225"/>
        <v>#DIV/0!</v>
      </c>
      <c r="AI302" s="695"/>
      <c r="AJ302" s="207">
        <f t="shared" si="215"/>
        <v>0</v>
      </c>
      <c r="AK302" s="455"/>
      <c r="AL302" s="186">
        <f t="shared" si="216"/>
        <v>0</v>
      </c>
      <c r="AM302" s="186">
        <f t="shared" si="217"/>
        <v>0</v>
      </c>
      <c r="AN302" s="207">
        <v>0</v>
      </c>
      <c r="AO302" s="207">
        <v>0</v>
      </c>
      <c r="AP302" s="207">
        <v>0</v>
      </c>
      <c r="AQ302" s="207">
        <v>0</v>
      </c>
      <c r="AR302" s="207">
        <v>0</v>
      </c>
      <c r="AS302" s="207">
        <v>0</v>
      </c>
      <c r="AT302" s="207">
        <v>0</v>
      </c>
      <c r="AU302" s="241">
        <v>0</v>
      </c>
      <c r="AV302" s="207">
        <f t="shared" si="226"/>
        <v>0</v>
      </c>
      <c r="AW302" s="508" t="e">
        <f t="shared" si="227"/>
        <v>#DIV/0!</v>
      </c>
      <c r="AX302" s="207">
        <f t="shared" si="218"/>
        <v>0</v>
      </c>
      <c r="AY302" s="207">
        <f t="shared" si="219"/>
        <v>0</v>
      </c>
      <c r="AZ302" s="207">
        <v>0</v>
      </c>
      <c r="BA302" s="207">
        <v>0</v>
      </c>
      <c r="BB302" s="207">
        <v>0</v>
      </c>
      <c r="BC302" s="207">
        <v>0</v>
      </c>
      <c r="BD302" s="207">
        <v>0</v>
      </c>
      <c r="BE302" s="207">
        <v>0</v>
      </c>
      <c r="BF302" s="207">
        <v>0</v>
      </c>
      <c r="BG302" s="207">
        <v>0</v>
      </c>
      <c r="BH302" s="186">
        <f t="shared" si="220"/>
        <v>0</v>
      </c>
      <c r="BI302" s="186">
        <f t="shared" si="221"/>
        <v>0</v>
      </c>
      <c r="BJ302" s="207">
        <v>0</v>
      </c>
      <c r="BK302" s="207">
        <v>0</v>
      </c>
      <c r="BL302" s="207">
        <v>0</v>
      </c>
      <c r="BM302" s="207">
        <v>0</v>
      </c>
      <c r="BN302" s="207">
        <v>0</v>
      </c>
      <c r="BO302" s="207">
        <v>0</v>
      </c>
      <c r="BP302" s="207">
        <v>0</v>
      </c>
      <c r="BQ302" s="400">
        <v>0</v>
      </c>
      <c r="BR302" s="287"/>
      <c r="BS302" s="287"/>
      <c r="BT302" s="287"/>
      <c r="BU302" s="287"/>
      <c r="BV302" s="287"/>
      <c r="BW302" s="287"/>
      <c r="BX302" s="287"/>
      <c r="BY302" s="287"/>
    </row>
    <row r="303" spans="1:77" s="21" customFormat="1" hidden="1" x14ac:dyDescent="0.25">
      <c r="A303" s="23"/>
      <c r="B303" s="19"/>
      <c r="C303" s="37"/>
      <c r="D303" s="200"/>
      <c r="E303" s="200"/>
      <c r="F303" s="186">
        <f t="shared" si="209"/>
        <v>0</v>
      </c>
      <c r="G303" s="186">
        <f t="shared" si="210"/>
        <v>0</v>
      </c>
      <c r="H303" s="200"/>
      <c r="I303" s="200"/>
      <c r="J303" s="200"/>
      <c r="K303" s="200"/>
      <c r="L303" s="200"/>
      <c r="M303" s="200"/>
      <c r="N303" s="200"/>
      <c r="O303" s="200"/>
      <c r="P303" s="186">
        <f t="shared" si="211"/>
        <v>0</v>
      </c>
      <c r="Q303" s="186">
        <f t="shared" si="222"/>
        <v>0</v>
      </c>
      <c r="R303" s="684" t="e">
        <f t="shared" si="223"/>
        <v>#DIV/0!</v>
      </c>
      <c r="S303" s="200"/>
      <c r="T303" s="200"/>
      <c r="U303" s="200"/>
      <c r="V303" s="186">
        <f t="shared" si="212"/>
        <v>0</v>
      </c>
      <c r="W303" s="186">
        <f t="shared" si="213"/>
        <v>0</v>
      </c>
      <c r="X303" s="200"/>
      <c r="Y303" s="200"/>
      <c r="Z303" s="200"/>
      <c r="AA303" s="200"/>
      <c r="AB303" s="200"/>
      <c r="AC303" s="200"/>
      <c r="AD303" s="200"/>
      <c r="AE303" s="200"/>
      <c r="AF303" s="186">
        <f t="shared" si="214"/>
        <v>0</v>
      </c>
      <c r="AG303" s="186">
        <f t="shared" si="224"/>
        <v>0</v>
      </c>
      <c r="AH303" s="256" t="e">
        <f t="shared" si="225"/>
        <v>#DIV/0!</v>
      </c>
      <c r="AI303" s="695"/>
      <c r="AJ303" s="207">
        <f t="shared" si="215"/>
        <v>0</v>
      </c>
      <c r="AK303" s="455"/>
      <c r="AL303" s="186">
        <f t="shared" si="216"/>
        <v>0</v>
      </c>
      <c r="AM303" s="186">
        <f t="shared" si="217"/>
        <v>0</v>
      </c>
      <c r="AN303" s="200"/>
      <c r="AO303" s="200"/>
      <c r="AP303" s="200"/>
      <c r="AQ303" s="200"/>
      <c r="AR303" s="200"/>
      <c r="AS303" s="200"/>
      <c r="AT303" s="200"/>
      <c r="AU303" s="238"/>
      <c r="AV303" s="207">
        <f t="shared" si="226"/>
        <v>0</v>
      </c>
      <c r="AW303" s="508" t="e">
        <f t="shared" si="227"/>
        <v>#DIV/0!</v>
      </c>
      <c r="AX303" s="207">
        <f t="shared" si="218"/>
        <v>0</v>
      </c>
      <c r="AY303" s="207">
        <f t="shared" si="219"/>
        <v>0</v>
      </c>
      <c r="AZ303" s="200"/>
      <c r="BA303" s="200"/>
      <c r="BB303" s="200"/>
      <c r="BC303" s="200"/>
      <c r="BD303" s="200"/>
      <c r="BE303" s="200"/>
      <c r="BF303" s="200"/>
      <c r="BG303" s="200"/>
      <c r="BH303" s="186">
        <f t="shared" si="220"/>
        <v>0</v>
      </c>
      <c r="BI303" s="186">
        <f t="shared" si="221"/>
        <v>0</v>
      </c>
      <c r="BJ303" s="200"/>
      <c r="BK303" s="200"/>
      <c r="BL303" s="200"/>
      <c r="BM303" s="200"/>
      <c r="BN303" s="200"/>
      <c r="BO303" s="200"/>
      <c r="BP303" s="200"/>
      <c r="BQ303" s="397"/>
      <c r="BR303" s="413"/>
      <c r="BS303" s="413"/>
      <c r="BT303" s="413"/>
      <c r="BU303" s="413"/>
      <c r="BV303" s="413"/>
      <c r="BW303" s="413"/>
      <c r="BX303" s="413"/>
      <c r="BY303" s="413"/>
    </row>
    <row r="304" spans="1:77" x14ac:dyDescent="0.25">
      <c r="A304" s="257">
        <v>5</v>
      </c>
      <c r="B304" s="42" t="s">
        <v>46</v>
      </c>
      <c r="C304" s="391"/>
      <c r="D304" s="212">
        <f t="shared" ref="D304:BP304" si="243">D305</f>
        <v>0</v>
      </c>
      <c r="E304" s="212">
        <f t="shared" si="243"/>
        <v>0</v>
      </c>
      <c r="F304" s="148">
        <f t="shared" si="209"/>
        <v>0</v>
      </c>
      <c r="G304" s="148">
        <f t="shared" si="210"/>
        <v>0</v>
      </c>
      <c r="H304" s="212">
        <f t="shared" si="243"/>
        <v>0</v>
      </c>
      <c r="I304" s="212">
        <f t="shared" si="243"/>
        <v>0</v>
      </c>
      <c r="J304" s="212">
        <f t="shared" si="243"/>
        <v>0</v>
      </c>
      <c r="K304" s="212">
        <f t="shared" si="243"/>
        <v>0</v>
      </c>
      <c r="L304" s="212">
        <f t="shared" si="243"/>
        <v>0</v>
      </c>
      <c r="M304" s="212">
        <f t="shared" si="243"/>
        <v>0</v>
      </c>
      <c r="N304" s="212">
        <f t="shared" si="243"/>
        <v>0</v>
      </c>
      <c r="O304" s="212">
        <f t="shared" si="243"/>
        <v>0</v>
      </c>
      <c r="P304" s="148">
        <f t="shared" si="211"/>
        <v>0</v>
      </c>
      <c r="Q304" s="148">
        <f t="shared" si="222"/>
        <v>0</v>
      </c>
      <c r="R304" s="684" t="e">
        <f t="shared" si="223"/>
        <v>#DIV/0!</v>
      </c>
      <c r="S304" s="212">
        <f t="shared" si="243"/>
        <v>0</v>
      </c>
      <c r="T304" s="212">
        <f t="shared" si="243"/>
        <v>0</v>
      </c>
      <c r="U304" s="212">
        <f t="shared" si="243"/>
        <v>0</v>
      </c>
      <c r="V304" s="148">
        <f t="shared" si="212"/>
        <v>0</v>
      </c>
      <c r="W304" s="148">
        <f t="shared" si="213"/>
        <v>0</v>
      </c>
      <c r="X304" s="212">
        <f t="shared" si="243"/>
        <v>0</v>
      </c>
      <c r="Y304" s="212">
        <f t="shared" si="243"/>
        <v>0</v>
      </c>
      <c r="Z304" s="212">
        <f t="shared" si="243"/>
        <v>0</v>
      </c>
      <c r="AA304" s="212">
        <f t="shared" si="243"/>
        <v>0</v>
      </c>
      <c r="AB304" s="212">
        <f t="shared" si="243"/>
        <v>0</v>
      </c>
      <c r="AC304" s="212">
        <f t="shared" si="243"/>
        <v>0</v>
      </c>
      <c r="AD304" s="212">
        <f t="shared" si="243"/>
        <v>0</v>
      </c>
      <c r="AE304" s="212">
        <f t="shared" si="243"/>
        <v>0</v>
      </c>
      <c r="AF304" s="148">
        <f t="shared" si="214"/>
        <v>0</v>
      </c>
      <c r="AG304" s="148">
        <f t="shared" si="224"/>
        <v>0</v>
      </c>
      <c r="AH304" s="684" t="e">
        <f t="shared" si="225"/>
        <v>#DIV/0!</v>
      </c>
      <c r="AI304" s="695"/>
      <c r="AJ304" s="212">
        <f t="shared" si="215"/>
        <v>0</v>
      </c>
      <c r="AK304" s="455"/>
      <c r="AL304" s="148">
        <f t="shared" si="216"/>
        <v>0</v>
      </c>
      <c r="AM304" s="148">
        <f t="shared" si="217"/>
        <v>0</v>
      </c>
      <c r="AN304" s="212">
        <f t="shared" si="243"/>
        <v>0</v>
      </c>
      <c r="AO304" s="212">
        <f t="shared" si="243"/>
        <v>0</v>
      </c>
      <c r="AP304" s="212">
        <f t="shared" si="243"/>
        <v>0</v>
      </c>
      <c r="AQ304" s="212">
        <f t="shared" si="243"/>
        <v>0</v>
      </c>
      <c r="AR304" s="212">
        <f t="shared" si="243"/>
        <v>0</v>
      </c>
      <c r="AS304" s="212">
        <f t="shared" si="243"/>
        <v>0</v>
      </c>
      <c r="AT304" s="212">
        <f t="shared" si="243"/>
        <v>0</v>
      </c>
      <c r="AU304" s="273">
        <f t="shared" si="243"/>
        <v>0</v>
      </c>
      <c r="AV304" s="212">
        <f t="shared" si="226"/>
        <v>0</v>
      </c>
      <c r="AW304" s="510" t="e">
        <f t="shared" si="227"/>
        <v>#DIV/0!</v>
      </c>
      <c r="AX304" s="212">
        <f t="shared" si="218"/>
        <v>0</v>
      </c>
      <c r="AY304" s="212">
        <f t="shared" si="219"/>
        <v>0</v>
      </c>
      <c r="AZ304" s="212">
        <f t="shared" si="243"/>
        <v>0</v>
      </c>
      <c r="BA304" s="212">
        <f t="shared" si="243"/>
        <v>0</v>
      </c>
      <c r="BB304" s="212">
        <f t="shared" si="243"/>
        <v>0</v>
      </c>
      <c r="BC304" s="212">
        <f t="shared" si="243"/>
        <v>0</v>
      </c>
      <c r="BD304" s="212">
        <f t="shared" si="243"/>
        <v>0</v>
      </c>
      <c r="BE304" s="212">
        <f t="shared" si="243"/>
        <v>0</v>
      </c>
      <c r="BF304" s="212">
        <f t="shared" si="243"/>
        <v>0</v>
      </c>
      <c r="BG304" s="212">
        <f t="shared" si="243"/>
        <v>0</v>
      </c>
      <c r="BH304" s="148">
        <f t="shared" si="220"/>
        <v>0</v>
      </c>
      <c r="BI304" s="148">
        <f t="shared" si="221"/>
        <v>0</v>
      </c>
      <c r="BJ304" s="212">
        <f t="shared" si="243"/>
        <v>0</v>
      </c>
      <c r="BK304" s="212">
        <f t="shared" si="243"/>
        <v>0</v>
      </c>
      <c r="BL304" s="212">
        <f t="shared" si="243"/>
        <v>0</v>
      </c>
      <c r="BM304" s="212">
        <f t="shared" si="243"/>
        <v>0</v>
      </c>
      <c r="BN304" s="212">
        <f t="shared" si="243"/>
        <v>0</v>
      </c>
      <c r="BO304" s="212">
        <f t="shared" si="243"/>
        <v>0</v>
      </c>
      <c r="BP304" s="212">
        <f t="shared" si="243"/>
        <v>0</v>
      </c>
      <c r="BQ304" s="399">
        <f>BQ305</f>
        <v>0</v>
      </c>
      <c r="BR304" s="287"/>
      <c r="BS304" s="287"/>
      <c r="BT304" s="287"/>
      <c r="BU304" s="287"/>
      <c r="BV304" s="287"/>
      <c r="BW304" s="287"/>
      <c r="BX304" s="287"/>
      <c r="BY304" s="287"/>
    </row>
    <row r="305" spans="1:77" s="47" customFormat="1" hidden="1" x14ac:dyDescent="0.25">
      <c r="A305" s="73"/>
      <c r="B305" s="250"/>
      <c r="C305" s="45"/>
      <c r="D305" s="211"/>
      <c r="E305" s="207"/>
      <c r="F305" s="186">
        <f t="shared" si="209"/>
        <v>0</v>
      </c>
      <c r="G305" s="186">
        <f t="shared" si="210"/>
        <v>0</v>
      </c>
      <c r="H305" s="207"/>
      <c r="I305" s="207"/>
      <c r="J305" s="207"/>
      <c r="K305" s="207"/>
      <c r="L305" s="207"/>
      <c r="M305" s="207"/>
      <c r="N305" s="207"/>
      <c r="O305" s="207"/>
      <c r="P305" s="186">
        <f t="shared" si="211"/>
        <v>0</v>
      </c>
      <c r="Q305" s="186">
        <f t="shared" si="222"/>
        <v>0</v>
      </c>
      <c r="R305" s="684" t="e">
        <f t="shared" si="223"/>
        <v>#DIV/0!</v>
      </c>
      <c r="S305" s="207">
        <v>0</v>
      </c>
      <c r="T305" s="207">
        <v>0</v>
      </c>
      <c r="U305" s="207"/>
      <c r="V305" s="186">
        <f t="shared" si="212"/>
        <v>0</v>
      </c>
      <c r="W305" s="186">
        <f t="shared" si="213"/>
        <v>0</v>
      </c>
      <c r="X305" s="207"/>
      <c r="Y305" s="207"/>
      <c r="Z305" s="207"/>
      <c r="AA305" s="207"/>
      <c r="AB305" s="207"/>
      <c r="AC305" s="207"/>
      <c r="AD305" s="207"/>
      <c r="AE305" s="207"/>
      <c r="AF305" s="186">
        <f t="shared" si="214"/>
        <v>0</v>
      </c>
      <c r="AG305" s="186">
        <f t="shared" si="224"/>
        <v>0</v>
      </c>
      <c r="AH305" s="256" t="e">
        <f t="shared" si="225"/>
        <v>#DIV/0!</v>
      </c>
      <c r="AI305" s="695"/>
      <c r="AJ305" s="207">
        <f t="shared" si="215"/>
        <v>0</v>
      </c>
      <c r="AK305" s="455"/>
      <c r="AL305" s="186">
        <f t="shared" si="216"/>
        <v>0</v>
      </c>
      <c r="AM305" s="186">
        <f t="shared" si="217"/>
        <v>0</v>
      </c>
      <c r="AN305" s="207"/>
      <c r="AO305" s="207"/>
      <c r="AP305" s="207"/>
      <c r="AQ305" s="207"/>
      <c r="AR305" s="207"/>
      <c r="AS305" s="207"/>
      <c r="AT305" s="207"/>
      <c r="AU305" s="241"/>
      <c r="AV305" s="207">
        <f t="shared" si="226"/>
        <v>0</v>
      </c>
      <c r="AW305" s="508" t="e">
        <f t="shared" si="227"/>
        <v>#DIV/0!</v>
      </c>
      <c r="AX305" s="207">
        <f t="shared" si="218"/>
        <v>0</v>
      </c>
      <c r="AY305" s="207">
        <f t="shared" si="219"/>
        <v>0</v>
      </c>
      <c r="AZ305" s="207"/>
      <c r="BA305" s="207"/>
      <c r="BB305" s="207"/>
      <c r="BC305" s="207"/>
      <c r="BD305" s="207"/>
      <c r="BE305" s="207"/>
      <c r="BF305" s="207"/>
      <c r="BG305" s="207"/>
      <c r="BH305" s="186">
        <f t="shared" si="220"/>
        <v>0</v>
      </c>
      <c r="BI305" s="186">
        <f t="shared" si="221"/>
        <v>0</v>
      </c>
      <c r="BJ305" s="207"/>
      <c r="BK305" s="207"/>
      <c r="BL305" s="207"/>
      <c r="BM305" s="207"/>
      <c r="BN305" s="207"/>
      <c r="BO305" s="207"/>
      <c r="BP305" s="207"/>
      <c r="BQ305" s="400"/>
      <c r="BR305" s="414"/>
      <c r="BS305" s="414"/>
      <c r="BT305" s="414"/>
      <c r="BU305" s="414"/>
      <c r="BV305" s="414"/>
      <c r="BW305" s="414"/>
      <c r="BX305" s="414"/>
      <c r="BY305" s="414"/>
    </row>
    <row r="306" spans="1:77" s="21" customFormat="1" x14ac:dyDescent="0.25">
      <c r="A306" s="257">
        <v>6</v>
      </c>
      <c r="B306" s="42" t="s">
        <v>47</v>
      </c>
      <c r="C306" s="37"/>
      <c r="D306" s="207">
        <v>0</v>
      </c>
      <c r="E306" s="207">
        <v>0</v>
      </c>
      <c r="F306" s="186">
        <f t="shared" si="209"/>
        <v>0</v>
      </c>
      <c r="G306" s="186">
        <f t="shared" si="210"/>
        <v>0</v>
      </c>
      <c r="H306" s="200">
        <v>0</v>
      </c>
      <c r="I306" s="207">
        <v>0</v>
      </c>
      <c r="J306" s="207">
        <v>0</v>
      </c>
      <c r="K306" s="207">
        <v>0</v>
      </c>
      <c r="L306" s="207">
        <v>0</v>
      </c>
      <c r="M306" s="207">
        <v>0</v>
      </c>
      <c r="N306" s="207">
        <v>0</v>
      </c>
      <c r="O306" s="207">
        <v>0</v>
      </c>
      <c r="P306" s="186">
        <f t="shared" si="211"/>
        <v>0</v>
      </c>
      <c r="Q306" s="186">
        <f t="shared" si="222"/>
        <v>0</v>
      </c>
      <c r="R306" s="684" t="e">
        <f t="shared" si="223"/>
        <v>#DIV/0!</v>
      </c>
      <c r="S306" s="207">
        <v>0</v>
      </c>
      <c r="T306" s="207">
        <v>0</v>
      </c>
      <c r="U306" s="207">
        <v>0</v>
      </c>
      <c r="V306" s="186">
        <f t="shared" si="212"/>
        <v>0</v>
      </c>
      <c r="W306" s="186">
        <f t="shared" si="213"/>
        <v>0</v>
      </c>
      <c r="X306" s="207">
        <v>0</v>
      </c>
      <c r="Y306" s="207">
        <v>0</v>
      </c>
      <c r="Z306" s="207">
        <v>0</v>
      </c>
      <c r="AA306" s="207">
        <v>0</v>
      </c>
      <c r="AB306" s="207">
        <v>0</v>
      </c>
      <c r="AC306" s="207">
        <v>0</v>
      </c>
      <c r="AD306" s="207">
        <v>0</v>
      </c>
      <c r="AE306" s="207">
        <v>0</v>
      </c>
      <c r="AF306" s="186">
        <f t="shared" si="214"/>
        <v>0</v>
      </c>
      <c r="AG306" s="186">
        <f t="shared" si="224"/>
        <v>0</v>
      </c>
      <c r="AH306" s="256" t="e">
        <f t="shared" si="225"/>
        <v>#DIV/0!</v>
      </c>
      <c r="AI306" s="695"/>
      <c r="AJ306" s="207">
        <f t="shared" si="215"/>
        <v>0</v>
      </c>
      <c r="AK306" s="455"/>
      <c r="AL306" s="186">
        <f t="shared" si="216"/>
        <v>0</v>
      </c>
      <c r="AM306" s="186">
        <f t="shared" si="217"/>
        <v>0</v>
      </c>
      <c r="AN306" s="207">
        <v>0</v>
      </c>
      <c r="AO306" s="207">
        <v>0</v>
      </c>
      <c r="AP306" s="207">
        <v>0</v>
      </c>
      <c r="AQ306" s="207">
        <v>0</v>
      </c>
      <c r="AR306" s="207">
        <v>0</v>
      </c>
      <c r="AS306" s="207">
        <v>0</v>
      </c>
      <c r="AT306" s="207">
        <v>0</v>
      </c>
      <c r="AU306" s="241">
        <v>0</v>
      </c>
      <c r="AV306" s="207">
        <f t="shared" si="226"/>
        <v>0</v>
      </c>
      <c r="AW306" s="508" t="e">
        <f t="shared" si="227"/>
        <v>#DIV/0!</v>
      </c>
      <c r="AX306" s="207">
        <f t="shared" si="218"/>
        <v>0</v>
      </c>
      <c r="AY306" s="207">
        <f t="shared" si="219"/>
        <v>0</v>
      </c>
      <c r="AZ306" s="207">
        <v>0</v>
      </c>
      <c r="BA306" s="207">
        <v>0</v>
      </c>
      <c r="BB306" s="207">
        <v>0</v>
      </c>
      <c r="BC306" s="207">
        <v>0</v>
      </c>
      <c r="BD306" s="207">
        <v>0</v>
      </c>
      <c r="BE306" s="207">
        <v>0</v>
      </c>
      <c r="BF306" s="207">
        <v>0</v>
      </c>
      <c r="BG306" s="207">
        <v>0</v>
      </c>
      <c r="BH306" s="186">
        <f t="shared" si="220"/>
        <v>0</v>
      </c>
      <c r="BI306" s="186">
        <f t="shared" si="221"/>
        <v>0</v>
      </c>
      <c r="BJ306" s="207">
        <v>0</v>
      </c>
      <c r="BK306" s="207">
        <v>0</v>
      </c>
      <c r="BL306" s="207">
        <v>0</v>
      </c>
      <c r="BM306" s="207">
        <v>0</v>
      </c>
      <c r="BN306" s="207">
        <v>0</v>
      </c>
      <c r="BO306" s="207">
        <v>0</v>
      </c>
      <c r="BP306" s="207">
        <v>0</v>
      </c>
      <c r="BQ306" s="400">
        <v>0</v>
      </c>
      <c r="BR306" s="287"/>
      <c r="BS306" s="287"/>
      <c r="BT306" s="287"/>
      <c r="BU306" s="287"/>
      <c r="BV306" s="287"/>
      <c r="BW306" s="287"/>
      <c r="BX306" s="287"/>
      <c r="BY306" s="287"/>
    </row>
    <row r="307" spans="1:77" s="21" customFormat="1" hidden="1" x14ac:dyDescent="0.25">
      <c r="A307" s="23"/>
      <c r="B307" s="19"/>
      <c r="C307" s="37"/>
      <c r="D307" s="207"/>
      <c r="E307" s="207"/>
      <c r="F307" s="186">
        <f t="shared" si="209"/>
        <v>0</v>
      </c>
      <c r="G307" s="186">
        <f t="shared" si="210"/>
        <v>0</v>
      </c>
      <c r="H307" s="200"/>
      <c r="I307" s="207"/>
      <c r="J307" s="207"/>
      <c r="K307" s="207"/>
      <c r="L307" s="207"/>
      <c r="M307" s="207"/>
      <c r="N307" s="207"/>
      <c r="O307" s="207"/>
      <c r="P307" s="186">
        <f t="shared" si="211"/>
        <v>0</v>
      </c>
      <c r="Q307" s="186">
        <f t="shared" si="222"/>
        <v>0</v>
      </c>
      <c r="R307" s="684" t="e">
        <f t="shared" si="223"/>
        <v>#DIV/0!</v>
      </c>
      <c r="S307" s="207"/>
      <c r="T307" s="207"/>
      <c r="U307" s="207"/>
      <c r="V307" s="186">
        <f t="shared" si="212"/>
        <v>0</v>
      </c>
      <c r="W307" s="186">
        <f t="shared" si="213"/>
        <v>0</v>
      </c>
      <c r="X307" s="207"/>
      <c r="Y307" s="207"/>
      <c r="Z307" s="207"/>
      <c r="AA307" s="207"/>
      <c r="AB307" s="207"/>
      <c r="AC307" s="207"/>
      <c r="AD307" s="207"/>
      <c r="AE307" s="207"/>
      <c r="AF307" s="186">
        <f t="shared" si="214"/>
        <v>0</v>
      </c>
      <c r="AG307" s="186">
        <f t="shared" si="224"/>
        <v>0</v>
      </c>
      <c r="AH307" s="256" t="e">
        <f t="shared" si="225"/>
        <v>#DIV/0!</v>
      </c>
      <c r="AI307" s="695"/>
      <c r="AJ307" s="207">
        <f t="shared" si="215"/>
        <v>0</v>
      </c>
      <c r="AK307" s="455"/>
      <c r="AL307" s="186">
        <f t="shared" si="216"/>
        <v>0</v>
      </c>
      <c r="AM307" s="186">
        <f t="shared" si="217"/>
        <v>0</v>
      </c>
      <c r="AN307" s="207"/>
      <c r="AO307" s="207"/>
      <c r="AP307" s="207"/>
      <c r="AQ307" s="207"/>
      <c r="AR307" s="207"/>
      <c r="AS307" s="207"/>
      <c r="AT307" s="207"/>
      <c r="AU307" s="241"/>
      <c r="AV307" s="207">
        <f t="shared" si="226"/>
        <v>0</v>
      </c>
      <c r="AW307" s="508" t="e">
        <f t="shared" si="227"/>
        <v>#DIV/0!</v>
      </c>
      <c r="AX307" s="207">
        <f t="shared" si="218"/>
        <v>0</v>
      </c>
      <c r="AY307" s="207">
        <f t="shared" si="219"/>
        <v>0</v>
      </c>
      <c r="AZ307" s="207"/>
      <c r="BA307" s="207"/>
      <c r="BB307" s="207"/>
      <c r="BC307" s="207"/>
      <c r="BD307" s="207"/>
      <c r="BE307" s="207"/>
      <c r="BF307" s="207"/>
      <c r="BG307" s="207"/>
      <c r="BH307" s="186">
        <f t="shared" si="220"/>
        <v>0</v>
      </c>
      <c r="BI307" s="186">
        <f t="shared" si="221"/>
        <v>0</v>
      </c>
      <c r="BJ307" s="207"/>
      <c r="BK307" s="207"/>
      <c r="BL307" s="207"/>
      <c r="BM307" s="207"/>
      <c r="BN307" s="207"/>
      <c r="BO307" s="207"/>
      <c r="BP307" s="207"/>
      <c r="BQ307" s="400"/>
      <c r="BR307" s="413"/>
      <c r="BS307" s="413"/>
      <c r="BT307" s="413"/>
      <c r="BU307" s="413"/>
      <c r="BV307" s="413"/>
      <c r="BW307" s="413"/>
      <c r="BX307" s="413"/>
      <c r="BY307" s="413"/>
    </row>
    <row r="308" spans="1:77" s="21" customFormat="1" x14ac:dyDescent="0.25">
      <c r="A308" s="257">
        <v>7</v>
      </c>
      <c r="B308" s="42" t="s">
        <v>24</v>
      </c>
      <c r="C308" s="37"/>
      <c r="D308" s="207">
        <v>0</v>
      </c>
      <c r="E308" s="207">
        <v>0</v>
      </c>
      <c r="F308" s="186">
        <f t="shared" si="209"/>
        <v>0</v>
      </c>
      <c r="G308" s="186">
        <f t="shared" si="210"/>
        <v>0</v>
      </c>
      <c r="H308" s="200">
        <v>0</v>
      </c>
      <c r="I308" s="207">
        <v>0</v>
      </c>
      <c r="J308" s="207">
        <v>0</v>
      </c>
      <c r="K308" s="207">
        <v>0</v>
      </c>
      <c r="L308" s="207">
        <v>0</v>
      </c>
      <c r="M308" s="207">
        <v>0</v>
      </c>
      <c r="N308" s="207">
        <v>0</v>
      </c>
      <c r="O308" s="207">
        <v>0</v>
      </c>
      <c r="P308" s="186">
        <f t="shared" si="211"/>
        <v>0</v>
      </c>
      <c r="Q308" s="186">
        <f t="shared" si="222"/>
        <v>0</v>
      </c>
      <c r="R308" s="684" t="e">
        <f t="shared" si="223"/>
        <v>#DIV/0!</v>
      </c>
      <c r="S308" s="207">
        <v>0</v>
      </c>
      <c r="T308" s="207">
        <v>0</v>
      </c>
      <c r="U308" s="207">
        <v>0</v>
      </c>
      <c r="V308" s="186">
        <f t="shared" si="212"/>
        <v>0</v>
      </c>
      <c r="W308" s="186">
        <f t="shared" si="213"/>
        <v>0</v>
      </c>
      <c r="X308" s="207">
        <v>0</v>
      </c>
      <c r="Y308" s="207">
        <v>0</v>
      </c>
      <c r="Z308" s="207">
        <v>0</v>
      </c>
      <c r="AA308" s="207">
        <v>0</v>
      </c>
      <c r="AB308" s="207">
        <v>0</v>
      </c>
      <c r="AC308" s="207">
        <v>0</v>
      </c>
      <c r="AD308" s="207">
        <v>0</v>
      </c>
      <c r="AE308" s="207">
        <v>0</v>
      </c>
      <c r="AF308" s="186">
        <f t="shared" si="214"/>
        <v>0</v>
      </c>
      <c r="AG308" s="186">
        <f t="shared" si="224"/>
        <v>0</v>
      </c>
      <c r="AH308" s="256" t="e">
        <f t="shared" si="225"/>
        <v>#DIV/0!</v>
      </c>
      <c r="AI308" s="695"/>
      <c r="AJ308" s="207">
        <f t="shared" si="215"/>
        <v>0</v>
      </c>
      <c r="AK308" s="455"/>
      <c r="AL308" s="186">
        <f t="shared" si="216"/>
        <v>0</v>
      </c>
      <c r="AM308" s="186">
        <f t="shared" si="217"/>
        <v>0</v>
      </c>
      <c r="AN308" s="207">
        <v>0</v>
      </c>
      <c r="AO308" s="207">
        <v>0</v>
      </c>
      <c r="AP308" s="207">
        <v>0</v>
      </c>
      <c r="AQ308" s="207">
        <v>0</v>
      </c>
      <c r="AR308" s="207">
        <v>0</v>
      </c>
      <c r="AS308" s="207">
        <v>0</v>
      </c>
      <c r="AT308" s="207">
        <v>0</v>
      </c>
      <c r="AU308" s="241">
        <v>0</v>
      </c>
      <c r="AV308" s="207">
        <f t="shared" si="226"/>
        <v>0</v>
      </c>
      <c r="AW308" s="508" t="e">
        <f t="shared" si="227"/>
        <v>#DIV/0!</v>
      </c>
      <c r="AX308" s="207">
        <f t="shared" si="218"/>
        <v>0</v>
      </c>
      <c r="AY308" s="207">
        <f t="shared" si="219"/>
        <v>0</v>
      </c>
      <c r="AZ308" s="207">
        <v>0</v>
      </c>
      <c r="BA308" s="207">
        <v>0</v>
      </c>
      <c r="BB308" s="207">
        <v>0</v>
      </c>
      <c r="BC308" s="207">
        <v>0</v>
      </c>
      <c r="BD308" s="207">
        <v>0</v>
      </c>
      <c r="BE308" s="207">
        <v>0</v>
      </c>
      <c r="BF308" s="207">
        <v>0</v>
      </c>
      <c r="BG308" s="207">
        <v>0</v>
      </c>
      <c r="BH308" s="186">
        <f t="shared" si="220"/>
        <v>0</v>
      </c>
      <c r="BI308" s="186">
        <f t="shared" si="221"/>
        <v>0</v>
      </c>
      <c r="BJ308" s="207">
        <v>0</v>
      </c>
      <c r="BK308" s="207">
        <v>0</v>
      </c>
      <c r="BL308" s="207">
        <v>0</v>
      </c>
      <c r="BM308" s="207">
        <v>0</v>
      </c>
      <c r="BN308" s="207">
        <v>0</v>
      </c>
      <c r="BO308" s="207">
        <v>0</v>
      </c>
      <c r="BP308" s="207">
        <v>0</v>
      </c>
      <c r="BQ308" s="400">
        <v>0</v>
      </c>
      <c r="BR308" s="287"/>
      <c r="BS308" s="287"/>
      <c r="BT308" s="287"/>
      <c r="BU308" s="287"/>
      <c r="BV308" s="287"/>
      <c r="BW308" s="287"/>
      <c r="BX308" s="287"/>
      <c r="BY308" s="287"/>
    </row>
    <row r="309" spans="1:77" s="21" customFormat="1" hidden="1" x14ac:dyDescent="0.25">
      <c r="A309" s="23"/>
      <c r="B309" s="19"/>
      <c r="C309" s="37"/>
      <c r="D309" s="207"/>
      <c r="E309" s="207"/>
      <c r="F309" s="186">
        <f t="shared" si="209"/>
        <v>0</v>
      </c>
      <c r="G309" s="186">
        <f t="shared" si="210"/>
        <v>0</v>
      </c>
      <c r="H309" s="200"/>
      <c r="I309" s="207"/>
      <c r="J309" s="207"/>
      <c r="K309" s="207"/>
      <c r="L309" s="207"/>
      <c r="M309" s="207"/>
      <c r="N309" s="207"/>
      <c r="O309" s="207"/>
      <c r="P309" s="186">
        <f t="shared" si="211"/>
        <v>0</v>
      </c>
      <c r="Q309" s="186">
        <f t="shared" si="222"/>
        <v>0</v>
      </c>
      <c r="R309" s="684" t="e">
        <f t="shared" si="223"/>
        <v>#DIV/0!</v>
      </c>
      <c r="S309" s="207"/>
      <c r="T309" s="207"/>
      <c r="U309" s="207"/>
      <c r="V309" s="186">
        <f t="shared" si="212"/>
        <v>0</v>
      </c>
      <c r="W309" s="186">
        <f t="shared" si="213"/>
        <v>0</v>
      </c>
      <c r="X309" s="207"/>
      <c r="Y309" s="207"/>
      <c r="Z309" s="207"/>
      <c r="AA309" s="207"/>
      <c r="AB309" s="207"/>
      <c r="AC309" s="207"/>
      <c r="AD309" s="207"/>
      <c r="AE309" s="207"/>
      <c r="AF309" s="186">
        <f t="shared" si="214"/>
        <v>0</v>
      </c>
      <c r="AG309" s="186">
        <f t="shared" si="224"/>
        <v>0</v>
      </c>
      <c r="AH309" s="256" t="e">
        <f t="shared" si="225"/>
        <v>#DIV/0!</v>
      </c>
      <c r="AI309" s="695"/>
      <c r="AJ309" s="207">
        <f t="shared" si="215"/>
        <v>0</v>
      </c>
      <c r="AK309" s="455"/>
      <c r="AL309" s="186">
        <f t="shared" si="216"/>
        <v>0</v>
      </c>
      <c r="AM309" s="186">
        <f t="shared" si="217"/>
        <v>0</v>
      </c>
      <c r="AN309" s="207"/>
      <c r="AO309" s="207"/>
      <c r="AP309" s="207"/>
      <c r="AQ309" s="207"/>
      <c r="AR309" s="207"/>
      <c r="AS309" s="207"/>
      <c r="AT309" s="207"/>
      <c r="AU309" s="241"/>
      <c r="AV309" s="207">
        <f t="shared" si="226"/>
        <v>0</v>
      </c>
      <c r="AW309" s="508" t="e">
        <f t="shared" si="227"/>
        <v>#DIV/0!</v>
      </c>
      <c r="AX309" s="207">
        <f t="shared" si="218"/>
        <v>0</v>
      </c>
      <c r="AY309" s="207">
        <f t="shared" si="219"/>
        <v>0</v>
      </c>
      <c r="AZ309" s="207"/>
      <c r="BA309" s="207"/>
      <c r="BB309" s="207"/>
      <c r="BC309" s="207"/>
      <c r="BD309" s="207"/>
      <c r="BE309" s="207"/>
      <c r="BF309" s="207"/>
      <c r="BG309" s="207"/>
      <c r="BH309" s="186">
        <f t="shared" si="220"/>
        <v>0</v>
      </c>
      <c r="BI309" s="186">
        <f t="shared" si="221"/>
        <v>0</v>
      </c>
      <c r="BJ309" s="207"/>
      <c r="BK309" s="207"/>
      <c r="BL309" s="207"/>
      <c r="BM309" s="207"/>
      <c r="BN309" s="207"/>
      <c r="BO309" s="207"/>
      <c r="BP309" s="207"/>
      <c r="BQ309" s="400"/>
      <c r="BR309" s="413"/>
      <c r="BS309" s="413"/>
      <c r="BT309" s="413"/>
      <c r="BU309" s="413"/>
      <c r="BV309" s="413"/>
      <c r="BW309" s="413"/>
      <c r="BX309" s="413"/>
      <c r="BY309" s="413"/>
    </row>
    <row r="310" spans="1:77" s="21" customFormat="1" x14ac:dyDescent="0.25">
      <c r="A310" s="257">
        <v>8</v>
      </c>
      <c r="B310" s="42" t="s">
        <v>25</v>
      </c>
      <c r="C310" s="37"/>
      <c r="D310" s="207">
        <v>0</v>
      </c>
      <c r="E310" s="207">
        <v>0</v>
      </c>
      <c r="F310" s="186">
        <f t="shared" si="209"/>
        <v>0</v>
      </c>
      <c r="G310" s="186">
        <f t="shared" si="210"/>
        <v>0</v>
      </c>
      <c r="H310" s="200">
        <v>0</v>
      </c>
      <c r="I310" s="207">
        <v>0</v>
      </c>
      <c r="J310" s="207">
        <v>0</v>
      </c>
      <c r="K310" s="207">
        <v>0</v>
      </c>
      <c r="L310" s="207">
        <v>0</v>
      </c>
      <c r="M310" s="207">
        <v>0</v>
      </c>
      <c r="N310" s="207">
        <v>0</v>
      </c>
      <c r="O310" s="207">
        <v>0</v>
      </c>
      <c r="P310" s="186">
        <f t="shared" si="211"/>
        <v>0</v>
      </c>
      <c r="Q310" s="186">
        <f t="shared" si="222"/>
        <v>0</v>
      </c>
      <c r="R310" s="684" t="e">
        <f t="shared" si="223"/>
        <v>#DIV/0!</v>
      </c>
      <c r="S310" s="207">
        <v>0</v>
      </c>
      <c r="T310" s="207">
        <v>0</v>
      </c>
      <c r="U310" s="207">
        <v>0</v>
      </c>
      <c r="V310" s="186">
        <f t="shared" si="212"/>
        <v>0</v>
      </c>
      <c r="W310" s="186">
        <f t="shared" si="213"/>
        <v>0</v>
      </c>
      <c r="X310" s="207">
        <v>0</v>
      </c>
      <c r="Y310" s="207">
        <v>0</v>
      </c>
      <c r="Z310" s="207">
        <v>0</v>
      </c>
      <c r="AA310" s="207">
        <v>0</v>
      </c>
      <c r="AB310" s="207">
        <v>0</v>
      </c>
      <c r="AC310" s="207">
        <v>0</v>
      </c>
      <c r="AD310" s="207">
        <v>0</v>
      </c>
      <c r="AE310" s="207">
        <v>0</v>
      </c>
      <c r="AF310" s="186">
        <f t="shared" si="214"/>
        <v>0</v>
      </c>
      <c r="AG310" s="186">
        <f t="shared" si="224"/>
        <v>0</v>
      </c>
      <c r="AH310" s="256" t="e">
        <f t="shared" si="225"/>
        <v>#DIV/0!</v>
      </c>
      <c r="AI310" s="695"/>
      <c r="AJ310" s="207">
        <f t="shared" si="215"/>
        <v>0</v>
      </c>
      <c r="AK310" s="455"/>
      <c r="AL310" s="186">
        <f t="shared" si="216"/>
        <v>0</v>
      </c>
      <c r="AM310" s="186">
        <f t="shared" si="217"/>
        <v>0</v>
      </c>
      <c r="AN310" s="207">
        <v>0</v>
      </c>
      <c r="AO310" s="207">
        <v>0</v>
      </c>
      <c r="AP310" s="207">
        <v>0</v>
      </c>
      <c r="AQ310" s="207">
        <v>0</v>
      </c>
      <c r="AR310" s="207">
        <v>0</v>
      </c>
      <c r="AS310" s="207">
        <v>0</v>
      </c>
      <c r="AT310" s="207">
        <v>0</v>
      </c>
      <c r="AU310" s="241">
        <v>0</v>
      </c>
      <c r="AV310" s="207">
        <f t="shared" si="226"/>
        <v>0</v>
      </c>
      <c r="AW310" s="508" t="e">
        <f t="shared" si="227"/>
        <v>#DIV/0!</v>
      </c>
      <c r="AX310" s="207">
        <f t="shared" si="218"/>
        <v>0</v>
      </c>
      <c r="AY310" s="207">
        <f t="shared" si="219"/>
        <v>0</v>
      </c>
      <c r="AZ310" s="207">
        <v>0</v>
      </c>
      <c r="BA310" s="207">
        <v>0</v>
      </c>
      <c r="BB310" s="207">
        <v>0</v>
      </c>
      <c r="BC310" s="207">
        <v>0</v>
      </c>
      <c r="BD310" s="207">
        <v>0</v>
      </c>
      <c r="BE310" s="207">
        <v>0</v>
      </c>
      <c r="BF310" s="207">
        <v>0</v>
      </c>
      <c r="BG310" s="207">
        <v>0</v>
      </c>
      <c r="BH310" s="186">
        <f t="shared" si="220"/>
        <v>0</v>
      </c>
      <c r="BI310" s="186">
        <f t="shared" si="221"/>
        <v>0</v>
      </c>
      <c r="BJ310" s="207">
        <v>0</v>
      </c>
      <c r="BK310" s="207">
        <v>0</v>
      </c>
      <c r="BL310" s="207">
        <v>0</v>
      </c>
      <c r="BM310" s="207">
        <v>0</v>
      </c>
      <c r="BN310" s="207">
        <v>0</v>
      </c>
      <c r="BO310" s="207">
        <v>0</v>
      </c>
      <c r="BP310" s="207">
        <v>0</v>
      </c>
      <c r="BQ310" s="400">
        <v>0</v>
      </c>
      <c r="BR310" s="287"/>
      <c r="BS310" s="287"/>
      <c r="BT310" s="287"/>
      <c r="BU310" s="287"/>
      <c r="BV310" s="287"/>
      <c r="BW310" s="287"/>
      <c r="BX310" s="287"/>
      <c r="BY310" s="287"/>
    </row>
    <row r="311" spans="1:77" s="21" customFormat="1" hidden="1" x14ac:dyDescent="0.25">
      <c r="A311" s="23"/>
      <c r="B311" s="19"/>
      <c r="C311" s="37"/>
      <c r="D311" s="207"/>
      <c r="E311" s="207"/>
      <c r="F311" s="186">
        <f t="shared" si="209"/>
        <v>0</v>
      </c>
      <c r="G311" s="186">
        <f t="shared" si="210"/>
        <v>0</v>
      </c>
      <c r="H311" s="200"/>
      <c r="I311" s="207"/>
      <c r="J311" s="207"/>
      <c r="K311" s="207"/>
      <c r="L311" s="207"/>
      <c r="M311" s="207"/>
      <c r="N311" s="207"/>
      <c r="O311" s="207"/>
      <c r="P311" s="186">
        <f t="shared" si="211"/>
        <v>0</v>
      </c>
      <c r="Q311" s="186">
        <f t="shared" si="222"/>
        <v>0</v>
      </c>
      <c r="R311" s="684" t="e">
        <f t="shared" si="223"/>
        <v>#DIV/0!</v>
      </c>
      <c r="S311" s="207"/>
      <c r="T311" s="207"/>
      <c r="U311" s="207"/>
      <c r="V311" s="186">
        <f t="shared" si="212"/>
        <v>0</v>
      </c>
      <c r="W311" s="186">
        <f t="shared" si="213"/>
        <v>0</v>
      </c>
      <c r="X311" s="207"/>
      <c r="Y311" s="207"/>
      <c r="Z311" s="207"/>
      <c r="AA311" s="207"/>
      <c r="AB311" s="207"/>
      <c r="AC311" s="207"/>
      <c r="AD311" s="207"/>
      <c r="AE311" s="207"/>
      <c r="AF311" s="186">
        <f t="shared" si="214"/>
        <v>0</v>
      </c>
      <c r="AG311" s="186">
        <f t="shared" si="224"/>
        <v>0</v>
      </c>
      <c r="AH311" s="256" t="e">
        <f t="shared" si="225"/>
        <v>#DIV/0!</v>
      </c>
      <c r="AI311" s="695"/>
      <c r="AJ311" s="207">
        <f t="shared" si="215"/>
        <v>0</v>
      </c>
      <c r="AK311" s="455"/>
      <c r="AL311" s="186">
        <f t="shared" si="216"/>
        <v>0</v>
      </c>
      <c r="AM311" s="186">
        <f t="shared" si="217"/>
        <v>0</v>
      </c>
      <c r="AN311" s="207"/>
      <c r="AO311" s="207"/>
      <c r="AP311" s="207"/>
      <c r="AQ311" s="207"/>
      <c r="AR311" s="207"/>
      <c r="AS311" s="207"/>
      <c r="AT311" s="207"/>
      <c r="AU311" s="241"/>
      <c r="AV311" s="207">
        <f t="shared" si="226"/>
        <v>0</v>
      </c>
      <c r="AW311" s="508" t="e">
        <f t="shared" si="227"/>
        <v>#DIV/0!</v>
      </c>
      <c r="AX311" s="207">
        <f t="shared" si="218"/>
        <v>0</v>
      </c>
      <c r="AY311" s="207">
        <f t="shared" si="219"/>
        <v>0</v>
      </c>
      <c r="AZ311" s="207"/>
      <c r="BA311" s="207"/>
      <c r="BB311" s="207"/>
      <c r="BC311" s="207"/>
      <c r="BD311" s="207"/>
      <c r="BE311" s="207"/>
      <c r="BF311" s="207"/>
      <c r="BG311" s="207"/>
      <c r="BH311" s="186">
        <f t="shared" si="220"/>
        <v>0</v>
      </c>
      <c r="BI311" s="186">
        <f t="shared" si="221"/>
        <v>0</v>
      </c>
      <c r="BJ311" s="207"/>
      <c r="BK311" s="207"/>
      <c r="BL311" s="207"/>
      <c r="BM311" s="207"/>
      <c r="BN311" s="207"/>
      <c r="BO311" s="207"/>
      <c r="BP311" s="207"/>
      <c r="BQ311" s="400"/>
      <c r="BR311" s="413"/>
      <c r="BS311" s="413"/>
      <c r="BT311" s="413"/>
      <c r="BU311" s="413"/>
      <c r="BV311" s="413"/>
      <c r="BW311" s="413"/>
      <c r="BX311" s="413"/>
      <c r="BY311" s="413"/>
    </row>
    <row r="312" spans="1:77" s="21" customFormat="1" x14ac:dyDescent="0.25">
      <c r="A312" s="257">
        <v>9</v>
      </c>
      <c r="B312" s="42" t="s">
        <v>26</v>
      </c>
      <c r="C312" s="37"/>
      <c r="D312" s="207">
        <v>0</v>
      </c>
      <c r="E312" s="207">
        <v>0</v>
      </c>
      <c r="F312" s="186">
        <f t="shared" si="209"/>
        <v>0</v>
      </c>
      <c r="G312" s="186">
        <f t="shared" si="210"/>
        <v>0</v>
      </c>
      <c r="H312" s="200">
        <v>0</v>
      </c>
      <c r="I312" s="207">
        <v>0</v>
      </c>
      <c r="J312" s="207">
        <v>0</v>
      </c>
      <c r="K312" s="207">
        <v>0</v>
      </c>
      <c r="L312" s="207">
        <v>0</v>
      </c>
      <c r="M312" s="207">
        <v>0</v>
      </c>
      <c r="N312" s="207">
        <v>0</v>
      </c>
      <c r="O312" s="207">
        <v>0</v>
      </c>
      <c r="P312" s="186">
        <f t="shared" si="211"/>
        <v>0</v>
      </c>
      <c r="Q312" s="186">
        <f t="shared" si="222"/>
        <v>0</v>
      </c>
      <c r="R312" s="684" t="e">
        <f t="shared" si="223"/>
        <v>#DIV/0!</v>
      </c>
      <c r="S312" s="207">
        <v>0</v>
      </c>
      <c r="T312" s="207">
        <v>0</v>
      </c>
      <c r="U312" s="207">
        <v>0</v>
      </c>
      <c r="V312" s="186">
        <f t="shared" si="212"/>
        <v>0</v>
      </c>
      <c r="W312" s="186">
        <f t="shared" si="213"/>
        <v>0</v>
      </c>
      <c r="X312" s="207">
        <v>0</v>
      </c>
      <c r="Y312" s="207">
        <v>0</v>
      </c>
      <c r="Z312" s="207">
        <v>0</v>
      </c>
      <c r="AA312" s="207">
        <v>0</v>
      </c>
      <c r="AB312" s="207">
        <v>0</v>
      </c>
      <c r="AC312" s="207">
        <v>0</v>
      </c>
      <c r="AD312" s="207">
        <v>0</v>
      </c>
      <c r="AE312" s="207">
        <v>0</v>
      </c>
      <c r="AF312" s="186">
        <f t="shared" si="214"/>
        <v>0</v>
      </c>
      <c r="AG312" s="186">
        <f t="shared" si="224"/>
        <v>0</v>
      </c>
      <c r="AH312" s="256" t="e">
        <f t="shared" si="225"/>
        <v>#DIV/0!</v>
      </c>
      <c r="AI312" s="695"/>
      <c r="AJ312" s="207">
        <f t="shared" si="215"/>
        <v>0</v>
      </c>
      <c r="AK312" s="455"/>
      <c r="AL312" s="186">
        <f t="shared" si="216"/>
        <v>0</v>
      </c>
      <c r="AM312" s="186">
        <f t="shared" si="217"/>
        <v>0</v>
      </c>
      <c r="AN312" s="207">
        <v>0</v>
      </c>
      <c r="AO312" s="207">
        <v>0</v>
      </c>
      <c r="AP312" s="207">
        <v>0</v>
      </c>
      <c r="AQ312" s="207">
        <v>0</v>
      </c>
      <c r="AR312" s="207">
        <v>0</v>
      </c>
      <c r="AS312" s="207">
        <v>0</v>
      </c>
      <c r="AT312" s="207">
        <v>0</v>
      </c>
      <c r="AU312" s="241">
        <v>0</v>
      </c>
      <c r="AV312" s="207">
        <f t="shared" si="226"/>
        <v>0</v>
      </c>
      <c r="AW312" s="508" t="e">
        <f t="shared" si="227"/>
        <v>#DIV/0!</v>
      </c>
      <c r="AX312" s="207">
        <f t="shared" si="218"/>
        <v>0</v>
      </c>
      <c r="AY312" s="207">
        <f t="shared" si="219"/>
        <v>0</v>
      </c>
      <c r="AZ312" s="207">
        <v>0</v>
      </c>
      <c r="BA312" s="207">
        <v>0</v>
      </c>
      <c r="BB312" s="207">
        <v>0</v>
      </c>
      <c r="BC312" s="207">
        <v>0</v>
      </c>
      <c r="BD312" s="207">
        <v>0</v>
      </c>
      <c r="BE312" s="207">
        <v>0</v>
      </c>
      <c r="BF312" s="207">
        <v>0</v>
      </c>
      <c r="BG312" s="207">
        <v>0</v>
      </c>
      <c r="BH312" s="186">
        <f t="shared" si="220"/>
        <v>0</v>
      </c>
      <c r="BI312" s="186">
        <f t="shared" si="221"/>
        <v>0</v>
      </c>
      <c r="BJ312" s="207">
        <v>0</v>
      </c>
      <c r="BK312" s="207">
        <v>0</v>
      </c>
      <c r="BL312" s="207">
        <v>0</v>
      </c>
      <c r="BM312" s="207">
        <v>0</v>
      </c>
      <c r="BN312" s="207">
        <v>0</v>
      </c>
      <c r="BO312" s="207">
        <v>0</v>
      </c>
      <c r="BP312" s="207">
        <v>0</v>
      </c>
      <c r="BQ312" s="400">
        <v>0</v>
      </c>
      <c r="BR312" s="287"/>
      <c r="BS312" s="287"/>
      <c r="BT312" s="287"/>
      <c r="BU312" s="287"/>
      <c r="BV312" s="287"/>
      <c r="BW312" s="287"/>
      <c r="BX312" s="287"/>
      <c r="BY312" s="287"/>
    </row>
    <row r="313" spans="1:77" s="21" customFormat="1" hidden="1" x14ac:dyDescent="0.25">
      <c r="A313" s="23"/>
      <c r="B313" s="19"/>
      <c r="C313" s="37"/>
      <c r="D313" s="207"/>
      <c r="E313" s="207"/>
      <c r="F313" s="186">
        <f t="shared" si="209"/>
        <v>0</v>
      </c>
      <c r="G313" s="186">
        <f t="shared" si="210"/>
        <v>0</v>
      </c>
      <c r="H313" s="200"/>
      <c r="I313" s="207"/>
      <c r="J313" s="207"/>
      <c r="K313" s="207"/>
      <c r="L313" s="207"/>
      <c r="M313" s="207"/>
      <c r="N313" s="207"/>
      <c r="O313" s="207"/>
      <c r="P313" s="186">
        <f t="shared" si="211"/>
        <v>0</v>
      </c>
      <c r="Q313" s="186">
        <f t="shared" si="222"/>
        <v>0</v>
      </c>
      <c r="R313" s="684" t="e">
        <f t="shared" si="223"/>
        <v>#DIV/0!</v>
      </c>
      <c r="S313" s="207"/>
      <c r="T313" s="207"/>
      <c r="U313" s="207"/>
      <c r="V313" s="186">
        <f t="shared" si="212"/>
        <v>0</v>
      </c>
      <c r="W313" s="186">
        <f t="shared" si="213"/>
        <v>0</v>
      </c>
      <c r="X313" s="207"/>
      <c r="Y313" s="207"/>
      <c r="Z313" s="207"/>
      <c r="AA313" s="207"/>
      <c r="AB313" s="207"/>
      <c r="AC313" s="207"/>
      <c r="AD313" s="207"/>
      <c r="AE313" s="207"/>
      <c r="AF313" s="186">
        <f t="shared" si="214"/>
        <v>0</v>
      </c>
      <c r="AG313" s="186">
        <f t="shared" si="224"/>
        <v>0</v>
      </c>
      <c r="AH313" s="256" t="e">
        <f t="shared" si="225"/>
        <v>#DIV/0!</v>
      </c>
      <c r="AI313" s="695"/>
      <c r="AJ313" s="207">
        <f t="shared" si="215"/>
        <v>0</v>
      </c>
      <c r="AK313" s="455"/>
      <c r="AL313" s="186">
        <f t="shared" si="216"/>
        <v>0</v>
      </c>
      <c r="AM313" s="186">
        <f t="shared" si="217"/>
        <v>0</v>
      </c>
      <c r="AN313" s="207"/>
      <c r="AO313" s="207"/>
      <c r="AP313" s="207"/>
      <c r="AQ313" s="207"/>
      <c r="AR313" s="207"/>
      <c r="AS313" s="207"/>
      <c r="AT313" s="207"/>
      <c r="AU313" s="241"/>
      <c r="AV313" s="207">
        <f t="shared" si="226"/>
        <v>0</v>
      </c>
      <c r="AW313" s="508" t="e">
        <f t="shared" si="227"/>
        <v>#DIV/0!</v>
      </c>
      <c r="AX313" s="207">
        <f t="shared" si="218"/>
        <v>0</v>
      </c>
      <c r="AY313" s="207">
        <f t="shared" si="219"/>
        <v>0</v>
      </c>
      <c r="AZ313" s="207"/>
      <c r="BA313" s="207"/>
      <c r="BB313" s="207"/>
      <c r="BC313" s="207"/>
      <c r="BD313" s="207"/>
      <c r="BE313" s="207"/>
      <c r="BF313" s="207"/>
      <c r="BG313" s="207"/>
      <c r="BH313" s="186">
        <f t="shared" si="220"/>
        <v>0</v>
      </c>
      <c r="BI313" s="186">
        <f t="shared" si="221"/>
        <v>0</v>
      </c>
      <c r="BJ313" s="207"/>
      <c r="BK313" s="207"/>
      <c r="BL313" s="207"/>
      <c r="BM313" s="207"/>
      <c r="BN313" s="207"/>
      <c r="BO313" s="207"/>
      <c r="BP313" s="207"/>
      <c r="BQ313" s="400"/>
      <c r="BR313" s="413"/>
      <c r="BS313" s="413"/>
      <c r="BT313" s="413"/>
      <c r="BU313" s="413"/>
      <c r="BV313" s="413"/>
      <c r="BW313" s="413"/>
      <c r="BX313" s="413"/>
      <c r="BY313" s="413"/>
    </row>
    <row r="314" spans="1:77" s="21" customFormat="1" x14ac:dyDescent="0.25">
      <c r="A314" s="257">
        <v>10</v>
      </c>
      <c r="B314" s="42" t="s">
        <v>27</v>
      </c>
      <c r="C314" s="37"/>
      <c r="D314" s="207">
        <v>0</v>
      </c>
      <c r="E314" s="207">
        <v>0</v>
      </c>
      <c r="F314" s="186">
        <f t="shared" si="209"/>
        <v>0</v>
      </c>
      <c r="G314" s="186">
        <f t="shared" si="210"/>
        <v>0</v>
      </c>
      <c r="H314" s="200">
        <v>0</v>
      </c>
      <c r="I314" s="207">
        <v>0</v>
      </c>
      <c r="J314" s="207">
        <v>0</v>
      </c>
      <c r="K314" s="207">
        <v>0</v>
      </c>
      <c r="L314" s="207">
        <v>0</v>
      </c>
      <c r="M314" s="207">
        <v>0</v>
      </c>
      <c r="N314" s="207">
        <v>0</v>
      </c>
      <c r="O314" s="207">
        <v>0</v>
      </c>
      <c r="P314" s="186">
        <f t="shared" si="211"/>
        <v>0</v>
      </c>
      <c r="Q314" s="186">
        <f t="shared" si="222"/>
        <v>0</v>
      </c>
      <c r="R314" s="684" t="e">
        <f t="shared" si="223"/>
        <v>#DIV/0!</v>
      </c>
      <c r="S314" s="207">
        <v>0</v>
      </c>
      <c r="T314" s="207">
        <v>0</v>
      </c>
      <c r="U314" s="207">
        <v>0</v>
      </c>
      <c r="V314" s="186">
        <f t="shared" si="212"/>
        <v>0</v>
      </c>
      <c r="W314" s="186">
        <f t="shared" si="213"/>
        <v>0</v>
      </c>
      <c r="X314" s="207">
        <v>0</v>
      </c>
      <c r="Y314" s="207">
        <v>0</v>
      </c>
      <c r="Z314" s="207">
        <v>0</v>
      </c>
      <c r="AA314" s="207">
        <v>0</v>
      </c>
      <c r="AB314" s="207">
        <v>0</v>
      </c>
      <c r="AC314" s="207">
        <v>0</v>
      </c>
      <c r="AD314" s="207">
        <v>0</v>
      </c>
      <c r="AE314" s="207">
        <v>0</v>
      </c>
      <c r="AF314" s="186">
        <f t="shared" si="214"/>
        <v>0</v>
      </c>
      <c r="AG314" s="186">
        <f t="shared" si="224"/>
        <v>0</v>
      </c>
      <c r="AH314" s="256" t="e">
        <f t="shared" si="225"/>
        <v>#DIV/0!</v>
      </c>
      <c r="AI314" s="695"/>
      <c r="AJ314" s="207">
        <f t="shared" si="215"/>
        <v>0</v>
      </c>
      <c r="AK314" s="455"/>
      <c r="AL314" s="186">
        <f t="shared" si="216"/>
        <v>0</v>
      </c>
      <c r="AM314" s="186">
        <f t="shared" si="217"/>
        <v>0</v>
      </c>
      <c r="AN314" s="207">
        <v>0</v>
      </c>
      <c r="AO314" s="207">
        <v>0</v>
      </c>
      <c r="AP314" s="207">
        <v>0</v>
      </c>
      <c r="AQ314" s="207">
        <v>0</v>
      </c>
      <c r="AR314" s="207">
        <v>0</v>
      </c>
      <c r="AS314" s="207">
        <v>0</v>
      </c>
      <c r="AT314" s="207">
        <v>0</v>
      </c>
      <c r="AU314" s="241">
        <v>0</v>
      </c>
      <c r="AV314" s="207">
        <f t="shared" si="226"/>
        <v>0</v>
      </c>
      <c r="AW314" s="508" t="e">
        <f t="shared" si="227"/>
        <v>#DIV/0!</v>
      </c>
      <c r="AX314" s="207">
        <f t="shared" si="218"/>
        <v>0</v>
      </c>
      <c r="AY314" s="207">
        <f t="shared" si="219"/>
        <v>0</v>
      </c>
      <c r="AZ314" s="207">
        <v>0</v>
      </c>
      <c r="BA314" s="207">
        <v>0</v>
      </c>
      <c r="BB314" s="207">
        <v>0</v>
      </c>
      <c r="BC314" s="207">
        <v>0</v>
      </c>
      <c r="BD314" s="207">
        <v>0</v>
      </c>
      <c r="BE314" s="207">
        <v>0</v>
      </c>
      <c r="BF314" s="207">
        <v>0</v>
      </c>
      <c r="BG314" s="207">
        <v>0</v>
      </c>
      <c r="BH314" s="186">
        <f t="shared" si="220"/>
        <v>0</v>
      </c>
      <c r="BI314" s="186">
        <f t="shared" si="221"/>
        <v>0</v>
      </c>
      <c r="BJ314" s="207">
        <v>0</v>
      </c>
      <c r="BK314" s="207">
        <v>0</v>
      </c>
      <c r="BL314" s="207">
        <v>0</v>
      </c>
      <c r="BM314" s="207">
        <v>0</v>
      </c>
      <c r="BN314" s="207">
        <v>0</v>
      </c>
      <c r="BO314" s="207">
        <v>0</v>
      </c>
      <c r="BP314" s="207">
        <v>0</v>
      </c>
      <c r="BQ314" s="400">
        <v>0</v>
      </c>
      <c r="BR314" s="287"/>
      <c r="BS314" s="287"/>
      <c r="BT314" s="287"/>
      <c r="BU314" s="287"/>
      <c r="BV314" s="287"/>
      <c r="BW314" s="287"/>
      <c r="BX314" s="287"/>
      <c r="BY314" s="287"/>
    </row>
    <row r="315" spans="1:77" s="21" customFormat="1" hidden="1" x14ac:dyDescent="0.25">
      <c r="A315" s="23"/>
      <c r="B315" s="19"/>
      <c r="C315" s="37"/>
      <c r="D315" s="207"/>
      <c r="E315" s="207"/>
      <c r="F315" s="186">
        <f t="shared" si="209"/>
        <v>0</v>
      </c>
      <c r="G315" s="186">
        <f t="shared" si="210"/>
        <v>0</v>
      </c>
      <c r="H315" s="200"/>
      <c r="I315" s="207"/>
      <c r="J315" s="207"/>
      <c r="K315" s="207"/>
      <c r="L315" s="207"/>
      <c r="M315" s="207"/>
      <c r="N315" s="207"/>
      <c r="O315" s="207"/>
      <c r="P315" s="186">
        <f t="shared" si="211"/>
        <v>0</v>
      </c>
      <c r="Q315" s="186">
        <f t="shared" si="222"/>
        <v>0</v>
      </c>
      <c r="R315" s="684" t="e">
        <f t="shared" si="223"/>
        <v>#DIV/0!</v>
      </c>
      <c r="S315" s="207"/>
      <c r="T315" s="207"/>
      <c r="U315" s="207"/>
      <c r="V315" s="186">
        <f t="shared" si="212"/>
        <v>0</v>
      </c>
      <c r="W315" s="186">
        <f t="shared" si="213"/>
        <v>0</v>
      </c>
      <c r="X315" s="207"/>
      <c r="Y315" s="207"/>
      <c r="Z315" s="207"/>
      <c r="AA315" s="207"/>
      <c r="AB315" s="207"/>
      <c r="AC315" s="207"/>
      <c r="AD315" s="207"/>
      <c r="AE315" s="207"/>
      <c r="AF315" s="186">
        <f t="shared" si="214"/>
        <v>0</v>
      </c>
      <c r="AG315" s="186">
        <f t="shared" si="224"/>
        <v>0</v>
      </c>
      <c r="AH315" s="256" t="e">
        <f t="shared" si="225"/>
        <v>#DIV/0!</v>
      </c>
      <c r="AI315" s="695"/>
      <c r="AJ315" s="207">
        <f t="shared" si="215"/>
        <v>0</v>
      </c>
      <c r="AK315" s="455"/>
      <c r="AL315" s="186">
        <f t="shared" si="216"/>
        <v>0</v>
      </c>
      <c r="AM315" s="186">
        <f t="shared" si="217"/>
        <v>0</v>
      </c>
      <c r="AN315" s="207"/>
      <c r="AO315" s="207"/>
      <c r="AP315" s="207"/>
      <c r="AQ315" s="207"/>
      <c r="AR315" s="207"/>
      <c r="AS315" s="207"/>
      <c r="AT315" s="207"/>
      <c r="AU315" s="241"/>
      <c r="AV315" s="207">
        <f t="shared" si="226"/>
        <v>0</v>
      </c>
      <c r="AW315" s="508" t="e">
        <f t="shared" si="227"/>
        <v>#DIV/0!</v>
      </c>
      <c r="AX315" s="207">
        <f t="shared" si="218"/>
        <v>0</v>
      </c>
      <c r="AY315" s="207">
        <f t="shared" si="219"/>
        <v>0</v>
      </c>
      <c r="AZ315" s="207"/>
      <c r="BA315" s="207"/>
      <c r="BB315" s="207"/>
      <c r="BC315" s="207"/>
      <c r="BD315" s="207"/>
      <c r="BE315" s="207"/>
      <c r="BF315" s="207"/>
      <c r="BG315" s="207"/>
      <c r="BH315" s="186">
        <f t="shared" si="220"/>
        <v>0</v>
      </c>
      <c r="BI315" s="186">
        <f t="shared" si="221"/>
        <v>0</v>
      </c>
      <c r="BJ315" s="207"/>
      <c r="BK315" s="207"/>
      <c r="BL315" s="207"/>
      <c r="BM315" s="207"/>
      <c r="BN315" s="207"/>
      <c r="BO315" s="207"/>
      <c r="BP315" s="207"/>
      <c r="BQ315" s="400"/>
      <c r="BR315" s="413"/>
      <c r="BS315" s="413"/>
      <c r="BT315" s="413"/>
      <c r="BU315" s="413"/>
      <c r="BV315" s="413"/>
      <c r="BW315" s="413"/>
      <c r="BX315" s="413"/>
      <c r="BY315" s="413"/>
    </row>
    <row r="316" spans="1:77" s="21" customFormat="1" x14ac:dyDescent="0.25">
      <c r="A316" s="257">
        <v>11</v>
      </c>
      <c r="B316" s="42" t="s">
        <v>48</v>
      </c>
      <c r="C316" s="37"/>
      <c r="D316" s="207">
        <v>0</v>
      </c>
      <c r="E316" s="207">
        <v>0</v>
      </c>
      <c r="F316" s="186">
        <f t="shared" si="209"/>
        <v>0</v>
      </c>
      <c r="G316" s="186">
        <f t="shared" si="210"/>
        <v>0</v>
      </c>
      <c r="H316" s="200">
        <v>0</v>
      </c>
      <c r="I316" s="207">
        <v>0</v>
      </c>
      <c r="J316" s="207">
        <v>0</v>
      </c>
      <c r="K316" s="207">
        <v>0</v>
      </c>
      <c r="L316" s="207">
        <v>0</v>
      </c>
      <c r="M316" s="207">
        <v>0</v>
      </c>
      <c r="N316" s="207">
        <v>0</v>
      </c>
      <c r="O316" s="207">
        <v>0</v>
      </c>
      <c r="P316" s="186">
        <f t="shared" si="211"/>
        <v>0</v>
      </c>
      <c r="Q316" s="186">
        <f t="shared" si="222"/>
        <v>0</v>
      </c>
      <c r="R316" s="684" t="e">
        <f t="shared" si="223"/>
        <v>#DIV/0!</v>
      </c>
      <c r="S316" s="207">
        <v>0</v>
      </c>
      <c r="T316" s="207">
        <v>0</v>
      </c>
      <c r="U316" s="207">
        <v>0</v>
      </c>
      <c r="V316" s="186">
        <f t="shared" si="212"/>
        <v>0</v>
      </c>
      <c r="W316" s="186">
        <f t="shared" si="213"/>
        <v>0</v>
      </c>
      <c r="X316" s="207">
        <v>0</v>
      </c>
      <c r="Y316" s="207">
        <v>0</v>
      </c>
      <c r="Z316" s="207">
        <v>0</v>
      </c>
      <c r="AA316" s="207">
        <v>0</v>
      </c>
      <c r="AB316" s="207">
        <v>0</v>
      </c>
      <c r="AC316" s="207">
        <v>0</v>
      </c>
      <c r="AD316" s="207">
        <v>0</v>
      </c>
      <c r="AE316" s="207">
        <v>0</v>
      </c>
      <c r="AF316" s="186">
        <f t="shared" si="214"/>
        <v>0</v>
      </c>
      <c r="AG316" s="186">
        <f t="shared" si="224"/>
        <v>0</v>
      </c>
      <c r="AH316" s="256" t="e">
        <f t="shared" si="225"/>
        <v>#DIV/0!</v>
      </c>
      <c r="AI316" s="695"/>
      <c r="AJ316" s="207">
        <f t="shared" si="215"/>
        <v>0</v>
      </c>
      <c r="AK316" s="455"/>
      <c r="AL316" s="186">
        <f t="shared" si="216"/>
        <v>0</v>
      </c>
      <c r="AM316" s="186">
        <f t="shared" si="217"/>
        <v>0</v>
      </c>
      <c r="AN316" s="207">
        <v>0</v>
      </c>
      <c r="AO316" s="207">
        <v>0</v>
      </c>
      <c r="AP316" s="207">
        <v>0</v>
      </c>
      <c r="AQ316" s="207">
        <v>0</v>
      </c>
      <c r="AR316" s="207">
        <v>0</v>
      </c>
      <c r="AS316" s="207">
        <v>0</v>
      </c>
      <c r="AT316" s="207">
        <v>0</v>
      </c>
      <c r="AU316" s="241">
        <v>0</v>
      </c>
      <c r="AV316" s="207">
        <f t="shared" si="226"/>
        <v>0</v>
      </c>
      <c r="AW316" s="508" t="e">
        <f t="shared" si="227"/>
        <v>#DIV/0!</v>
      </c>
      <c r="AX316" s="207">
        <f t="shared" si="218"/>
        <v>0</v>
      </c>
      <c r="AY316" s="207">
        <f t="shared" si="219"/>
        <v>0</v>
      </c>
      <c r="AZ316" s="207">
        <v>0</v>
      </c>
      <c r="BA316" s="207">
        <v>0</v>
      </c>
      <c r="BB316" s="207">
        <v>0</v>
      </c>
      <c r="BC316" s="207">
        <v>0</v>
      </c>
      <c r="BD316" s="207">
        <v>0</v>
      </c>
      <c r="BE316" s="207">
        <v>0</v>
      </c>
      <c r="BF316" s="207">
        <v>0</v>
      </c>
      <c r="BG316" s="207">
        <v>0</v>
      </c>
      <c r="BH316" s="186">
        <f t="shared" si="220"/>
        <v>0</v>
      </c>
      <c r="BI316" s="186">
        <f t="shared" si="221"/>
        <v>0</v>
      </c>
      <c r="BJ316" s="207">
        <v>0</v>
      </c>
      <c r="BK316" s="207">
        <v>0</v>
      </c>
      <c r="BL316" s="207">
        <v>0</v>
      </c>
      <c r="BM316" s="207">
        <v>0</v>
      </c>
      <c r="BN316" s="207">
        <v>0</v>
      </c>
      <c r="BO316" s="207">
        <v>0</v>
      </c>
      <c r="BP316" s="207">
        <v>0</v>
      </c>
      <c r="BQ316" s="400">
        <v>0</v>
      </c>
      <c r="BR316" s="287"/>
      <c r="BS316" s="287"/>
      <c r="BT316" s="287"/>
      <c r="BU316" s="287"/>
      <c r="BV316" s="287"/>
      <c r="BW316" s="287"/>
      <c r="BX316" s="287"/>
      <c r="BY316" s="287"/>
    </row>
    <row r="317" spans="1:77" s="21" customFormat="1" hidden="1" x14ac:dyDescent="0.25">
      <c r="A317" s="23"/>
      <c r="B317" s="19"/>
      <c r="C317" s="37"/>
      <c r="D317" s="207"/>
      <c r="E317" s="207"/>
      <c r="F317" s="186">
        <f t="shared" si="209"/>
        <v>0</v>
      </c>
      <c r="G317" s="186">
        <f t="shared" si="210"/>
        <v>0</v>
      </c>
      <c r="H317" s="200"/>
      <c r="I317" s="207"/>
      <c r="J317" s="207"/>
      <c r="K317" s="207"/>
      <c r="L317" s="207"/>
      <c r="M317" s="207"/>
      <c r="N317" s="207"/>
      <c r="O317" s="207"/>
      <c r="P317" s="186">
        <f t="shared" si="211"/>
        <v>0</v>
      </c>
      <c r="Q317" s="186">
        <f t="shared" si="222"/>
        <v>0</v>
      </c>
      <c r="R317" s="684" t="e">
        <f t="shared" si="223"/>
        <v>#DIV/0!</v>
      </c>
      <c r="S317" s="207"/>
      <c r="T317" s="207"/>
      <c r="U317" s="207"/>
      <c r="V317" s="186">
        <f t="shared" si="212"/>
        <v>0</v>
      </c>
      <c r="W317" s="186">
        <f t="shared" si="213"/>
        <v>0</v>
      </c>
      <c r="X317" s="207"/>
      <c r="Y317" s="207"/>
      <c r="Z317" s="207"/>
      <c r="AA317" s="207"/>
      <c r="AB317" s="207"/>
      <c r="AC317" s="207"/>
      <c r="AD317" s="207"/>
      <c r="AE317" s="207"/>
      <c r="AF317" s="186">
        <f t="shared" si="214"/>
        <v>0</v>
      </c>
      <c r="AG317" s="186">
        <f t="shared" si="224"/>
        <v>0</v>
      </c>
      <c r="AH317" s="256" t="e">
        <f t="shared" si="225"/>
        <v>#DIV/0!</v>
      </c>
      <c r="AI317" s="695"/>
      <c r="AJ317" s="207">
        <f t="shared" si="215"/>
        <v>0</v>
      </c>
      <c r="AK317" s="455"/>
      <c r="AL317" s="186">
        <f t="shared" si="216"/>
        <v>0</v>
      </c>
      <c r="AM317" s="186">
        <f t="shared" si="217"/>
        <v>0</v>
      </c>
      <c r="AN317" s="207"/>
      <c r="AO317" s="207"/>
      <c r="AP317" s="207"/>
      <c r="AQ317" s="207"/>
      <c r="AR317" s="207"/>
      <c r="AS317" s="207"/>
      <c r="AT317" s="207"/>
      <c r="AU317" s="241"/>
      <c r="AV317" s="207">
        <f t="shared" si="226"/>
        <v>0</v>
      </c>
      <c r="AW317" s="508" t="e">
        <f t="shared" si="227"/>
        <v>#DIV/0!</v>
      </c>
      <c r="AX317" s="207">
        <f t="shared" si="218"/>
        <v>0</v>
      </c>
      <c r="AY317" s="207">
        <f t="shared" si="219"/>
        <v>0</v>
      </c>
      <c r="AZ317" s="207"/>
      <c r="BA317" s="207"/>
      <c r="BB317" s="207"/>
      <c r="BC317" s="207"/>
      <c r="BD317" s="207"/>
      <c r="BE317" s="207"/>
      <c r="BF317" s="207"/>
      <c r="BG317" s="207"/>
      <c r="BH317" s="186">
        <f t="shared" si="220"/>
        <v>0</v>
      </c>
      <c r="BI317" s="186">
        <f t="shared" si="221"/>
        <v>0</v>
      </c>
      <c r="BJ317" s="207"/>
      <c r="BK317" s="207"/>
      <c r="BL317" s="207"/>
      <c r="BM317" s="207"/>
      <c r="BN317" s="207"/>
      <c r="BO317" s="207"/>
      <c r="BP317" s="207"/>
      <c r="BQ317" s="400"/>
      <c r="BR317" s="413"/>
      <c r="BS317" s="413"/>
      <c r="BT317" s="413"/>
      <c r="BU317" s="413"/>
      <c r="BV317" s="413"/>
      <c r="BW317" s="413"/>
      <c r="BX317" s="413"/>
      <c r="BY317" s="413"/>
    </row>
    <row r="318" spans="1:77" s="21" customFormat="1" x14ac:dyDescent="0.25">
      <c r="A318" s="257">
        <v>12</v>
      </c>
      <c r="B318" s="42" t="s">
        <v>49</v>
      </c>
      <c r="C318" s="37"/>
      <c r="D318" s="207">
        <v>0</v>
      </c>
      <c r="E318" s="207">
        <v>0</v>
      </c>
      <c r="F318" s="186">
        <f t="shared" si="209"/>
        <v>0</v>
      </c>
      <c r="G318" s="186">
        <f t="shared" si="210"/>
        <v>0</v>
      </c>
      <c r="H318" s="200">
        <v>0</v>
      </c>
      <c r="I318" s="207">
        <v>0</v>
      </c>
      <c r="J318" s="207">
        <v>0</v>
      </c>
      <c r="K318" s="207">
        <v>0</v>
      </c>
      <c r="L318" s="207">
        <v>0</v>
      </c>
      <c r="M318" s="207">
        <v>0</v>
      </c>
      <c r="N318" s="207">
        <v>0</v>
      </c>
      <c r="O318" s="207">
        <v>0</v>
      </c>
      <c r="P318" s="186">
        <f t="shared" si="211"/>
        <v>0</v>
      </c>
      <c r="Q318" s="186">
        <f t="shared" si="222"/>
        <v>0</v>
      </c>
      <c r="R318" s="684" t="e">
        <f t="shared" si="223"/>
        <v>#DIV/0!</v>
      </c>
      <c r="S318" s="207">
        <v>0</v>
      </c>
      <c r="T318" s="207">
        <v>0</v>
      </c>
      <c r="U318" s="207">
        <v>0</v>
      </c>
      <c r="V318" s="186">
        <f t="shared" si="212"/>
        <v>0</v>
      </c>
      <c r="W318" s="186">
        <f t="shared" si="213"/>
        <v>0</v>
      </c>
      <c r="X318" s="207">
        <v>0</v>
      </c>
      <c r="Y318" s="207">
        <v>0</v>
      </c>
      <c r="Z318" s="207">
        <v>0</v>
      </c>
      <c r="AA318" s="207">
        <v>0</v>
      </c>
      <c r="AB318" s="207">
        <v>0</v>
      </c>
      <c r="AC318" s="207">
        <v>0</v>
      </c>
      <c r="AD318" s="207">
        <v>0</v>
      </c>
      <c r="AE318" s="207">
        <v>0</v>
      </c>
      <c r="AF318" s="186">
        <f t="shared" si="214"/>
        <v>0</v>
      </c>
      <c r="AG318" s="186">
        <f t="shared" si="224"/>
        <v>0</v>
      </c>
      <c r="AH318" s="256" t="e">
        <f t="shared" si="225"/>
        <v>#DIV/0!</v>
      </c>
      <c r="AI318" s="695"/>
      <c r="AJ318" s="207">
        <f t="shared" si="215"/>
        <v>0</v>
      </c>
      <c r="AK318" s="455"/>
      <c r="AL318" s="186">
        <f t="shared" si="216"/>
        <v>0</v>
      </c>
      <c r="AM318" s="186">
        <f t="shared" si="217"/>
        <v>0</v>
      </c>
      <c r="AN318" s="207">
        <v>0</v>
      </c>
      <c r="AO318" s="207">
        <v>0</v>
      </c>
      <c r="AP318" s="207">
        <v>0</v>
      </c>
      <c r="AQ318" s="207">
        <v>0</v>
      </c>
      <c r="AR318" s="207">
        <v>0</v>
      </c>
      <c r="AS318" s="207">
        <v>0</v>
      </c>
      <c r="AT318" s="207">
        <v>0</v>
      </c>
      <c r="AU318" s="241">
        <v>0</v>
      </c>
      <c r="AV318" s="207">
        <f t="shared" si="226"/>
        <v>0</v>
      </c>
      <c r="AW318" s="508" t="e">
        <f t="shared" si="227"/>
        <v>#DIV/0!</v>
      </c>
      <c r="AX318" s="207">
        <f t="shared" si="218"/>
        <v>0</v>
      </c>
      <c r="AY318" s="207">
        <f t="shared" si="219"/>
        <v>0</v>
      </c>
      <c r="AZ318" s="207">
        <v>0</v>
      </c>
      <c r="BA318" s="207">
        <v>0</v>
      </c>
      <c r="BB318" s="207">
        <v>0</v>
      </c>
      <c r="BC318" s="207">
        <v>0</v>
      </c>
      <c r="BD318" s="207">
        <v>0</v>
      </c>
      <c r="BE318" s="207">
        <v>0</v>
      </c>
      <c r="BF318" s="207">
        <v>0</v>
      </c>
      <c r="BG318" s="207">
        <v>0</v>
      </c>
      <c r="BH318" s="186">
        <f t="shared" si="220"/>
        <v>0</v>
      </c>
      <c r="BI318" s="186">
        <f t="shared" si="221"/>
        <v>0</v>
      </c>
      <c r="BJ318" s="207">
        <v>0</v>
      </c>
      <c r="BK318" s="207">
        <v>0</v>
      </c>
      <c r="BL318" s="207">
        <v>0</v>
      </c>
      <c r="BM318" s="207">
        <v>0</v>
      </c>
      <c r="BN318" s="207">
        <v>0</v>
      </c>
      <c r="BO318" s="207">
        <v>0</v>
      </c>
      <c r="BP318" s="207">
        <v>0</v>
      </c>
      <c r="BQ318" s="400">
        <v>0</v>
      </c>
      <c r="BR318" s="287"/>
      <c r="BS318" s="287"/>
      <c r="BT318" s="287"/>
      <c r="BU318" s="287"/>
      <c r="BV318" s="287"/>
      <c r="BW318" s="287"/>
      <c r="BX318" s="287"/>
      <c r="BY318" s="287"/>
    </row>
    <row r="319" spans="1:77" s="21" customFormat="1" hidden="1" x14ac:dyDescent="0.25">
      <c r="A319" s="23"/>
      <c r="B319" s="19"/>
      <c r="C319" s="37"/>
      <c r="D319" s="207"/>
      <c r="E319" s="207"/>
      <c r="F319" s="186">
        <f t="shared" si="209"/>
        <v>0</v>
      </c>
      <c r="G319" s="186">
        <f t="shared" si="210"/>
        <v>0</v>
      </c>
      <c r="H319" s="200"/>
      <c r="I319" s="207"/>
      <c r="J319" s="207"/>
      <c r="K319" s="207"/>
      <c r="L319" s="207"/>
      <c r="M319" s="207"/>
      <c r="N319" s="207"/>
      <c r="O319" s="207"/>
      <c r="P319" s="186">
        <f t="shared" si="211"/>
        <v>0</v>
      </c>
      <c r="Q319" s="186">
        <f t="shared" si="222"/>
        <v>0</v>
      </c>
      <c r="R319" s="684" t="e">
        <f t="shared" si="223"/>
        <v>#DIV/0!</v>
      </c>
      <c r="S319" s="207"/>
      <c r="T319" s="207"/>
      <c r="U319" s="207"/>
      <c r="V319" s="186">
        <f t="shared" si="212"/>
        <v>0</v>
      </c>
      <c r="W319" s="186">
        <f t="shared" si="213"/>
        <v>0</v>
      </c>
      <c r="X319" s="207"/>
      <c r="Y319" s="207"/>
      <c r="Z319" s="207"/>
      <c r="AA319" s="207"/>
      <c r="AB319" s="207"/>
      <c r="AC319" s="207"/>
      <c r="AD319" s="207"/>
      <c r="AE319" s="207"/>
      <c r="AF319" s="186">
        <f t="shared" si="214"/>
        <v>0</v>
      </c>
      <c r="AG319" s="186">
        <f t="shared" si="224"/>
        <v>0</v>
      </c>
      <c r="AH319" s="256" t="e">
        <f t="shared" si="225"/>
        <v>#DIV/0!</v>
      </c>
      <c r="AI319" s="695"/>
      <c r="AJ319" s="207">
        <f t="shared" si="215"/>
        <v>0</v>
      </c>
      <c r="AK319" s="455"/>
      <c r="AL319" s="186">
        <f t="shared" si="216"/>
        <v>0</v>
      </c>
      <c r="AM319" s="186">
        <f t="shared" si="217"/>
        <v>0</v>
      </c>
      <c r="AN319" s="207"/>
      <c r="AO319" s="207"/>
      <c r="AP319" s="207"/>
      <c r="AQ319" s="207"/>
      <c r="AR319" s="207"/>
      <c r="AS319" s="207"/>
      <c r="AT319" s="207"/>
      <c r="AU319" s="241"/>
      <c r="AV319" s="207">
        <f t="shared" si="226"/>
        <v>0</v>
      </c>
      <c r="AW319" s="508" t="e">
        <f t="shared" si="227"/>
        <v>#DIV/0!</v>
      </c>
      <c r="AX319" s="207">
        <f t="shared" si="218"/>
        <v>0</v>
      </c>
      <c r="AY319" s="207">
        <f t="shared" si="219"/>
        <v>0</v>
      </c>
      <c r="AZ319" s="207"/>
      <c r="BA319" s="207"/>
      <c r="BB319" s="207"/>
      <c r="BC319" s="207"/>
      <c r="BD319" s="207"/>
      <c r="BE319" s="207"/>
      <c r="BF319" s="207"/>
      <c r="BG319" s="207"/>
      <c r="BH319" s="186">
        <f t="shared" si="220"/>
        <v>0</v>
      </c>
      <c r="BI319" s="186">
        <f t="shared" si="221"/>
        <v>0</v>
      </c>
      <c r="BJ319" s="207"/>
      <c r="BK319" s="207"/>
      <c r="BL319" s="207"/>
      <c r="BM319" s="207"/>
      <c r="BN319" s="207"/>
      <c r="BO319" s="207"/>
      <c r="BP319" s="207"/>
      <c r="BQ319" s="400"/>
      <c r="BR319" s="413"/>
      <c r="BS319" s="413"/>
      <c r="BT319" s="413"/>
      <c r="BU319" s="413"/>
      <c r="BV319" s="413"/>
      <c r="BW319" s="413"/>
      <c r="BX319" s="413"/>
      <c r="BY319" s="413"/>
    </row>
    <row r="320" spans="1:77" s="21" customFormat="1" x14ac:dyDescent="0.25">
      <c r="A320" s="257">
        <v>13</v>
      </c>
      <c r="B320" s="42" t="s">
        <v>50</v>
      </c>
      <c r="C320" s="37"/>
      <c r="D320" s="207">
        <v>0</v>
      </c>
      <c r="E320" s="207">
        <v>0</v>
      </c>
      <c r="F320" s="186">
        <f t="shared" si="209"/>
        <v>0</v>
      </c>
      <c r="G320" s="186">
        <f t="shared" si="210"/>
        <v>0</v>
      </c>
      <c r="H320" s="200">
        <v>0</v>
      </c>
      <c r="I320" s="207">
        <v>0</v>
      </c>
      <c r="J320" s="207">
        <v>0</v>
      </c>
      <c r="K320" s="207">
        <v>0</v>
      </c>
      <c r="L320" s="207">
        <v>0</v>
      </c>
      <c r="M320" s="207">
        <v>0</v>
      </c>
      <c r="N320" s="207">
        <v>0</v>
      </c>
      <c r="O320" s="207">
        <v>0</v>
      </c>
      <c r="P320" s="186">
        <f t="shared" si="211"/>
        <v>0</v>
      </c>
      <c r="Q320" s="186">
        <f t="shared" si="222"/>
        <v>0</v>
      </c>
      <c r="R320" s="684" t="e">
        <f t="shared" si="223"/>
        <v>#DIV/0!</v>
      </c>
      <c r="S320" s="207">
        <v>0</v>
      </c>
      <c r="T320" s="207">
        <v>0</v>
      </c>
      <c r="U320" s="207">
        <v>0</v>
      </c>
      <c r="V320" s="186">
        <f t="shared" si="212"/>
        <v>0</v>
      </c>
      <c r="W320" s="186">
        <f t="shared" si="213"/>
        <v>0</v>
      </c>
      <c r="X320" s="207">
        <v>0</v>
      </c>
      <c r="Y320" s="207">
        <v>0</v>
      </c>
      <c r="Z320" s="207">
        <v>0</v>
      </c>
      <c r="AA320" s="207">
        <v>0</v>
      </c>
      <c r="AB320" s="207">
        <v>0</v>
      </c>
      <c r="AC320" s="207">
        <v>0</v>
      </c>
      <c r="AD320" s="207">
        <v>0</v>
      </c>
      <c r="AE320" s="207">
        <v>0</v>
      </c>
      <c r="AF320" s="186">
        <f t="shared" si="214"/>
        <v>0</v>
      </c>
      <c r="AG320" s="186">
        <f t="shared" si="224"/>
        <v>0</v>
      </c>
      <c r="AH320" s="256" t="e">
        <f t="shared" si="225"/>
        <v>#DIV/0!</v>
      </c>
      <c r="AI320" s="695"/>
      <c r="AJ320" s="207">
        <f t="shared" si="215"/>
        <v>0</v>
      </c>
      <c r="AK320" s="455"/>
      <c r="AL320" s="186">
        <f t="shared" si="216"/>
        <v>0</v>
      </c>
      <c r="AM320" s="186">
        <f t="shared" si="217"/>
        <v>0</v>
      </c>
      <c r="AN320" s="207">
        <v>0</v>
      </c>
      <c r="AO320" s="207">
        <v>0</v>
      </c>
      <c r="AP320" s="207">
        <v>0</v>
      </c>
      <c r="AQ320" s="207">
        <v>0</v>
      </c>
      <c r="AR320" s="207">
        <v>0</v>
      </c>
      <c r="AS320" s="207">
        <v>0</v>
      </c>
      <c r="AT320" s="207">
        <v>0</v>
      </c>
      <c r="AU320" s="241">
        <v>0</v>
      </c>
      <c r="AV320" s="207">
        <f t="shared" si="226"/>
        <v>0</v>
      </c>
      <c r="AW320" s="508" t="e">
        <f t="shared" si="227"/>
        <v>#DIV/0!</v>
      </c>
      <c r="AX320" s="207">
        <f t="shared" si="218"/>
        <v>0</v>
      </c>
      <c r="AY320" s="207">
        <f t="shared" si="219"/>
        <v>0</v>
      </c>
      <c r="AZ320" s="207">
        <v>0</v>
      </c>
      <c r="BA320" s="207">
        <v>0</v>
      </c>
      <c r="BB320" s="207">
        <v>0</v>
      </c>
      <c r="BC320" s="207">
        <v>0</v>
      </c>
      <c r="BD320" s="207">
        <v>0</v>
      </c>
      <c r="BE320" s="207">
        <v>0</v>
      </c>
      <c r="BF320" s="207">
        <v>0</v>
      </c>
      <c r="BG320" s="207">
        <v>0</v>
      </c>
      <c r="BH320" s="186">
        <f t="shared" si="220"/>
        <v>0</v>
      </c>
      <c r="BI320" s="186">
        <f t="shared" si="221"/>
        <v>0</v>
      </c>
      <c r="BJ320" s="207">
        <v>0</v>
      </c>
      <c r="BK320" s="207">
        <v>0</v>
      </c>
      <c r="BL320" s="207">
        <v>0</v>
      </c>
      <c r="BM320" s="207">
        <v>0</v>
      </c>
      <c r="BN320" s="207">
        <v>0</v>
      </c>
      <c r="BO320" s="207">
        <v>0</v>
      </c>
      <c r="BP320" s="207">
        <v>0</v>
      </c>
      <c r="BQ320" s="400">
        <v>0</v>
      </c>
      <c r="BR320" s="287"/>
      <c r="BS320" s="287"/>
      <c r="BT320" s="287"/>
      <c r="BU320" s="287"/>
      <c r="BV320" s="287"/>
      <c r="BW320" s="287"/>
      <c r="BX320" s="287"/>
      <c r="BY320" s="287"/>
    </row>
    <row r="321" spans="1:77" s="21" customFormat="1" hidden="1" x14ac:dyDescent="0.25">
      <c r="A321" s="23"/>
      <c r="B321" s="19"/>
      <c r="C321" s="37"/>
      <c r="D321" s="207"/>
      <c r="E321" s="207"/>
      <c r="F321" s="186">
        <f t="shared" si="209"/>
        <v>0</v>
      </c>
      <c r="G321" s="186">
        <f t="shared" si="210"/>
        <v>0</v>
      </c>
      <c r="H321" s="200"/>
      <c r="I321" s="207"/>
      <c r="J321" s="207"/>
      <c r="K321" s="207"/>
      <c r="L321" s="207"/>
      <c r="M321" s="207"/>
      <c r="N321" s="207"/>
      <c r="O321" s="207"/>
      <c r="P321" s="186">
        <f t="shared" si="211"/>
        <v>0</v>
      </c>
      <c r="Q321" s="186">
        <f t="shared" si="222"/>
        <v>0</v>
      </c>
      <c r="R321" s="684" t="e">
        <f t="shared" si="223"/>
        <v>#DIV/0!</v>
      </c>
      <c r="S321" s="207"/>
      <c r="T321" s="207"/>
      <c r="U321" s="207"/>
      <c r="V321" s="186">
        <f t="shared" si="212"/>
        <v>0</v>
      </c>
      <c r="W321" s="186">
        <f t="shared" si="213"/>
        <v>0</v>
      </c>
      <c r="X321" s="207"/>
      <c r="Y321" s="207"/>
      <c r="Z321" s="207"/>
      <c r="AA321" s="207"/>
      <c r="AB321" s="207"/>
      <c r="AC321" s="207"/>
      <c r="AD321" s="207"/>
      <c r="AE321" s="207"/>
      <c r="AF321" s="186">
        <f t="shared" si="214"/>
        <v>0</v>
      </c>
      <c r="AG321" s="186">
        <f t="shared" si="224"/>
        <v>0</v>
      </c>
      <c r="AH321" s="256" t="e">
        <f t="shared" si="225"/>
        <v>#DIV/0!</v>
      </c>
      <c r="AI321" s="695"/>
      <c r="AJ321" s="207">
        <f t="shared" si="215"/>
        <v>0</v>
      </c>
      <c r="AK321" s="455"/>
      <c r="AL321" s="186">
        <f t="shared" si="216"/>
        <v>0</v>
      </c>
      <c r="AM321" s="186">
        <f t="shared" si="217"/>
        <v>0</v>
      </c>
      <c r="AN321" s="207"/>
      <c r="AO321" s="207"/>
      <c r="AP321" s="207"/>
      <c r="AQ321" s="207"/>
      <c r="AR321" s="207"/>
      <c r="AS321" s="207"/>
      <c r="AT321" s="207"/>
      <c r="AU321" s="241"/>
      <c r="AV321" s="207">
        <f t="shared" si="226"/>
        <v>0</v>
      </c>
      <c r="AW321" s="508" t="e">
        <f t="shared" si="227"/>
        <v>#DIV/0!</v>
      </c>
      <c r="AX321" s="207">
        <f t="shared" si="218"/>
        <v>0</v>
      </c>
      <c r="AY321" s="207">
        <f t="shared" si="219"/>
        <v>0</v>
      </c>
      <c r="AZ321" s="207"/>
      <c r="BA321" s="207"/>
      <c r="BB321" s="207"/>
      <c r="BC321" s="207"/>
      <c r="BD321" s="207"/>
      <c r="BE321" s="207"/>
      <c r="BF321" s="207"/>
      <c r="BG321" s="207"/>
      <c r="BH321" s="186">
        <f t="shared" si="220"/>
        <v>0</v>
      </c>
      <c r="BI321" s="186">
        <f t="shared" si="221"/>
        <v>0</v>
      </c>
      <c r="BJ321" s="207"/>
      <c r="BK321" s="207"/>
      <c r="BL321" s="207"/>
      <c r="BM321" s="207"/>
      <c r="BN321" s="207"/>
      <c r="BO321" s="207"/>
      <c r="BP321" s="207"/>
      <c r="BQ321" s="400"/>
      <c r="BR321" s="413"/>
      <c r="BS321" s="413"/>
      <c r="BT321" s="413"/>
      <c r="BU321" s="413"/>
      <c r="BV321" s="413"/>
      <c r="BW321" s="413"/>
      <c r="BX321" s="413"/>
      <c r="BY321" s="413"/>
    </row>
    <row r="322" spans="1:77" s="21" customFormat="1" x14ac:dyDescent="0.25">
      <c r="A322" s="257">
        <v>14</v>
      </c>
      <c r="B322" s="42" t="s">
        <v>28</v>
      </c>
      <c r="C322" s="37"/>
      <c r="D322" s="207">
        <v>0</v>
      </c>
      <c r="E322" s="207">
        <v>0</v>
      </c>
      <c r="F322" s="186">
        <f t="shared" si="209"/>
        <v>0</v>
      </c>
      <c r="G322" s="186">
        <f t="shared" si="210"/>
        <v>0</v>
      </c>
      <c r="H322" s="200">
        <v>0</v>
      </c>
      <c r="I322" s="207">
        <v>0</v>
      </c>
      <c r="J322" s="207">
        <v>0</v>
      </c>
      <c r="K322" s="207">
        <v>0</v>
      </c>
      <c r="L322" s="207">
        <v>0</v>
      </c>
      <c r="M322" s="207">
        <v>0</v>
      </c>
      <c r="N322" s="207">
        <v>0</v>
      </c>
      <c r="O322" s="207">
        <v>0</v>
      </c>
      <c r="P322" s="186">
        <f t="shared" si="211"/>
        <v>0</v>
      </c>
      <c r="Q322" s="186">
        <f t="shared" si="222"/>
        <v>0</v>
      </c>
      <c r="R322" s="684" t="e">
        <f t="shared" si="223"/>
        <v>#DIV/0!</v>
      </c>
      <c r="S322" s="207">
        <v>0</v>
      </c>
      <c r="T322" s="207">
        <v>0</v>
      </c>
      <c r="U322" s="207">
        <v>0</v>
      </c>
      <c r="V322" s="186">
        <f t="shared" si="212"/>
        <v>0</v>
      </c>
      <c r="W322" s="186">
        <f t="shared" si="213"/>
        <v>0</v>
      </c>
      <c r="X322" s="207">
        <v>0</v>
      </c>
      <c r="Y322" s="207">
        <v>0</v>
      </c>
      <c r="Z322" s="207">
        <v>0</v>
      </c>
      <c r="AA322" s="207">
        <v>0</v>
      </c>
      <c r="AB322" s="207">
        <v>0</v>
      </c>
      <c r="AC322" s="207">
        <v>0</v>
      </c>
      <c r="AD322" s="207">
        <v>0</v>
      </c>
      <c r="AE322" s="207">
        <v>0</v>
      </c>
      <c r="AF322" s="186">
        <f t="shared" si="214"/>
        <v>0</v>
      </c>
      <c r="AG322" s="186">
        <f t="shared" si="224"/>
        <v>0</v>
      </c>
      <c r="AH322" s="256" t="e">
        <f t="shared" si="225"/>
        <v>#DIV/0!</v>
      </c>
      <c r="AI322" s="695"/>
      <c r="AJ322" s="207">
        <f t="shared" si="215"/>
        <v>0</v>
      </c>
      <c r="AK322" s="455"/>
      <c r="AL322" s="186">
        <f t="shared" si="216"/>
        <v>0</v>
      </c>
      <c r="AM322" s="186">
        <f t="shared" si="217"/>
        <v>0</v>
      </c>
      <c r="AN322" s="207">
        <v>0</v>
      </c>
      <c r="AO322" s="207">
        <v>0</v>
      </c>
      <c r="AP322" s="207">
        <v>0</v>
      </c>
      <c r="AQ322" s="207">
        <v>0</v>
      </c>
      <c r="AR322" s="207">
        <v>0</v>
      </c>
      <c r="AS322" s="207">
        <v>0</v>
      </c>
      <c r="AT322" s="207">
        <v>0</v>
      </c>
      <c r="AU322" s="241">
        <v>0</v>
      </c>
      <c r="AV322" s="207">
        <f t="shared" si="226"/>
        <v>0</v>
      </c>
      <c r="AW322" s="508" t="e">
        <f t="shared" si="227"/>
        <v>#DIV/0!</v>
      </c>
      <c r="AX322" s="207">
        <f t="shared" si="218"/>
        <v>0</v>
      </c>
      <c r="AY322" s="207">
        <f t="shared" si="219"/>
        <v>0</v>
      </c>
      <c r="AZ322" s="207">
        <v>0</v>
      </c>
      <c r="BA322" s="207">
        <v>0</v>
      </c>
      <c r="BB322" s="207">
        <v>0</v>
      </c>
      <c r="BC322" s="207">
        <v>0</v>
      </c>
      <c r="BD322" s="207">
        <v>0</v>
      </c>
      <c r="BE322" s="207">
        <v>0</v>
      </c>
      <c r="BF322" s="207">
        <v>0</v>
      </c>
      <c r="BG322" s="207">
        <v>0</v>
      </c>
      <c r="BH322" s="186">
        <f t="shared" si="220"/>
        <v>0</v>
      </c>
      <c r="BI322" s="186">
        <f t="shared" si="221"/>
        <v>0</v>
      </c>
      <c r="BJ322" s="207">
        <v>0</v>
      </c>
      <c r="BK322" s="207">
        <v>0</v>
      </c>
      <c r="BL322" s="207">
        <v>0</v>
      </c>
      <c r="BM322" s="207">
        <v>0</v>
      </c>
      <c r="BN322" s="207">
        <v>0</v>
      </c>
      <c r="BO322" s="207">
        <v>0</v>
      </c>
      <c r="BP322" s="207">
        <v>0</v>
      </c>
      <c r="BQ322" s="400">
        <v>0</v>
      </c>
      <c r="BR322" s="287"/>
      <c r="BS322" s="287"/>
      <c r="BT322" s="287"/>
      <c r="BU322" s="287"/>
      <c r="BV322" s="287"/>
      <c r="BW322" s="287"/>
      <c r="BX322" s="287"/>
      <c r="BY322" s="287"/>
    </row>
    <row r="323" spans="1:77" s="21" customFormat="1" hidden="1" x14ac:dyDescent="0.25">
      <c r="A323" s="23"/>
      <c r="B323" s="19"/>
      <c r="C323" s="37"/>
      <c r="D323" s="207"/>
      <c r="E323" s="207"/>
      <c r="F323" s="186">
        <f t="shared" si="209"/>
        <v>0</v>
      </c>
      <c r="G323" s="186">
        <f t="shared" si="210"/>
        <v>0</v>
      </c>
      <c r="H323" s="200"/>
      <c r="I323" s="207"/>
      <c r="J323" s="207"/>
      <c r="K323" s="207"/>
      <c r="L323" s="207"/>
      <c r="M323" s="207"/>
      <c r="N323" s="207"/>
      <c r="O323" s="207"/>
      <c r="P323" s="186">
        <f t="shared" si="211"/>
        <v>0</v>
      </c>
      <c r="Q323" s="186">
        <f t="shared" si="222"/>
        <v>0</v>
      </c>
      <c r="R323" s="684" t="e">
        <f t="shared" si="223"/>
        <v>#DIV/0!</v>
      </c>
      <c r="S323" s="207"/>
      <c r="T323" s="207"/>
      <c r="U323" s="207"/>
      <c r="V323" s="186">
        <f t="shared" si="212"/>
        <v>0</v>
      </c>
      <c r="W323" s="186">
        <f t="shared" si="213"/>
        <v>0</v>
      </c>
      <c r="X323" s="207"/>
      <c r="Y323" s="207"/>
      <c r="Z323" s="207"/>
      <c r="AA323" s="207"/>
      <c r="AB323" s="207"/>
      <c r="AC323" s="207"/>
      <c r="AD323" s="207"/>
      <c r="AE323" s="207"/>
      <c r="AF323" s="186">
        <f t="shared" si="214"/>
        <v>0</v>
      </c>
      <c r="AG323" s="186">
        <f t="shared" si="224"/>
        <v>0</v>
      </c>
      <c r="AH323" s="256" t="e">
        <f t="shared" si="225"/>
        <v>#DIV/0!</v>
      </c>
      <c r="AI323" s="695"/>
      <c r="AJ323" s="207">
        <f t="shared" si="215"/>
        <v>0</v>
      </c>
      <c r="AK323" s="455"/>
      <c r="AL323" s="186">
        <f t="shared" si="216"/>
        <v>0</v>
      </c>
      <c r="AM323" s="186">
        <f t="shared" si="217"/>
        <v>0</v>
      </c>
      <c r="AN323" s="207"/>
      <c r="AO323" s="207"/>
      <c r="AP323" s="207"/>
      <c r="AQ323" s="207"/>
      <c r="AR323" s="207"/>
      <c r="AS323" s="207"/>
      <c r="AT323" s="207"/>
      <c r="AU323" s="241"/>
      <c r="AV323" s="207">
        <f t="shared" si="226"/>
        <v>0</v>
      </c>
      <c r="AW323" s="508" t="e">
        <f t="shared" si="227"/>
        <v>#DIV/0!</v>
      </c>
      <c r="AX323" s="207">
        <f t="shared" si="218"/>
        <v>0</v>
      </c>
      <c r="AY323" s="207">
        <f t="shared" si="219"/>
        <v>0</v>
      </c>
      <c r="AZ323" s="207"/>
      <c r="BA323" s="207"/>
      <c r="BB323" s="207"/>
      <c r="BC323" s="207"/>
      <c r="BD323" s="207"/>
      <c r="BE323" s="207"/>
      <c r="BF323" s="207"/>
      <c r="BG323" s="207"/>
      <c r="BH323" s="186">
        <f t="shared" si="220"/>
        <v>0</v>
      </c>
      <c r="BI323" s="186">
        <f t="shared" si="221"/>
        <v>0</v>
      </c>
      <c r="BJ323" s="207"/>
      <c r="BK323" s="207"/>
      <c r="BL323" s="207"/>
      <c r="BM323" s="207"/>
      <c r="BN323" s="207"/>
      <c r="BO323" s="207"/>
      <c r="BP323" s="207"/>
      <c r="BQ323" s="400"/>
      <c r="BR323" s="413"/>
      <c r="BS323" s="413"/>
      <c r="BT323" s="413"/>
      <c r="BU323" s="413"/>
      <c r="BV323" s="413"/>
      <c r="BW323" s="413"/>
      <c r="BX323" s="413"/>
      <c r="BY323" s="413"/>
    </row>
    <row r="324" spans="1:77" s="21" customFormat="1" x14ac:dyDescent="0.25">
      <c r="A324" s="257">
        <v>15</v>
      </c>
      <c r="B324" s="42" t="s">
        <v>29</v>
      </c>
      <c r="C324" s="37"/>
      <c r="D324" s="207">
        <v>0</v>
      </c>
      <c r="E324" s="207">
        <v>0</v>
      </c>
      <c r="F324" s="186">
        <f t="shared" si="209"/>
        <v>0</v>
      </c>
      <c r="G324" s="186">
        <f t="shared" si="210"/>
        <v>0</v>
      </c>
      <c r="H324" s="200">
        <v>0</v>
      </c>
      <c r="I324" s="207">
        <v>0</v>
      </c>
      <c r="J324" s="207">
        <v>0</v>
      </c>
      <c r="K324" s="207">
        <v>0</v>
      </c>
      <c r="L324" s="207">
        <v>0</v>
      </c>
      <c r="M324" s="207">
        <v>0</v>
      </c>
      <c r="N324" s="207">
        <v>0</v>
      </c>
      <c r="O324" s="207">
        <v>0</v>
      </c>
      <c r="P324" s="186">
        <f t="shared" si="211"/>
        <v>0</v>
      </c>
      <c r="Q324" s="186">
        <f t="shared" si="222"/>
        <v>0</v>
      </c>
      <c r="R324" s="684" t="e">
        <f t="shared" si="223"/>
        <v>#DIV/0!</v>
      </c>
      <c r="S324" s="207">
        <v>0</v>
      </c>
      <c r="T324" s="207">
        <v>0</v>
      </c>
      <c r="U324" s="207">
        <v>0</v>
      </c>
      <c r="V324" s="186">
        <f t="shared" si="212"/>
        <v>0</v>
      </c>
      <c r="W324" s="186">
        <f t="shared" si="213"/>
        <v>0</v>
      </c>
      <c r="X324" s="207">
        <v>0</v>
      </c>
      <c r="Y324" s="207">
        <v>0</v>
      </c>
      <c r="Z324" s="207">
        <v>0</v>
      </c>
      <c r="AA324" s="207">
        <v>0</v>
      </c>
      <c r="AB324" s="207">
        <v>0</v>
      </c>
      <c r="AC324" s="207">
        <v>0</v>
      </c>
      <c r="AD324" s="207">
        <v>0</v>
      </c>
      <c r="AE324" s="207">
        <v>0</v>
      </c>
      <c r="AF324" s="186">
        <f t="shared" si="214"/>
        <v>0</v>
      </c>
      <c r="AG324" s="186">
        <f t="shared" si="224"/>
        <v>0</v>
      </c>
      <c r="AH324" s="256" t="e">
        <f t="shared" si="225"/>
        <v>#DIV/0!</v>
      </c>
      <c r="AI324" s="695"/>
      <c r="AJ324" s="207">
        <f t="shared" si="215"/>
        <v>0</v>
      </c>
      <c r="AK324" s="455"/>
      <c r="AL324" s="186">
        <f t="shared" si="216"/>
        <v>0</v>
      </c>
      <c r="AM324" s="186">
        <f t="shared" si="217"/>
        <v>0</v>
      </c>
      <c r="AN324" s="207">
        <v>0</v>
      </c>
      <c r="AO324" s="207">
        <v>0</v>
      </c>
      <c r="AP324" s="207">
        <v>0</v>
      </c>
      <c r="AQ324" s="207">
        <v>0</v>
      </c>
      <c r="AR324" s="207">
        <v>0</v>
      </c>
      <c r="AS324" s="207">
        <v>0</v>
      </c>
      <c r="AT324" s="207">
        <v>0</v>
      </c>
      <c r="AU324" s="241">
        <v>0</v>
      </c>
      <c r="AV324" s="207">
        <f t="shared" si="226"/>
        <v>0</v>
      </c>
      <c r="AW324" s="508" t="e">
        <f t="shared" si="227"/>
        <v>#DIV/0!</v>
      </c>
      <c r="AX324" s="207">
        <f t="shared" si="218"/>
        <v>0</v>
      </c>
      <c r="AY324" s="207">
        <f t="shared" si="219"/>
        <v>0</v>
      </c>
      <c r="AZ324" s="207">
        <v>0</v>
      </c>
      <c r="BA324" s="207">
        <v>0</v>
      </c>
      <c r="BB324" s="207">
        <v>0</v>
      </c>
      <c r="BC324" s="207">
        <v>0</v>
      </c>
      <c r="BD324" s="207">
        <v>0</v>
      </c>
      <c r="BE324" s="207">
        <v>0</v>
      </c>
      <c r="BF324" s="207">
        <v>0</v>
      </c>
      <c r="BG324" s="207">
        <v>0</v>
      </c>
      <c r="BH324" s="186">
        <f t="shared" si="220"/>
        <v>0</v>
      </c>
      <c r="BI324" s="186">
        <f t="shared" si="221"/>
        <v>0</v>
      </c>
      <c r="BJ324" s="207">
        <v>0</v>
      </c>
      <c r="BK324" s="207">
        <v>0</v>
      </c>
      <c r="BL324" s="207">
        <v>0</v>
      </c>
      <c r="BM324" s="207">
        <v>0</v>
      </c>
      <c r="BN324" s="207">
        <v>0</v>
      </c>
      <c r="BO324" s="207">
        <v>0</v>
      </c>
      <c r="BP324" s="207">
        <v>0</v>
      </c>
      <c r="BQ324" s="400">
        <v>0</v>
      </c>
      <c r="BR324" s="287"/>
      <c r="BS324" s="287"/>
      <c r="BT324" s="287"/>
      <c r="BU324" s="287"/>
      <c r="BV324" s="287"/>
      <c r="BW324" s="287"/>
      <c r="BX324" s="287"/>
      <c r="BY324" s="287"/>
    </row>
    <row r="325" spans="1:77" s="21" customFormat="1" hidden="1" x14ac:dyDescent="0.25">
      <c r="A325" s="23"/>
      <c r="B325" s="19"/>
      <c r="C325" s="37"/>
      <c r="D325" s="207"/>
      <c r="E325" s="207"/>
      <c r="F325" s="186">
        <f t="shared" si="209"/>
        <v>0</v>
      </c>
      <c r="G325" s="186">
        <f t="shared" si="210"/>
        <v>0</v>
      </c>
      <c r="H325" s="200"/>
      <c r="I325" s="207"/>
      <c r="J325" s="207"/>
      <c r="K325" s="207"/>
      <c r="L325" s="207"/>
      <c r="M325" s="207"/>
      <c r="N325" s="207"/>
      <c r="O325" s="207"/>
      <c r="P325" s="186">
        <f t="shared" si="211"/>
        <v>0</v>
      </c>
      <c r="Q325" s="186">
        <f t="shared" si="222"/>
        <v>0</v>
      </c>
      <c r="R325" s="684" t="e">
        <f t="shared" si="223"/>
        <v>#DIV/0!</v>
      </c>
      <c r="S325" s="207"/>
      <c r="T325" s="207"/>
      <c r="U325" s="207"/>
      <c r="V325" s="186">
        <f t="shared" si="212"/>
        <v>0</v>
      </c>
      <c r="W325" s="186">
        <f t="shared" si="213"/>
        <v>0</v>
      </c>
      <c r="X325" s="207"/>
      <c r="Y325" s="207"/>
      <c r="Z325" s="207"/>
      <c r="AA325" s="207"/>
      <c r="AB325" s="207"/>
      <c r="AC325" s="207"/>
      <c r="AD325" s="207"/>
      <c r="AE325" s="207"/>
      <c r="AF325" s="186">
        <f t="shared" si="214"/>
        <v>0</v>
      </c>
      <c r="AG325" s="186">
        <f t="shared" si="224"/>
        <v>0</v>
      </c>
      <c r="AH325" s="256" t="e">
        <f t="shared" si="225"/>
        <v>#DIV/0!</v>
      </c>
      <c r="AI325" s="695"/>
      <c r="AJ325" s="207">
        <f t="shared" si="215"/>
        <v>0</v>
      </c>
      <c r="AK325" s="455"/>
      <c r="AL325" s="186">
        <f t="shared" si="216"/>
        <v>0</v>
      </c>
      <c r="AM325" s="186">
        <f t="shared" si="217"/>
        <v>0</v>
      </c>
      <c r="AN325" s="207"/>
      <c r="AO325" s="207"/>
      <c r="AP325" s="207"/>
      <c r="AQ325" s="207"/>
      <c r="AR325" s="207"/>
      <c r="AS325" s="207"/>
      <c r="AT325" s="207"/>
      <c r="AU325" s="241"/>
      <c r="AV325" s="207">
        <f t="shared" si="226"/>
        <v>0</v>
      </c>
      <c r="AW325" s="508" t="e">
        <f t="shared" si="227"/>
        <v>#DIV/0!</v>
      </c>
      <c r="AX325" s="207">
        <f t="shared" si="218"/>
        <v>0</v>
      </c>
      <c r="AY325" s="207">
        <f t="shared" si="219"/>
        <v>0</v>
      </c>
      <c r="AZ325" s="207"/>
      <c r="BA325" s="207"/>
      <c r="BB325" s="207"/>
      <c r="BC325" s="207"/>
      <c r="BD325" s="207"/>
      <c r="BE325" s="207"/>
      <c r="BF325" s="207"/>
      <c r="BG325" s="207"/>
      <c r="BH325" s="186">
        <f t="shared" si="220"/>
        <v>0</v>
      </c>
      <c r="BI325" s="186">
        <f t="shared" si="221"/>
        <v>0</v>
      </c>
      <c r="BJ325" s="207"/>
      <c r="BK325" s="207"/>
      <c r="BL325" s="207"/>
      <c r="BM325" s="207"/>
      <c r="BN325" s="207"/>
      <c r="BO325" s="207"/>
      <c r="BP325" s="207"/>
      <c r="BQ325" s="400"/>
      <c r="BR325" s="413"/>
      <c r="BS325" s="413"/>
      <c r="BT325" s="413"/>
      <c r="BU325" s="413"/>
      <c r="BV325" s="413"/>
      <c r="BW325" s="413"/>
      <c r="BX325" s="413"/>
      <c r="BY325" s="413"/>
    </row>
    <row r="326" spans="1:77" s="21" customFormat="1" x14ac:dyDescent="0.25">
      <c r="A326" s="257">
        <v>16</v>
      </c>
      <c r="B326" s="42" t="s">
        <v>30</v>
      </c>
      <c r="C326" s="37"/>
      <c r="D326" s="207">
        <v>0</v>
      </c>
      <c r="E326" s="207">
        <v>0</v>
      </c>
      <c r="F326" s="186">
        <f t="shared" si="209"/>
        <v>0</v>
      </c>
      <c r="G326" s="186">
        <f t="shared" si="210"/>
        <v>0</v>
      </c>
      <c r="H326" s="200">
        <v>0</v>
      </c>
      <c r="I326" s="207">
        <v>0</v>
      </c>
      <c r="J326" s="207">
        <v>0</v>
      </c>
      <c r="K326" s="207">
        <v>0</v>
      </c>
      <c r="L326" s="207">
        <v>0</v>
      </c>
      <c r="M326" s="207">
        <v>0</v>
      </c>
      <c r="N326" s="207">
        <v>0</v>
      </c>
      <c r="O326" s="207">
        <v>0</v>
      </c>
      <c r="P326" s="186">
        <f t="shared" si="211"/>
        <v>0</v>
      </c>
      <c r="Q326" s="186">
        <f t="shared" si="222"/>
        <v>0</v>
      </c>
      <c r="R326" s="684" t="e">
        <f t="shared" si="223"/>
        <v>#DIV/0!</v>
      </c>
      <c r="S326" s="207">
        <v>0</v>
      </c>
      <c r="T326" s="207">
        <v>0</v>
      </c>
      <c r="U326" s="207">
        <v>0</v>
      </c>
      <c r="V326" s="186">
        <f t="shared" si="212"/>
        <v>0</v>
      </c>
      <c r="W326" s="186">
        <f t="shared" si="213"/>
        <v>0</v>
      </c>
      <c r="X326" s="207">
        <v>0</v>
      </c>
      <c r="Y326" s="207">
        <v>0</v>
      </c>
      <c r="Z326" s="207">
        <v>0</v>
      </c>
      <c r="AA326" s="207">
        <v>0</v>
      </c>
      <c r="AB326" s="207">
        <v>0</v>
      </c>
      <c r="AC326" s="207">
        <v>0</v>
      </c>
      <c r="AD326" s="207">
        <v>0</v>
      </c>
      <c r="AE326" s="207">
        <v>0</v>
      </c>
      <c r="AF326" s="186">
        <f t="shared" si="214"/>
        <v>0</v>
      </c>
      <c r="AG326" s="186">
        <f t="shared" si="224"/>
        <v>0</v>
      </c>
      <c r="AH326" s="256" t="e">
        <f t="shared" si="225"/>
        <v>#DIV/0!</v>
      </c>
      <c r="AI326" s="695"/>
      <c r="AJ326" s="207">
        <f t="shared" si="215"/>
        <v>0</v>
      </c>
      <c r="AK326" s="455"/>
      <c r="AL326" s="186">
        <f t="shared" si="216"/>
        <v>0</v>
      </c>
      <c r="AM326" s="186">
        <f t="shared" si="217"/>
        <v>0</v>
      </c>
      <c r="AN326" s="207">
        <v>0</v>
      </c>
      <c r="AO326" s="207">
        <v>0</v>
      </c>
      <c r="AP326" s="207">
        <v>0</v>
      </c>
      <c r="AQ326" s="207">
        <v>0</v>
      </c>
      <c r="AR326" s="207">
        <v>0</v>
      </c>
      <c r="AS326" s="207">
        <v>0</v>
      </c>
      <c r="AT326" s="207">
        <v>0</v>
      </c>
      <c r="AU326" s="241">
        <v>0</v>
      </c>
      <c r="AV326" s="207">
        <f t="shared" si="226"/>
        <v>0</v>
      </c>
      <c r="AW326" s="508" t="e">
        <f t="shared" si="227"/>
        <v>#DIV/0!</v>
      </c>
      <c r="AX326" s="207">
        <f t="shared" si="218"/>
        <v>0</v>
      </c>
      <c r="AY326" s="207">
        <f t="shared" si="219"/>
        <v>0</v>
      </c>
      <c r="AZ326" s="207">
        <v>0</v>
      </c>
      <c r="BA326" s="207">
        <v>0</v>
      </c>
      <c r="BB326" s="207">
        <v>0</v>
      </c>
      <c r="BC326" s="207">
        <v>0</v>
      </c>
      <c r="BD326" s="207">
        <v>0</v>
      </c>
      <c r="BE326" s="207">
        <v>0</v>
      </c>
      <c r="BF326" s="207">
        <v>0</v>
      </c>
      <c r="BG326" s="207">
        <v>0</v>
      </c>
      <c r="BH326" s="186">
        <f t="shared" si="220"/>
        <v>0</v>
      </c>
      <c r="BI326" s="186">
        <f t="shared" si="221"/>
        <v>0</v>
      </c>
      <c r="BJ326" s="207">
        <v>0</v>
      </c>
      <c r="BK326" s="207">
        <v>0</v>
      </c>
      <c r="BL326" s="207">
        <v>0</v>
      </c>
      <c r="BM326" s="207">
        <v>0</v>
      </c>
      <c r="BN326" s="207">
        <v>0</v>
      </c>
      <c r="BO326" s="207">
        <v>0</v>
      </c>
      <c r="BP326" s="207">
        <v>0</v>
      </c>
      <c r="BQ326" s="400">
        <v>0</v>
      </c>
      <c r="BR326" s="287"/>
      <c r="BS326" s="287"/>
      <c r="BT326" s="287"/>
      <c r="BU326" s="287"/>
      <c r="BV326" s="287"/>
      <c r="BW326" s="287"/>
      <c r="BX326" s="287"/>
      <c r="BY326" s="287"/>
    </row>
    <row r="327" spans="1:77" s="21" customFormat="1" hidden="1" x14ac:dyDescent="0.25">
      <c r="A327" s="23"/>
      <c r="B327" s="19"/>
      <c r="C327" s="37"/>
      <c r="D327" s="207"/>
      <c r="E327" s="207"/>
      <c r="F327" s="186">
        <f t="shared" si="209"/>
        <v>0</v>
      </c>
      <c r="G327" s="186">
        <f t="shared" si="210"/>
        <v>0</v>
      </c>
      <c r="H327" s="200"/>
      <c r="I327" s="207"/>
      <c r="J327" s="207"/>
      <c r="K327" s="207"/>
      <c r="L327" s="207"/>
      <c r="M327" s="207"/>
      <c r="N327" s="207"/>
      <c r="O327" s="207"/>
      <c r="P327" s="186">
        <f t="shared" si="211"/>
        <v>0</v>
      </c>
      <c r="Q327" s="186">
        <f t="shared" si="222"/>
        <v>0</v>
      </c>
      <c r="R327" s="684" t="e">
        <f t="shared" si="223"/>
        <v>#DIV/0!</v>
      </c>
      <c r="S327" s="207"/>
      <c r="T327" s="207"/>
      <c r="U327" s="207"/>
      <c r="V327" s="186">
        <f t="shared" si="212"/>
        <v>0</v>
      </c>
      <c r="W327" s="186">
        <f t="shared" si="213"/>
        <v>0</v>
      </c>
      <c r="X327" s="207"/>
      <c r="Y327" s="207"/>
      <c r="Z327" s="207"/>
      <c r="AA327" s="207"/>
      <c r="AB327" s="207"/>
      <c r="AC327" s="207"/>
      <c r="AD327" s="207"/>
      <c r="AE327" s="207"/>
      <c r="AF327" s="186">
        <f t="shared" si="214"/>
        <v>0</v>
      </c>
      <c r="AG327" s="186">
        <f t="shared" si="224"/>
        <v>0</v>
      </c>
      <c r="AH327" s="256" t="e">
        <f t="shared" si="225"/>
        <v>#DIV/0!</v>
      </c>
      <c r="AI327" s="695"/>
      <c r="AJ327" s="207">
        <f t="shared" si="215"/>
        <v>0</v>
      </c>
      <c r="AK327" s="455"/>
      <c r="AL327" s="186">
        <f t="shared" si="216"/>
        <v>0</v>
      </c>
      <c r="AM327" s="186">
        <f t="shared" si="217"/>
        <v>0</v>
      </c>
      <c r="AN327" s="207"/>
      <c r="AO327" s="207"/>
      <c r="AP327" s="207"/>
      <c r="AQ327" s="207"/>
      <c r="AR327" s="207"/>
      <c r="AS327" s="207"/>
      <c r="AT327" s="207"/>
      <c r="AU327" s="241"/>
      <c r="AV327" s="207">
        <f t="shared" si="226"/>
        <v>0</v>
      </c>
      <c r="AW327" s="508" t="e">
        <f t="shared" si="227"/>
        <v>#DIV/0!</v>
      </c>
      <c r="AX327" s="207">
        <f t="shared" si="218"/>
        <v>0</v>
      </c>
      <c r="AY327" s="207">
        <f t="shared" si="219"/>
        <v>0</v>
      </c>
      <c r="AZ327" s="207"/>
      <c r="BA327" s="207"/>
      <c r="BB327" s="207"/>
      <c r="BC327" s="207"/>
      <c r="BD327" s="207"/>
      <c r="BE327" s="207"/>
      <c r="BF327" s="207"/>
      <c r="BG327" s="207"/>
      <c r="BH327" s="186">
        <f t="shared" si="220"/>
        <v>0</v>
      </c>
      <c r="BI327" s="186">
        <f t="shared" si="221"/>
        <v>0</v>
      </c>
      <c r="BJ327" s="207"/>
      <c r="BK327" s="207"/>
      <c r="BL327" s="207"/>
      <c r="BM327" s="207"/>
      <c r="BN327" s="207"/>
      <c r="BO327" s="207"/>
      <c r="BP327" s="207"/>
      <c r="BQ327" s="400"/>
      <c r="BR327" s="413"/>
      <c r="BS327" s="413"/>
      <c r="BT327" s="413"/>
      <c r="BU327" s="413"/>
      <c r="BV327" s="413"/>
      <c r="BW327" s="413"/>
      <c r="BX327" s="413"/>
      <c r="BY327" s="413"/>
    </row>
    <row r="328" spans="1:77" s="21" customFormat="1" x14ac:dyDescent="0.25">
      <c r="A328" s="257">
        <v>17</v>
      </c>
      <c r="B328" s="42" t="s">
        <v>31</v>
      </c>
      <c r="C328" s="37"/>
      <c r="D328" s="207">
        <v>0</v>
      </c>
      <c r="E328" s="207">
        <v>0</v>
      </c>
      <c r="F328" s="186">
        <f t="shared" si="209"/>
        <v>0</v>
      </c>
      <c r="G328" s="186">
        <f t="shared" si="210"/>
        <v>0</v>
      </c>
      <c r="H328" s="200">
        <v>0</v>
      </c>
      <c r="I328" s="207">
        <v>0</v>
      </c>
      <c r="J328" s="207">
        <v>0</v>
      </c>
      <c r="K328" s="207">
        <v>0</v>
      </c>
      <c r="L328" s="207">
        <v>0</v>
      </c>
      <c r="M328" s="207">
        <v>0</v>
      </c>
      <c r="N328" s="207">
        <v>0</v>
      </c>
      <c r="O328" s="207">
        <v>0</v>
      </c>
      <c r="P328" s="186">
        <f t="shared" si="211"/>
        <v>0</v>
      </c>
      <c r="Q328" s="186">
        <f t="shared" si="222"/>
        <v>0</v>
      </c>
      <c r="R328" s="684" t="e">
        <f t="shared" si="223"/>
        <v>#DIV/0!</v>
      </c>
      <c r="S328" s="207">
        <v>0</v>
      </c>
      <c r="T328" s="207">
        <v>0</v>
      </c>
      <c r="U328" s="207">
        <v>0</v>
      </c>
      <c r="V328" s="186">
        <f t="shared" si="212"/>
        <v>0</v>
      </c>
      <c r="W328" s="186">
        <f t="shared" si="213"/>
        <v>0</v>
      </c>
      <c r="X328" s="207">
        <v>0</v>
      </c>
      <c r="Y328" s="207">
        <v>0</v>
      </c>
      <c r="Z328" s="207">
        <v>0</v>
      </c>
      <c r="AA328" s="207">
        <v>0</v>
      </c>
      <c r="AB328" s="207">
        <v>0</v>
      </c>
      <c r="AC328" s="207">
        <v>0</v>
      </c>
      <c r="AD328" s="207">
        <v>0</v>
      </c>
      <c r="AE328" s="207">
        <v>0</v>
      </c>
      <c r="AF328" s="186">
        <f t="shared" si="214"/>
        <v>0</v>
      </c>
      <c r="AG328" s="186">
        <f t="shared" si="224"/>
        <v>0</v>
      </c>
      <c r="AH328" s="256" t="e">
        <f t="shared" si="225"/>
        <v>#DIV/0!</v>
      </c>
      <c r="AI328" s="695"/>
      <c r="AJ328" s="207">
        <f t="shared" si="215"/>
        <v>0</v>
      </c>
      <c r="AK328" s="455"/>
      <c r="AL328" s="186">
        <f t="shared" si="216"/>
        <v>0</v>
      </c>
      <c r="AM328" s="186">
        <f t="shared" si="217"/>
        <v>0</v>
      </c>
      <c r="AN328" s="207">
        <v>0</v>
      </c>
      <c r="AO328" s="207">
        <v>0</v>
      </c>
      <c r="AP328" s="207">
        <v>0</v>
      </c>
      <c r="AQ328" s="207">
        <v>0</v>
      </c>
      <c r="AR328" s="207">
        <v>0</v>
      </c>
      <c r="AS328" s="207">
        <v>0</v>
      </c>
      <c r="AT328" s="207">
        <v>0</v>
      </c>
      <c r="AU328" s="241">
        <v>0</v>
      </c>
      <c r="AV328" s="207">
        <f t="shared" si="226"/>
        <v>0</v>
      </c>
      <c r="AW328" s="508" t="e">
        <f t="shared" si="227"/>
        <v>#DIV/0!</v>
      </c>
      <c r="AX328" s="207">
        <f t="shared" si="218"/>
        <v>0</v>
      </c>
      <c r="AY328" s="207">
        <f t="shared" si="219"/>
        <v>0</v>
      </c>
      <c r="AZ328" s="207">
        <v>0</v>
      </c>
      <c r="BA328" s="207">
        <v>0</v>
      </c>
      <c r="BB328" s="207">
        <v>0</v>
      </c>
      <c r="BC328" s="207">
        <v>0</v>
      </c>
      <c r="BD328" s="207">
        <v>0</v>
      </c>
      <c r="BE328" s="207">
        <v>0</v>
      </c>
      <c r="BF328" s="207">
        <v>0</v>
      </c>
      <c r="BG328" s="207">
        <v>0</v>
      </c>
      <c r="BH328" s="186">
        <f t="shared" si="220"/>
        <v>0</v>
      </c>
      <c r="BI328" s="186">
        <f t="shared" si="221"/>
        <v>0</v>
      </c>
      <c r="BJ328" s="207">
        <v>0</v>
      </c>
      <c r="BK328" s="207">
        <v>0</v>
      </c>
      <c r="BL328" s="207">
        <v>0</v>
      </c>
      <c r="BM328" s="207">
        <v>0</v>
      </c>
      <c r="BN328" s="207">
        <v>0</v>
      </c>
      <c r="BO328" s="207">
        <v>0</v>
      </c>
      <c r="BP328" s="207">
        <v>0</v>
      </c>
      <c r="BQ328" s="400">
        <v>0</v>
      </c>
      <c r="BR328" s="287"/>
      <c r="BS328" s="287"/>
      <c r="BT328" s="287"/>
      <c r="BU328" s="287"/>
      <c r="BV328" s="287"/>
      <c r="BW328" s="287"/>
      <c r="BX328" s="287"/>
      <c r="BY328" s="287"/>
    </row>
    <row r="329" spans="1:77" s="21" customFormat="1" hidden="1" x14ac:dyDescent="0.25">
      <c r="A329" s="23"/>
      <c r="B329" s="19"/>
      <c r="C329" s="37"/>
      <c r="D329" s="207"/>
      <c r="E329" s="207"/>
      <c r="F329" s="186">
        <f t="shared" si="209"/>
        <v>0</v>
      </c>
      <c r="G329" s="186">
        <f t="shared" si="210"/>
        <v>0</v>
      </c>
      <c r="H329" s="200"/>
      <c r="I329" s="207"/>
      <c r="J329" s="207"/>
      <c r="K329" s="207"/>
      <c r="L329" s="207"/>
      <c r="M329" s="207"/>
      <c r="N329" s="207"/>
      <c r="O329" s="207"/>
      <c r="P329" s="186">
        <f t="shared" si="211"/>
        <v>0</v>
      </c>
      <c r="Q329" s="186">
        <f t="shared" si="222"/>
        <v>0</v>
      </c>
      <c r="R329" s="684" t="e">
        <f t="shared" si="223"/>
        <v>#DIV/0!</v>
      </c>
      <c r="S329" s="207"/>
      <c r="T329" s="207"/>
      <c r="U329" s="207"/>
      <c r="V329" s="186">
        <f t="shared" si="212"/>
        <v>0</v>
      </c>
      <c r="W329" s="186">
        <f t="shared" si="213"/>
        <v>0</v>
      </c>
      <c r="X329" s="207"/>
      <c r="Y329" s="207"/>
      <c r="Z329" s="207"/>
      <c r="AA329" s="207"/>
      <c r="AB329" s="207"/>
      <c r="AC329" s="207"/>
      <c r="AD329" s="207"/>
      <c r="AE329" s="207"/>
      <c r="AF329" s="186">
        <f t="shared" si="214"/>
        <v>0</v>
      </c>
      <c r="AG329" s="186">
        <f t="shared" si="224"/>
        <v>0</v>
      </c>
      <c r="AH329" s="256" t="e">
        <f t="shared" si="225"/>
        <v>#DIV/0!</v>
      </c>
      <c r="AI329" s="695"/>
      <c r="AJ329" s="207">
        <f t="shared" si="215"/>
        <v>0</v>
      </c>
      <c r="AK329" s="455"/>
      <c r="AL329" s="186">
        <f t="shared" si="216"/>
        <v>0</v>
      </c>
      <c r="AM329" s="186">
        <f t="shared" si="217"/>
        <v>0</v>
      </c>
      <c r="AN329" s="207"/>
      <c r="AO329" s="207"/>
      <c r="AP329" s="207"/>
      <c r="AQ329" s="207"/>
      <c r="AR329" s="207"/>
      <c r="AS329" s="207"/>
      <c r="AT329" s="207"/>
      <c r="AU329" s="241"/>
      <c r="AV329" s="207">
        <f t="shared" si="226"/>
        <v>0</v>
      </c>
      <c r="AW329" s="508" t="e">
        <f t="shared" si="227"/>
        <v>#DIV/0!</v>
      </c>
      <c r="AX329" s="207">
        <f t="shared" si="218"/>
        <v>0</v>
      </c>
      <c r="AY329" s="207">
        <f t="shared" si="219"/>
        <v>0</v>
      </c>
      <c r="AZ329" s="207"/>
      <c r="BA329" s="207"/>
      <c r="BB329" s="207"/>
      <c r="BC329" s="207"/>
      <c r="BD329" s="207"/>
      <c r="BE329" s="207"/>
      <c r="BF329" s="207"/>
      <c r="BG329" s="207"/>
      <c r="BH329" s="186">
        <f t="shared" si="220"/>
        <v>0</v>
      </c>
      <c r="BI329" s="186">
        <f t="shared" si="221"/>
        <v>0</v>
      </c>
      <c r="BJ329" s="207"/>
      <c r="BK329" s="207"/>
      <c r="BL329" s="207"/>
      <c r="BM329" s="207"/>
      <c r="BN329" s="207"/>
      <c r="BO329" s="207"/>
      <c r="BP329" s="207"/>
      <c r="BQ329" s="400"/>
      <c r="BR329" s="413"/>
      <c r="BS329" s="413"/>
      <c r="BT329" s="413"/>
      <c r="BU329" s="413"/>
      <c r="BV329" s="413"/>
      <c r="BW329" s="413"/>
      <c r="BX329" s="413"/>
      <c r="BY329" s="413"/>
    </row>
    <row r="330" spans="1:77" s="21" customFormat="1" x14ac:dyDescent="0.25">
      <c r="A330" s="257">
        <v>18</v>
      </c>
      <c r="B330" s="42" t="s">
        <v>51</v>
      </c>
      <c r="C330" s="37"/>
      <c r="D330" s="207">
        <v>0</v>
      </c>
      <c r="E330" s="207">
        <v>0</v>
      </c>
      <c r="F330" s="186">
        <f t="shared" si="209"/>
        <v>0</v>
      </c>
      <c r="G330" s="186">
        <f t="shared" si="210"/>
        <v>0</v>
      </c>
      <c r="H330" s="200">
        <v>0</v>
      </c>
      <c r="I330" s="207">
        <v>0</v>
      </c>
      <c r="J330" s="207">
        <v>0</v>
      </c>
      <c r="K330" s="207">
        <v>0</v>
      </c>
      <c r="L330" s="207">
        <v>0</v>
      </c>
      <c r="M330" s="207">
        <v>0</v>
      </c>
      <c r="N330" s="207">
        <v>0</v>
      </c>
      <c r="O330" s="207">
        <v>0</v>
      </c>
      <c r="P330" s="186">
        <f t="shared" si="211"/>
        <v>0</v>
      </c>
      <c r="Q330" s="186">
        <f t="shared" si="222"/>
        <v>0</v>
      </c>
      <c r="R330" s="684" t="e">
        <f t="shared" si="223"/>
        <v>#DIV/0!</v>
      </c>
      <c r="S330" s="207">
        <v>0</v>
      </c>
      <c r="T330" s="207">
        <v>0</v>
      </c>
      <c r="U330" s="207">
        <v>0</v>
      </c>
      <c r="V330" s="186">
        <f t="shared" si="212"/>
        <v>0</v>
      </c>
      <c r="W330" s="186">
        <f t="shared" si="213"/>
        <v>0</v>
      </c>
      <c r="X330" s="207">
        <v>0</v>
      </c>
      <c r="Y330" s="207">
        <v>0</v>
      </c>
      <c r="Z330" s="207">
        <v>0</v>
      </c>
      <c r="AA330" s="207">
        <v>0</v>
      </c>
      <c r="AB330" s="207">
        <v>0</v>
      </c>
      <c r="AC330" s="207">
        <v>0</v>
      </c>
      <c r="AD330" s="207">
        <v>0</v>
      </c>
      <c r="AE330" s="207">
        <v>0</v>
      </c>
      <c r="AF330" s="186">
        <f t="shared" si="214"/>
        <v>0</v>
      </c>
      <c r="AG330" s="186">
        <f t="shared" si="224"/>
        <v>0</v>
      </c>
      <c r="AH330" s="256" t="e">
        <f t="shared" si="225"/>
        <v>#DIV/0!</v>
      </c>
      <c r="AI330" s="695"/>
      <c r="AJ330" s="207">
        <f t="shared" si="215"/>
        <v>0</v>
      </c>
      <c r="AK330" s="455"/>
      <c r="AL330" s="186">
        <f t="shared" si="216"/>
        <v>0</v>
      </c>
      <c r="AM330" s="186">
        <f t="shared" si="217"/>
        <v>0</v>
      </c>
      <c r="AN330" s="207">
        <v>0</v>
      </c>
      <c r="AO330" s="207">
        <v>0</v>
      </c>
      <c r="AP330" s="207">
        <v>0</v>
      </c>
      <c r="AQ330" s="207">
        <v>0</v>
      </c>
      <c r="AR330" s="207">
        <v>0</v>
      </c>
      <c r="AS330" s="207">
        <v>0</v>
      </c>
      <c r="AT330" s="207">
        <v>0</v>
      </c>
      <c r="AU330" s="241">
        <v>0</v>
      </c>
      <c r="AV330" s="207">
        <f t="shared" si="226"/>
        <v>0</v>
      </c>
      <c r="AW330" s="508" t="e">
        <f t="shared" si="227"/>
        <v>#DIV/0!</v>
      </c>
      <c r="AX330" s="207">
        <f t="shared" si="218"/>
        <v>0</v>
      </c>
      <c r="AY330" s="207">
        <f t="shared" si="219"/>
        <v>0</v>
      </c>
      <c r="AZ330" s="207">
        <v>0</v>
      </c>
      <c r="BA330" s="207">
        <v>0</v>
      </c>
      <c r="BB330" s="207">
        <v>0</v>
      </c>
      <c r="BC330" s="207">
        <v>0</v>
      </c>
      <c r="BD330" s="207">
        <v>0</v>
      </c>
      <c r="BE330" s="207">
        <v>0</v>
      </c>
      <c r="BF330" s="207">
        <v>0</v>
      </c>
      <c r="BG330" s="207">
        <v>0</v>
      </c>
      <c r="BH330" s="186">
        <f t="shared" si="220"/>
        <v>0</v>
      </c>
      <c r="BI330" s="186">
        <f t="shared" si="221"/>
        <v>0</v>
      </c>
      <c r="BJ330" s="207">
        <v>0</v>
      </c>
      <c r="BK330" s="207">
        <v>0</v>
      </c>
      <c r="BL330" s="207">
        <v>0</v>
      </c>
      <c r="BM330" s="207">
        <v>0</v>
      </c>
      <c r="BN330" s="207">
        <v>0</v>
      </c>
      <c r="BO330" s="207">
        <v>0</v>
      </c>
      <c r="BP330" s="207">
        <v>0</v>
      </c>
      <c r="BQ330" s="400">
        <v>0</v>
      </c>
      <c r="BR330" s="287"/>
      <c r="BS330" s="287"/>
      <c r="BT330" s="287"/>
      <c r="BU330" s="287"/>
      <c r="BV330" s="287"/>
      <c r="BW330" s="287"/>
      <c r="BX330" s="287"/>
      <c r="BY330" s="287"/>
    </row>
    <row r="331" spans="1:77" s="21" customFormat="1" hidden="1" x14ac:dyDescent="0.25">
      <c r="A331" s="23"/>
      <c r="B331" s="19"/>
      <c r="C331" s="37"/>
      <c r="D331" s="207"/>
      <c r="E331" s="207"/>
      <c r="F331" s="186">
        <f t="shared" si="209"/>
        <v>0</v>
      </c>
      <c r="G331" s="186">
        <f t="shared" si="210"/>
        <v>0</v>
      </c>
      <c r="H331" s="200"/>
      <c r="I331" s="207"/>
      <c r="J331" s="207"/>
      <c r="K331" s="207"/>
      <c r="L331" s="207"/>
      <c r="M331" s="207"/>
      <c r="N331" s="207"/>
      <c r="O331" s="207"/>
      <c r="P331" s="186">
        <f t="shared" si="211"/>
        <v>0</v>
      </c>
      <c r="Q331" s="186">
        <f t="shared" si="222"/>
        <v>0</v>
      </c>
      <c r="R331" s="684" t="e">
        <f t="shared" si="223"/>
        <v>#DIV/0!</v>
      </c>
      <c r="S331" s="207"/>
      <c r="T331" s="207"/>
      <c r="U331" s="207"/>
      <c r="V331" s="186">
        <f t="shared" si="212"/>
        <v>0</v>
      </c>
      <c r="W331" s="186">
        <f t="shared" si="213"/>
        <v>0</v>
      </c>
      <c r="X331" s="207"/>
      <c r="Y331" s="207"/>
      <c r="Z331" s="207"/>
      <c r="AA331" s="207"/>
      <c r="AB331" s="207"/>
      <c r="AC331" s="207"/>
      <c r="AD331" s="207"/>
      <c r="AE331" s="207"/>
      <c r="AF331" s="186">
        <f t="shared" si="214"/>
        <v>0</v>
      </c>
      <c r="AG331" s="186">
        <f t="shared" si="224"/>
        <v>0</v>
      </c>
      <c r="AH331" s="256" t="e">
        <f t="shared" si="225"/>
        <v>#DIV/0!</v>
      </c>
      <c r="AI331" s="695"/>
      <c r="AJ331" s="207">
        <f t="shared" si="215"/>
        <v>0</v>
      </c>
      <c r="AK331" s="455"/>
      <c r="AL331" s="186">
        <f t="shared" si="216"/>
        <v>0</v>
      </c>
      <c r="AM331" s="186">
        <f t="shared" si="217"/>
        <v>0</v>
      </c>
      <c r="AN331" s="207"/>
      <c r="AO331" s="207"/>
      <c r="AP331" s="207"/>
      <c r="AQ331" s="207"/>
      <c r="AR331" s="207"/>
      <c r="AS331" s="207"/>
      <c r="AT331" s="207"/>
      <c r="AU331" s="241"/>
      <c r="AV331" s="207">
        <f t="shared" si="226"/>
        <v>0</v>
      </c>
      <c r="AW331" s="508" t="e">
        <f t="shared" si="227"/>
        <v>#DIV/0!</v>
      </c>
      <c r="AX331" s="207">
        <f t="shared" si="218"/>
        <v>0</v>
      </c>
      <c r="AY331" s="207">
        <f t="shared" si="219"/>
        <v>0</v>
      </c>
      <c r="AZ331" s="207"/>
      <c r="BA331" s="207"/>
      <c r="BB331" s="207"/>
      <c r="BC331" s="207"/>
      <c r="BD331" s="207"/>
      <c r="BE331" s="207"/>
      <c r="BF331" s="207"/>
      <c r="BG331" s="207"/>
      <c r="BH331" s="186">
        <f t="shared" si="220"/>
        <v>0</v>
      </c>
      <c r="BI331" s="186">
        <f t="shared" si="221"/>
        <v>0</v>
      </c>
      <c r="BJ331" s="207"/>
      <c r="BK331" s="207"/>
      <c r="BL331" s="207"/>
      <c r="BM331" s="207"/>
      <c r="BN331" s="207"/>
      <c r="BO331" s="207"/>
      <c r="BP331" s="207"/>
      <c r="BQ331" s="400"/>
      <c r="BR331" s="413"/>
      <c r="BS331" s="413"/>
      <c r="BT331" s="413"/>
      <c r="BU331" s="413"/>
      <c r="BV331" s="413"/>
      <c r="BW331" s="413"/>
      <c r="BX331" s="413"/>
      <c r="BY331" s="413"/>
    </row>
    <row r="332" spans="1:77" s="21" customFormat="1" x14ac:dyDescent="0.25">
      <c r="A332" s="257">
        <v>19</v>
      </c>
      <c r="B332" s="42" t="s">
        <v>52</v>
      </c>
      <c r="C332" s="37"/>
      <c r="D332" s="207">
        <v>0</v>
      </c>
      <c r="E332" s="207">
        <v>0</v>
      </c>
      <c r="F332" s="186">
        <f t="shared" si="209"/>
        <v>0</v>
      </c>
      <c r="G332" s="186">
        <f t="shared" si="210"/>
        <v>0</v>
      </c>
      <c r="H332" s="200">
        <v>0</v>
      </c>
      <c r="I332" s="207">
        <v>0</v>
      </c>
      <c r="J332" s="207">
        <v>0</v>
      </c>
      <c r="K332" s="207">
        <v>0</v>
      </c>
      <c r="L332" s="207">
        <v>0</v>
      </c>
      <c r="M332" s="207">
        <v>0</v>
      </c>
      <c r="N332" s="207">
        <v>0</v>
      </c>
      <c r="O332" s="207">
        <v>0</v>
      </c>
      <c r="P332" s="186">
        <f t="shared" si="211"/>
        <v>0</v>
      </c>
      <c r="Q332" s="186">
        <f t="shared" si="222"/>
        <v>0</v>
      </c>
      <c r="R332" s="684" t="e">
        <f t="shared" si="223"/>
        <v>#DIV/0!</v>
      </c>
      <c r="S332" s="207">
        <v>0</v>
      </c>
      <c r="T332" s="207">
        <v>0</v>
      </c>
      <c r="U332" s="207">
        <v>0</v>
      </c>
      <c r="V332" s="186">
        <f t="shared" si="212"/>
        <v>0</v>
      </c>
      <c r="W332" s="186">
        <f t="shared" si="213"/>
        <v>0</v>
      </c>
      <c r="X332" s="207">
        <v>0</v>
      </c>
      <c r="Y332" s="207">
        <v>0</v>
      </c>
      <c r="Z332" s="207">
        <v>0</v>
      </c>
      <c r="AA332" s="207">
        <v>0</v>
      </c>
      <c r="AB332" s="207">
        <v>0</v>
      </c>
      <c r="AC332" s="207">
        <v>0</v>
      </c>
      <c r="AD332" s="207">
        <v>0</v>
      </c>
      <c r="AE332" s="207">
        <v>0</v>
      </c>
      <c r="AF332" s="186">
        <f t="shared" si="214"/>
        <v>0</v>
      </c>
      <c r="AG332" s="186">
        <f t="shared" si="224"/>
        <v>0</v>
      </c>
      <c r="AH332" s="256" t="e">
        <f t="shared" si="225"/>
        <v>#DIV/0!</v>
      </c>
      <c r="AI332" s="695"/>
      <c r="AJ332" s="207">
        <f t="shared" si="215"/>
        <v>0</v>
      </c>
      <c r="AK332" s="455"/>
      <c r="AL332" s="186">
        <f t="shared" si="216"/>
        <v>0</v>
      </c>
      <c r="AM332" s="186">
        <f t="shared" si="217"/>
        <v>0</v>
      </c>
      <c r="AN332" s="207">
        <v>0</v>
      </c>
      <c r="AO332" s="207">
        <v>0</v>
      </c>
      <c r="AP332" s="207">
        <v>0</v>
      </c>
      <c r="AQ332" s="207">
        <v>0</v>
      </c>
      <c r="AR332" s="207">
        <v>0</v>
      </c>
      <c r="AS332" s="207">
        <v>0</v>
      </c>
      <c r="AT332" s="207">
        <v>0</v>
      </c>
      <c r="AU332" s="241">
        <v>0</v>
      </c>
      <c r="AV332" s="207">
        <f t="shared" si="226"/>
        <v>0</v>
      </c>
      <c r="AW332" s="508" t="e">
        <f t="shared" si="227"/>
        <v>#DIV/0!</v>
      </c>
      <c r="AX332" s="207">
        <f t="shared" si="218"/>
        <v>0</v>
      </c>
      <c r="AY332" s="207">
        <f t="shared" si="219"/>
        <v>0</v>
      </c>
      <c r="AZ332" s="207">
        <v>0</v>
      </c>
      <c r="BA332" s="207">
        <v>0</v>
      </c>
      <c r="BB332" s="207">
        <v>0</v>
      </c>
      <c r="BC332" s="207">
        <v>0</v>
      </c>
      <c r="BD332" s="207">
        <v>0</v>
      </c>
      <c r="BE332" s="207">
        <v>0</v>
      </c>
      <c r="BF332" s="207">
        <v>0</v>
      </c>
      <c r="BG332" s="207">
        <v>0</v>
      </c>
      <c r="BH332" s="186">
        <f t="shared" si="220"/>
        <v>0</v>
      </c>
      <c r="BI332" s="186">
        <f t="shared" si="221"/>
        <v>0</v>
      </c>
      <c r="BJ332" s="207">
        <v>0</v>
      </c>
      <c r="BK332" s="207">
        <v>0</v>
      </c>
      <c r="BL332" s="207">
        <v>0</v>
      </c>
      <c r="BM332" s="207">
        <v>0</v>
      </c>
      <c r="BN332" s="207">
        <v>0</v>
      </c>
      <c r="BO332" s="207">
        <v>0</v>
      </c>
      <c r="BP332" s="207">
        <v>0</v>
      </c>
      <c r="BQ332" s="400">
        <v>0</v>
      </c>
      <c r="BR332" s="287"/>
      <c r="BS332" s="287"/>
      <c r="BT332" s="287"/>
      <c r="BU332" s="287"/>
      <c r="BV332" s="287"/>
      <c r="BW332" s="287"/>
      <c r="BX332" s="287"/>
      <c r="BY332" s="287"/>
    </row>
    <row r="333" spans="1:77" s="21" customFormat="1" hidden="1" x14ac:dyDescent="0.25">
      <c r="A333" s="23"/>
      <c r="B333" s="41"/>
      <c r="C333" s="450"/>
      <c r="D333" s="427"/>
      <c r="E333" s="427"/>
      <c r="F333" s="440">
        <f t="shared" si="209"/>
        <v>0</v>
      </c>
      <c r="G333" s="440">
        <f t="shared" si="210"/>
        <v>0</v>
      </c>
      <c r="H333" s="200"/>
      <c r="I333" s="200"/>
      <c r="J333" s="200"/>
      <c r="K333" s="200"/>
      <c r="L333" s="200"/>
      <c r="M333" s="200"/>
      <c r="N333" s="200"/>
      <c r="O333" s="200"/>
      <c r="P333" s="186">
        <f t="shared" si="211"/>
        <v>0</v>
      </c>
      <c r="Q333" s="186">
        <f t="shared" si="222"/>
        <v>0</v>
      </c>
      <c r="R333" s="684" t="e">
        <f t="shared" si="223"/>
        <v>#DIV/0!</v>
      </c>
      <c r="S333" s="200"/>
      <c r="T333" s="200"/>
      <c r="U333" s="200"/>
      <c r="V333" s="186">
        <f t="shared" si="212"/>
        <v>0</v>
      </c>
      <c r="W333" s="186">
        <f t="shared" si="213"/>
        <v>0</v>
      </c>
      <c r="X333" s="200"/>
      <c r="Y333" s="200"/>
      <c r="Z333" s="200"/>
      <c r="AA333" s="200"/>
      <c r="AB333" s="200"/>
      <c r="AC333" s="200"/>
      <c r="AD333" s="200"/>
      <c r="AE333" s="200"/>
      <c r="AF333" s="186">
        <f t="shared" si="214"/>
        <v>0</v>
      </c>
      <c r="AG333" s="186">
        <f t="shared" si="224"/>
        <v>0</v>
      </c>
      <c r="AH333" s="256" t="e">
        <f t="shared" si="225"/>
        <v>#DIV/0!</v>
      </c>
      <c r="AI333" s="695"/>
      <c r="AJ333" s="207">
        <f t="shared" si="215"/>
        <v>0</v>
      </c>
      <c r="AK333" s="425"/>
      <c r="AL333" s="440">
        <f t="shared" si="216"/>
        <v>0</v>
      </c>
      <c r="AM333" s="440">
        <f t="shared" si="217"/>
        <v>0</v>
      </c>
      <c r="AN333" s="427"/>
      <c r="AO333" s="427"/>
      <c r="AP333" s="427"/>
      <c r="AQ333" s="427"/>
      <c r="AR333" s="427"/>
      <c r="AS333" s="427"/>
      <c r="AT333" s="427"/>
      <c r="AU333" s="445"/>
      <c r="AV333" s="440">
        <f t="shared" si="226"/>
        <v>0</v>
      </c>
      <c r="AW333" s="441" t="e">
        <f t="shared" si="227"/>
        <v>#DIV/0!</v>
      </c>
      <c r="AX333" s="440">
        <f t="shared" si="218"/>
        <v>0</v>
      </c>
      <c r="AY333" s="440">
        <f t="shared" si="219"/>
        <v>0</v>
      </c>
      <c r="AZ333" s="427"/>
      <c r="BA333" s="427"/>
      <c r="BB333" s="427"/>
      <c r="BC333" s="427"/>
      <c r="BD333" s="427"/>
      <c r="BE333" s="427"/>
      <c r="BF333" s="427"/>
      <c r="BG333" s="427"/>
      <c r="BH333" s="440">
        <f t="shared" si="220"/>
        <v>0</v>
      </c>
      <c r="BI333" s="440">
        <f t="shared" si="221"/>
        <v>0</v>
      </c>
      <c r="BJ333" s="427"/>
      <c r="BK333" s="427"/>
      <c r="BL333" s="427"/>
      <c r="BM333" s="427"/>
      <c r="BN333" s="427"/>
      <c r="BO333" s="427"/>
      <c r="BP333" s="427"/>
      <c r="BQ333" s="446"/>
      <c r="BR333" s="413"/>
      <c r="BS333" s="413"/>
      <c r="BT333" s="413"/>
      <c r="BU333" s="413"/>
      <c r="BV333" s="413"/>
      <c r="BW333" s="413"/>
      <c r="BX333" s="413"/>
      <c r="BY333" s="413"/>
    </row>
    <row r="334" spans="1:77" s="21" customFormat="1" ht="31.5" x14ac:dyDescent="0.25">
      <c r="A334" s="516" t="s">
        <v>58</v>
      </c>
      <c r="B334" s="251" t="s">
        <v>59</v>
      </c>
      <c r="C334" s="251"/>
      <c r="D334" s="517">
        <f>D335+D356</f>
        <v>0</v>
      </c>
      <c r="E334" s="517">
        <f>E335+E356</f>
        <v>0</v>
      </c>
      <c r="F334" s="517">
        <f t="shared" si="209"/>
        <v>0</v>
      </c>
      <c r="G334" s="517">
        <f t="shared" si="210"/>
        <v>0</v>
      </c>
      <c r="H334" s="517">
        <f t="shared" ref="H334:O334" si="244">H335+H356</f>
        <v>0</v>
      </c>
      <c r="I334" s="517">
        <f t="shared" si="244"/>
        <v>0</v>
      </c>
      <c r="J334" s="517">
        <f t="shared" si="244"/>
        <v>0</v>
      </c>
      <c r="K334" s="517">
        <f t="shared" si="244"/>
        <v>0</v>
      </c>
      <c r="L334" s="517">
        <f t="shared" si="244"/>
        <v>0</v>
      </c>
      <c r="M334" s="517">
        <f t="shared" si="244"/>
        <v>0</v>
      </c>
      <c r="N334" s="517">
        <f t="shared" si="244"/>
        <v>0</v>
      </c>
      <c r="O334" s="517">
        <f t="shared" si="244"/>
        <v>0</v>
      </c>
      <c r="P334" s="517">
        <f t="shared" si="211"/>
        <v>0</v>
      </c>
      <c r="Q334" s="517">
        <f t="shared" si="222"/>
        <v>0</v>
      </c>
      <c r="R334" s="685" t="e">
        <f t="shared" si="223"/>
        <v>#DIV/0!</v>
      </c>
      <c r="S334" s="517">
        <f>S335+S356</f>
        <v>0</v>
      </c>
      <c r="T334" s="517">
        <f>T335+T356</f>
        <v>0</v>
      </c>
      <c r="U334" s="517">
        <f>U335+U356</f>
        <v>0</v>
      </c>
      <c r="V334" s="517">
        <f t="shared" si="212"/>
        <v>0</v>
      </c>
      <c r="W334" s="517">
        <f t="shared" si="213"/>
        <v>0</v>
      </c>
      <c r="X334" s="517">
        <f t="shared" ref="X334:AE334" si="245">X335+X356</f>
        <v>0</v>
      </c>
      <c r="Y334" s="517">
        <f t="shared" si="245"/>
        <v>0</v>
      </c>
      <c r="Z334" s="517">
        <f t="shared" si="245"/>
        <v>0</v>
      </c>
      <c r="AA334" s="517">
        <f t="shared" si="245"/>
        <v>0</v>
      </c>
      <c r="AB334" s="517">
        <f t="shared" si="245"/>
        <v>0</v>
      </c>
      <c r="AC334" s="517">
        <f t="shared" si="245"/>
        <v>0</v>
      </c>
      <c r="AD334" s="517">
        <f t="shared" si="245"/>
        <v>0</v>
      </c>
      <c r="AE334" s="517">
        <f t="shared" si="245"/>
        <v>0</v>
      </c>
      <c r="AF334" s="517">
        <f t="shared" si="214"/>
        <v>0</v>
      </c>
      <c r="AG334" s="517">
        <f t="shared" si="224"/>
        <v>0</v>
      </c>
      <c r="AH334" s="688" t="e">
        <f t="shared" si="225"/>
        <v>#DIV/0!</v>
      </c>
      <c r="AI334" s="698"/>
      <c r="AJ334" s="517">
        <f t="shared" si="215"/>
        <v>0</v>
      </c>
      <c r="AK334" s="600"/>
      <c r="AL334" s="517">
        <f t="shared" si="216"/>
        <v>0</v>
      </c>
      <c r="AM334" s="517">
        <f t="shared" si="217"/>
        <v>0</v>
      </c>
      <c r="AN334" s="517">
        <f t="shared" ref="AN334:AU334" si="246">AN335+AN356</f>
        <v>0</v>
      </c>
      <c r="AO334" s="517">
        <f t="shared" si="246"/>
        <v>0</v>
      </c>
      <c r="AP334" s="517">
        <f t="shared" si="246"/>
        <v>0</v>
      </c>
      <c r="AQ334" s="517">
        <f t="shared" si="246"/>
        <v>0</v>
      </c>
      <c r="AR334" s="517">
        <f t="shared" si="246"/>
        <v>0</v>
      </c>
      <c r="AS334" s="517">
        <f t="shared" si="246"/>
        <v>0</v>
      </c>
      <c r="AT334" s="517">
        <f t="shared" si="246"/>
        <v>0</v>
      </c>
      <c r="AU334" s="517">
        <f t="shared" si="246"/>
        <v>0</v>
      </c>
      <c r="AV334" s="192">
        <f t="shared" si="226"/>
        <v>0</v>
      </c>
      <c r="AW334" s="599" t="e">
        <f t="shared" si="227"/>
        <v>#DIV/0!</v>
      </c>
      <c r="AX334" s="517">
        <f t="shared" si="218"/>
        <v>0</v>
      </c>
      <c r="AY334" s="517">
        <f t="shared" si="219"/>
        <v>0</v>
      </c>
      <c r="AZ334" s="517">
        <f t="shared" ref="AZ334:BG334" si="247">AZ335+AZ356</f>
        <v>0</v>
      </c>
      <c r="BA334" s="517">
        <f t="shared" si="247"/>
        <v>0</v>
      </c>
      <c r="BB334" s="517">
        <f t="shared" si="247"/>
        <v>0</v>
      </c>
      <c r="BC334" s="517">
        <f t="shared" si="247"/>
        <v>0</v>
      </c>
      <c r="BD334" s="517">
        <f t="shared" si="247"/>
        <v>0</v>
      </c>
      <c r="BE334" s="517">
        <f t="shared" si="247"/>
        <v>0</v>
      </c>
      <c r="BF334" s="517">
        <f t="shared" si="247"/>
        <v>0</v>
      </c>
      <c r="BG334" s="517">
        <f t="shared" si="247"/>
        <v>0</v>
      </c>
      <c r="BH334" s="517">
        <f t="shared" si="220"/>
        <v>0</v>
      </c>
      <c r="BI334" s="517">
        <f t="shared" si="221"/>
        <v>0</v>
      </c>
      <c r="BJ334" s="517">
        <f t="shared" ref="BJ334:BQ334" si="248">BJ335+BJ356</f>
        <v>0</v>
      </c>
      <c r="BK334" s="517">
        <f t="shared" si="248"/>
        <v>0</v>
      </c>
      <c r="BL334" s="517">
        <f t="shared" si="248"/>
        <v>0</v>
      </c>
      <c r="BM334" s="517">
        <f t="shared" si="248"/>
        <v>0</v>
      </c>
      <c r="BN334" s="517">
        <f t="shared" si="248"/>
        <v>0</v>
      </c>
      <c r="BO334" s="517">
        <f t="shared" si="248"/>
        <v>0</v>
      </c>
      <c r="BP334" s="517">
        <f t="shared" si="248"/>
        <v>0</v>
      </c>
      <c r="BQ334" s="606">
        <f t="shared" si="248"/>
        <v>0</v>
      </c>
      <c r="BR334" s="287"/>
      <c r="BS334" s="287"/>
      <c r="BT334" s="287"/>
      <c r="BU334" s="287"/>
      <c r="BV334" s="287"/>
      <c r="BW334" s="287"/>
      <c r="BX334" s="287"/>
      <c r="BY334" s="287"/>
    </row>
    <row r="335" spans="1:77" s="21" customFormat="1" x14ac:dyDescent="0.25">
      <c r="A335" s="34" t="s">
        <v>60</v>
      </c>
      <c r="B335" s="33" t="s">
        <v>39</v>
      </c>
      <c r="C335" s="460"/>
      <c r="D335" s="461">
        <f>D336+D338+D340+D342+D344+D346+D348+D350+D352+D354</f>
        <v>0</v>
      </c>
      <c r="E335" s="461">
        <f t="shared" ref="E335:BP335" si="249">E336+E338+E340+E342+E344+E346+E348+E350+E352+E354</f>
        <v>0</v>
      </c>
      <c r="F335" s="461">
        <f t="shared" si="249"/>
        <v>0</v>
      </c>
      <c r="G335" s="461">
        <f t="shared" si="249"/>
        <v>0</v>
      </c>
      <c r="H335" s="461">
        <f t="shared" si="249"/>
        <v>0</v>
      </c>
      <c r="I335" s="461">
        <f t="shared" si="249"/>
        <v>0</v>
      </c>
      <c r="J335" s="461">
        <f t="shared" si="249"/>
        <v>0</v>
      </c>
      <c r="K335" s="461">
        <f t="shared" si="249"/>
        <v>0</v>
      </c>
      <c r="L335" s="461">
        <f t="shared" si="249"/>
        <v>0</v>
      </c>
      <c r="M335" s="461">
        <f t="shared" si="249"/>
        <v>0</v>
      </c>
      <c r="N335" s="461">
        <f t="shared" si="249"/>
        <v>0</v>
      </c>
      <c r="O335" s="461">
        <f t="shared" si="249"/>
        <v>0</v>
      </c>
      <c r="P335" s="461">
        <f t="shared" si="249"/>
        <v>0</v>
      </c>
      <c r="Q335" s="461">
        <f t="shared" si="222"/>
        <v>0</v>
      </c>
      <c r="R335" s="461" t="e">
        <f t="shared" si="223"/>
        <v>#DIV/0!</v>
      </c>
      <c r="S335" s="461">
        <f t="shared" si="249"/>
        <v>0</v>
      </c>
      <c r="T335" s="461">
        <f t="shared" si="249"/>
        <v>0</v>
      </c>
      <c r="U335" s="461">
        <f t="shared" si="249"/>
        <v>0</v>
      </c>
      <c r="V335" s="461">
        <f t="shared" si="249"/>
        <v>0</v>
      </c>
      <c r="W335" s="461">
        <f t="shared" si="249"/>
        <v>0</v>
      </c>
      <c r="X335" s="461">
        <f t="shared" si="249"/>
        <v>0</v>
      </c>
      <c r="Y335" s="461">
        <f t="shared" si="249"/>
        <v>0</v>
      </c>
      <c r="Z335" s="461">
        <f t="shared" si="249"/>
        <v>0</v>
      </c>
      <c r="AA335" s="461">
        <f t="shared" si="249"/>
        <v>0</v>
      </c>
      <c r="AB335" s="461">
        <f t="shared" si="249"/>
        <v>0</v>
      </c>
      <c r="AC335" s="461">
        <f t="shared" si="249"/>
        <v>0</v>
      </c>
      <c r="AD335" s="461">
        <f t="shared" si="249"/>
        <v>0</v>
      </c>
      <c r="AE335" s="461">
        <f t="shared" si="249"/>
        <v>0</v>
      </c>
      <c r="AF335" s="461">
        <f t="shared" si="249"/>
        <v>0</v>
      </c>
      <c r="AG335" s="461">
        <f t="shared" si="224"/>
        <v>0</v>
      </c>
      <c r="AH335" s="461" t="e">
        <f t="shared" si="225"/>
        <v>#DIV/0!</v>
      </c>
      <c r="AI335" s="461"/>
      <c r="AJ335" s="461">
        <f t="shared" si="249"/>
        <v>0</v>
      </c>
      <c r="AK335" s="461">
        <f t="shared" si="249"/>
        <v>0</v>
      </c>
      <c r="AL335" s="461">
        <f t="shared" si="249"/>
        <v>0</v>
      </c>
      <c r="AM335" s="461">
        <f t="shared" si="249"/>
        <v>0</v>
      </c>
      <c r="AN335" s="461">
        <f t="shared" si="249"/>
        <v>0</v>
      </c>
      <c r="AO335" s="461">
        <f t="shared" si="249"/>
        <v>0</v>
      </c>
      <c r="AP335" s="461">
        <f t="shared" si="249"/>
        <v>0</v>
      </c>
      <c r="AQ335" s="461">
        <f t="shared" si="249"/>
        <v>0</v>
      </c>
      <c r="AR335" s="461">
        <f t="shared" si="249"/>
        <v>0</v>
      </c>
      <c r="AS335" s="461">
        <f t="shared" si="249"/>
        <v>0</v>
      </c>
      <c r="AT335" s="461">
        <f t="shared" si="249"/>
        <v>0</v>
      </c>
      <c r="AU335" s="461">
        <f t="shared" si="249"/>
        <v>0</v>
      </c>
      <c r="AV335" s="461">
        <f t="shared" si="226"/>
        <v>0</v>
      </c>
      <c r="AW335" s="461" t="e">
        <f t="shared" si="227"/>
        <v>#DIV/0!</v>
      </c>
      <c r="AX335" s="461">
        <f t="shared" si="249"/>
        <v>0</v>
      </c>
      <c r="AY335" s="461">
        <f t="shared" si="249"/>
        <v>0</v>
      </c>
      <c r="AZ335" s="461">
        <f t="shared" si="249"/>
        <v>0</v>
      </c>
      <c r="BA335" s="461">
        <f t="shared" si="249"/>
        <v>0</v>
      </c>
      <c r="BB335" s="461">
        <f t="shared" si="249"/>
        <v>0</v>
      </c>
      <c r="BC335" s="461">
        <f t="shared" si="249"/>
        <v>0</v>
      </c>
      <c r="BD335" s="461">
        <f t="shared" si="249"/>
        <v>0</v>
      </c>
      <c r="BE335" s="461">
        <f t="shared" si="249"/>
        <v>0</v>
      </c>
      <c r="BF335" s="461">
        <f t="shared" si="249"/>
        <v>0</v>
      </c>
      <c r="BG335" s="461">
        <f t="shared" si="249"/>
        <v>0</v>
      </c>
      <c r="BH335" s="461">
        <f t="shared" si="249"/>
        <v>0</v>
      </c>
      <c r="BI335" s="461">
        <f t="shared" si="249"/>
        <v>0</v>
      </c>
      <c r="BJ335" s="461">
        <f t="shared" si="249"/>
        <v>0</v>
      </c>
      <c r="BK335" s="461">
        <f t="shared" si="249"/>
        <v>0</v>
      </c>
      <c r="BL335" s="461">
        <f t="shared" si="249"/>
        <v>0</v>
      </c>
      <c r="BM335" s="461">
        <f t="shared" si="249"/>
        <v>0</v>
      </c>
      <c r="BN335" s="461">
        <f t="shared" si="249"/>
        <v>0</v>
      </c>
      <c r="BO335" s="461">
        <f t="shared" si="249"/>
        <v>0</v>
      </c>
      <c r="BP335" s="461">
        <f t="shared" si="249"/>
        <v>0</v>
      </c>
      <c r="BQ335" s="461">
        <f t="shared" ref="BQ335" si="250">BQ336+BQ338+BQ340+BQ342+BQ344+BQ346+BQ348+BQ350+BQ352+BQ354</f>
        <v>0</v>
      </c>
      <c r="BR335" s="287"/>
      <c r="BS335" s="287"/>
      <c r="BT335" s="287"/>
      <c r="BU335" s="287"/>
      <c r="BV335" s="287"/>
      <c r="BW335" s="287"/>
      <c r="BX335" s="287"/>
      <c r="BY335" s="287"/>
    </row>
    <row r="336" spans="1:77" s="21" customFormat="1" x14ac:dyDescent="0.25">
      <c r="A336" s="257">
        <v>1</v>
      </c>
      <c r="B336" s="42" t="s">
        <v>23</v>
      </c>
      <c r="C336" s="37"/>
      <c r="D336" s="207"/>
      <c r="E336" s="207"/>
      <c r="F336" s="186">
        <f t="shared" ref="F336:F397" si="251">H336+J336+L336+N336</f>
        <v>0</v>
      </c>
      <c r="G336" s="186">
        <f t="shared" ref="G336:G397" si="252">I336+K336+M336+O336</f>
        <v>0</v>
      </c>
      <c r="H336" s="207"/>
      <c r="I336" s="207"/>
      <c r="J336" s="207"/>
      <c r="K336" s="207"/>
      <c r="L336" s="207"/>
      <c r="M336" s="207"/>
      <c r="N336" s="207"/>
      <c r="O336" s="207"/>
      <c r="P336" s="186">
        <f t="shared" ref="P336:P397" si="253">E336-G336</f>
        <v>0</v>
      </c>
      <c r="Q336" s="186">
        <f t="shared" si="222"/>
        <v>0</v>
      </c>
      <c r="R336" s="684" t="e">
        <f t="shared" si="223"/>
        <v>#DIV/0!</v>
      </c>
      <c r="S336" s="207"/>
      <c r="T336" s="207"/>
      <c r="U336" s="207"/>
      <c r="V336" s="186">
        <f t="shared" ref="V336:V397" si="254">X336+Z336+AB336+AD336</f>
        <v>0</v>
      </c>
      <c r="W336" s="186">
        <f t="shared" ref="W336:W397" si="255">Y336+AA336+AC336+AE336</f>
        <v>0</v>
      </c>
      <c r="X336" s="207"/>
      <c r="Y336" s="207"/>
      <c r="Z336" s="207"/>
      <c r="AA336" s="207"/>
      <c r="AB336" s="207"/>
      <c r="AC336" s="207"/>
      <c r="AD336" s="207"/>
      <c r="AE336" s="207"/>
      <c r="AF336" s="186">
        <f t="shared" ref="AF336:AF397" si="256">D336/1.18-U336-W336</f>
        <v>0</v>
      </c>
      <c r="AG336" s="186">
        <f t="shared" si="224"/>
        <v>0</v>
      </c>
      <c r="AH336" s="256" t="e">
        <f t="shared" si="225"/>
        <v>#DIV/0!</v>
      </c>
      <c r="AI336" s="695"/>
      <c r="AJ336" s="207">
        <f t="shared" ref="AJ336:AJ397" si="257">U336+W336-AM336</f>
        <v>0</v>
      </c>
      <c r="AK336" s="455"/>
      <c r="AL336" s="186">
        <f t="shared" ref="AL336:AL397" si="258">AN336+AP336+AR336+AT336</f>
        <v>0</v>
      </c>
      <c r="AM336" s="186">
        <f t="shared" ref="AM336:AM397" si="259">AO336+AQ336+AS336+AU336</f>
        <v>0</v>
      </c>
      <c r="AN336" s="207"/>
      <c r="AO336" s="207"/>
      <c r="AP336" s="207"/>
      <c r="AQ336" s="207"/>
      <c r="AR336" s="207"/>
      <c r="AS336" s="207"/>
      <c r="AT336" s="207"/>
      <c r="AU336" s="241"/>
      <c r="AV336" s="207">
        <f t="shared" si="226"/>
        <v>0</v>
      </c>
      <c r="AW336" s="508" t="e">
        <f t="shared" si="227"/>
        <v>#DIV/0!</v>
      </c>
      <c r="AX336" s="207">
        <f t="shared" ref="AX336:AX397" si="260">AZ336+BB336+BD336+BF336</f>
        <v>0</v>
      </c>
      <c r="AY336" s="207">
        <f t="shared" ref="AY336:AY397" si="261">BA336+BC336+BE336+BG336</f>
        <v>0</v>
      </c>
      <c r="AZ336" s="207"/>
      <c r="BA336" s="207"/>
      <c r="BB336" s="207"/>
      <c r="BC336" s="207"/>
      <c r="BD336" s="207"/>
      <c r="BE336" s="207"/>
      <c r="BF336" s="207"/>
      <c r="BG336" s="207"/>
      <c r="BH336" s="186">
        <f t="shared" ref="BH336:BH397" si="262">BJ336+BL336+BN336+BP336</f>
        <v>0</v>
      </c>
      <c r="BI336" s="186">
        <f t="shared" ref="BI336:BI397" si="263">BK336+BM336+BO336+BQ336</f>
        <v>0</v>
      </c>
      <c r="BJ336" s="207"/>
      <c r="BK336" s="207"/>
      <c r="BL336" s="207"/>
      <c r="BM336" s="207"/>
      <c r="BN336" s="207"/>
      <c r="BO336" s="207"/>
      <c r="BP336" s="207"/>
      <c r="BQ336" s="400"/>
      <c r="BR336" s="287"/>
      <c r="BS336" s="287"/>
      <c r="BT336" s="287"/>
      <c r="BU336" s="287"/>
      <c r="BV336" s="287"/>
      <c r="BW336" s="287"/>
      <c r="BX336" s="287"/>
      <c r="BY336" s="287"/>
    </row>
    <row r="337" spans="1:77" s="21" customFormat="1" hidden="1" x14ac:dyDescent="0.25">
      <c r="A337" s="23"/>
      <c r="B337" s="19"/>
      <c r="C337" s="37"/>
      <c r="D337" s="200"/>
      <c r="E337" s="200"/>
      <c r="F337" s="186">
        <f t="shared" si="251"/>
        <v>0</v>
      </c>
      <c r="G337" s="186">
        <f t="shared" si="252"/>
        <v>0</v>
      </c>
      <c r="H337" s="200"/>
      <c r="I337" s="200"/>
      <c r="J337" s="200"/>
      <c r="K337" s="200"/>
      <c r="L337" s="200"/>
      <c r="M337" s="200"/>
      <c r="N337" s="200"/>
      <c r="O337" s="200"/>
      <c r="P337" s="186">
        <f t="shared" si="253"/>
        <v>0</v>
      </c>
      <c r="Q337" s="186">
        <f t="shared" si="222"/>
        <v>0</v>
      </c>
      <c r="R337" s="684" t="e">
        <f t="shared" si="223"/>
        <v>#DIV/0!</v>
      </c>
      <c r="S337" s="200"/>
      <c r="T337" s="200"/>
      <c r="U337" s="200"/>
      <c r="V337" s="186">
        <f t="shared" si="254"/>
        <v>0</v>
      </c>
      <c r="W337" s="186">
        <f t="shared" si="255"/>
        <v>0</v>
      </c>
      <c r="X337" s="200"/>
      <c r="Y337" s="200"/>
      <c r="Z337" s="200"/>
      <c r="AA337" s="200"/>
      <c r="AB337" s="200"/>
      <c r="AC337" s="200"/>
      <c r="AD337" s="200"/>
      <c r="AE337" s="200"/>
      <c r="AF337" s="186">
        <f t="shared" si="256"/>
        <v>0</v>
      </c>
      <c r="AG337" s="186">
        <f t="shared" si="224"/>
        <v>0</v>
      </c>
      <c r="AH337" s="256" t="e">
        <f t="shared" si="225"/>
        <v>#DIV/0!</v>
      </c>
      <c r="AI337" s="695"/>
      <c r="AJ337" s="207">
        <f t="shared" si="257"/>
        <v>0</v>
      </c>
      <c r="AK337" s="455"/>
      <c r="AL337" s="186">
        <f t="shared" si="258"/>
        <v>0</v>
      </c>
      <c r="AM337" s="186">
        <f t="shared" si="259"/>
        <v>0</v>
      </c>
      <c r="AN337" s="200"/>
      <c r="AO337" s="200"/>
      <c r="AP337" s="200"/>
      <c r="AQ337" s="200"/>
      <c r="AR337" s="200"/>
      <c r="AS337" s="200"/>
      <c r="AT337" s="200"/>
      <c r="AU337" s="238"/>
      <c r="AV337" s="207">
        <f t="shared" si="226"/>
        <v>0</v>
      </c>
      <c r="AW337" s="508" t="e">
        <f t="shared" si="227"/>
        <v>#DIV/0!</v>
      </c>
      <c r="AX337" s="207">
        <f t="shared" si="260"/>
        <v>0</v>
      </c>
      <c r="AY337" s="207">
        <f t="shared" si="261"/>
        <v>0</v>
      </c>
      <c r="AZ337" s="200"/>
      <c r="BA337" s="200"/>
      <c r="BB337" s="200"/>
      <c r="BC337" s="200"/>
      <c r="BD337" s="200"/>
      <c r="BE337" s="200"/>
      <c r="BF337" s="200"/>
      <c r="BG337" s="200"/>
      <c r="BH337" s="186">
        <f t="shared" si="262"/>
        <v>0</v>
      </c>
      <c r="BI337" s="186">
        <f t="shared" si="263"/>
        <v>0</v>
      </c>
      <c r="BJ337" s="200"/>
      <c r="BK337" s="200"/>
      <c r="BL337" s="200"/>
      <c r="BM337" s="200"/>
      <c r="BN337" s="200"/>
      <c r="BO337" s="200"/>
      <c r="BP337" s="200"/>
      <c r="BQ337" s="397"/>
      <c r="BR337" s="413"/>
      <c r="BS337" s="413"/>
      <c r="BT337" s="413"/>
      <c r="BU337" s="413"/>
      <c r="BV337" s="413"/>
      <c r="BW337" s="413"/>
      <c r="BX337" s="413"/>
      <c r="BY337" s="413"/>
    </row>
    <row r="338" spans="1:77" x14ac:dyDescent="0.25">
      <c r="A338" s="257">
        <v>2</v>
      </c>
      <c r="B338" s="42" t="s">
        <v>46</v>
      </c>
      <c r="C338" s="391"/>
      <c r="D338" s="212">
        <f t="shared" ref="D338:AE338" si="264">SUM(D339:D339)</f>
        <v>0</v>
      </c>
      <c r="E338" s="212">
        <f t="shared" si="264"/>
        <v>0</v>
      </c>
      <c r="F338" s="148">
        <f t="shared" si="251"/>
        <v>0</v>
      </c>
      <c r="G338" s="148">
        <f t="shared" si="252"/>
        <v>0</v>
      </c>
      <c r="H338" s="212">
        <f t="shared" si="264"/>
        <v>0</v>
      </c>
      <c r="I338" s="212">
        <f t="shared" si="264"/>
        <v>0</v>
      </c>
      <c r="J338" s="212">
        <f t="shared" si="264"/>
        <v>0</v>
      </c>
      <c r="K338" s="212">
        <f t="shared" si="264"/>
        <v>0</v>
      </c>
      <c r="L338" s="212">
        <f t="shared" si="264"/>
        <v>0</v>
      </c>
      <c r="M338" s="212">
        <f t="shared" si="264"/>
        <v>0</v>
      </c>
      <c r="N338" s="212">
        <f t="shared" si="264"/>
        <v>0</v>
      </c>
      <c r="O338" s="212">
        <f t="shared" si="264"/>
        <v>0</v>
      </c>
      <c r="P338" s="148">
        <f t="shared" si="253"/>
        <v>0</v>
      </c>
      <c r="Q338" s="148">
        <f t="shared" si="222"/>
        <v>0</v>
      </c>
      <c r="R338" s="684" t="e">
        <f t="shared" si="223"/>
        <v>#DIV/0!</v>
      </c>
      <c r="S338" s="212">
        <f t="shared" si="264"/>
        <v>0</v>
      </c>
      <c r="T338" s="212">
        <f t="shared" si="264"/>
        <v>0</v>
      </c>
      <c r="U338" s="212">
        <f t="shared" si="264"/>
        <v>0</v>
      </c>
      <c r="V338" s="148">
        <f t="shared" si="254"/>
        <v>0</v>
      </c>
      <c r="W338" s="148">
        <f t="shared" si="255"/>
        <v>0</v>
      </c>
      <c r="X338" s="212">
        <f t="shared" si="264"/>
        <v>0</v>
      </c>
      <c r="Y338" s="212">
        <f t="shared" si="264"/>
        <v>0</v>
      </c>
      <c r="Z338" s="212">
        <f t="shared" si="264"/>
        <v>0</v>
      </c>
      <c r="AA338" s="212">
        <f t="shared" si="264"/>
        <v>0</v>
      </c>
      <c r="AB338" s="212">
        <f t="shared" si="264"/>
        <v>0</v>
      </c>
      <c r="AC338" s="212">
        <f t="shared" si="264"/>
        <v>0</v>
      </c>
      <c r="AD338" s="212">
        <f t="shared" si="264"/>
        <v>0</v>
      </c>
      <c r="AE338" s="212">
        <f t="shared" si="264"/>
        <v>0</v>
      </c>
      <c r="AF338" s="148">
        <f t="shared" si="256"/>
        <v>0</v>
      </c>
      <c r="AG338" s="148">
        <f t="shared" si="224"/>
        <v>0</v>
      </c>
      <c r="AH338" s="684" t="e">
        <f t="shared" si="225"/>
        <v>#DIV/0!</v>
      </c>
      <c r="AI338" s="695"/>
      <c r="AJ338" s="212">
        <f t="shared" si="257"/>
        <v>0</v>
      </c>
      <c r="AK338" s="455"/>
      <c r="AL338" s="148">
        <f t="shared" si="258"/>
        <v>0</v>
      </c>
      <c r="AM338" s="148">
        <f t="shared" si="259"/>
        <v>0</v>
      </c>
      <c r="AN338" s="212">
        <f t="shared" ref="AN338:BO338" si="265">SUM(AN339:AN339)</f>
        <v>0</v>
      </c>
      <c r="AO338" s="212">
        <f t="shared" si="265"/>
        <v>0</v>
      </c>
      <c r="AP338" s="212">
        <f t="shared" si="265"/>
        <v>0</v>
      </c>
      <c r="AQ338" s="212">
        <f t="shared" si="265"/>
        <v>0</v>
      </c>
      <c r="AR338" s="212">
        <f t="shared" si="265"/>
        <v>0</v>
      </c>
      <c r="AS338" s="212">
        <f t="shared" si="265"/>
        <v>0</v>
      </c>
      <c r="AT338" s="212">
        <f t="shared" si="265"/>
        <v>0</v>
      </c>
      <c r="AU338" s="273">
        <f t="shared" si="265"/>
        <v>0</v>
      </c>
      <c r="AV338" s="212">
        <f t="shared" si="226"/>
        <v>0</v>
      </c>
      <c r="AW338" s="510" t="e">
        <f t="shared" si="227"/>
        <v>#DIV/0!</v>
      </c>
      <c r="AX338" s="212">
        <f t="shared" si="260"/>
        <v>0</v>
      </c>
      <c r="AY338" s="212">
        <f t="shared" si="261"/>
        <v>0</v>
      </c>
      <c r="AZ338" s="212">
        <f t="shared" si="265"/>
        <v>0</v>
      </c>
      <c r="BA338" s="212">
        <f t="shared" si="265"/>
        <v>0</v>
      </c>
      <c r="BB338" s="212">
        <f t="shared" si="265"/>
        <v>0</v>
      </c>
      <c r="BC338" s="212">
        <f t="shared" si="265"/>
        <v>0</v>
      </c>
      <c r="BD338" s="212">
        <f t="shared" si="265"/>
        <v>0</v>
      </c>
      <c r="BE338" s="212">
        <f t="shared" si="265"/>
        <v>0</v>
      </c>
      <c r="BF338" s="212">
        <f t="shared" si="265"/>
        <v>0</v>
      </c>
      <c r="BG338" s="212">
        <f t="shared" si="265"/>
        <v>0</v>
      </c>
      <c r="BH338" s="148">
        <f t="shared" si="262"/>
        <v>0</v>
      </c>
      <c r="BI338" s="148">
        <f t="shared" si="263"/>
        <v>0</v>
      </c>
      <c r="BJ338" s="212">
        <f t="shared" si="265"/>
        <v>0</v>
      </c>
      <c r="BK338" s="212">
        <f t="shared" si="265"/>
        <v>0</v>
      </c>
      <c r="BL338" s="212">
        <f t="shared" si="265"/>
        <v>0</v>
      </c>
      <c r="BM338" s="212">
        <f t="shared" si="265"/>
        <v>0</v>
      </c>
      <c r="BN338" s="212">
        <f t="shared" si="265"/>
        <v>0</v>
      </c>
      <c r="BO338" s="212">
        <f t="shared" si="265"/>
        <v>0</v>
      </c>
      <c r="BP338" s="212">
        <f t="shared" ref="BP338:BQ338" si="266">SUM(BP339:BP339)</f>
        <v>0</v>
      </c>
      <c r="BQ338" s="399">
        <f t="shared" si="266"/>
        <v>0</v>
      </c>
      <c r="BR338" s="287"/>
      <c r="BS338" s="287"/>
      <c r="BT338" s="287"/>
      <c r="BU338" s="287"/>
      <c r="BV338" s="287"/>
      <c r="BW338" s="287"/>
      <c r="BX338" s="287"/>
      <c r="BY338" s="287"/>
    </row>
    <row r="339" spans="1:77" s="47" customFormat="1" hidden="1" x14ac:dyDescent="0.25">
      <c r="A339" s="73"/>
      <c r="B339" s="250"/>
      <c r="C339" s="45"/>
      <c r="D339" s="211"/>
      <c r="E339" s="207"/>
      <c r="F339" s="186">
        <f t="shared" si="251"/>
        <v>0</v>
      </c>
      <c r="G339" s="186">
        <f t="shared" si="252"/>
        <v>0</v>
      </c>
      <c r="H339" s="207"/>
      <c r="I339" s="207"/>
      <c r="J339" s="207"/>
      <c r="K339" s="207"/>
      <c r="L339" s="207"/>
      <c r="M339" s="207"/>
      <c r="N339" s="207"/>
      <c r="O339" s="207"/>
      <c r="P339" s="186">
        <f t="shared" si="253"/>
        <v>0</v>
      </c>
      <c r="Q339" s="186">
        <f t="shared" si="222"/>
        <v>0</v>
      </c>
      <c r="R339" s="684" t="e">
        <f t="shared" si="223"/>
        <v>#DIV/0!</v>
      </c>
      <c r="S339" s="207"/>
      <c r="T339" s="207"/>
      <c r="U339" s="207"/>
      <c r="V339" s="186">
        <f t="shared" si="254"/>
        <v>0</v>
      </c>
      <c r="W339" s="186">
        <f t="shared" si="255"/>
        <v>0</v>
      </c>
      <c r="X339" s="207"/>
      <c r="Y339" s="207"/>
      <c r="Z339" s="207"/>
      <c r="AA339" s="207"/>
      <c r="AB339" s="207"/>
      <c r="AC339" s="207"/>
      <c r="AD339" s="207"/>
      <c r="AE339" s="207"/>
      <c r="AF339" s="186">
        <f t="shared" si="256"/>
        <v>0</v>
      </c>
      <c r="AG339" s="186">
        <f t="shared" si="224"/>
        <v>0</v>
      </c>
      <c r="AH339" s="256" t="e">
        <f t="shared" si="225"/>
        <v>#DIV/0!</v>
      </c>
      <c r="AI339" s="695"/>
      <c r="AJ339" s="207">
        <f t="shared" si="257"/>
        <v>0</v>
      </c>
      <c r="AK339" s="455"/>
      <c r="AL339" s="186">
        <f t="shared" si="258"/>
        <v>0</v>
      </c>
      <c r="AM339" s="186">
        <f t="shared" si="259"/>
        <v>0</v>
      </c>
      <c r="AN339" s="207"/>
      <c r="AO339" s="207"/>
      <c r="AP339" s="207"/>
      <c r="AQ339" s="207"/>
      <c r="AR339" s="207"/>
      <c r="AS339" s="207"/>
      <c r="AT339" s="207"/>
      <c r="AU339" s="241"/>
      <c r="AV339" s="207">
        <f t="shared" si="226"/>
        <v>0</v>
      </c>
      <c r="AW339" s="508" t="e">
        <f t="shared" si="227"/>
        <v>#DIV/0!</v>
      </c>
      <c r="AX339" s="207">
        <f t="shared" si="260"/>
        <v>0</v>
      </c>
      <c r="AY339" s="207">
        <f t="shared" si="261"/>
        <v>0</v>
      </c>
      <c r="AZ339" s="207"/>
      <c r="BA339" s="207"/>
      <c r="BB339" s="207"/>
      <c r="BC339" s="207"/>
      <c r="BD339" s="207"/>
      <c r="BE339" s="207"/>
      <c r="BF339" s="207"/>
      <c r="BG339" s="207"/>
      <c r="BH339" s="186">
        <f t="shared" si="262"/>
        <v>0</v>
      </c>
      <c r="BI339" s="186">
        <f t="shared" si="263"/>
        <v>0</v>
      </c>
      <c r="BJ339" s="207"/>
      <c r="BK339" s="207"/>
      <c r="BL339" s="207"/>
      <c r="BM339" s="207"/>
      <c r="BN339" s="207"/>
      <c r="BO339" s="207"/>
      <c r="BP339" s="207"/>
      <c r="BQ339" s="400"/>
      <c r="BR339" s="414"/>
      <c r="BS339" s="414"/>
      <c r="BT339" s="414"/>
      <c r="BU339" s="414"/>
      <c r="BV339" s="414"/>
      <c r="BW339" s="414"/>
      <c r="BX339" s="414"/>
      <c r="BY339" s="414"/>
    </row>
    <row r="340" spans="1:77" s="21" customFormat="1" x14ac:dyDescent="0.25">
      <c r="A340" s="257">
        <v>3</v>
      </c>
      <c r="B340" s="42" t="s">
        <v>47</v>
      </c>
      <c r="C340" s="93"/>
      <c r="D340" s="148">
        <f>D341</f>
        <v>0</v>
      </c>
      <c r="E340" s="148">
        <f t="shared" ref="E340:BQ340" si="267">E341</f>
        <v>0</v>
      </c>
      <c r="F340" s="148">
        <f t="shared" si="251"/>
        <v>0</v>
      </c>
      <c r="G340" s="148">
        <f t="shared" si="252"/>
        <v>0</v>
      </c>
      <c r="H340" s="148">
        <f t="shared" si="267"/>
        <v>0</v>
      </c>
      <c r="I340" s="148">
        <f t="shared" si="267"/>
        <v>0</v>
      </c>
      <c r="J340" s="148">
        <f t="shared" si="267"/>
        <v>0</v>
      </c>
      <c r="K340" s="148">
        <f t="shared" si="267"/>
        <v>0</v>
      </c>
      <c r="L340" s="148">
        <f t="shared" si="267"/>
        <v>0</v>
      </c>
      <c r="M340" s="148">
        <f t="shared" si="267"/>
        <v>0</v>
      </c>
      <c r="N340" s="148">
        <f t="shared" si="267"/>
        <v>0</v>
      </c>
      <c r="O340" s="148">
        <f t="shared" si="267"/>
        <v>0</v>
      </c>
      <c r="P340" s="148">
        <f t="shared" si="253"/>
        <v>0</v>
      </c>
      <c r="Q340" s="148">
        <f t="shared" si="222"/>
        <v>0</v>
      </c>
      <c r="R340" s="684" t="e">
        <f t="shared" si="223"/>
        <v>#DIV/0!</v>
      </c>
      <c r="S340" s="148">
        <f t="shared" si="267"/>
        <v>0</v>
      </c>
      <c r="T340" s="148">
        <f t="shared" si="267"/>
        <v>0</v>
      </c>
      <c r="U340" s="148">
        <f t="shared" si="267"/>
        <v>0</v>
      </c>
      <c r="V340" s="148">
        <f t="shared" si="254"/>
        <v>0</v>
      </c>
      <c r="W340" s="148">
        <f t="shared" si="255"/>
        <v>0</v>
      </c>
      <c r="X340" s="148">
        <f t="shared" si="267"/>
        <v>0</v>
      </c>
      <c r="Y340" s="148">
        <f t="shared" si="267"/>
        <v>0</v>
      </c>
      <c r="Z340" s="148">
        <f t="shared" si="267"/>
        <v>0</v>
      </c>
      <c r="AA340" s="148">
        <f t="shared" si="267"/>
        <v>0</v>
      </c>
      <c r="AB340" s="148">
        <f t="shared" si="267"/>
        <v>0</v>
      </c>
      <c r="AC340" s="148">
        <f t="shared" si="267"/>
        <v>0</v>
      </c>
      <c r="AD340" s="148">
        <f t="shared" si="267"/>
        <v>0</v>
      </c>
      <c r="AE340" s="148">
        <f t="shared" si="267"/>
        <v>0</v>
      </c>
      <c r="AF340" s="148">
        <f t="shared" si="256"/>
        <v>0</v>
      </c>
      <c r="AG340" s="148">
        <f t="shared" si="224"/>
        <v>0</v>
      </c>
      <c r="AH340" s="744" t="e">
        <f t="shared" si="225"/>
        <v>#DIV/0!</v>
      </c>
      <c r="AI340" s="695"/>
      <c r="AJ340" s="148">
        <f t="shared" si="257"/>
        <v>0</v>
      </c>
      <c r="AK340" s="425"/>
      <c r="AL340" s="148">
        <f t="shared" si="258"/>
        <v>0</v>
      </c>
      <c r="AM340" s="148">
        <f t="shared" si="259"/>
        <v>0</v>
      </c>
      <c r="AN340" s="148">
        <f t="shared" si="267"/>
        <v>0</v>
      </c>
      <c r="AO340" s="148">
        <f t="shared" si="267"/>
        <v>0</v>
      </c>
      <c r="AP340" s="148">
        <f t="shared" si="267"/>
        <v>0</v>
      </c>
      <c r="AQ340" s="148">
        <f t="shared" si="267"/>
        <v>0</v>
      </c>
      <c r="AR340" s="148">
        <f t="shared" si="267"/>
        <v>0</v>
      </c>
      <c r="AS340" s="148">
        <f t="shared" si="267"/>
        <v>0</v>
      </c>
      <c r="AT340" s="148">
        <f t="shared" si="267"/>
        <v>0</v>
      </c>
      <c r="AU340" s="240">
        <f t="shared" si="267"/>
        <v>0</v>
      </c>
      <c r="AV340" s="148">
        <f t="shared" si="226"/>
        <v>0</v>
      </c>
      <c r="AW340" s="283" t="e">
        <f t="shared" si="227"/>
        <v>#DIV/0!</v>
      </c>
      <c r="AX340" s="148">
        <f t="shared" si="260"/>
        <v>0</v>
      </c>
      <c r="AY340" s="148">
        <f t="shared" si="261"/>
        <v>0</v>
      </c>
      <c r="AZ340" s="148">
        <f t="shared" si="267"/>
        <v>0</v>
      </c>
      <c r="BA340" s="148">
        <f t="shared" si="267"/>
        <v>0</v>
      </c>
      <c r="BB340" s="148">
        <f t="shared" si="267"/>
        <v>0</v>
      </c>
      <c r="BC340" s="148">
        <f t="shared" si="267"/>
        <v>0</v>
      </c>
      <c r="BD340" s="148">
        <f t="shared" si="267"/>
        <v>0</v>
      </c>
      <c r="BE340" s="148">
        <f t="shared" si="267"/>
        <v>0</v>
      </c>
      <c r="BF340" s="148">
        <f t="shared" si="267"/>
        <v>0</v>
      </c>
      <c r="BG340" s="148">
        <f t="shared" si="267"/>
        <v>0</v>
      </c>
      <c r="BH340" s="148">
        <f t="shared" si="262"/>
        <v>0</v>
      </c>
      <c r="BI340" s="148">
        <f t="shared" si="263"/>
        <v>0</v>
      </c>
      <c r="BJ340" s="148">
        <f t="shared" si="267"/>
        <v>0</v>
      </c>
      <c r="BK340" s="148">
        <f t="shared" si="267"/>
        <v>0</v>
      </c>
      <c r="BL340" s="148">
        <f t="shared" si="267"/>
        <v>0</v>
      </c>
      <c r="BM340" s="148">
        <f t="shared" si="267"/>
        <v>0</v>
      </c>
      <c r="BN340" s="148">
        <f t="shared" si="267"/>
        <v>0</v>
      </c>
      <c r="BO340" s="148">
        <f t="shared" si="267"/>
        <v>0</v>
      </c>
      <c r="BP340" s="148">
        <f t="shared" si="267"/>
        <v>0</v>
      </c>
      <c r="BQ340" s="148">
        <f t="shared" si="267"/>
        <v>0</v>
      </c>
      <c r="BR340" s="287"/>
      <c r="BS340" s="287"/>
      <c r="BT340" s="287"/>
      <c r="BU340" s="287"/>
      <c r="BV340" s="287"/>
      <c r="BW340" s="287"/>
      <c r="BX340" s="287"/>
      <c r="BY340" s="287"/>
    </row>
    <row r="341" spans="1:77" s="21" customFormat="1" hidden="1" x14ac:dyDescent="0.25">
      <c r="A341" s="73"/>
      <c r="B341" s="44"/>
      <c r="C341" s="37"/>
      <c r="D341" s="186"/>
      <c r="E341" s="186"/>
      <c r="F341" s="186">
        <f t="shared" si="251"/>
        <v>0</v>
      </c>
      <c r="G341" s="186">
        <f t="shared" si="252"/>
        <v>0</v>
      </c>
      <c r="H341" s="200"/>
      <c r="I341" s="200"/>
      <c r="J341" s="186"/>
      <c r="K341" s="186"/>
      <c r="L341" s="186"/>
      <c r="M341" s="207"/>
      <c r="N341" s="186"/>
      <c r="O341" s="186"/>
      <c r="P341" s="186">
        <f t="shared" si="253"/>
        <v>0</v>
      </c>
      <c r="Q341" s="186">
        <f t="shared" si="222"/>
        <v>0</v>
      </c>
      <c r="R341" s="684" t="e">
        <f t="shared" si="223"/>
        <v>#DIV/0!</v>
      </c>
      <c r="S341" s="207">
        <v>0</v>
      </c>
      <c r="T341" s="207">
        <v>0</v>
      </c>
      <c r="U341" s="207"/>
      <c r="V341" s="186">
        <f t="shared" si="254"/>
        <v>0</v>
      </c>
      <c r="W341" s="186">
        <f t="shared" si="255"/>
        <v>0</v>
      </c>
      <c r="X341" s="186"/>
      <c r="Y341" s="186"/>
      <c r="Z341" s="186"/>
      <c r="AA341" s="186"/>
      <c r="AB341" s="186"/>
      <c r="AC341" s="186"/>
      <c r="AD341" s="186"/>
      <c r="AE341" s="186"/>
      <c r="AF341" s="186">
        <f t="shared" si="256"/>
        <v>0</v>
      </c>
      <c r="AG341" s="186">
        <f t="shared" si="224"/>
        <v>0</v>
      </c>
      <c r="AH341" s="256" t="e">
        <f t="shared" si="225"/>
        <v>#DIV/0!</v>
      </c>
      <c r="AI341" s="695"/>
      <c r="AJ341" s="207">
        <f t="shared" si="257"/>
        <v>0</v>
      </c>
      <c r="AK341" s="425"/>
      <c r="AL341" s="186">
        <f t="shared" si="258"/>
        <v>0</v>
      </c>
      <c r="AM341" s="186">
        <f t="shared" si="259"/>
        <v>0</v>
      </c>
      <c r="AN341" s="186"/>
      <c r="AO341" s="186"/>
      <c r="AP341" s="186"/>
      <c r="AQ341" s="186"/>
      <c r="AR341" s="186"/>
      <c r="AS341" s="186"/>
      <c r="AT341" s="186"/>
      <c r="AU341" s="239"/>
      <c r="AV341" s="186">
        <f t="shared" si="226"/>
        <v>0</v>
      </c>
      <c r="AW341" s="277" t="e">
        <f t="shared" si="227"/>
        <v>#DIV/0!</v>
      </c>
      <c r="AX341" s="186">
        <f t="shared" si="260"/>
        <v>0</v>
      </c>
      <c r="AY341" s="186">
        <f t="shared" si="261"/>
        <v>0</v>
      </c>
      <c r="AZ341" s="186"/>
      <c r="BA341" s="186"/>
      <c r="BB341" s="186"/>
      <c r="BC341" s="186"/>
      <c r="BD341" s="186"/>
      <c r="BE341" s="186"/>
      <c r="BF341" s="186"/>
      <c r="BG341" s="186"/>
      <c r="BH341" s="186">
        <f t="shared" si="262"/>
        <v>0</v>
      </c>
      <c r="BI341" s="186">
        <f t="shared" si="263"/>
        <v>0</v>
      </c>
      <c r="BJ341" s="186"/>
      <c r="BK341" s="186"/>
      <c r="BL341" s="186"/>
      <c r="BM341" s="186"/>
      <c r="BN341" s="186"/>
      <c r="BO341" s="186"/>
      <c r="BP341" s="186"/>
      <c r="BQ341" s="395"/>
      <c r="BR341" s="413"/>
      <c r="BS341" s="413"/>
      <c r="BT341" s="413"/>
      <c r="BU341" s="413"/>
      <c r="BV341" s="413"/>
      <c r="BW341" s="413"/>
      <c r="BX341" s="413"/>
      <c r="BY341" s="413"/>
    </row>
    <row r="342" spans="1:77" s="21" customFormat="1" x14ac:dyDescent="0.25">
      <c r="A342" s="257">
        <v>4</v>
      </c>
      <c r="B342" s="42" t="s">
        <v>27</v>
      </c>
      <c r="C342" s="37"/>
      <c r="D342" s="186">
        <v>0</v>
      </c>
      <c r="E342" s="186">
        <v>0</v>
      </c>
      <c r="F342" s="186">
        <f t="shared" si="251"/>
        <v>0</v>
      </c>
      <c r="G342" s="186">
        <f t="shared" si="252"/>
        <v>0</v>
      </c>
      <c r="H342" s="200">
        <v>0</v>
      </c>
      <c r="I342" s="186">
        <v>0</v>
      </c>
      <c r="J342" s="186">
        <v>0</v>
      </c>
      <c r="K342" s="186">
        <v>0</v>
      </c>
      <c r="L342" s="186">
        <v>0</v>
      </c>
      <c r="M342" s="186">
        <v>0</v>
      </c>
      <c r="N342" s="186">
        <v>0</v>
      </c>
      <c r="O342" s="186">
        <v>0</v>
      </c>
      <c r="P342" s="186">
        <f t="shared" si="253"/>
        <v>0</v>
      </c>
      <c r="Q342" s="186">
        <f t="shared" si="222"/>
        <v>0</v>
      </c>
      <c r="R342" s="684" t="e">
        <f t="shared" si="223"/>
        <v>#DIV/0!</v>
      </c>
      <c r="S342" s="186">
        <v>0</v>
      </c>
      <c r="T342" s="186">
        <v>0</v>
      </c>
      <c r="U342" s="186">
        <v>0</v>
      </c>
      <c r="V342" s="186">
        <f t="shared" si="254"/>
        <v>0</v>
      </c>
      <c r="W342" s="186">
        <f t="shared" si="255"/>
        <v>0</v>
      </c>
      <c r="X342" s="186">
        <v>0</v>
      </c>
      <c r="Y342" s="186">
        <v>0</v>
      </c>
      <c r="Z342" s="186">
        <v>0</v>
      </c>
      <c r="AA342" s="186">
        <v>0</v>
      </c>
      <c r="AB342" s="186">
        <v>0</v>
      </c>
      <c r="AC342" s="186">
        <v>0</v>
      </c>
      <c r="AD342" s="186">
        <v>0</v>
      </c>
      <c r="AE342" s="186">
        <v>0</v>
      </c>
      <c r="AF342" s="186">
        <f t="shared" si="256"/>
        <v>0</v>
      </c>
      <c r="AG342" s="186">
        <f t="shared" si="224"/>
        <v>0</v>
      </c>
      <c r="AH342" s="256" t="e">
        <f t="shared" si="225"/>
        <v>#DIV/0!</v>
      </c>
      <c r="AI342" s="695"/>
      <c r="AJ342" s="207">
        <f t="shared" si="257"/>
        <v>0</v>
      </c>
      <c r="AK342" s="425"/>
      <c r="AL342" s="186">
        <f t="shared" si="258"/>
        <v>0</v>
      </c>
      <c r="AM342" s="186">
        <f t="shared" si="259"/>
        <v>0</v>
      </c>
      <c r="AN342" s="186">
        <v>0</v>
      </c>
      <c r="AO342" s="186">
        <v>0</v>
      </c>
      <c r="AP342" s="186">
        <v>0</v>
      </c>
      <c r="AQ342" s="186">
        <v>0</v>
      </c>
      <c r="AR342" s="186">
        <v>0</v>
      </c>
      <c r="AS342" s="186">
        <v>0</v>
      </c>
      <c r="AT342" s="186">
        <v>0</v>
      </c>
      <c r="AU342" s="239">
        <v>0</v>
      </c>
      <c r="AV342" s="186">
        <f t="shared" si="226"/>
        <v>0</v>
      </c>
      <c r="AW342" s="277" t="e">
        <f t="shared" si="227"/>
        <v>#DIV/0!</v>
      </c>
      <c r="AX342" s="186">
        <f t="shared" si="260"/>
        <v>0</v>
      </c>
      <c r="AY342" s="186">
        <f t="shared" si="261"/>
        <v>0</v>
      </c>
      <c r="AZ342" s="186">
        <v>0</v>
      </c>
      <c r="BA342" s="186">
        <v>0</v>
      </c>
      <c r="BB342" s="186">
        <v>0</v>
      </c>
      <c r="BC342" s="186">
        <v>0</v>
      </c>
      <c r="BD342" s="186">
        <v>0</v>
      </c>
      <c r="BE342" s="186">
        <v>0</v>
      </c>
      <c r="BF342" s="186">
        <v>0</v>
      </c>
      <c r="BG342" s="186">
        <v>0</v>
      </c>
      <c r="BH342" s="186">
        <f t="shared" si="262"/>
        <v>0</v>
      </c>
      <c r="BI342" s="186">
        <f t="shared" si="263"/>
        <v>0</v>
      </c>
      <c r="BJ342" s="186">
        <v>0</v>
      </c>
      <c r="BK342" s="186">
        <v>0</v>
      </c>
      <c r="BL342" s="186">
        <v>0</v>
      </c>
      <c r="BM342" s="186">
        <v>0</v>
      </c>
      <c r="BN342" s="186">
        <v>0</v>
      </c>
      <c r="BO342" s="186">
        <v>0</v>
      </c>
      <c r="BP342" s="186">
        <v>0</v>
      </c>
      <c r="BQ342" s="395">
        <v>0</v>
      </c>
      <c r="BR342" s="287"/>
      <c r="BS342" s="287"/>
      <c r="BT342" s="287"/>
      <c r="BU342" s="287"/>
      <c r="BV342" s="287"/>
      <c r="BW342" s="287"/>
      <c r="BX342" s="287"/>
      <c r="BY342" s="287"/>
    </row>
    <row r="343" spans="1:77" s="21" customFormat="1" hidden="1" x14ac:dyDescent="0.25">
      <c r="A343" s="23"/>
      <c r="B343" s="19"/>
      <c r="C343" s="37"/>
      <c r="D343" s="186"/>
      <c r="E343" s="186"/>
      <c r="F343" s="186">
        <f t="shared" si="251"/>
        <v>0</v>
      </c>
      <c r="G343" s="186">
        <f t="shared" si="252"/>
        <v>0</v>
      </c>
      <c r="H343" s="200"/>
      <c r="I343" s="186"/>
      <c r="J343" s="186"/>
      <c r="K343" s="186"/>
      <c r="L343" s="186"/>
      <c r="M343" s="186"/>
      <c r="N343" s="186"/>
      <c r="O343" s="186"/>
      <c r="P343" s="186">
        <f t="shared" si="253"/>
        <v>0</v>
      </c>
      <c r="Q343" s="186">
        <f t="shared" ref="Q343:Q406" si="268">I343-H343</f>
        <v>0</v>
      </c>
      <c r="R343" s="684" t="e">
        <f t="shared" ref="R343:R406" si="269">I343/H343</f>
        <v>#DIV/0!</v>
      </c>
      <c r="S343" s="186"/>
      <c r="T343" s="186"/>
      <c r="U343" s="186"/>
      <c r="V343" s="186">
        <f t="shared" si="254"/>
        <v>0</v>
      </c>
      <c r="W343" s="186">
        <f t="shared" si="255"/>
        <v>0</v>
      </c>
      <c r="X343" s="186"/>
      <c r="Y343" s="186"/>
      <c r="Z343" s="186"/>
      <c r="AA343" s="186"/>
      <c r="AB343" s="186"/>
      <c r="AC343" s="186"/>
      <c r="AD343" s="186"/>
      <c r="AE343" s="186"/>
      <c r="AF343" s="186">
        <f t="shared" si="256"/>
        <v>0</v>
      </c>
      <c r="AG343" s="186">
        <f t="shared" ref="AG343:AG406" si="270">Y343-X343</f>
        <v>0</v>
      </c>
      <c r="AH343" s="256" t="e">
        <f t="shared" ref="AH343:AH406" si="271">Y343/X343</f>
        <v>#DIV/0!</v>
      </c>
      <c r="AI343" s="695"/>
      <c r="AJ343" s="207">
        <f t="shared" si="257"/>
        <v>0</v>
      </c>
      <c r="AK343" s="425"/>
      <c r="AL343" s="186">
        <f t="shared" si="258"/>
        <v>0</v>
      </c>
      <c r="AM343" s="186">
        <f t="shared" si="259"/>
        <v>0</v>
      </c>
      <c r="AN343" s="186"/>
      <c r="AO343" s="186"/>
      <c r="AP343" s="186"/>
      <c r="AQ343" s="186"/>
      <c r="AR343" s="186"/>
      <c r="AS343" s="186"/>
      <c r="AT343" s="186"/>
      <c r="AU343" s="239"/>
      <c r="AV343" s="186">
        <f t="shared" ref="AV343:AV406" si="272">AO343-AN343</f>
        <v>0</v>
      </c>
      <c r="AW343" s="277" t="e">
        <f t="shared" ref="AW343:AW406" si="273">AO343/AN343</f>
        <v>#DIV/0!</v>
      </c>
      <c r="AX343" s="186">
        <f t="shared" si="260"/>
        <v>0</v>
      </c>
      <c r="AY343" s="186">
        <f t="shared" si="261"/>
        <v>0</v>
      </c>
      <c r="AZ343" s="186"/>
      <c r="BA343" s="186"/>
      <c r="BB343" s="186"/>
      <c r="BC343" s="186"/>
      <c r="BD343" s="186"/>
      <c r="BE343" s="186"/>
      <c r="BF343" s="186"/>
      <c r="BG343" s="186"/>
      <c r="BH343" s="186">
        <f t="shared" si="262"/>
        <v>0</v>
      </c>
      <c r="BI343" s="186">
        <f t="shared" si="263"/>
        <v>0</v>
      </c>
      <c r="BJ343" s="186"/>
      <c r="BK343" s="186"/>
      <c r="BL343" s="186"/>
      <c r="BM343" s="186"/>
      <c r="BN343" s="186"/>
      <c r="BO343" s="186"/>
      <c r="BP343" s="186"/>
      <c r="BQ343" s="395"/>
      <c r="BR343" s="413"/>
      <c r="BS343" s="413"/>
      <c r="BT343" s="413"/>
      <c r="BU343" s="413"/>
      <c r="BV343" s="413"/>
      <c r="BW343" s="413"/>
      <c r="BX343" s="413"/>
      <c r="BY343" s="413"/>
    </row>
    <row r="344" spans="1:77" s="21" customFormat="1" x14ac:dyDescent="0.25">
      <c r="A344" s="257">
        <v>5</v>
      </c>
      <c r="B344" s="42" t="s">
        <v>48</v>
      </c>
      <c r="C344" s="37"/>
      <c r="D344" s="186">
        <v>0</v>
      </c>
      <c r="E344" s="186">
        <v>0</v>
      </c>
      <c r="F344" s="186">
        <f t="shared" si="251"/>
        <v>0</v>
      </c>
      <c r="G344" s="186">
        <f t="shared" si="252"/>
        <v>0</v>
      </c>
      <c r="H344" s="200">
        <v>0</v>
      </c>
      <c r="I344" s="186">
        <v>0</v>
      </c>
      <c r="J344" s="186">
        <v>0</v>
      </c>
      <c r="K344" s="186">
        <v>0</v>
      </c>
      <c r="L344" s="186">
        <v>0</v>
      </c>
      <c r="M344" s="186">
        <v>0</v>
      </c>
      <c r="N344" s="186">
        <v>0</v>
      </c>
      <c r="O344" s="186">
        <v>0</v>
      </c>
      <c r="P344" s="186">
        <f t="shared" si="253"/>
        <v>0</v>
      </c>
      <c r="Q344" s="186">
        <f t="shared" si="268"/>
        <v>0</v>
      </c>
      <c r="R344" s="684" t="e">
        <f t="shared" si="269"/>
        <v>#DIV/0!</v>
      </c>
      <c r="S344" s="186">
        <v>0</v>
      </c>
      <c r="T344" s="186">
        <v>0</v>
      </c>
      <c r="U344" s="186">
        <v>0</v>
      </c>
      <c r="V344" s="186">
        <f t="shared" si="254"/>
        <v>0</v>
      </c>
      <c r="W344" s="186">
        <f t="shared" si="255"/>
        <v>0</v>
      </c>
      <c r="X344" s="186">
        <v>0</v>
      </c>
      <c r="Y344" s="186">
        <v>0</v>
      </c>
      <c r="Z344" s="186">
        <v>0</v>
      </c>
      <c r="AA344" s="186">
        <v>0</v>
      </c>
      <c r="AB344" s="186">
        <v>0</v>
      </c>
      <c r="AC344" s="186">
        <v>0</v>
      </c>
      <c r="AD344" s="186">
        <v>0</v>
      </c>
      <c r="AE344" s="186">
        <v>0</v>
      </c>
      <c r="AF344" s="186">
        <f t="shared" si="256"/>
        <v>0</v>
      </c>
      <c r="AG344" s="186">
        <f t="shared" si="270"/>
        <v>0</v>
      </c>
      <c r="AH344" s="256" t="e">
        <f t="shared" si="271"/>
        <v>#DIV/0!</v>
      </c>
      <c r="AI344" s="695"/>
      <c r="AJ344" s="207">
        <f t="shared" si="257"/>
        <v>0</v>
      </c>
      <c r="AK344" s="425"/>
      <c r="AL344" s="186">
        <f t="shared" si="258"/>
        <v>0</v>
      </c>
      <c r="AM344" s="186">
        <f t="shared" si="259"/>
        <v>0</v>
      </c>
      <c r="AN344" s="186">
        <v>0</v>
      </c>
      <c r="AO344" s="186">
        <v>0</v>
      </c>
      <c r="AP344" s="186">
        <v>0</v>
      </c>
      <c r="AQ344" s="186">
        <v>0</v>
      </c>
      <c r="AR344" s="186">
        <v>0</v>
      </c>
      <c r="AS344" s="186">
        <v>0</v>
      </c>
      <c r="AT344" s="186">
        <v>0</v>
      </c>
      <c r="AU344" s="239">
        <v>0</v>
      </c>
      <c r="AV344" s="186">
        <f t="shared" si="272"/>
        <v>0</v>
      </c>
      <c r="AW344" s="277" t="e">
        <f t="shared" si="273"/>
        <v>#DIV/0!</v>
      </c>
      <c r="AX344" s="186">
        <f t="shared" si="260"/>
        <v>0</v>
      </c>
      <c r="AY344" s="186">
        <f t="shared" si="261"/>
        <v>0</v>
      </c>
      <c r="AZ344" s="186">
        <v>0</v>
      </c>
      <c r="BA344" s="186">
        <v>0</v>
      </c>
      <c r="BB344" s="186">
        <v>0</v>
      </c>
      <c r="BC344" s="186">
        <v>0</v>
      </c>
      <c r="BD344" s="186">
        <v>0</v>
      </c>
      <c r="BE344" s="186">
        <v>0</v>
      </c>
      <c r="BF344" s="186">
        <v>0</v>
      </c>
      <c r="BG344" s="186">
        <v>0</v>
      </c>
      <c r="BH344" s="186">
        <f t="shared" si="262"/>
        <v>0</v>
      </c>
      <c r="BI344" s="186">
        <f t="shared" si="263"/>
        <v>0</v>
      </c>
      <c r="BJ344" s="186">
        <v>0</v>
      </c>
      <c r="BK344" s="186">
        <v>0</v>
      </c>
      <c r="BL344" s="186">
        <v>0</v>
      </c>
      <c r="BM344" s="186">
        <v>0</v>
      </c>
      <c r="BN344" s="186">
        <v>0</v>
      </c>
      <c r="BO344" s="186">
        <v>0</v>
      </c>
      <c r="BP344" s="186">
        <v>0</v>
      </c>
      <c r="BQ344" s="395">
        <v>0</v>
      </c>
      <c r="BR344" s="287"/>
      <c r="BS344" s="287"/>
      <c r="BT344" s="287"/>
      <c r="BU344" s="287"/>
      <c r="BV344" s="287"/>
      <c r="BW344" s="287"/>
      <c r="BX344" s="287"/>
      <c r="BY344" s="287"/>
    </row>
    <row r="345" spans="1:77" s="21" customFormat="1" hidden="1" x14ac:dyDescent="0.25">
      <c r="A345" s="23"/>
      <c r="B345" s="19"/>
      <c r="C345" s="37"/>
      <c r="D345" s="186"/>
      <c r="E345" s="186"/>
      <c r="F345" s="186">
        <f t="shared" si="251"/>
        <v>0</v>
      </c>
      <c r="G345" s="186">
        <f t="shared" si="252"/>
        <v>0</v>
      </c>
      <c r="H345" s="200"/>
      <c r="I345" s="186"/>
      <c r="J345" s="186"/>
      <c r="K345" s="186"/>
      <c r="L345" s="186"/>
      <c r="M345" s="186"/>
      <c r="N345" s="186"/>
      <c r="O345" s="186"/>
      <c r="P345" s="186">
        <f t="shared" si="253"/>
        <v>0</v>
      </c>
      <c r="Q345" s="186">
        <f t="shared" si="268"/>
        <v>0</v>
      </c>
      <c r="R345" s="684" t="e">
        <f t="shared" si="269"/>
        <v>#DIV/0!</v>
      </c>
      <c r="S345" s="186"/>
      <c r="T345" s="186"/>
      <c r="U345" s="186"/>
      <c r="V345" s="186">
        <f t="shared" si="254"/>
        <v>0</v>
      </c>
      <c r="W345" s="186">
        <f t="shared" si="255"/>
        <v>0</v>
      </c>
      <c r="X345" s="186"/>
      <c r="Y345" s="186"/>
      <c r="Z345" s="186"/>
      <c r="AA345" s="186"/>
      <c r="AB345" s="186"/>
      <c r="AC345" s="186"/>
      <c r="AD345" s="186"/>
      <c r="AE345" s="186"/>
      <c r="AF345" s="186">
        <f t="shared" si="256"/>
        <v>0</v>
      </c>
      <c r="AG345" s="186">
        <f t="shared" si="270"/>
        <v>0</v>
      </c>
      <c r="AH345" s="256" t="e">
        <f t="shared" si="271"/>
        <v>#DIV/0!</v>
      </c>
      <c r="AI345" s="695"/>
      <c r="AJ345" s="207">
        <f t="shared" si="257"/>
        <v>0</v>
      </c>
      <c r="AK345" s="425"/>
      <c r="AL345" s="186">
        <f t="shared" si="258"/>
        <v>0</v>
      </c>
      <c r="AM345" s="186">
        <f t="shared" si="259"/>
        <v>0</v>
      </c>
      <c r="AN345" s="186"/>
      <c r="AO345" s="186"/>
      <c r="AP345" s="186"/>
      <c r="AQ345" s="186"/>
      <c r="AR345" s="186"/>
      <c r="AS345" s="186"/>
      <c r="AT345" s="186"/>
      <c r="AU345" s="239"/>
      <c r="AV345" s="186">
        <f t="shared" si="272"/>
        <v>0</v>
      </c>
      <c r="AW345" s="277" t="e">
        <f t="shared" si="273"/>
        <v>#DIV/0!</v>
      </c>
      <c r="AX345" s="186">
        <f t="shared" si="260"/>
        <v>0</v>
      </c>
      <c r="AY345" s="186">
        <f t="shared" si="261"/>
        <v>0</v>
      </c>
      <c r="AZ345" s="186"/>
      <c r="BA345" s="186"/>
      <c r="BB345" s="186"/>
      <c r="BC345" s="186"/>
      <c r="BD345" s="186"/>
      <c r="BE345" s="186"/>
      <c r="BF345" s="186"/>
      <c r="BG345" s="186"/>
      <c r="BH345" s="186">
        <f t="shared" si="262"/>
        <v>0</v>
      </c>
      <c r="BI345" s="186">
        <f t="shared" si="263"/>
        <v>0</v>
      </c>
      <c r="BJ345" s="186"/>
      <c r="BK345" s="186"/>
      <c r="BL345" s="186"/>
      <c r="BM345" s="186"/>
      <c r="BN345" s="186"/>
      <c r="BO345" s="186"/>
      <c r="BP345" s="186"/>
      <c r="BQ345" s="395"/>
      <c r="BR345" s="413"/>
      <c r="BS345" s="413"/>
      <c r="BT345" s="413"/>
      <c r="BU345" s="413"/>
      <c r="BV345" s="413"/>
      <c r="BW345" s="413"/>
      <c r="BX345" s="413"/>
      <c r="BY345" s="413"/>
    </row>
    <row r="346" spans="1:77" s="21" customFormat="1" x14ac:dyDescent="0.25">
      <c r="A346" s="257">
        <v>6</v>
      </c>
      <c r="B346" s="42" t="s">
        <v>49</v>
      </c>
      <c r="C346" s="37"/>
      <c r="D346" s="186">
        <v>0</v>
      </c>
      <c r="E346" s="186">
        <v>0</v>
      </c>
      <c r="F346" s="186">
        <f t="shared" si="251"/>
        <v>0</v>
      </c>
      <c r="G346" s="186">
        <f t="shared" si="252"/>
        <v>0</v>
      </c>
      <c r="H346" s="200">
        <v>0</v>
      </c>
      <c r="I346" s="186">
        <v>0</v>
      </c>
      <c r="J346" s="186">
        <v>0</v>
      </c>
      <c r="K346" s="186">
        <v>0</v>
      </c>
      <c r="L346" s="186">
        <v>0</v>
      </c>
      <c r="M346" s="186">
        <v>0</v>
      </c>
      <c r="N346" s="186">
        <v>0</v>
      </c>
      <c r="O346" s="186">
        <v>0</v>
      </c>
      <c r="P346" s="186">
        <f t="shared" si="253"/>
        <v>0</v>
      </c>
      <c r="Q346" s="186">
        <f t="shared" si="268"/>
        <v>0</v>
      </c>
      <c r="R346" s="684" t="e">
        <f t="shared" si="269"/>
        <v>#DIV/0!</v>
      </c>
      <c r="S346" s="186">
        <v>0</v>
      </c>
      <c r="T346" s="186">
        <v>0</v>
      </c>
      <c r="U346" s="186">
        <v>0</v>
      </c>
      <c r="V346" s="186">
        <f t="shared" si="254"/>
        <v>0</v>
      </c>
      <c r="W346" s="186">
        <f t="shared" si="255"/>
        <v>0</v>
      </c>
      <c r="X346" s="186">
        <v>0</v>
      </c>
      <c r="Y346" s="186">
        <v>0</v>
      </c>
      <c r="Z346" s="186">
        <v>0</v>
      </c>
      <c r="AA346" s="186">
        <v>0</v>
      </c>
      <c r="AB346" s="186">
        <v>0</v>
      </c>
      <c r="AC346" s="186">
        <v>0</v>
      </c>
      <c r="AD346" s="186">
        <v>0</v>
      </c>
      <c r="AE346" s="186">
        <v>0</v>
      </c>
      <c r="AF346" s="186">
        <f t="shared" si="256"/>
        <v>0</v>
      </c>
      <c r="AG346" s="186">
        <f t="shared" si="270"/>
        <v>0</v>
      </c>
      <c r="AH346" s="256" t="e">
        <f t="shared" si="271"/>
        <v>#DIV/0!</v>
      </c>
      <c r="AI346" s="695"/>
      <c r="AJ346" s="207">
        <f t="shared" si="257"/>
        <v>0</v>
      </c>
      <c r="AK346" s="425"/>
      <c r="AL346" s="186">
        <f t="shared" si="258"/>
        <v>0</v>
      </c>
      <c r="AM346" s="186">
        <f t="shared" si="259"/>
        <v>0</v>
      </c>
      <c r="AN346" s="186">
        <v>0</v>
      </c>
      <c r="AO346" s="186">
        <v>0</v>
      </c>
      <c r="AP346" s="186">
        <v>0</v>
      </c>
      <c r="AQ346" s="186">
        <v>0</v>
      </c>
      <c r="AR346" s="186">
        <v>0</v>
      </c>
      <c r="AS346" s="186">
        <v>0</v>
      </c>
      <c r="AT346" s="186">
        <v>0</v>
      </c>
      <c r="AU346" s="239">
        <v>0</v>
      </c>
      <c r="AV346" s="186">
        <f t="shared" si="272"/>
        <v>0</v>
      </c>
      <c r="AW346" s="277" t="e">
        <f t="shared" si="273"/>
        <v>#DIV/0!</v>
      </c>
      <c r="AX346" s="186">
        <f t="shared" si="260"/>
        <v>0</v>
      </c>
      <c r="AY346" s="186">
        <f t="shared" si="261"/>
        <v>0</v>
      </c>
      <c r="AZ346" s="186">
        <v>0</v>
      </c>
      <c r="BA346" s="186">
        <v>0</v>
      </c>
      <c r="BB346" s="186">
        <v>0</v>
      </c>
      <c r="BC346" s="186">
        <v>0</v>
      </c>
      <c r="BD346" s="186">
        <v>0</v>
      </c>
      <c r="BE346" s="186">
        <v>0</v>
      </c>
      <c r="BF346" s="186">
        <v>0</v>
      </c>
      <c r="BG346" s="186">
        <v>0</v>
      </c>
      <c r="BH346" s="186">
        <f t="shared" si="262"/>
        <v>0</v>
      </c>
      <c r="BI346" s="186">
        <f t="shared" si="263"/>
        <v>0</v>
      </c>
      <c r="BJ346" s="186">
        <v>0</v>
      </c>
      <c r="BK346" s="186">
        <v>0</v>
      </c>
      <c r="BL346" s="186">
        <v>0</v>
      </c>
      <c r="BM346" s="186">
        <v>0</v>
      </c>
      <c r="BN346" s="186">
        <v>0</v>
      </c>
      <c r="BO346" s="186">
        <v>0</v>
      </c>
      <c r="BP346" s="186">
        <v>0</v>
      </c>
      <c r="BQ346" s="395">
        <v>0</v>
      </c>
      <c r="BR346" s="287"/>
      <c r="BS346" s="287"/>
      <c r="BT346" s="287"/>
      <c r="BU346" s="287"/>
      <c r="BV346" s="287"/>
      <c r="BW346" s="287"/>
      <c r="BX346" s="287"/>
      <c r="BY346" s="287"/>
    </row>
    <row r="347" spans="1:77" s="21" customFormat="1" hidden="1" x14ac:dyDescent="0.25">
      <c r="A347" s="23"/>
      <c r="B347" s="19"/>
      <c r="C347" s="37"/>
      <c r="D347" s="186"/>
      <c r="E347" s="186"/>
      <c r="F347" s="186">
        <f t="shared" si="251"/>
        <v>0</v>
      </c>
      <c r="G347" s="186">
        <f t="shared" si="252"/>
        <v>0</v>
      </c>
      <c r="H347" s="200"/>
      <c r="I347" s="186"/>
      <c r="J347" s="186"/>
      <c r="K347" s="186"/>
      <c r="L347" s="186"/>
      <c r="M347" s="186"/>
      <c r="N347" s="186"/>
      <c r="O347" s="186"/>
      <c r="P347" s="186">
        <f t="shared" si="253"/>
        <v>0</v>
      </c>
      <c r="Q347" s="186">
        <f t="shared" si="268"/>
        <v>0</v>
      </c>
      <c r="R347" s="684" t="e">
        <f t="shared" si="269"/>
        <v>#DIV/0!</v>
      </c>
      <c r="S347" s="186"/>
      <c r="T347" s="186"/>
      <c r="U347" s="186"/>
      <c r="V347" s="186">
        <f t="shared" si="254"/>
        <v>0</v>
      </c>
      <c r="W347" s="186">
        <f t="shared" si="255"/>
        <v>0</v>
      </c>
      <c r="X347" s="186"/>
      <c r="Y347" s="186"/>
      <c r="Z347" s="186"/>
      <c r="AA347" s="186"/>
      <c r="AB347" s="186"/>
      <c r="AC347" s="186"/>
      <c r="AD347" s="186"/>
      <c r="AE347" s="186"/>
      <c r="AF347" s="186">
        <f t="shared" si="256"/>
        <v>0</v>
      </c>
      <c r="AG347" s="186">
        <f t="shared" si="270"/>
        <v>0</v>
      </c>
      <c r="AH347" s="256" t="e">
        <f t="shared" si="271"/>
        <v>#DIV/0!</v>
      </c>
      <c r="AI347" s="695"/>
      <c r="AJ347" s="207">
        <f t="shared" si="257"/>
        <v>0</v>
      </c>
      <c r="AK347" s="425"/>
      <c r="AL347" s="186">
        <f t="shared" si="258"/>
        <v>0</v>
      </c>
      <c r="AM347" s="186">
        <f t="shared" si="259"/>
        <v>0</v>
      </c>
      <c r="AN347" s="186"/>
      <c r="AO347" s="186"/>
      <c r="AP347" s="186"/>
      <c r="AQ347" s="186"/>
      <c r="AR347" s="186"/>
      <c r="AS347" s="186"/>
      <c r="AT347" s="186"/>
      <c r="AU347" s="239"/>
      <c r="AV347" s="186">
        <f t="shared" si="272"/>
        <v>0</v>
      </c>
      <c r="AW347" s="277" t="e">
        <f t="shared" si="273"/>
        <v>#DIV/0!</v>
      </c>
      <c r="AX347" s="186">
        <f t="shared" si="260"/>
        <v>0</v>
      </c>
      <c r="AY347" s="186">
        <f t="shared" si="261"/>
        <v>0</v>
      </c>
      <c r="AZ347" s="186"/>
      <c r="BA347" s="186"/>
      <c r="BB347" s="186"/>
      <c r="BC347" s="186"/>
      <c r="BD347" s="186"/>
      <c r="BE347" s="186"/>
      <c r="BF347" s="186"/>
      <c r="BG347" s="186"/>
      <c r="BH347" s="186">
        <f t="shared" si="262"/>
        <v>0</v>
      </c>
      <c r="BI347" s="186">
        <f t="shared" si="263"/>
        <v>0</v>
      </c>
      <c r="BJ347" s="186"/>
      <c r="BK347" s="186"/>
      <c r="BL347" s="186"/>
      <c r="BM347" s="186"/>
      <c r="BN347" s="186"/>
      <c r="BO347" s="186"/>
      <c r="BP347" s="186"/>
      <c r="BQ347" s="395"/>
      <c r="BR347" s="413"/>
      <c r="BS347" s="413"/>
      <c r="BT347" s="413"/>
      <c r="BU347" s="413"/>
      <c r="BV347" s="413"/>
      <c r="BW347" s="413"/>
      <c r="BX347" s="413"/>
      <c r="BY347" s="413"/>
    </row>
    <row r="348" spans="1:77" s="21" customFormat="1" x14ac:dyDescent="0.25">
      <c r="A348" s="257">
        <v>7</v>
      </c>
      <c r="B348" s="42" t="s">
        <v>50</v>
      </c>
      <c r="C348" s="37"/>
      <c r="D348" s="186">
        <v>0</v>
      </c>
      <c r="E348" s="186">
        <v>0</v>
      </c>
      <c r="F348" s="186">
        <f t="shared" si="251"/>
        <v>0</v>
      </c>
      <c r="G348" s="186">
        <f t="shared" si="252"/>
        <v>0</v>
      </c>
      <c r="H348" s="200">
        <v>0</v>
      </c>
      <c r="I348" s="186">
        <v>0</v>
      </c>
      <c r="J348" s="186">
        <v>0</v>
      </c>
      <c r="K348" s="186">
        <v>0</v>
      </c>
      <c r="L348" s="186">
        <v>0</v>
      </c>
      <c r="M348" s="186">
        <v>0</v>
      </c>
      <c r="N348" s="186">
        <v>0</v>
      </c>
      <c r="O348" s="186">
        <v>0</v>
      </c>
      <c r="P348" s="186">
        <f t="shared" si="253"/>
        <v>0</v>
      </c>
      <c r="Q348" s="186">
        <f t="shared" si="268"/>
        <v>0</v>
      </c>
      <c r="R348" s="684" t="e">
        <f t="shared" si="269"/>
        <v>#DIV/0!</v>
      </c>
      <c r="S348" s="186">
        <v>0</v>
      </c>
      <c r="T348" s="186">
        <v>0</v>
      </c>
      <c r="U348" s="186">
        <v>0</v>
      </c>
      <c r="V348" s="186">
        <f t="shared" si="254"/>
        <v>0</v>
      </c>
      <c r="W348" s="186">
        <f t="shared" si="255"/>
        <v>0</v>
      </c>
      <c r="X348" s="186">
        <v>0</v>
      </c>
      <c r="Y348" s="186">
        <v>0</v>
      </c>
      <c r="Z348" s="186">
        <v>0</v>
      </c>
      <c r="AA348" s="186">
        <v>0</v>
      </c>
      <c r="AB348" s="186">
        <v>0</v>
      </c>
      <c r="AC348" s="186">
        <v>0</v>
      </c>
      <c r="AD348" s="186">
        <v>0</v>
      </c>
      <c r="AE348" s="186">
        <v>0</v>
      </c>
      <c r="AF348" s="186">
        <f t="shared" si="256"/>
        <v>0</v>
      </c>
      <c r="AG348" s="186">
        <f t="shared" si="270"/>
        <v>0</v>
      </c>
      <c r="AH348" s="256" t="e">
        <f t="shared" si="271"/>
        <v>#DIV/0!</v>
      </c>
      <c r="AI348" s="695"/>
      <c r="AJ348" s="207">
        <f t="shared" si="257"/>
        <v>0</v>
      </c>
      <c r="AK348" s="425"/>
      <c r="AL348" s="186">
        <f t="shared" si="258"/>
        <v>0</v>
      </c>
      <c r="AM348" s="186">
        <f t="shared" si="259"/>
        <v>0</v>
      </c>
      <c r="AN348" s="186">
        <v>0</v>
      </c>
      <c r="AO348" s="186">
        <v>0</v>
      </c>
      <c r="AP348" s="186">
        <v>0</v>
      </c>
      <c r="AQ348" s="186">
        <v>0</v>
      </c>
      <c r="AR348" s="186">
        <v>0</v>
      </c>
      <c r="AS348" s="186">
        <v>0</v>
      </c>
      <c r="AT348" s="186">
        <v>0</v>
      </c>
      <c r="AU348" s="239">
        <v>0</v>
      </c>
      <c r="AV348" s="186">
        <f t="shared" si="272"/>
        <v>0</v>
      </c>
      <c r="AW348" s="277" t="e">
        <f t="shared" si="273"/>
        <v>#DIV/0!</v>
      </c>
      <c r="AX348" s="186">
        <f t="shared" si="260"/>
        <v>0</v>
      </c>
      <c r="AY348" s="186">
        <f t="shared" si="261"/>
        <v>0</v>
      </c>
      <c r="AZ348" s="186">
        <v>0</v>
      </c>
      <c r="BA348" s="186">
        <v>0</v>
      </c>
      <c r="BB348" s="186">
        <v>0</v>
      </c>
      <c r="BC348" s="186">
        <v>0</v>
      </c>
      <c r="BD348" s="186">
        <v>0</v>
      </c>
      <c r="BE348" s="186">
        <v>0</v>
      </c>
      <c r="BF348" s="186">
        <v>0</v>
      </c>
      <c r="BG348" s="186">
        <v>0</v>
      </c>
      <c r="BH348" s="186">
        <f t="shared" si="262"/>
        <v>0</v>
      </c>
      <c r="BI348" s="186">
        <f t="shared" si="263"/>
        <v>0</v>
      </c>
      <c r="BJ348" s="186">
        <v>0</v>
      </c>
      <c r="BK348" s="186">
        <v>0</v>
      </c>
      <c r="BL348" s="186">
        <v>0</v>
      </c>
      <c r="BM348" s="186">
        <v>0</v>
      </c>
      <c r="BN348" s="186">
        <v>0</v>
      </c>
      <c r="BO348" s="186">
        <v>0</v>
      </c>
      <c r="BP348" s="186">
        <v>0</v>
      </c>
      <c r="BQ348" s="395">
        <v>0</v>
      </c>
      <c r="BR348" s="287"/>
      <c r="BS348" s="287"/>
      <c r="BT348" s="287"/>
      <c r="BU348" s="287"/>
      <c r="BV348" s="287"/>
      <c r="BW348" s="287"/>
      <c r="BX348" s="287"/>
      <c r="BY348" s="287"/>
    </row>
    <row r="349" spans="1:77" s="21" customFormat="1" hidden="1" x14ac:dyDescent="0.25">
      <c r="A349" s="23"/>
      <c r="B349" s="19"/>
      <c r="C349" s="37"/>
      <c r="D349" s="186"/>
      <c r="E349" s="186"/>
      <c r="F349" s="186">
        <f t="shared" si="251"/>
        <v>0</v>
      </c>
      <c r="G349" s="186">
        <f t="shared" si="252"/>
        <v>0</v>
      </c>
      <c r="H349" s="200"/>
      <c r="I349" s="186"/>
      <c r="J349" s="186"/>
      <c r="K349" s="186"/>
      <c r="L349" s="186"/>
      <c r="M349" s="186"/>
      <c r="N349" s="186"/>
      <c r="O349" s="186"/>
      <c r="P349" s="186">
        <f t="shared" si="253"/>
        <v>0</v>
      </c>
      <c r="Q349" s="186">
        <f t="shared" si="268"/>
        <v>0</v>
      </c>
      <c r="R349" s="684" t="e">
        <f t="shared" si="269"/>
        <v>#DIV/0!</v>
      </c>
      <c r="S349" s="186"/>
      <c r="T349" s="186"/>
      <c r="U349" s="186"/>
      <c r="V349" s="186">
        <f t="shared" si="254"/>
        <v>0</v>
      </c>
      <c r="W349" s="186">
        <f t="shared" si="255"/>
        <v>0</v>
      </c>
      <c r="X349" s="186"/>
      <c r="Y349" s="186"/>
      <c r="Z349" s="186"/>
      <c r="AA349" s="186"/>
      <c r="AB349" s="186"/>
      <c r="AC349" s="186"/>
      <c r="AD349" s="186"/>
      <c r="AE349" s="186"/>
      <c r="AF349" s="186">
        <f t="shared" si="256"/>
        <v>0</v>
      </c>
      <c r="AG349" s="186">
        <f t="shared" si="270"/>
        <v>0</v>
      </c>
      <c r="AH349" s="256" t="e">
        <f t="shared" si="271"/>
        <v>#DIV/0!</v>
      </c>
      <c r="AI349" s="695"/>
      <c r="AJ349" s="207">
        <f t="shared" si="257"/>
        <v>0</v>
      </c>
      <c r="AK349" s="425"/>
      <c r="AL349" s="186">
        <f t="shared" si="258"/>
        <v>0</v>
      </c>
      <c r="AM349" s="186">
        <f t="shared" si="259"/>
        <v>0</v>
      </c>
      <c r="AN349" s="186"/>
      <c r="AO349" s="186"/>
      <c r="AP349" s="186"/>
      <c r="AQ349" s="186"/>
      <c r="AR349" s="186"/>
      <c r="AS349" s="186"/>
      <c r="AT349" s="186"/>
      <c r="AU349" s="239"/>
      <c r="AV349" s="186">
        <f t="shared" si="272"/>
        <v>0</v>
      </c>
      <c r="AW349" s="277" t="e">
        <f t="shared" si="273"/>
        <v>#DIV/0!</v>
      </c>
      <c r="AX349" s="186">
        <f t="shared" si="260"/>
        <v>0</v>
      </c>
      <c r="AY349" s="186">
        <f t="shared" si="261"/>
        <v>0</v>
      </c>
      <c r="AZ349" s="186"/>
      <c r="BA349" s="186"/>
      <c r="BB349" s="186"/>
      <c r="BC349" s="186"/>
      <c r="BD349" s="186"/>
      <c r="BE349" s="186"/>
      <c r="BF349" s="186"/>
      <c r="BG349" s="186"/>
      <c r="BH349" s="186">
        <f t="shared" si="262"/>
        <v>0</v>
      </c>
      <c r="BI349" s="186">
        <f t="shared" si="263"/>
        <v>0</v>
      </c>
      <c r="BJ349" s="186"/>
      <c r="BK349" s="186"/>
      <c r="BL349" s="186"/>
      <c r="BM349" s="186"/>
      <c r="BN349" s="186"/>
      <c r="BO349" s="186"/>
      <c r="BP349" s="186"/>
      <c r="BQ349" s="395"/>
      <c r="BR349" s="413"/>
      <c r="BS349" s="413"/>
      <c r="BT349" s="413"/>
      <c r="BU349" s="413"/>
      <c r="BV349" s="413"/>
      <c r="BW349" s="413"/>
      <c r="BX349" s="413"/>
      <c r="BY349" s="413"/>
    </row>
    <row r="350" spans="1:77" s="21" customFormat="1" x14ac:dyDescent="0.25">
      <c r="A350" s="257">
        <v>8</v>
      </c>
      <c r="B350" s="42" t="s">
        <v>31</v>
      </c>
      <c r="C350" s="37"/>
      <c r="D350" s="186">
        <v>0</v>
      </c>
      <c r="E350" s="186">
        <v>0</v>
      </c>
      <c r="F350" s="186">
        <f t="shared" si="251"/>
        <v>0</v>
      </c>
      <c r="G350" s="186">
        <f t="shared" si="252"/>
        <v>0</v>
      </c>
      <c r="H350" s="200">
        <v>0</v>
      </c>
      <c r="I350" s="186">
        <v>0</v>
      </c>
      <c r="J350" s="186">
        <v>0</v>
      </c>
      <c r="K350" s="186">
        <v>0</v>
      </c>
      <c r="L350" s="186">
        <v>0</v>
      </c>
      <c r="M350" s="186">
        <v>0</v>
      </c>
      <c r="N350" s="186">
        <v>0</v>
      </c>
      <c r="O350" s="186">
        <v>0</v>
      </c>
      <c r="P350" s="186">
        <f t="shared" si="253"/>
        <v>0</v>
      </c>
      <c r="Q350" s="186">
        <f t="shared" si="268"/>
        <v>0</v>
      </c>
      <c r="R350" s="684" t="e">
        <f t="shared" si="269"/>
        <v>#DIV/0!</v>
      </c>
      <c r="S350" s="186">
        <v>0</v>
      </c>
      <c r="T350" s="186">
        <v>0</v>
      </c>
      <c r="U350" s="186">
        <v>0</v>
      </c>
      <c r="V350" s="186">
        <f t="shared" si="254"/>
        <v>0</v>
      </c>
      <c r="W350" s="186">
        <f t="shared" si="255"/>
        <v>0</v>
      </c>
      <c r="X350" s="186">
        <v>0</v>
      </c>
      <c r="Y350" s="186">
        <v>0</v>
      </c>
      <c r="Z350" s="186">
        <v>0</v>
      </c>
      <c r="AA350" s="186">
        <v>0</v>
      </c>
      <c r="AB350" s="186">
        <v>0</v>
      </c>
      <c r="AC350" s="186">
        <v>0</v>
      </c>
      <c r="AD350" s="186">
        <v>0</v>
      </c>
      <c r="AE350" s="186">
        <v>0</v>
      </c>
      <c r="AF350" s="186">
        <f t="shared" si="256"/>
        <v>0</v>
      </c>
      <c r="AG350" s="186">
        <f t="shared" si="270"/>
        <v>0</v>
      </c>
      <c r="AH350" s="256" t="e">
        <f t="shared" si="271"/>
        <v>#DIV/0!</v>
      </c>
      <c r="AI350" s="695"/>
      <c r="AJ350" s="207">
        <f t="shared" si="257"/>
        <v>0</v>
      </c>
      <c r="AK350" s="425"/>
      <c r="AL350" s="186">
        <f t="shared" si="258"/>
        <v>0</v>
      </c>
      <c r="AM350" s="186">
        <f t="shared" si="259"/>
        <v>0</v>
      </c>
      <c r="AN350" s="186">
        <v>0</v>
      </c>
      <c r="AO350" s="186">
        <v>0</v>
      </c>
      <c r="AP350" s="186">
        <v>0</v>
      </c>
      <c r="AQ350" s="186">
        <v>0</v>
      </c>
      <c r="AR350" s="186">
        <v>0</v>
      </c>
      <c r="AS350" s="186">
        <v>0</v>
      </c>
      <c r="AT350" s="186">
        <v>0</v>
      </c>
      <c r="AU350" s="239">
        <v>0</v>
      </c>
      <c r="AV350" s="186">
        <f t="shared" si="272"/>
        <v>0</v>
      </c>
      <c r="AW350" s="277" t="e">
        <f t="shared" si="273"/>
        <v>#DIV/0!</v>
      </c>
      <c r="AX350" s="186">
        <f t="shared" si="260"/>
        <v>0</v>
      </c>
      <c r="AY350" s="186">
        <f t="shared" si="261"/>
        <v>0</v>
      </c>
      <c r="AZ350" s="186">
        <v>0</v>
      </c>
      <c r="BA350" s="186">
        <v>0</v>
      </c>
      <c r="BB350" s="186">
        <v>0</v>
      </c>
      <c r="BC350" s="186">
        <v>0</v>
      </c>
      <c r="BD350" s="186">
        <v>0</v>
      </c>
      <c r="BE350" s="186">
        <v>0</v>
      </c>
      <c r="BF350" s="186">
        <v>0</v>
      </c>
      <c r="BG350" s="186">
        <v>0</v>
      </c>
      <c r="BH350" s="186">
        <f t="shared" si="262"/>
        <v>0</v>
      </c>
      <c r="BI350" s="186">
        <f t="shared" si="263"/>
        <v>0</v>
      </c>
      <c r="BJ350" s="186">
        <v>0</v>
      </c>
      <c r="BK350" s="186">
        <v>0</v>
      </c>
      <c r="BL350" s="186">
        <v>0</v>
      </c>
      <c r="BM350" s="186">
        <v>0</v>
      </c>
      <c r="BN350" s="186">
        <v>0</v>
      </c>
      <c r="BO350" s="186">
        <v>0</v>
      </c>
      <c r="BP350" s="186">
        <v>0</v>
      </c>
      <c r="BQ350" s="395">
        <v>0</v>
      </c>
      <c r="BR350" s="287"/>
      <c r="BS350" s="287"/>
      <c r="BT350" s="287"/>
      <c r="BU350" s="287"/>
      <c r="BV350" s="287"/>
      <c r="BW350" s="287"/>
      <c r="BX350" s="287"/>
      <c r="BY350" s="287"/>
    </row>
    <row r="351" spans="1:77" s="21" customFormat="1" hidden="1" x14ac:dyDescent="0.25">
      <c r="A351" s="23"/>
      <c r="B351" s="19"/>
      <c r="C351" s="37"/>
      <c r="D351" s="186"/>
      <c r="E351" s="186"/>
      <c r="F351" s="186">
        <f t="shared" si="251"/>
        <v>0</v>
      </c>
      <c r="G351" s="186">
        <f t="shared" si="252"/>
        <v>0</v>
      </c>
      <c r="H351" s="200"/>
      <c r="I351" s="186"/>
      <c r="J351" s="186"/>
      <c r="K351" s="186"/>
      <c r="L351" s="186"/>
      <c r="M351" s="186"/>
      <c r="N351" s="186"/>
      <c r="O351" s="186"/>
      <c r="P351" s="186">
        <f t="shared" si="253"/>
        <v>0</v>
      </c>
      <c r="Q351" s="186">
        <f t="shared" si="268"/>
        <v>0</v>
      </c>
      <c r="R351" s="684" t="e">
        <f t="shared" si="269"/>
        <v>#DIV/0!</v>
      </c>
      <c r="S351" s="186"/>
      <c r="T351" s="186"/>
      <c r="U351" s="186"/>
      <c r="V351" s="186">
        <f t="shared" si="254"/>
        <v>0</v>
      </c>
      <c r="W351" s="186">
        <f t="shared" si="255"/>
        <v>0</v>
      </c>
      <c r="X351" s="186"/>
      <c r="Y351" s="186"/>
      <c r="Z351" s="186"/>
      <c r="AA351" s="186"/>
      <c r="AB351" s="186"/>
      <c r="AC351" s="186"/>
      <c r="AD351" s="186"/>
      <c r="AE351" s="186"/>
      <c r="AF351" s="186">
        <f t="shared" si="256"/>
        <v>0</v>
      </c>
      <c r="AG351" s="186">
        <f t="shared" si="270"/>
        <v>0</v>
      </c>
      <c r="AH351" s="256" t="e">
        <f t="shared" si="271"/>
        <v>#DIV/0!</v>
      </c>
      <c r="AI351" s="695"/>
      <c r="AJ351" s="207">
        <f t="shared" si="257"/>
        <v>0</v>
      </c>
      <c r="AK351" s="425"/>
      <c r="AL351" s="186">
        <f t="shared" si="258"/>
        <v>0</v>
      </c>
      <c r="AM351" s="186">
        <f t="shared" si="259"/>
        <v>0</v>
      </c>
      <c r="AN351" s="186"/>
      <c r="AO351" s="186"/>
      <c r="AP351" s="186"/>
      <c r="AQ351" s="186"/>
      <c r="AR351" s="186"/>
      <c r="AS351" s="186"/>
      <c r="AT351" s="186"/>
      <c r="AU351" s="239"/>
      <c r="AV351" s="186">
        <f t="shared" si="272"/>
        <v>0</v>
      </c>
      <c r="AW351" s="277" t="e">
        <f t="shared" si="273"/>
        <v>#DIV/0!</v>
      </c>
      <c r="AX351" s="186">
        <f t="shared" si="260"/>
        <v>0</v>
      </c>
      <c r="AY351" s="186">
        <f t="shared" si="261"/>
        <v>0</v>
      </c>
      <c r="AZ351" s="186"/>
      <c r="BA351" s="186"/>
      <c r="BB351" s="186"/>
      <c r="BC351" s="186"/>
      <c r="BD351" s="186"/>
      <c r="BE351" s="186"/>
      <c r="BF351" s="186"/>
      <c r="BG351" s="186"/>
      <c r="BH351" s="186">
        <f t="shared" si="262"/>
        <v>0</v>
      </c>
      <c r="BI351" s="186">
        <f t="shared" si="263"/>
        <v>0</v>
      </c>
      <c r="BJ351" s="186"/>
      <c r="BK351" s="186"/>
      <c r="BL351" s="186"/>
      <c r="BM351" s="186"/>
      <c r="BN351" s="186"/>
      <c r="BO351" s="186"/>
      <c r="BP351" s="186"/>
      <c r="BQ351" s="395"/>
      <c r="BR351" s="413"/>
      <c r="BS351" s="413"/>
      <c r="BT351" s="413"/>
      <c r="BU351" s="413"/>
      <c r="BV351" s="413"/>
      <c r="BW351" s="413"/>
      <c r="BX351" s="413"/>
      <c r="BY351" s="413"/>
    </row>
    <row r="352" spans="1:77" s="21" customFormat="1" x14ac:dyDescent="0.25">
      <c r="A352" s="257">
        <v>9</v>
      </c>
      <c r="B352" s="42" t="s">
        <v>51</v>
      </c>
      <c r="C352" s="37"/>
      <c r="D352" s="186">
        <v>0</v>
      </c>
      <c r="E352" s="186">
        <v>0</v>
      </c>
      <c r="F352" s="186">
        <f t="shared" si="251"/>
        <v>0</v>
      </c>
      <c r="G352" s="186">
        <f t="shared" si="252"/>
        <v>0</v>
      </c>
      <c r="H352" s="200">
        <v>0</v>
      </c>
      <c r="I352" s="186">
        <v>0</v>
      </c>
      <c r="J352" s="186">
        <v>0</v>
      </c>
      <c r="K352" s="186">
        <v>0</v>
      </c>
      <c r="L352" s="186">
        <v>0</v>
      </c>
      <c r="M352" s="186">
        <v>0</v>
      </c>
      <c r="N352" s="186">
        <v>0</v>
      </c>
      <c r="O352" s="186">
        <v>0</v>
      </c>
      <c r="P352" s="186">
        <f t="shared" si="253"/>
        <v>0</v>
      </c>
      <c r="Q352" s="186">
        <f t="shared" si="268"/>
        <v>0</v>
      </c>
      <c r="R352" s="684" t="e">
        <f t="shared" si="269"/>
        <v>#DIV/0!</v>
      </c>
      <c r="S352" s="186">
        <v>0</v>
      </c>
      <c r="T352" s="186">
        <v>0</v>
      </c>
      <c r="U352" s="186">
        <v>0</v>
      </c>
      <c r="V352" s="186">
        <f t="shared" si="254"/>
        <v>0</v>
      </c>
      <c r="W352" s="186">
        <f t="shared" si="255"/>
        <v>0</v>
      </c>
      <c r="X352" s="186">
        <v>0</v>
      </c>
      <c r="Y352" s="186">
        <v>0</v>
      </c>
      <c r="Z352" s="186">
        <v>0</v>
      </c>
      <c r="AA352" s="186">
        <v>0</v>
      </c>
      <c r="AB352" s="186">
        <v>0</v>
      </c>
      <c r="AC352" s="186">
        <v>0</v>
      </c>
      <c r="AD352" s="186">
        <v>0</v>
      </c>
      <c r="AE352" s="186">
        <v>0</v>
      </c>
      <c r="AF352" s="186">
        <f t="shared" si="256"/>
        <v>0</v>
      </c>
      <c r="AG352" s="186">
        <f t="shared" si="270"/>
        <v>0</v>
      </c>
      <c r="AH352" s="256" t="e">
        <f t="shared" si="271"/>
        <v>#DIV/0!</v>
      </c>
      <c r="AI352" s="695"/>
      <c r="AJ352" s="207">
        <f t="shared" si="257"/>
        <v>0</v>
      </c>
      <c r="AK352" s="425"/>
      <c r="AL352" s="186">
        <f t="shared" si="258"/>
        <v>0</v>
      </c>
      <c r="AM352" s="186">
        <f t="shared" si="259"/>
        <v>0</v>
      </c>
      <c r="AN352" s="186">
        <v>0</v>
      </c>
      <c r="AO352" s="186">
        <v>0</v>
      </c>
      <c r="AP352" s="186">
        <v>0</v>
      </c>
      <c r="AQ352" s="186">
        <v>0</v>
      </c>
      <c r="AR352" s="186">
        <v>0</v>
      </c>
      <c r="AS352" s="186">
        <v>0</v>
      </c>
      <c r="AT352" s="186">
        <v>0</v>
      </c>
      <c r="AU352" s="239">
        <v>0</v>
      </c>
      <c r="AV352" s="186">
        <f t="shared" si="272"/>
        <v>0</v>
      </c>
      <c r="AW352" s="277" t="e">
        <f t="shared" si="273"/>
        <v>#DIV/0!</v>
      </c>
      <c r="AX352" s="186">
        <f t="shared" si="260"/>
        <v>0</v>
      </c>
      <c r="AY352" s="186">
        <f t="shared" si="261"/>
        <v>0</v>
      </c>
      <c r="AZ352" s="186">
        <v>0</v>
      </c>
      <c r="BA352" s="186">
        <v>0</v>
      </c>
      <c r="BB352" s="186">
        <v>0</v>
      </c>
      <c r="BC352" s="186">
        <v>0</v>
      </c>
      <c r="BD352" s="186">
        <v>0</v>
      </c>
      <c r="BE352" s="186">
        <v>0</v>
      </c>
      <c r="BF352" s="186">
        <v>0</v>
      </c>
      <c r="BG352" s="186">
        <v>0</v>
      </c>
      <c r="BH352" s="186">
        <f t="shared" si="262"/>
        <v>0</v>
      </c>
      <c r="BI352" s="186">
        <f t="shared" si="263"/>
        <v>0</v>
      </c>
      <c r="BJ352" s="186">
        <v>0</v>
      </c>
      <c r="BK352" s="186">
        <v>0</v>
      </c>
      <c r="BL352" s="186">
        <v>0</v>
      </c>
      <c r="BM352" s="186">
        <v>0</v>
      </c>
      <c r="BN352" s="186">
        <v>0</v>
      </c>
      <c r="BO352" s="186">
        <v>0</v>
      </c>
      <c r="BP352" s="186">
        <v>0</v>
      </c>
      <c r="BQ352" s="395">
        <v>0</v>
      </c>
      <c r="BR352" s="287"/>
      <c r="BS352" s="287"/>
      <c r="BT352" s="287"/>
      <c r="BU352" s="287"/>
      <c r="BV352" s="287"/>
      <c r="BW352" s="287"/>
      <c r="BX352" s="287"/>
      <c r="BY352" s="287"/>
    </row>
    <row r="353" spans="1:77" s="21" customFormat="1" hidden="1" x14ac:dyDescent="0.25">
      <c r="A353" s="23"/>
      <c r="B353" s="19"/>
      <c r="C353" s="37"/>
      <c r="D353" s="186"/>
      <c r="E353" s="186"/>
      <c r="F353" s="186">
        <f t="shared" si="251"/>
        <v>0</v>
      </c>
      <c r="G353" s="186">
        <f t="shared" si="252"/>
        <v>0</v>
      </c>
      <c r="H353" s="200"/>
      <c r="I353" s="186"/>
      <c r="J353" s="186"/>
      <c r="K353" s="186"/>
      <c r="L353" s="186"/>
      <c r="M353" s="186"/>
      <c r="N353" s="186"/>
      <c r="O353" s="186"/>
      <c r="P353" s="186">
        <f t="shared" si="253"/>
        <v>0</v>
      </c>
      <c r="Q353" s="186">
        <f t="shared" si="268"/>
        <v>0</v>
      </c>
      <c r="R353" s="684" t="e">
        <f t="shared" si="269"/>
        <v>#DIV/0!</v>
      </c>
      <c r="S353" s="186"/>
      <c r="T353" s="186"/>
      <c r="U353" s="186"/>
      <c r="V353" s="186">
        <f t="shared" si="254"/>
        <v>0</v>
      </c>
      <c r="W353" s="186">
        <f t="shared" si="255"/>
        <v>0</v>
      </c>
      <c r="X353" s="186"/>
      <c r="Y353" s="186"/>
      <c r="Z353" s="186"/>
      <c r="AA353" s="186"/>
      <c r="AB353" s="186"/>
      <c r="AC353" s="186"/>
      <c r="AD353" s="186"/>
      <c r="AE353" s="186"/>
      <c r="AF353" s="186">
        <f t="shared" si="256"/>
        <v>0</v>
      </c>
      <c r="AG353" s="186">
        <f t="shared" si="270"/>
        <v>0</v>
      </c>
      <c r="AH353" s="256" t="e">
        <f t="shared" si="271"/>
        <v>#DIV/0!</v>
      </c>
      <c r="AI353" s="695"/>
      <c r="AJ353" s="207">
        <f t="shared" si="257"/>
        <v>0</v>
      </c>
      <c r="AK353" s="425"/>
      <c r="AL353" s="186">
        <f t="shared" si="258"/>
        <v>0</v>
      </c>
      <c r="AM353" s="186">
        <f t="shared" si="259"/>
        <v>0</v>
      </c>
      <c r="AN353" s="186"/>
      <c r="AO353" s="186"/>
      <c r="AP353" s="186"/>
      <c r="AQ353" s="186"/>
      <c r="AR353" s="186"/>
      <c r="AS353" s="186"/>
      <c r="AT353" s="186"/>
      <c r="AU353" s="239"/>
      <c r="AV353" s="186">
        <f t="shared" si="272"/>
        <v>0</v>
      </c>
      <c r="AW353" s="277" t="e">
        <f t="shared" si="273"/>
        <v>#DIV/0!</v>
      </c>
      <c r="AX353" s="186">
        <f t="shared" si="260"/>
        <v>0</v>
      </c>
      <c r="AY353" s="186">
        <f t="shared" si="261"/>
        <v>0</v>
      </c>
      <c r="AZ353" s="186"/>
      <c r="BA353" s="186"/>
      <c r="BB353" s="186"/>
      <c r="BC353" s="186"/>
      <c r="BD353" s="186"/>
      <c r="BE353" s="186"/>
      <c r="BF353" s="186"/>
      <c r="BG353" s="186"/>
      <c r="BH353" s="186">
        <f t="shared" si="262"/>
        <v>0</v>
      </c>
      <c r="BI353" s="186">
        <f t="shared" si="263"/>
        <v>0</v>
      </c>
      <c r="BJ353" s="186"/>
      <c r="BK353" s="186"/>
      <c r="BL353" s="186"/>
      <c r="BM353" s="186"/>
      <c r="BN353" s="186"/>
      <c r="BO353" s="186"/>
      <c r="BP353" s="186"/>
      <c r="BQ353" s="395"/>
      <c r="BR353" s="413"/>
      <c r="BS353" s="413"/>
      <c r="BT353" s="413"/>
      <c r="BU353" s="413"/>
      <c r="BV353" s="413"/>
      <c r="BW353" s="413"/>
      <c r="BX353" s="413"/>
      <c r="BY353" s="413"/>
    </row>
    <row r="354" spans="1:77" s="21" customFormat="1" x14ac:dyDescent="0.25">
      <c r="A354" s="257">
        <v>10</v>
      </c>
      <c r="B354" s="42" t="s">
        <v>52</v>
      </c>
      <c r="C354" s="37"/>
      <c r="D354" s="186">
        <v>0</v>
      </c>
      <c r="E354" s="186">
        <v>0</v>
      </c>
      <c r="F354" s="186">
        <f t="shared" si="251"/>
        <v>0</v>
      </c>
      <c r="G354" s="186">
        <f t="shared" si="252"/>
        <v>0</v>
      </c>
      <c r="H354" s="200">
        <v>0</v>
      </c>
      <c r="I354" s="186">
        <v>0</v>
      </c>
      <c r="J354" s="186">
        <v>0</v>
      </c>
      <c r="K354" s="186">
        <v>0</v>
      </c>
      <c r="L354" s="186">
        <v>0</v>
      </c>
      <c r="M354" s="186">
        <v>0</v>
      </c>
      <c r="N354" s="186">
        <v>0</v>
      </c>
      <c r="O354" s="186">
        <v>0</v>
      </c>
      <c r="P354" s="186">
        <f t="shared" si="253"/>
        <v>0</v>
      </c>
      <c r="Q354" s="186">
        <f t="shared" si="268"/>
        <v>0</v>
      </c>
      <c r="R354" s="684" t="e">
        <f t="shared" si="269"/>
        <v>#DIV/0!</v>
      </c>
      <c r="S354" s="186">
        <v>0</v>
      </c>
      <c r="T354" s="186">
        <v>0</v>
      </c>
      <c r="U354" s="186">
        <v>0</v>
      </c>
      <c r="V354" s="186">
        <f t="shared" si="254"/>
        <v>0</v>
      </c>
      <c r="W354" s="186">
        <f t="shared" si="255"/>
        <v>0</v>
      </c>
      <c r="X354" s="186">
        <v>0</v>
      </c>
      <c r="Y354" s="186">
        <v>0</v>
      </c>
      <c r="Z354" s="186">
        <v>0</v>
      </c>
      <c r="AA354" s="186">
        <v>0</v>
      </c>
      <c r="AB354" s="186">
        <v>0</v>
      </c>
      <c r="AC354" s="186">
        <v>0</v>
      </c>
      <c r="AD354" s="186">
        <v>0</v>
      </c>
      <c r="AE354" s="186">
        <v>0</v>
      </c>
      <c r="AF354" s="186">
        <f t="shared" si="256"/>
        <v>0</v>
      </c>
      <c r="AG354" s="186">
        <f t="shared" si="270"/>
        <v>0</v>
      </c>
      <c r="AH354" s="256" t="e">
        <f t="shared" si="271"/>
        <v>#DIV/0!</v>
      </c>
      <c r="AI354" s="695"/>
      <c r="AJ354" s="207">
        <f t="shared" si="257"/>
        <v>0</v>
      </c>
      <c r="AK354" s="425"/>
      <c r="AL354" s="186">
        <f t="shared" si="258"/>
        <v>0</v>
      </c>
      <c r="AM354" s="186">
        <f t="shared" si="259"/>
        <v>0</v>
      </c>
      <c r="AN354" s="186">
        <v>0</v>
      </c>
      <c r="AO354" s="186">
        <v>0</v>
      </c>
      <c r="AP354" s="186">
        <v>0</v>
      </c>
      <c r="AQ354" s="186">
        <v>0</v>
      </c>
      <c r="AR354" s="186">
        <v>0</v>
      </c>
      <c r="AS354" s="186">
        <v>0</v>
      </c>
      <c r="AT354" s="186">
        <v>0</v>
      </c>
      <c r="AU354" s="239">
        <v>0</v>
      </c>
      <c r="AV354" s="186">
        <f t="shared" si="272"/>
        <v>0</v>
      </c>
      <c r="AW354" s="277" t="e">
        <f t="shared" si="273"/>
        <v>#DIV/0!</v>
      </c>
      <c r="AX354" s="186">
        <f t="shared" si="260"/>
        <v>0</v>
      </c>
      <c r="AY354" s="186">
        <f t="shared" si="261"/>
        <v>0</v>
      </c>
      <c r="AZ354" s="186">
        <v>0</v>
      </c>
      <c r="BA354" s="186">
        <v>0</v>
      </c>
      <c r="BB354" s="186">
        <v>0</v>
      </c>
      <c r="BC354" s="186">
        <v>0</v>
      </c>
      <c r="BD354" s="186">
        <v>0</v>
      </c>
      <c r="BE354" s="186">
        <v>0</v>
      </c>
      <c r="BF354" s="186">
        <v>0</v>
      </c>
      <c r="BG354" s="186">
        <v>0</v>
      </c>
      <c r="BH354" s="186">
        <f t="shared" si="262"/>
        <v>0</v>
      </c>
      <c r="BI354" s="186">
        <f t="shared" si="263"/>
        <v>0</v>
      </c>
      <c r="BJ354" s="186">
        <v>0</v>
      </c>
      <c r="BK354" s="186">
        <v>0</v>
      </c>
      <c r="BL354" s="186">
        <v>0</v>
      </c>
      <c r="BM354" s="186">
        <v>0</v>
      </c>
      <c r="BN354" s="186">
        <v>0</v>
      </c>
      <c r="BO354" s="186">
        <v>0</v>
      </c>
      <c r="BP354" s="186">
        <v>0</v>
      </c>
      <c r="BQ354" s="395">
        <v>0</v>
      </c>
      <c r="BR354" s="287"/>
      <c r="BS354" s="287"/>
      <c r="BT354" s="287"/>
      <c r="BU354" s="287"/>
      <c r="BV354" s="287"/>
      <c r="BW354" s="287"/>
      <c r="BX354" s="287"/>
      <c r="BY354" s="287"/>
    </row>
    <row r="355" spans="1:77" s="21" customFormat="1" hidden="1" x14ac:dyDescent="0.25">
      <c r="A355" s="23"/>
      <c r="B355" s="19"/>
      <c r="C355" s="37"/>
      <c r="D355" s="200"/>
      <c r="E355" s="200"/>
      <c r="F355" s="186">
        <f t="shared" si="251"/>
        <v>0</v>
      </c>
      <c r="G355" s="186">
        <f t="shared" si="252"/>
        <v>0</v>
      </c>
      <c r="H355" s="200"/>
      <c r="I355" s="200"/>
      <c r="J355" s="200"/>
      <c r="K355" s="200"/>
      <c r="L355" s="200"/>
      <c r="M355" s="200"/>
      <c r="N355" s="200"/>
      <c r="O355" s="200"/>
      <c r="P355" s="186">
        <f t="shared" si="253"/>
        <v>0</v>
      </c>
      <c r="Q355" s="186">
        <f t="shared" si="268"/>
        <v>0</v>
      </c>
      <c r="R355" s="684" t="e">
        <f t="shared" si="269"/>
        <v>#DIV/0!</v>
      </c>
      <c r="S355" s="200"/>
      <c r="T355" s="200"/>
      <c r="U355" s="200"/>
      <c r="V355" s="186">
        <f t="shared" si="254"/>
        <v>0</v>
      </c>
      <c r="W355" s="186">
        <f t="shared" si="255"/>
        <v>0</v>
      </c>
      <c r="X355" s="200"/>
      <c r="Y355" s="200"/>
      <c r="Z355" s="200"/>
      <c r="AA355" s="200"/>
      <c r="AB355" s="200"/>
      <c r="AC355" s="200"/>
      <c r="AD355" s="200"/>
      <c r="AE355" s="200"/>
      <c r="AF355" s="186">
        <f t="shared" si="256"/>
        <v>0</v>
      </c>
      <c r="AG355" s="186">
        <f t="shared" si="270"/>
        <v>0</v>
      </c>
      <c r="AH355" s="256" t="e">
        <f t="shared" si="271"/>
        <v>#DIV/0!</v>
      </c>
      <c r="AI355" s="695"/>
      <c r="AJ355" s="207">
        <f t="shared" si="257"/>
        <v>0</v>
      </c>
      <c r="AK355" s="425"/>
      <c r="AL355" s="186">
        <f t="shared" si="258"/>
        <v>0</v>
      </c>
      <c r="AM355" s="186">
        <f t="shared" si="259"/>
        <v>0</v>
      </c>
      <c r="AN355" s="200"/>
      <c r="AO355" s="200"/>
      <c r="AP355" s="200"/>
      <c r="AQ355" s="200"/>
      <c r="AR355" s="200"/>
      <c r="AS355" s="200"/>
      <c r="AT355" s="200"/>
      <c r="AU355" s="238"/>
      <c r="AV355" s="186">
        <f t="shared" si="272"/>
        <v>0</v>
      </c>
      <c r="AW355" s="277" t="e">
        <f t="shared" si="273"/>
        <v>#DIV/0!</v>
      </c>
      <c r="AX355" s="186">
        <f t="shared" si="260"/>
        <v>0</v>
      </c>
      <c r="AY355" s="186">
        <f t="shared" si="261"/>
        <v>0</v>
      </c>
      <c r="AZ355" s="200"/>
      <c r="BA355" s="200"/>
      <c r="BB355" s="200"/>
      <c r="BC355" s="200"/>
      <c r="BD355" s="200"/>
      <c r="BE355" s="200"/>
      <c r="BF355" s="200"/>
      <c r="BG355" s="200"/>
      <c r="BH355" s="186">
        <f t="shared" si="262"/>
        <v>0</v>
      </c>
      <c r="BI355" s="186">
        <f t="shared" si="263"/>
        <v>0</v>
      </c>
      <c r="BJ355" s="200"/>
      <c r="BK355" s="200"/>
      <c r="BL355" s="200"/>
      <c r="BM355" s="200"/>
      <c r="BN355" s="200"/>
      <c r="BO355" s="200"/>
      <c r="BP355" s="200"/>
      <c r="BQ355" s="397"/>
      <c r="BR355" s="413"/>
      <c r="BS355" s="413"/>
      <c r="BT355" s="413"/>
      <c r="BU355" s="413"/>
      <c r="BV355" s="413"/>
      <c r="BW355" s="413"/>
      <c r="BX355" s="413"/>
      <c r="BY355" s="413"/>
    </row>
    <row r="356" spans="1:77" s="21" customFormat="1" x14ac:dyDescent="0.25">
      <c r="A356" s="34" t="s">
        <v>61</v>
      </c>
      <c r="B356" s="30" t="s">
        <v>41</v>
      </c>
      <c r="C356" s="84"/>
      <c r="D356" s="233">
        <f t="shared" ref="D356:BO356" si="274">D357+D359+D361+D363+D365+D367+D369+D371+D373+D375</f>
        <v>0</v>
      </c>
      <c r="E356" s="233">
        <f t="shared" si="274"/>
        <v>0</v>
      </c>
      <c r="F356" s="233">
        <f t="shared" si="274"/>
        <v>0</v>
      </c>
      <c r="G356" s="233">
        <f t="shared" si="274"/>
        <v>0</v>
      </c>
      <c r="H356" s="233">
        <f t="shared" si="274"/>
        <v>0</v>
      </c>
      <c r="I356" s="233">
        <f t="shared" si="274"/>
        <v>0</v>
      </c>
      <c r="J356" s="233">
        <f t="shared" si="274"/>
        <v>0</v>
      </c>
      <c r="K356" s="233">
        <f t="shared" si="274"/>
        <v>0</v>
      </c>
      <c r="L356" s="233">
        <f t="shared" si="274"/>
        <v>0</v>
      </c>
      <c r="M356" s="233">
        <f t="shared" si="274"/>
        <v>0</v>
      </c>
      <c r="N356" s="233">
        <f t="shared" si="274"/>
        <v>0</v>
      </c>
      <c r="O356" s="233">
        <f t="shared" si="274"/>
        <v>0</v>
      </c>
      <c r="P356" s="233">
        <f t="shared" si="274"/>
        <v>0</v>
      </c>
      <c r="Q356" s="233">
        <f t="shared" si="268"/>
        <v>0</v>
      </c>
      <c r="R356" s="233" t="e">
        <f t="shared" si="269"/>
        <v>#DIV/0!</v>
      </c>
      <c r="S356" s="233">
        <f t="shared" si="274"/>
        <v>0</v>
      </c>
      <c r="T356" s="233">
        <f t="shared" si="274"/>
        <v>0</v>
      </c>
      <c r="U356" s="233">
        <f t="shared" si="274"/>
        <v>0</v>
      </c>
      <c r="V356" s="233">
        <f t="shared" si="274"/>
        <v>0</v>
      </c>
      <c r="W356" s="233">
        <f t="shared" si="274"/>
        <v>0</v>
      </c>
      <c r="X356" s="233">
        <f t="shared" si="274"/>
        <v>0</v>
      </c>
      <c r="Y356" s="233">
        <f t="shared" si="274"/>
        <v>0</v>
      </c>
      <c r="Z356" s="233">
        <f t="shared" si="274"/>
        <v>0</v>
      </c>
      <c r="AA356" s="233">
        <f t="shared" si="274"/>
        <v>0</v>
      </c>
      <c r="AB356" s="233">
        <f t="shared" si="274"/>
        <v>0</v>
      </c>
      <c r="AC356" s="233">
        <f t="shared" si="274"/>
        <v>0</v>
      </c>
      <c r="AD356" s="233">
        <f t="shared" si="274"/>
        <v>0</v>
      </c>
      <c r="AE356" s="233">
        <f t="shared" si="274"/>
        <v>0</v>
      </c>
      <c r="AF356" s="233">
        <f t="shared" si="274"/>
        <v>0</v>
      </c>
      <c r="AG356" s="233">
        <f t="shared" si="270"/>
        <v>0</v>
      </c>
      <c r="AH356" s="233" t="e">
        <f t="shared" si="271"/>
        <v>#DIV/0!</v>
      </c>
      <c r="AI356" s="233"/>
      <c r="AJ356" s="233">
        <f t="shared" si="274"/>
        <v>0</v>
      </c>
      <c r="AK356" s="233">
        <f t="shared" si="274"/>
        <v>0</v>
      </c>
      <c r="AL356" s="233">
        <f t="shared" si="274"/>
        <v>0</v>
      </c>
      <c r="AM356" s="233">
        <f t="shared" si="274"/>
        <v>0</v>
      </c>
      <c r="AN356" s="233">
        <f t="shared" si="274"/>
        <v>0</v>
      </c>
      <c r="AO356" s="233">
        <f t="shared" si="274"/>
        <v>0</v>
      </c>
      <c r="AP356" s="233">
        <f t="shared" si="274"/>
        <v>0</v>
      </c>
      <c r="AQ356" s="233">
        <f t="shared" si="274"/>
        <v>0</v>
      </c>
      <c r="AR356" s="233">
        <f t="shared" si="274"/>
        <v>0</v>
      </c>
      <c r="AS356" s="233">
        <f t="shared" si="274"/>
        <v>0</v>
      </c>
      <c r="AT356" s="233">
        <f t="shared" si="274"/>
        <v>0</v>
      </c>
      <c r="AU356" s="233">
        <f t="shared" si="274"/>
        <v>0</v>
      </c>
      <c r="AV356" s="233">
        <f t="shared" si="272"/>
        <v>0</v>
      </c>
      <c r="AW356" s="233" t="e">
        <f t="shared" si="273"/>
        <v>#DIV/0!</v>
      </c>
      <c r="AX356" s="233">
        <f t="shared" si="274"/>
        <v>0</v>
      </c>
      <c r="AY356" s="233">
        <f t="shared" si="274"/>
        <v>0</v>
      </c>
      <c r="AZ356" s="233">
        <f t="shared" si="274"/>
        <v>0</v>
      </c>
      <c r="BA356" s="233">
        <f t="shared" si="274"/>
        <v>0</v>
      </c>
      <c r="BB356" s="233">
        <f t="shared" si="274"/>
        <v>0</v>
      </c>
      <c r="BC356" s="233">
        <f t="shared" si="274"/>
        <v>0</v>
      </c>
      <c r="BD356" s="233">
        <f t="shared" si="274"/>
        <v>0</v>
      </c>
      <c r="BE356" s="233">
        <f t="shared" si="274"/>
        <v>0</v>
      </c>
      <c r="BF356" s="233">
        <f t="shared" si="274"/>
        <v>0</v>
      </c>
      <c r="BG356" s="233">
        <f t="shared" si="274"/>
        <v>0</v>
      </c>
      <c r="BH356" s="233">
        <f t="shared" si="274"/>
        <v>0</v>
      </c>
      <c r="BI356" s="233">
        <f t="shared" si="274"/>
        <v>0</v>
      </c>
      <c r="BJ356" s="233">
        <f t="shared" si="274"/>
        <v>0</v>
      </c>
      <c r="BK356" s="233">
        <f t="shared" si="274"/>
        <v>0</v>
      </c>
      <c r="BL356" s="233">
        <f t="shared" si="274"/>
        <v>0</v>
      </c>
      <c r="BM356" s="233">
        <f t="shared" si="274"/>
        <v>0</v>
      </c>
      <c r="BN356" s="233">
        <f t="shared" si="274"/>
        <v>0</v>
      </c>
      <c r="BO356" s="233">
        <f t="shared" si="274"/>
        <v>0</v>
      </c>
      <c r="BP356" s="233">
        <f t="shared" ref="BP356:BQ356" si="275">BP357+BP359+BP361+BP363+BP365+BP367+BP369+BP371+BP373+BP375</f>
        <v>0</v>
      </c>
      <c r="BQ356" s="233">
        <f t="shared" si="275"/>
        <v>0</v>
      </c>
      <c r="BR356" s="287"/>
      <c r="BS356" s="287"/>
      <c r="BT356" s="287"/>
      <c r="BU356" s="287"/>
      <c r="BV356" s="287"/>
      <c r="BW356" s="287"/>
      <c r="BX356" s="287"/>
      <c r="BY356" s="287"/>
    </row>
    <row r="357" spans="1:77" s="21" customFormat="1" x14ac:dyDescent="0.25">
      <c r="A357" s="257">
        <v>1</v>
      </c>
      <c r="B357" s="42" t="s">
        <v>23</v>
      </c>
      <c r="C357" s="37"/>
      <c r="D357" s="186">
        <v>0</v>
      </c>
      <c r="E357" s="186">
        <v>0</v>
      </c>
      <c r="F357" s="186">
        <f t="shared" si="251"/>
        <v>0</v>
      </c>
      <c r="G357" s="186">
        <f t="shared" si="252"/>
        <v>0</v>
      </c>
      <c r="H357" s="200">
        <v>0</v>
      </c>
      <c r="I357" s="186">
        <v>0</v>
      </c>
      <c r="J357" s="186">
        <v>0</v>
      </c>
      <c r="K357" s="186">
        <v>0</v>
      </c>
      <c r="L357" s="186">
        <v>0</v>
      </c>
      <c r="M357" s="186">
        <v>0</v>
      </c>
      <c r="N357" s="186">
        <v>0</v>
      </c>
      <c r="O357" s="186">
        <v>0</v>
      </c>
      <c r="P357" s="186">
        <f t="shared" si="253"/>
        <v>0</v>
      </c>
      <c r="Q357" s="186">
        <f t="shared" si="268"/>
        <v>0</v>
      </c>
      <c r="R357" s="684" t="e">
        <f t="shared" si="269"/>
        <v>#DIV/0!</v>
      </c>
      <c r="S357" s="186">
        <v>0</v>
      </c>
      <c r="T357" s="186">
        <v>0</v>
      </c>
      <c r="U357" s="186">
        <v>0</v>
      </c>
      <c r="V357" s="186">
        <f t="shared" si="254"/>
        <v>0</v>
      </c>
      <c r="W357" s="186">
        <f t="shared" si="255"/>
        <v>0</v>
      </c>
      <c r="X357" s="186">
        <v>0</v>
      </c>
      <c r="Y357" s="186">
        <v>0</v>
      </c>
      <c r="Z357" s="186">
        <v>0</v>
      </c>
      <c r="AA357" s="186">
        <v>0</v>
      </c>
      <c r="AB357" s="186">
        <v>0</v>
      </c>
      <c r="AC357" s="186">
        <v>0</v>
      </c>
      <c r="AD357" s="186">
        <v>0</v>
      </c>
      <c r="AE357" s="186">
        <v>0</v>
      </c>
      <c r="AF357" s="186">
        <f t="shared" si="256"/>
        <v>0</v>
      </c>
      <c r="AG357" s="186">
        <f t="shared" si="270"/>
        <v>0</v>
      </c>
      <c r="AH357" s="256" t="e">
        <f t="shared" si="271"/>
        <v>#DIV/0!</v>
      </c>
      <c r="AI357" s="695"/>
      <c r="AJ357" s="207">
        <f t="shared" si="257"/>
        <v>0</v>
      </c>
      <c r="AK357" s="425"/>
      <c r="AL357" s="186">
        <f t="shared" si="258"/>
        <v>0</v>
      </c>
      <c r="AM357" s="186">
        <f t="shared" si="259"/>
        <v>0</v>
      </c>
      <c r="AN357" s="186">
        <v>0</v>
      </c>
      <c r="AO357" s="186">
        <v>0</v>
      </c>
      <c r="AP357" s="186">
        <v>0</v>
      </c>
      <c r="AQ357" s="186">
        <v>0</v>
      </c>
      <c r="AR357" s="186">
        <v>0</v>
      </c>
      <c r="AS357" s="186">
        <v>0</v>
      </c>
      <c r="AT357" s="186">
        <v>0</v>
      </c>
      <c r="AU357" s="239">
        <v>0</v>
      </c>
      <c r="AV357" s="186">
        <f t="shared" si="272"/>
        <v>0</v>
      </c>
      <c r="AW357" s="277" t="e">
        <f t="shared" si="273"/>
        <v>#DIV/0!</v>
      </c>
      <c r="AX357" s="186">
        <f t="shared" si="260"/>
        <v>0</v>
      </c>
      <c r="AY357" s="186">
        <f t="shared" si="261"/>
        <v>0</v>
      </c>
      <c r="AZ357" s="186">
        <v>0</v>
      </c>
      <c r="BA357" s="186">
        <v>0</v>
      </c>
      <c r="BB357" s="186">
        <v>0</v>
      </c>
      <c r="BC357" s="186">
        <v>0</v>
      </c>
      <c r="BD357" s="186">
        <v>0</v>
      </c>
      <c r="BE357" s="186">
        <v>0</v>
      </c>
      <c r="BF357" s="186">
        <v>0</v>
      </c>
      <c r="BG357" s="186">
        <v>0</v>
      </c>
      <c r="BH357" s="186">
        <f t="shared" si="262"/>
        <v>0</v>
      </c>
      <c r="BI357" s="186">
        <f t="shared" si="263"/>
        <v>0</v>
      </c>
      <c r="BJ357" s="186">
        <v>0</v>
      </c>
      <c r="BK357" s="186">
        <v>0</v>
      </c>
      <c r="BL357" s="186">
        <v>0</v>
      </c>
      <c r="BM357" s="186">
        <v>0</v>
      </c>
      <c r="BN357" s="186">
        <v>0</v>
      </c>
      <c r="BO357" s="186">
        <v>0</v>
      </c>
      <c r="BP357" s="186">
        <v>0</v>
      </c>
      <c r="BQ357" s="395">
        <v>0</v>
      </c>
      <c r="BR357" s="287"/>
      <c r="BS357" s="287"/>
      <c r="BT357" s="287"/>
      <c r="BU357" s="287"/>
      <c r="BV357" s="287"/>
      <c r="BW357" s="287"/>
      <c r="BX357" s="287"/>
      <c r="BY357" s="287"/>
    </row>
    <row r="358" spans="1:77" s="21" customFormat="1" hidden="1" x14ac:dyDescent="0.25">
      <c r="A358" s="23"/>
      <c r="B358" s="19"/>
      <c r="C358" s="37"/>
      <c r="D358" s="186"/>
      <c r="E358" s="186"/>
      <c r="F358" s="186">
        <f t="shared" si="251"/>
        <v>0</v>
      </c>
      <c r="G358" s="186">
        <f t="shared" si="252"/>
        <v>0</v>
      </c>
      <c r="H358" s="200"/>
      <c r="I358" s="186"/>
      <c r="J358" s="186"/>
      <c r="K358" s="186"/>
      <c r="L358" s="186"/>
      <c r="M358" s="186"/>
      <c r="N358" s="186"/>
      <c r="O358" s="186"/>
      <c r="P358" s="186">
        <f t="shared" si="253"/>
        <v>0</v>
      </c>
      <c r="Q358" s="186">
        <f t="shared" si="268"/>
        <v>0</v>
      </c>
      <c r="R358" s="684" t="e">
        <f t="shared" si="269"/>
        <v>#DIV/0!</v>
      </c>
      <c r="S358" s="186"/>
      <c r="T358" s="186"/>
      <c r="U358" s="186"/>
      <c r="V358" s="186">
        <f t="shared" si="254"/>
        <v>0</v>
      </c>
      <c r="W358" s="186">
        <f t="shared" si="255"/>
        <v>0</v>
      </c>
      <c r="X358" s="186"/>
      <c r="Y358" s="186"/>
      <c r="Z358" s="186"/>
      <c r="AA358" s="186"/>
      <c r="AB358" s="186"/>
      <c r="AC358" s="186"/>
      <c r="AD358" s="186"/>
      <c r="AE358" s="186"/>
      <c r="AF358" s="186">
        <f t="shared" si="256"/>
        <v>0</v>
      </c>
      <c r="AG358" s="186">
        <f t="shared" si="270"/>
        <v>0</v>
      </c>
      <c r="AH358" s="256" t="e">
        <f t="shared" si="271"/>
        <v>#DIV/0!</v>
      </c>
      <c r="AI358" s="695"/>
      <c r="AJ358" s="207">
        <f t="shared" si="257"/>
        <v>0</v>
      </c>
      <c r="AK358" s="425"/>
      <c r="AL358" s="186">
        <f t="shared" si="258"/>
        <v>0</v>
      </c>
      <c r="AM358" s="186">
        <f t="shared" si="259"/>
        <v>0</v>
      </c>
      <c r="AN358" s="186"/>
      <c r="AO358" s="186"/>
      <c r="AP358" s="186"/>
      <c r="AQ358" s="186"/>
      <c r="AR358" s="186"/>
      <c r="AS358" s="186"/>
      <c r="AT358" s="186"/>
      <c r="AU358" s="239"/>
      <c r="AV358" s="186">
        <f t="shared" si="272"/>
        <v>0</v>
      </c>
      <c r="AW358" s="277" t="e">
        <f t="shared" si="273"/>
        <v>#DIV/0!</v>
      </c>
      <c r="AX358" s="186">
        <f t="shared" si="260"/>
        <v>0</v>
      </c>
      <c r="AY358" s="186">
        <f t="shared" si="261"/>
        <v>0</v>
      </c>
      <c r="AZ358" s="186"/>
      <c r="BA358" s="186"/>
      <c r="BB358" s="186"/>
      <c r="BC358" s="186"/>
      <c r="BD358" s="186"/>
      <c r="BE358" s="186"/>
      <c r="BF358" s="186"/>
      <c r="BG358" s="186"/>
      <c r="BH358" s="186">
        <f t="shared" si="262"/>
        <v>0</v>
      </c>
      <c r="BI358" s="186">
        <f t="shared" si="263"/>
        <v>0</v>
      </c>
      <c r="BJ358" s="186"/>
      <c r="BK358" s="186"/>
      <c r="BL358" s="186"/>
      <c r="BM358" s="186"/>
      <c r="BN358" s="186"/>
      <c r="BO358" s="186"/>
      <c r="BP358" s="186"/>
      <c r="BQ358" s="395"/>
      <c r="BR358" s="413"/>
      <c r="BS358" s="413"/>
      <c r="BT358" s="413"/>
      <c r="BU358" s="413"/>
      <c r="BV358" s="413"/>
      <c r="BW358" s="413"/>
      <c r="BX358" s="413"/>
      <c r="BY358" s="413"/>
    </row>
    <row r="359" spans="1:77" s="21" customFormat="1" x14ac:dyDescent="0.25">
      <c r="A359" s="257">
        <v>2</v>
      </c>
      <c r="B359" s="42" t="s">
        <v>46</v>
      </c>
      <c r="C359" s="37"/>
      <c r="D359" s="186">
        <v>0</v>
      </c>
      <c r="E359" s="186">
        <v>0</v>
      </c>
      <c r="F359" s="186">
        <f t="shared" si="251"/>
        <v>0</v>
      </c>
      <c r="G359" s="186">
        <f t="shared" si="252"/>
        <v>0</v>
      </c>
      <c r="H359" s="200">
        <v>0</v>
      </c>
      <c r="I359" s="186">
        <v>0</v>
      </c>
      <c r="J359" s="186">
        <v>0</v>
      </c>
      <c r="K359" s="186">
        <v>0</v>
      </c>
      <c r="L359" s="186">
        <v>0</v>
      </c>
      <c r="M359" s="186">
        <v>0</v>
      </c>
      <c r="N359" s="186">
        <v>0</v>
      </c>
      <c r="O359" s="186">
        <v>0</v>
      </c>
      <c r="P359" s="186">
        <f t="shared" si="253"/>
        <v>0</v>
      </c>
      <c r="Q359" s="186">
        <f t="shared" si="268"/>
        <v>0</v>
      </c>
      <c r="R359" s="684" t="e">
        <f t="shared" si="269"/>
        <v>#DIV/0!</v>
      </c>
      <c r="S359" s="186">
        <v>0</v>
      </c>
      <c r="T359" s="186">
        <v>0</v>
      </c>
      <c r="U359" s="186">
        <v>0</v>
      </c>
      <c r="V359" s="186">
        <f t="shared" si="254"/>
        <v>0</v>
      </c>
      <c r="W359" s="186">
        <f t="shared" si="255"/>
        <v>0</v>
      </c>
      <c r="X359" s="186">
        <v>0</v>
      </c>
      <c r="Y359" s="186">
        <v>0</v>
      </c>
      <c r="Z359" s="186">
        <v>0</v>
      </c>
      <c r="AA359" s="186">
        <v>0</v>
      </c>
      <c r="AB359" s="186">
        <v>0</v>
      </c>
      <c r="AC359" s="186">
        <v>0</v>
      </c>
      <c r="AD359" s="186">
        <v>0</v>
      </c>
      <c r="AE359" s="186">
        <v>0</v>
      </c>
      <c r="AF359" s="186">
        <f t="shared" si="256"/>
        <v>0</v>
      </c>
      <c r="AG359" s="186">
        <f t="shared" si="270"/>
        <v>0</v>
      </c>
      <c r="AH359" s="256" t="e">
        <f t="shared" si="271"/>
        <v>#DIV/0!</v>
      </c>
      <c r="AI359" s="695"/>
      <c r="AJ359" s="207">
        <f t="shared" si="257"/>
        <v>0</v>
      </c>
      <c r="AK359" s="425"/>
      <c r="AL359" s="186">
        <f t="shared" si="258"/>
        <v>0</v>
      </c>
      <c r="AM359" s="186">
        <f t="shared" si="259"/>
        <v>0</v>
      </c>
      <c r="AN359" s="186">
        <v>0</v>
      </c>
      <c r="AO359" s="186">
        <v>0</v>
      </c>
      <c r="AP359" s="186">
        <v>0</v>
      </c>
      <c r="AQ359" s="186">
        <v>0</v>
      </c>
      <c r="AR359" s="186">
        <v>0</v>
      </c>
      <c r="AS359" s="186">
        <v>0</v>
      </c>
      <c r="AT359" s="186">
        <v>0</v>
      </c>
      <c r="AU359" s="239">
        <v>0</v>
      </c>
      <c r="AV359" s="186">
        <f t="shared" si="272"/>
        <v>0</v>
      </c>
      <c r="AW359" s="277" t="e">
        <f t="shared" si="273"/>
        <v>#DIV/0!</v>
      </c>
      <c r="AX359" s="186">
        <f t="shared" si="260"/>
        <v>0</v>
      </c>
      <c r="AY359" s="186">
        <f t="shared" si="261"/>
        <v>0</v>
      </c>
      <c r="AZ359" s="186">
        <v>0</v>
      </c>
      <c r="BA359" s="186">
        <v>0</v>
      </c>
      <c r="BB359" s="186">
        <v>0</v>
      </c>
      <c r="BC359" s="186">
        <v>0</v>
      </c>
      <c r="BD359" s="186">
        <v>0</v>
      </c>
      <c r="BE359" s="186">
        <v>0</v>
      </c>
      <c r="BF359" s="186">
        <v>0</v>
      </c>
      <c r="BG359" s="186">
        <v>0</v>
      </c>
      <c r="BH359" s="186">
        <f t="shared" si="262"/>
        <v>0</v>
      </c>
      <c r="BI359" s="186">
        <f t="shared" si="263"/>
        <v>0</v>
      </c>
      <c r="BJ359" s="186">
        <v>0</v>
      </c>
      <c r="BK359" s="186">
        <v>0</v>
      </c>
      <c r="BL359" s="186">
        <v>0</v>
      </c>
      <c r="BM359" s="186">
        <v>0</v>
      </c>
      <c r="BN359" s="186">
        <v>0</v>
      </c>
      <c r="BO359" s="186">
        <v>0</v>
      </c>
      <c r="BP359" s="186">
        <v>0</v>
      </c>
      <c r="BQ359" s="395">
        <v>0</v>
      </c>
      <c r="BR359" s="287"/>
      <c r="BS359" s="287"/>
      <c r="BT359" s="287"/>
      <c r="BU359" s="287"/>
      <c r="BV359" s="287"/>
      <c r="BW359" s="287"/>
      <c r="BX359" s="287"/>
      <c r="BY359" s="287"/>
    </row>
    <row r="360" spans="1:77" s="21" customFormat="1" hidden="1" x14ac:dyDescent="0.25">
      <c r="A360" s="23"/>
      <c r="B360" s="19"/>
      <c r="C360" s="37"/>
      <c r="D360" s="186"/>
      <c r="E360" s="186"/>
      <c r="F360" s="186">
        <f t="shared" si="251"/>
        <v>0</v>
      </c>
      <c r="G360" s="186">
        <f t="shared" si="252"/>
        <v>0</v>
      </c>
      <c r="H360" s="200"/>
      <c r="I360" s="186"/>
      <c r="J360" s="186"/>
      <c r="K360" s="186"/>
      <c r="L360" s="186"/>
      <c r="M360" s="186"/>
      <c r="N360" s="186"/>
      <c r="O360" s="186"/>
      <c r="P360" s="186">
        <f t="shared" si="253"/>
        <v>0</v>
      </c>
      <c r="Q360" s="186">
        <f t="shared" si="268"/>
        <v>0</v>
      </c>
      <c r="R360" s="684" t="e">
        <f t="shared" si="269"/>
        <v>#DIV/0!</v>
      </c>
      <c r="S360" s="186"/>
      <c r="T360" s="186"/>
      <c r="U360" s="186"/>
      <c r="V360" s="186">
        <f t="shared" si="254"/>
        <v>0</v>
      </c>
      <c r="W360" s="186">
        <f t="shared" si="255"/>
        <v>0</v>
      </c>
      <c r="X360" s="186"/>
      <c r="Y360" s="186"/>
      <c r="Z360" s="186"/>
      <c r="AA360" s="186"/>
      <c r="AB360" s="186"/>
      <c r="AC360" s="186"/>
      <c r="AD360" s="186"/>
      <c r="AE360" s="186"/>
      <c r="AF360" s="186">
        <f t="shared" si="256"/>
        <v>0</v>
      </c>
      <c r="AG360" s="186">
        <f t="shared" si="270"/>
        <v>0</v>
      </c>
      <c r="AH360" s="256" t="e">
        <f t="shared" si="271"/>
        <v>#DIV/0!</v>
      </c>
      <c r="AI360" s="695"/>
      <c r="AJ360" s="207">
        <f t="shared" si="257"/>
        <v>0</v>
      </c>
      <c r="AK360" s="425"/>
      <c r="AL360" s="186">
        <f t="shared" si="258"/>
        <v>0</v>
      </c>
      <c r="AM360" s="186">
        <f t="shared" si="259"/>
        <v>0</v>
      </c>
      <c r="AN360" s="186"/>
      <c r="AO360" s="186"/>
      <c r="AP360" s="186"/>
      <c r="AQ360" s="186"/>
      <c r="AR360" s="186"/>
      <c r="AS360" s="186"/>
      <c r="AT360" s="186"/>
      <c r="AU360" s="239"/>
      <c r="AV360" s="186">
        <f t="shared" si="272"/>
        <v>0</v>
      </c>
      <c r="AW360" s="277" t="e">
        <f t="shared" si="273"/>
        <v>#DIV/0!</v>
      </c>
      <c r="AX360" s="186">
        <f t="shared" si="260"/>
        <v>0</v>
      </c>
      <c r="AY360" s="186">
        <f t="shared" si="261"/>
        <v>0</v>
      </c>
      <c r="AZ360" s="186"/>
      <c r="BA360" s="186"/>
      <c r="BB360" s="186"/>
      <c r="BC360" s="186"/>
      <c r="BD360" s="186"/>
      <c r="BE360" s="186"/>
      <c r="BF360" s="186"/>
      <c r="BG360" s="186"/>
      <c r="BH360" s="186">
        <f t="shared" si="262"/>
        <v>0</v>
      </c>
      <c r="BI360" s="186">
        <f t="shared" si="263"/>
        <v>0</v>
      </c>
      <c r="BJ360" s="186"/>
      <c r="BK360" s="186"/>
      <c r="BL360" s="186"/>
      <c r="BM360" s="186"/>
      <c r="BN360" s="186"/>
      <c r="BO360" s="186"/>
      <c r="BP360" s="186"/>
      <c r="BQ360" s="395"/>
      <c r="BR360" s="413"/>
      <c r="BS360" s="413"/>
      <c r="BT360" s="413"/>
      <c r="BU360" s="413"/>
      <c r="BV360" s="413"/>
      <c r="BW360" s="413"/>
      <c r="BX360" s="413"/>
      <c r="BY360" s="413"/>
    </row>
    <row r="361" spans="1:77" s="21" customFormat="1" x14ac:dyDescent="0.25">
      <c r="A361" s="257">
        <v>3</v>
      </c>
      <c r="B361" s="42" t="s">
        <v>47</v>
      </c>
      <c r="C361" s="37"/>
      <c r="D361" s="186">
        <v>0</v>
      </c>
      <c r="E361" s="186">
        <v>0</v>
      </c>
      <c r="F361" s="186">
        <f t="shared" si="251"/>
        <v>0</v>
      </c>
      <c r="G361" s="186">
        <f t="shared" si="252"/>
        <v>0</v>
      </c>
      <c r="H361" s="200">
        <v>0</v>
      </c>
      <c r="I361" s="186">
        <v>0</v>
      </c>
      <c r="J361" s="186">
        <v>0</v>
      </c>
      <c r="K361" s="186">
        <v>0</v>
      </c>
      <c r="L361" s="186">
        <v>0</v>
      </c>
      <c r="M361" s="186">
        <v>0</v>
      </c>
      <c r="N361" s="186">
        <v>0</v>
      </c>
      <c r="O361" s="186">
        <v>0</v>
      </c>
      <c r="P361" s="186">
        <f t="shared" si="253"/>
        <v>0</v>
      </c>
      <c r="Q361" s="186">
        <f t="shared" si="268"/>
        <v>0</v>
      </c>
      <c r="R361" s="684" t="e">
        <f t="shared" si="269"/>
        <v>#DIV/0!</v>
      </c>
      <c r="S361" s="186">
        <v>0</v>
      </c>
      <c r="T361" s="186">
        <v>0</v>
      </c>
      <c r="U361" s="186">
        <v>0</v>
      </c>
      <c r="V361" s="186">
        <f t="shared" si="254"/>
        <v>0</v>
      </c>
      <c r="W361" s="186">
        <f t="shared" si="255"/>
        <v>0</v>
      </c>
      <c r="X361" s="186">
        <v>0</v>
      </c>
      <c r="Y361" s="186">
        <v>0</v>
      </c>
      <c r="Z361" s="186">
        <v>0</v>
      </c>
      <c r="AA361" s="186">
        <v>0</v>
      </c>
      <c r="AB361" s="186">
        <v>0</v>
      </c>
      <c r="AC361" s="186">
        <v>0</v>
      </c>
      <c r="AD361" s="186">
        <v>0</v>
      </c>
      <c r="AE361" s="186">
        <v>0</v>
      </c>
      <c r="AF361" s="186">
        <f t="shared" si="256"/>
        <v>0</v>
      </c>
      <c r="AG361" s="186">
        <f t="shared" si="270"/>
        <v>0</v>
      </c>
      <c r="AH361" s="256" t="e">
        <f t="shared" si="271"/>
        <v>#DIV/0!</v>
      </c>
      <c r="AI361" s="695"/>
      <c r="AJ361" s="207">
        <f t="shared" si="257"/>
        <v>0</v>
      </c>
      <c r="AK361" s="425"/>
      <c r="AL361" s="186">
        <f t="shared" si="258"/>
        <v>0</v>
      </c>
      <c r="AM361" s="186">
        <f t="shared" si="259"/>
        <v>0</v>
      </c>
      <c r="AN361" s="186">
        <v>0</v>
      </c>
      <c r="AO361" s="186">
        <v>0</v>
      </c>
      <c r="AP361" s="186">
        <v>0</v>
      </c>
      <c r="AQ361" s="186">
        <v>0</v>
      </c>
      <c r="AR361" s="186">
        <v>0</v>
      </c>
      <c r="AS361" s="186">
        <v>0</v>
      </c>
      <c r="AT361" s="186">
        <v>0</v>
      </c>
      <c r="AU361" s="239">
        <v>0</v>
      </c>
      <c r="AV361" s="186">
        <f t="shared" si="272"/>
        <v>0</v>
      </c>
      <c r="AW361" s="277" t="e">
        <f t="shared" si="273"/>
        <v>#DIV/0!</v>
      </c>
      <c r="AX361" s="186">
        <f t="shared" si="260"/>
        <v>0</v>
      </c>
      <c r="AY361" s="186">
        <f t="shared" si="261"/>
        <v>0</v>
      </c>
      <c r="AZ361" s="186">
        <v>0</v>
      </c>
      <c r="BA361" s="186">
        <v>0</v>
      </c>
      <c r="BB361" s="186">
        <v>0</v>
      </c>
      <c r="BC361" s="186">
        <v>0</v>
      </c>
      <c r="BD361" s="186">
        <v>0</v>
      </c>
      <c r="BE361" s="186">
        <v>0</v>
      </c>
      <c r="BF361" s="186">
        <v>0</v>
      </c>
      <c r="BG361" s="186">
        <v>0</v>
      </c>
      <c r="BH361" s="186">
        <f t="shared" si="262"/>
        <v>0</v>
      </c>
      <c r="BI361" s="186">
        <f t="shared" si="263"/>
        <v>0</v>
      </c>
      <c r="BJ361" s="186">
        <v>0</v>
      </c>
      <c r="BK361" s="186">
        <v>0</v>
      </c>
      <c r="BL361" s="186">
        <v>0</v>
      </c>
      <c r="BM361" s="186">
        <v>0</v>
      </c>
      <c r="BN361" s="186">
        <v>0</v>
      </c>
      <c r="BO361" s="186">
        <v>0</v>
      </c>
      <c r="BP361" s="186">
        <v>0</v>
      </c>
      <c r="BQ361" s="395">
        <v>0</v>
      </c>
      <c r="BR361" s="287"/>
      <c r="BS361" s="287"/>
      <c r="BT361" s="287"/>
      <c r="BU361" s="287"/>
      <c r="BV361" s="287"/>
      <c r="BW361" s="287"/>
      <c r="BX361" s="287"/>
      <c r="BY361" s="287"/>
    </row>
    <row r="362" spans="1:77" s="21" customFormat="1" hidden="1" x14ac:dyDescent="0.25">
      <c r="A362" s="23"/>
      <c r="B362" s="19"/>
      <c r="C362" s="37"/>
      <c r="D362" s="186"/>
      <c r="E362" s="186"/>
      <c r="F362" s="186">
        <f t="shared" si="251"/>
        <v>0</v>
      </c>
      <c r="G362" s="186">
        <f t="shared" si="252"/>
        <v>0</v>
      </c>
      <c r="H362" s="200"/>
      <c r="I362" s="186"/>
      <c r="J362" s="186"/>
      <c r="K362" s="186"/>
      <c r="L362" s="186"/>
      <c r="M362" s="186"/>
      <c r="N362" s="186"/>
      <c r="O362" s="186"/>
      <c r="P362" s="186">
        <f t="shared" si="253"/>
        <v>0</v>
      </c>
      <c r="Q362" s="186">
        <f t="shared" si="268"/>
        <v>0</v>
      </c>
      <c r="R362" s="684" t="e">
        <f t="shared" si="269"/>
        <v>#DIV/0!</v>
      </c>
      <c r="S362" s="186"/>
      <c r="T362" s="186"/>
      <c r="U362" s="186"/>
      <c r="V362" s="186">
        <f t="shared" si="254"/>
        <v>0</v>
      </c>
      <c r="W362" s="186">
        <f t="shared" si="255"/>
        <v>0</v>
      </c>
      <c r="X362" s="186"/>
      <c r="Y362" s="186"/>
      <c r="Z362" s="186"/>
      <c r="AA362" s="186"/>
      <c r="AB362" s="186"/>
      <c r="AC362" s="186"/>
      <c r="AD362" s="186"/>
      <c r="AE362" s="186"/>
      <c r="AF362" s="186">
        <f t="shared" si="256"/>
        <v>0</v>
      </c>
      <c r="AG362" s="186">
        <f t="shared" si="270"/>
        <v>0</v>
      </c>
      <c r="AH362" s="256" t="e">
        <f t="shared" si="271"/>
        <v>#DIV/0!</v>
      </c>
      <c r="AI362" s="695"/>
      <c r="AJ362" s="207">
        <f t="shared" si="257"/>
        <v>0</v>
      </c>
      <c r="AK362" s="425"/>
      <c r="AL362" s="186">
        <f t="shared" si="258"/>
        <v>0</v>
      </c>
      <c r="AM362" s="186">
        <f t="shared" si="259"/>
        <v>0</v>
      </c>
      <c r="AN362" s="186"/>
      <c r="AO362" s="186"/>
      <c r="AP362" s="186"/>
      <c r="AQ362" s="186"/>
      <c r="AR362" s="186"/>
      <c r="AS362" s="186"/>
      <c r="AT362" s="186"/>
      <c r="AU362" s="239"/>
      <c r="AV362" s="186">
        <f t="shared" si="272"/>
        <v>0</v>
      </c>
      <c r="AW362" s="277" t="e">
        <f t="shared" si="273"/>
        <v>#DIV/0!</v>
      </c>
      <c r="AX362" s="186">
        <f t="shared" si="260"/>
        <v>0</v>
      </c>
      <c r="AY362" s="186">
        <f t="shared" si="261"/>
        <v>0</v>
      </c>
      <c r="AZ362" s="186"/>
      <c r="BA362" s="186"/>
      <c r="BB362" s="186"/>
      <c r="BC362" s="186"/>
      <c r="BD362" s="186"/>
      <c r="BE362" s="186"/>
      <c r="BF362" s="186"/>
      <c r="BG362" s="186"/>
      <c r="BH362" s="186">
        <f t="shared" si="262"/>
        <v>0</v>
      </c>
      <c r="BI362" s="186">
        <f t="shared" si="263"/>
        <v>0</v>
      </c>
      <c r="BJ362" s="186"/>
      <c r="BK362" s="186"/>
      <c r="BL362" s="186"/>
      <c r="BM362" s="186"/>
      <c r="BN362" s="186"/>
      <c r="BO362" s="186"/>
      <c r="BP362" s="186"/>
      <c r="BQ362" s="395"/>
      <c r="BR362" s="413"/>
      <c r="BS362" s="413"/>
      <c r="BT362" s="413"/>
      <c r="BU362" s="413"/>
      <c r="BV362" s="413"/>
      <c r="BW362" s="413"/>
      <c r="BX362" s="413"/>
      <c r="BY362" s="413"/>
    </row>
    <row r="363" spans="1:77" s="21" customFormat="1" x14ac:dyDescent="0.25">
      <c r="A363" s="257">
        <v>4</v>
      </c>
      <c r="B363" s="42" t="s">
        <v>27</v>
      </c>
      <c r="C363" s="37"/>
      <c r="D363" s="186">
        <v>0</v>
      </c>
      <c r="E363" s="186">
        <v>0</v>
      </c>
      <c r="F363" s="186">
        <f t="shared" si="251"/>
        <v>0</v>
      </c>
      <c r="G363" s="186">
        <f t="shared" si="252"/>
        <v>0</v>
      </c>
      <c r="H363" s="200">
        <v>0</v>
      </c>
      <c r="I363" s="186">
        <v>0</v>
      </c>
      <c r="J363" s="186">
        <v>0</v>
      </c>
      <c r="K363" s="186">
        <v>0</v>
      </c>
      <c r="L363" s="186">
        <v>0</v>
      </c>
      <c r="M363" s="186">
        <v>0</v>
      </c>
      <c r="N363" s="186">
        <v>0</v>
      </c>
      <c r="O363" s="186">
        <v>0</v>
      </c>
      <c r="P363" s="186">
        <f t="shared" si="253"/>
        <v>0</v>
      </c>
      <c r="Q363" s="186">
        <f t="shared" si="268"/>
        <v>0</v>
      </c>
      <c r="R363" s="684" t="e">
        <f t="shared" si="269"/>
        <v>#DIV/0!</v>
      </c>
      <c r="S363" s="186">
        <v>0</v>
      </c>
      <c r="T363" s="186">
        <v>0</v>
      </c>
      <c r="U363" s="186">
        <v>0</v>
      </c>
      <c r="V363" s="186">
        <f t="shared" si="254"/>
        <v>0</v>
      </c>
      <c r="W363" s="186">
        <f t="shared" si="255"/>
        <v>0</v>
      </c>
      <c r="X363" s="186">
        <v>0</v>
      </c>
      <c r="Y363" s="186">
        <v>0</v>
      </c>
      <c r="Z363" s="186">
        <v>0</v>
      </c>
      <c r="AA363" s="186">
        <v>0</v>
      </c>
      <c r="AB363" s="186">
        <v>0</v>
      </c>
      <c r="AC363" s="186">
        <v>0</v>
      </c>
      <c r="AD363" s="186">
        <v>0</v>
      </c>
      <c r="AE363" s="186">
        <v>0</v>
      </c>
      <c r="AF363" s="186">
        <f t="shared" si="256"/>
        <v>0</v>
      </c>
      <c r="AG363" s="186">
        <f t="shared" si="270"/>
        <v>0</v>
      </c>
      <c r="AH363" s="256" t="e">
        <f t="shared" si="271"/>
        <v>#DIV/0!</v>
      </c>
      <c r="AI363" s="695"/>
      <c r="AJ363" s="207">
        <f t="shared" si="257"/>
        <v>0</v>
      </c>
      <c r="AK363" s="425"/>
      <c r="AL363" s="186">
        <f t="shared" si="258"/>
        <v>0</v>
      </c>
      <c r="AM363" s="186">
        <f t="shared" si="259"/>
        <v>0</v>
      </c>
      <c r="AN363" s="186">
        <v>0</v>
      </c>
      <c r="AO363" s="186">
        <v>0</v>
      </c>
      <c r="AP363" s="186">
        <v>0</v>
      </c>
      <c r="AQ363" s="186">
        <v>0</v>
      </c>
      <c r="AR363" s="186">
        <v>0</v>
      </c>
      <c r="AS363" s="186">
        <v>0</v>
      </c>
      <c r="AT363" s="186">
        <v>0</v>
      </c>
      <c r="AU363" s="239">
        <v>0</v>
      </c>
      <c r="AV363" s="186">
        <f t="shared" si="272"/>
        <v>0</v>
      </c>
      <c r="AW363" s="277" t="e">
        <f t="shared" si="273"/>
        <v>#DIV/0!</v>
      </c>
      <c r="AX363" s="186">
        <f t="shared" si="260"/>
        <v>0</v>
      </c>
      <c r="AY363" s="186">
        <f t="shared" si="261"/>
        <v>0</v>
      </c>
      <c r="AZ363" s="186">
        <v>0</v>
      </c>
      <c r="BA363" s="186">
        <v>0</v>
      </c>
      <c r="BB363" s="186">
        <v>0</v>
      </c>
      <c r="BC363" s="186">
        <v>0</v>
      </c>
      <c r="BD363" s="186">
        <v>0</v>
      </c>
      <c r="BE363" s="186">
        <v>0</v>
      </c>
      <c r="BF363" s="186">
        <v>0</v>
      </c>
      <c r="BG363" s="186">
        <v>0</v>
      </c>
      <c r="BH363" s="186">
        <f t="shared" si="262"/>
        <v>0</v>
      </c>
      <c r="BI363" s="186">
        <f t="shared" si="263"/>
        <v>0</v>
      </c>
      <c r="BJ363" s="186">
        <v>0</v>
      </c>
      <c r="BK363" s="186">
        <v>0</v>
      </c>
      <c r="BL363" s="186">
        <v>0</v>
      </c>
      <c r="BM363" s="186">
        <v>0</v>
      </c>
      <c r="BN363" s="186">
        <v>0</v>
      </c>
      <c r="BO363" s="186">
        <v>0</v>
      </c>
      <c r="BP363" s="186">
        <v>0</v>
      </c>
      <c r="BQ363" s="395">
        <v>0</v>
      </c>
      <c r="BR363" s="287"/>
      <c r="BS363" s="287"/>
      <c r="BT363" s="287"/>
      <c r="BU363" s="287"/>
      <c r="BV363" s="287"/>
      <c r="BW363" s="287"/>
      <c r="BX363" s="287"/>
      <c r="BY363" s="287"/>
    </row>
    <row r="364" spans="1:77" s="21" customFormat="1" hidden="1" x14ac:dyDescent="0.25">
      <c r="A364" s="23"/>
      <c r="B364" s="19"/>
      <c r="C364" s="37"/>
      <c r="D364" s="186"/>
      <c r="E364" s="186"/>
      <c r="F364" s="186">
        <f t="shared" si="251"/>
        <v>0</v>
      </c>
      <c r="G364" s="186">
        <f t="shared" si="252"/>
        <v>0</v>
      </c>
      <c r="H364" s="200"/>
      <c r="I364" s="186"/>
      <c r="J364" s="186"/>
      <c r="K364" s="186"/>
      <c r="L364" s="186"/>
      <c r="M364" s="186"/>
      <c r="N364" s="186"/>
      <c r="O364" s="186"/>
      <c r="P364" s="186">
        <f t="shared" si="253"/>
        <v>0</v>
      </c>
      <c r="Q364" s="186">
        <f t="shared" si="268"/>
        <v>0</v>
      </c>
      <c r="R364" s="684" t="e">
        <f t="shared" si="269"/>
        <v>#DIV/0!</v>
      </c>
      <c r="S364" s="186"/>
      <c r="T364" s="186"/>
      <c r="U364" s="186"/>
      <c r="V364" s="186">
        <f t="shared" si="254"/>
        <v>0</v>
      </c>
      <c r="W364" s="186">
        <f t="shared" si="255"/>
        <v>0</v>
      </c>
      <c r="X364" s="186"/>
      <c r="Y364" s="186"/>
      <c r="Z364" s="186"/>
      <c r="AA364" s="186"/>
      <c r="AB364" s="186"/>
      <c r="AC364" s="186"/>
      <c r="AD364" s="186"/>
      <c r="AE364" s="186"/>
      <c r="AF364" s="186">
        <f t="shared" si="256"/>
        <v>0</v>
      </c>
      <c r="AG364" s="186">
        <f t="shared" si="270"/>
        <v>0</v>
      </c>
      <c r="AH364" s="256" t="e">
        <f t="shared" si="271"/>
        <v>#DIV/0!</v>
      </c>
      <c r="AI364" s="695"/>
      <c r="AJ364" s="207">
        <f t="shared" si="257"/>
        <v>0</v>
      </c>
      <c r="AK364" s="425"/>
      <c r="AL364" s="186">
        <f t="shared" si="258"/>
        <v>0</v>
      </c>
      <c r="AM364" s="186">
        <f t="shared" si="259"/>
        <v>0</v>
      </c>
      <c r="AN364" s="186"/>
      <c r="AO364" s="186"/>
      <c r="AP364" s="186"/>
      <c r="AQ364" s="186"/>
      <c r="AR364" s="186"/>
      <c r="AS364" s="186"/>
      <c r="AT364" s="186"/>
      <c r="AU364" s="239"/>
      <c r="AV364" s="186">
        <f t="shared" si="272"/>
        <v>0</v>
      </c>
      <c r="AW364" s="277" t="e">
        <f t="shared" si="273"/>
        <v>#DIV/0!</v>
      </c>
      <c r="AX364" s="186">
        <f t="shared" si="260"/>
        <v>0</v>
      </c>
      <c r="AY364" s="186">
        <f t="shared" si="261"/>
        <v>0</v>
      </c>
      <c r="AZ364" s="186"/>
      <c r="BA364" s="186"/>
      <c r="BB364" s="186"/>
      <c r="BC364" s="186"/>
      <c r="BD364" s="186"/>
      <c r="BE364" s="186"/>
      <c r="BF364" s="186"/>
      <c r="BG364" s="186"/>
      <c r="BH364" s="186">
        <f t="shared" si="262"/>
        <v>0</v>
      </c>
      <c r="BI364" s="186">
        <f t="shared" si="263"/>
        <v>0</v>
      </c>
      <c r="BJ364" s="186"/>
      <c r="BK364" s="186"/>
      <c r="BL364" s="186"/>
      <c r="BM364" s="186"/>
      <c r="BN364" s="186"/>
      <c r="BO364" s="186"/>
      <c r="BP364" s="186"/>
      <c r="BQ364" s="395"/>
      <c r="BR364" s="413"/>
      <c r="BS364" s="413"/>
      <c r="BT364" s="413"/>
      <c r="BU364" s="413"/>
      <c r="BV364" s="413"/>
      <c r="BW364" s="413"/>
      <c r="BX364" s="413"/>
      <c r="BY364" s="413"/>
    </row>
    <row r="365" spans="1:77" s="21" customFormat="1" x14ac:dyDescent="0.25">
      <c r="A365" s="257">
        <v>5</v>
      </c>
      <c r="B365" s="42" t="s">
        <v>48</v>
      </c>
      <c r="C365" s="37"/>
      <c r="D365" s="186">
        <v>0</v>
      </c>
      <c r="E365" s="186">
        <v>0</v>
      </c>
      <c r="F365" s="186">
        <f t="shared" si="251"/>
        <v>0</v>
      </c>
      <c r="G365" s="186">
        <f t="shared" si="252"/>
        <v>0</v>
      </c>
      <c r="H365" s="200">
        <v>0</v>
      </c>
      <c r="I365" s="186">
        <v>0</v>
      </c>
      <c r="J365" s="186">
        <v>0</v>
      </c>
      <c r="K365" s="186">
        <v>0</v>
      </c>
      <c r="L365" s="186">
        <v>0</v>
      </c>
      <c r="M365" s="186">
        <v>0</v>
      </c>
      <c r="N365" s="186">
        <v>0</v>
      </c>
      <c r="O365" s="186">
        <v>0</v>
      </c>
      <c r="P365" s="186">
        <f t="shared" si="253"/>
        <v>0</v>
      </c>
      <c r="Q365" s="186">
        <f t="shared" si="268"/>
        <v>0</v>
      </c>
      <c r="R365" s="684" t="e">
        <f t="shared" si="269"/>
        <v>#DIV/0!</v>
      </c>
      <c r="S365" s="186">
        <v>0</v>
      </c>
      <c r="T365" s="186">
        <v>0</v>
      </c>
      <c r="U365" s="186">
        <v>0</v>
      </c>
      <c r="V365" s="186">
        <f t="shared" si="254"/>
        <v>0</v>
      </c>
      <c r="W365" s="186">
        <f t="shared" si="255"/>
        <v>0</v>
      </c>
      <c r="X365" s="186">
        <v>0</v>
      </c>
      <c r="Y365" s="186">
        <v>0</v>
      </c>
      <c r="Z365" s="186">
        <v>0</v>
      </c>
      <c r="AA365" s="186">
        <v>0</v>
      </c>
      <c r="AB365" s="186">
        <v>0</v>
      </c>
      <c r="AC365" s="186">
        <v>0</v>
      </c>
      <c r="AD365" s="186">
        <v>0</v>
      </c>
      <c r="AE365" s="186">
        <v>0</v>
      </c>
      <c r="AF365" s="186">
        <f t="shared" si="256"/>
        <v>0</v>
      </c>
      <c r="AG365" s="186">
        <f t="shared" si="270"/>
        <v>0</v>
      </c>
      <c r="AH365" s="256" t="e">
        <f t="shared" si="271"/>
        <v>#DIV/0!</v>
      </c>
      <c r="AI365" s="695"/>
      <c r="AJ365" s="207">
        <f t="shared" si="257"/>
        <v>0</v>
      </c>
      <c r="AK365" s="425"/>
      <c r="AL365" s="186">
        <f t="shared" si="258"/>
        <v>0</v>
      </c>
      <c r="AM365" s="186">
        <f t="shared" si="259"/>
        <v>0</v>
      </c>
      <c r="AN365" s="186">
        <v>0</v>
      </c>
      <c r="AO365" s="186">
        <v>0</v>
      </c>
      <c r="AP365" s="186">
        <v>0</v>
      </c>
      <c r="AQ365" s="186">
        <v>0</v>
      </c>
      <c r="AR365" s="186">
        <v>0</v>
      </c>
      <c r="AS365" s="186">
        <v>0</v>
      </c>
      <c r="AT365" s="186">
        <v>0</v>
      </c>
      <c r="AU365" s="239">
        <v>0</v>
      </c>
      <c r="AV365" s="186">
        <f t="shared" si="272"/>
        <v>0</v>
      </c>
      <c r="AW365" s="277" t="e">
        <f t="shared" si="273"/>
        <v>#DIV/0!</v>
      </c>
      <c r="AX365" s="186">
        <f t="shared" si="260"/>
        <v>0</v>
      </c>
      <c r="AY365" s="186">
        <f t="shared" si="261"/>
        <v>0</v>
      </c>
      <c r="AZ365" s="186">
        <v>0</v>
      </c>
      <c r="BA365" s="186">
        <v>0</v>
      </c>
      <c r="BB365" s="186">
        <v>0</v>
      </c>
      <c r="BC365" s="186">
        <v>0</v>
      </c>
      <c r="BD365" s="186">
        <v>0</v>
      </c>
      <c r="BE365" s="186">
        <v>0</v>
      </c>
      <c r="BF365" s="186">
        <v>0</v>
      </c>
      <c r="BG365" s="186">
        <v>0</v>
      </c>
      <c r="BH365" s="186">
        <f t="shared" si="262"/>
        <v>0</v>
      </c>
      <c r="BI365" s="186">
        <f t="shared" si="263"/>
        <v>0</v>
      </c>
      <c r="BJ365" s="186">
        <v>0</v>
      </c>
      <c r="BK365" s="186">
        <v>0</v>
      </c>
      <c r="BL365" s="186">
        <v>0</v>
      </c>
      <c r="BM365" s="186">
        <v>0</v>
      </c>
      <c r="BN365" s="186">
        <v>0</v>
      </c>
      <c r="BO365" s="186">
        <v>0</v>
      </c>
      <c r="BP365" s="186">
        <v>0</v>
      </c>
      <c r="BQ365" s="395">
        <v>0</v>
      </c>
      <c r="BR365" s="287"/>
      <c r="BS365" s="287"/>
      <c r="BT365" s="287"/>
      <c r="BU365" s="287"/>
      <c r="BV365" s="287"/>
      <c r="BW365" s="287"/>
      <c r="BX365" s="287"/>
      <c r="BY365" s="287"/>
    </row>
    <row r="366" spans="1:77" s="21" customFormat="1" hidden="1" x14ac:dyDescent="0.25">
      <c r="A366" s="23"/>
      <c r="B366" s="19"/>
      <c r="C366" s="37"/>
      <c r="D366" s="186"/>
      <c r="E366" s="186"/>
      <c r="F366" s="186">
        <f t="shared" si="251"/>
        <v>0</v>
      </c>
      <c r="G366" s="186">
        <f t="shared" si="252"/>
        <v>0</v>
      </c>
      <c r="H366" s="200"/>
      <c r="I366" s="186"/>
      <c r="J366" s="186"/>
      <c r="K366" s="186"/>
      <c r="L366" s="186"/>
      <c r="M366" s="186"/>
      <c r="N366" s="186"/>
      <c r="O366" s="186"/>
      <c r="P366" s="186">
        <f t="shared" si="253"/>
        <v>0</v>
      </c>
      <c r="Q366" s="186">
        <f t="shared" si="268"/>
        <v>0</v>
      </c>
      <c r="R366" s="684" t="e">
        <f t="shared" si="269"/>
        <v>#DIV/0!</v>
      </c>
      <c r="S366" s="186"/>
      <c r="T366" s="186"/>
      <c r="U366" s="186"/>
      <c r="V366" s="186">
        <f t="shared" si="254"/>
        <v>0</v>
      </c>
      <c r="W366" s="186">
        <f t="shared" si="255"/>
        <v>0</v>
      </c>
      <c r="X366" s="186"/>
      <c r="Y366" s="186"/>
      <c r="Z366" s="186"/>
      <c r="AA366" s="186"/>
      <c r="AB366" s="186"/>
      <c r="AC366" s="186"/>
      <c r="AD366" s="186"/>
      <c r="AE366" s="186"/>
      <c r="AF366" s="186">
        <f t="shared" si="256"/>
        <v>0</v>
      </c>
      <c r="AG366" s="186">
        <f t="shared" si="270"/>
        <v>0</v>
      </c>
      <c r="AH366" s="256" t="e">
        <f t="shared" si="271"/>
        <v>#DIV/0!</v>
      </c>
      <c r="AI366" s="695"/>
      <c r="AJ366" s="207">
        <f t="shared" si="257"/>
        <v>0</v>
      </c>
      <c r="AK366" s="425"/>
      <c r="AL366" s="186">
        <f t="shared" si="258"/>
        <v>0</v>
      </c>
      <c r="AM366" s="186">
        <f t="shared" si="259"/>
        <v>0</v>
      </c>
      <c r="AN366" s="186"/>
      <c r="AO366" s="186"/>
      <c r="AP366" s="186"/>
      <c r="AQ366" s="186"/>
      <c r="AR366" s="186"/>
      <c r="AS366" s="186"/>
      <c r="AT366" s="186"/>
      <c r="AU366" s="239"/>
      <c r="AV366" s="186">
        <f t="shared" si="272"/>
        <v>0</v>
      </c>
      <c r="AW366" s="277" t="e">
        <f t="shared" si="273"/>
        <v>#DIV/0!</v>
      </c>
      <c r="AX366" s="186">
        <f t="shared" si="260"/>
        <v>0</v>
      </c>
      <c r="AY366" s="186">
        <f t="shared" si="261"/>
        <v>0</v>
      </c>
      <c r="AZ366" s="186"/>
      <c r="BA366" s="186"/>
      <c r="BB366" s="186"/>
      <c r="BC366" s="186"/>
      <c r="BD366" s="186"/>
      <c r="BE366" s="186"/>
      <c r="BF366" s="186"/>
      <c r="BG366" s="186"/>
      <c r="BH366" s="186">
        <f t="shared" si="262"/>
        <v>0</v>
      </c>
      <c r="BI366" s="186">
        <f t="shared" si="263"/>
        <v>0</v>
      </c>
      <c r="BJ366" s="186"/>
      <c r="BK366" s="186"/>
      <c r="BL366" s="186"/>
      <c r="BM366" s="186"/>
      <c r="BN366" s="186"/>
      <c r="BO366" s="186"/>
      <c r="BP366" s="186"/>
      <c r="BQ366" s="395"/>
      <c r="BR366" s="413"/>
      <c r="BS366" s="413"/>
      <c r="BT366" s="413"/>
      <c r="BU366" s="413"/>
      <c r="BV366" s="413"/>
      <c r="BW366" s="413"/>
      <c r="BX366" s="413"/>
      <c r="BY366" s="413"/>
    </row>
    <row r="367" spans="1:77" s="21" customFormat="1" x14ac:dyDescent="0.25">
      <c r="A367" s="257">
        <v>6</v>
      </c>
      <c r="B367" s="42" t="s">
        <v>49</v>
      </c>
      <c r="C367" s="37"/>
      <c r="D367" s="186">
        <v>0</v>
      </c>
      <c r="E367" s="186">
        <v>0</v>
      </c>
      <c r="F367" s="186">
        <f t="shared" si="251"/>
        <v>0</v>
      </c>
      <c r="G367" s="186">
        <f t="shared" si="252"/>
        <v>0</v>
      </c>
      <c r="H367" s="200">
        <v>0</v>
      </c>
      <c r="I367" s="186">
        <v>0</v>
      </c>
      <c r="J367" s="186">
        <v>0</v>
      </c>
      <c r="K367" s="186">
        <v>0</v>
      </c>
      <c r="L367" s="186">
        <v>0</v>
      </c>
      <c r="M367" s="186">
        <v>0</v>
      </c>
      <c r="N367" s="186">
        <v>0</v>
      </c>
      <c r="O367" s="186">
        <v>0</v>
      </c>
      <c r="P367" s="186">
        <f t="shared" si="253"/>
        <v>0</v>
      </c>
      <c r="Q367" s="186">
        <f t="shared" si="268"/>
        <v>0</v>
      </c>
      <c r="R367" s="684" t="e">
        <f t="shared" si="269"/>
        <v>#DIV/0!</v>
      </c>
      <c r="S367" s="186">
        <v>0</v>
      </c>
      <c r="T367" s="186">
        <v>0</v>
      </c>
      <c r="U367" s="186">
        <v>0</v>
      </c>
      <c r="V367" s="186">
        <f t="shared" si="254"/>
        <v>0</v>
      </c>
      <c r="W367" s="186">
        <f t="shared" si="255"/>
        <v>0</v>
      </c>
      <c r="X367" s="186">
        <v>0</v>
      </c>
      <c r="Y367" s="186">
        <v>0</v>
      </c>
      <c r="Z367" s="186">
        <v>0</v>
      </c>
      <c r="AA367" s="186">
        <v>0</v>
      </c>
      <c r="AB367" s="186">
        <v>0</v>
      </c>
      <c r="AC367" s="186">
        <v>0</v>
      </c>
      <c r="AD367" s="186">
        <v>0</v>
      </c>
      <c r="AE367" s="186">
        <v>0</v>
      </c>
      <c r="AF367" s="186">
        <f t="shared" si="256"/>
        <v>0</v>
      </c>
      <c r="AG367" s="186">
        <f t="shared" si="270"/>
        <v>0</v>
      </c>
      <c r="AH367" s="256" t="e">
        <f t="shared" si="271"/>
        <v>#DIV/0!</v>
      </c>
      <c r="AI367" s="695"/>
      <c r="AJ367" s="207">
        <f t="shared" si="257"/>
        <v>0</v>
      </c>
      <c r="AK367" s="425"/>
      <c r="AL367" s="186">
        <f t="shared" si="258"/>
        <v>0</v>
      </c>
      <c r="AM367" s="186">
        <f t="shared" si="259"/>
        <v>0</v>
      </c>
      <c r="AN367" s="186">
        <v>0</v>
      </c>
      <c r="AO367" s="186">
        <v>0</v>
      </c>
      <c r="AP367" s="186">
        <v>0</v>
      </c>
      <c r="AQ367" s="186">
        <v>0</v>
      </c>
      <c r="AR367" s="186">
        <v>0</v>
      </c>
      <c r="AS367" s="186">
        <v>0</v>
      </c>
      <c r="AT367" s="186">
        <v>0</v>
      </c>
      <c r="AU367" s="239">
        <v>0</v>
      </c>
      <c r="AV367" s="186">
        <f t="shared" si="272"/>
        <v>0</v>
      </c>
      <c r="AW367" s="277" t="e">
        <f t="shared" si="273"/>
        <v>#DIV/0!</v>
      </c>
      <c r="AX367" s="186">
        <f t="shared" si="260"/>
        <v>0</v>
      </c>
      <c r="AY367" s="186">
        <f t="shared" si="261"/>
        <v>0</v>
      </c>
      <c r="AZ367" s="186">
        <v>0</v>
      </c>
      <c r="BA367" s="186">
        <v>0</v>
      </c>
      <c r="BB367" s="186">
        <v>0</v>
      </c>
      <c r="BC367" s="186">
        <v>0</v>
      </c>
      <c r="BD367" s="186">
        <v>0</v>
      </c>
      <c r="BE367" s="186">
        <v>0</v>
      </c>
      <c r="BF367" s="186">
        <v>0</v>
      </c>
      <c r="BG367" s="186">
        <v>0</v>
      </c>
      <c r="BH367" s="186">
        <f t="shared" si="262"/>
        <v>0</v>
      </c>
      <c r="BI367" s="186">
        <f t="shared" si="263"/>
        <v>0</v>
      </c>
      <c r="BJ367" s="186">
        <v>0</v>
      </c>
      <c r="BK367" s="186">
        <v>0</v>
      </c>
      <c r="BL367" s="186">
        <v>0</v>
      </c>
      <c r="BM367" s="186">
        <v>0</v>
      </c>
      <c r="BN367" s="186">
        <v>0</v>
      </c>
      <c r="BO367" s="186">
        <v>0</v>
      </c>
      <c r="BP367" s="186">
        <v>0</v>
      </c>
      <c r="BQ367" s="395">
        <v>0</v>
      </c>
      <c r="BR367" s="287"/>
      <c r="BS367" s="287"/>
      <c r="BT367" s="287"/>
      <c r="BU367" s="287"/>
      <c r="BV367" s="287"/>
      <c r="BW367" s="287"/>
      <c r="BX367" s="287"/>
      <c r="BY367" s="287"/>
    </row>
    <row r="368" spans="1:77" s="21" customFormat="1" hidden="1" x14ac:dyDescent="0.25">
      <c r="A368" s="23"/>
      <c r="B368" s="19"/>
      <c r="C368" s="27"/>
      <c r="D368" s="186"/>
      <c r="E368" s="186"/>
      <c r="F368" s="186">
        <f t="shared" si="251"/>
        <v>0</v>
      </c>
      <c r="G368" s="186">
        <f t="shared" si="252"/>
        <v>0</v>
      </c>
      <c r="H368" s="200"/>
      <c r="I368" s="186"/>
      <c r="J368" s="186"/>
      <c r="K368" s="186"/>
      <c r="L368" s="186"/>
      <c r="M368" s="186"/>
      <c r="N368" s="186"/>
      <c r="O368" s="186"/>
      <c r="P368" s="186">
        <f t="shared" si="253"/>
        <v>0</v>
      </c>
      <c r="Q368" s="186">
        <f t="shared" si="268"/>
        <v>0</v>
      </c>
      <c r="R368" s="684" t="e">
        <f t="shared" si="269"/>
        <v>#DIV/0!</v>
      </c>
      <c r="S368" s="186"/>
      <c r="T368" s="186"/>
      <c r="U368" s="186"/>
      <c r="V368" s="186">
        <f t="shared" si="254"/>
        <v>0</v>
      </c>
      <c r="W368" s="186">
        <f t="shared" si="255"/>
        <v>0</v>
      </c>
      <c r="X368" s="186"/>
      <c r="Y368" s="186"/>
      <c r="Z368" s="186"/>
      <c r="AA368" s="186"/>
      <c r="AB368" s="186"/>
      <c r="AC368" s="186"/>
      <c r="AD368" s="186"/>
      <c r="AE368" s="186"/>
      <c r="AF368" s="186">
        <f t="shared" si="256"/>
        <v>0</v>
      </c>
      <c r="AG368" s="186">
        <f t="shared" si="270"/>
        <v>0</v>
      </c>
      <c r="AH368" s="256" t="e">
        <f t="shared" si="271"/>
        <v>#DIV/0!</v>
      </c>
      <c r="AI368" s="695"/>
      <c r="AJ368" s="207">
        <f t="shared" si="257"/>
        <v>0</v>
      </c>
      <c r="AK368" s="425"/>
      <c r="AL368" s="186">
        <f t="shared" si="258"/>
        <v>0</v>
      </c>
      <c r="AM368" s="186">
        <f t="shared" si="259"/>
        <v>0</v>
      </c>
      <c r="AN368" s="186"/>
      <c r="AO368" s="186"/>
      <c r="AP368" s="186"/>
      <c r="AQ368" s="186"/>
      <c r="AR368" s="186"/>
      <c r="AS368" s="186"/>
      <c r="AT368" s="186"/>
      <c r="AU368" s="239"/>
      <c r="AV368" s="186">
        <f t="shared" si="272"/>
        <v>0</v>
      </c>
      <c r="AW368" s="277" t="e">
        <f t="shared" si="273"/>
        <v>#DIV/0!</v>
      </c>
      <c r="AX368" s="186">
        <f t="shared" si="260"/>
        <v>0</v>
      </c>
      <c r="AY368" s="186">
        <f t="shared" si="261"/>
        <v>0</v>
      </c>
      <c r="AZ368" s="186"/>
      <c r="BA368" s="186"/>
      <c r="BB368" s="186"/>
      <c r="BC368" s="186"/>
      <c r="BD368" s="186"/>
      <c r="BE368" s="186"/>
      <c r="BF368" s="186"/>
      <c r="BG368" s="186"/>
      <c r="BH368" s="186">
        <f t="shared" si="262"/>
        <v>0</v>
      </c>
      <c r="BI368" s="186">
        <f t="shared" si="263"/>
        <v>0</v>
      </c>
      <c r="BJ368" s="186"/>
      <c r="BK368" s="186"/>
      <c r="BL368" s="186"/>
      <c r="BM368" s="186"/>
      <c r="BN368" s="186"/>
      <c r="BO368" s="186"/>
      <c r="BP368" s="186"/>
      <c r="BQ368" s="395"/>
      <c r="BR368" s="413"/>
      <c r="BS368" s="413"/>
      <c r="BT368" s="413"/>
      <c r="BU368" s="413"/>
      <c r="BV368" s="413"/>
      <c r="BW368" s="413"/>
      <c r="BX368" s="413"/>
      <c r="BY368" s="413"/>
    </row>
    <row r="369" spans="1:77" s="21" customFormat="1" x14ac:dyDescent="0.25">
      <c r="A369" s="257">
        <v>7</v>
      </c>
      <c r="B369" s="42" t="s">
        <v>50</v>
      </c>
      <c r="C369" s="38"/>
      <c r="D369" s="186">
        <v>0</v>
      </c>
      <c r="E369" s="186">
        <v>0</v>
      </c>
      <c r="F369" s="186">
        <f t="shared" si="251"/>
        <v>0</v>
      </c>
      <c r="G369" s="186">
        <f t="shared" si="252"/>
        <v>0</v>
      </c>
      <c r="H369" s="200">
        <v>0</v>
      </c>
      <c r="I369" s="186">
        <v>0</v>
      </c>
      <c r="J369" s="186">
        <v>0</v>
      </c>
      <c r="K369" s="186">
        <v>0</v>
      </c>
      <c r="L369" s="186">
        <v>0</v>
      </c>
      <c r="M369" s="186">
        <v>0</v>
      </c>
      <c r="N369" s="186">
        <v>0</v>
      </c>
      <c r="O369" s="186">
        <v>0</v>
      </c>
      <c r="P369" s="186">
        <f t="shared" si="253"/>
        <v>0</v>
      </c>
      <c r="Q369" s="186">
        <f t="shared" si="268"/>
        <v>0</v>
      </c>
      <c r="R369" s="684" t="e">
        <f t="shared" si="269"/>
        <v>#DIV/0!</v>
      </c>
      <c r="S369" s="186">
        <v>0</v>
      </c>
      <c r="T369" s="186">
        <v>0</v>
      </c>
      <c r="U369" s="186">
        <v>0</v>
      </c>
      <c r="V369" s="186">
        <f t="shared" si="254"/>
        <v>0</v>
      </c>
      <c r="W369" s="186">
        <f t="shared" si="255"/>
        <v>0</v>
      </c>
      <c r="X369" s="186">
        <v>0</v>
      </c>
      <c r="Y369" s="186">
        <v>0</v>
      </c>
      <c r="Z369" s="186">
        <v>0</v>
      </c>
      <c r="AA369" s="186">
        <v>0</v>
      </c>
      <c r="AB369" s="186">
        <v>0</v>
      </c>
      <c r="AC369" s="186">
        <v>0</v>
      </c>
      <c r="AD369" s="186">
        <v>0</v>
      </c>
      <c r="AE369" s="186">
        <v>0</v>
      </c>
      <c r="AF369" s="186">
        <f t="shared" si="256"/>
        <v>0</v>
      </c>
      <c r="AG369" s="186">
        <f t="shared" si="270"/>
        <v>0</v>
      </c>
      <c r="AH369" s="256" t="e">
        <f t="shared" si="271"/>
        <v>#DIV/0!</v>
      </c>
      <c r="AI369" s="695"/>
      <c r="AJ369" s="207">
        <f t="shared" si="257"/>
        <v>0</v>
      </c>
      <c r="AK369" s="425"/>
      <c r="AL369" s="186">
        <f t="shared" si="258"/>
        <v>0</v>
      </c>
      <c r="AM369" s="186">
        <f t="shared" si="259"/>
        <v>0</v>
      </c>
      <c r="AN369" s="186">
        <v>0</v>
      </c>
      <c r="AO369" s="186">
        <v>0</v>
      </c>
      <c r="AP369" s="186">
        <v>0</v>
      </c>
      <c r="AQ369" s="186">
        <v>0</v>
      </c>
      <c r="AR369" s="186">
        <v>0</v>
      </c>
      <c r="AS369" s="186">
        <v>0</v>
      </c>
      <c r="AT369" s="186">
        <v>0</v>
      </c>
      <c r="AU369" s="239">
        <v>0</v>
      </c>
      <c r="AV369" s="186">
        <f t="shared" si="272"/>
        <v>0</v>
      </c>
      <c r="AW369" s="277" t="e">
        <f t="shared" si="273"/>
        <v>#DIV/0!</v>
      </c>
      <c r="AX369" s="186">
        <f t="shared" si="260"/>
        <v>0</v>
      </c>
      <c r="AY369" s="186">
        <f t="shared" si="261"/>
        <v>0</v>
      </c>
      <c r="AZ369" s="186">
        <v>0</v>
      </c>
      <c r="BA369" s="186">
        <v>0</v>
      </c>
      <c r="BB369" s="186">
        <v>0</v>
      </c>
      <c r="BC369" s="186">
        <v>0</v>
      </c>
      <c r="BD369" s="186">
        <v>0</v>
      </c>
      <c r="BE369" s="186">
        <v>0</v>
      </c>
      <c r="BF369" s="186">
        <v>0</v>
      </c>
      <c r="BG369" s="186">
        <v>0</v>
      </c>
      <c r="BH369" s="186">
        <f t="shared" si="262"/>
        <v>0</v>
      </c>
      <c r="BI369" s="186">
        <f t="shared" si="263"/>
        <v>0</v>
      </c>
      <c r="BJ369" s="186">
        <v>0</v>
      </c>
      <c r="BK369" s="186">
        <v>0</v>
      </c>
      <c r="BL369" s="186">
        <v>0</v>
      </c>
      <c r="BM369" s="186">
        <v>0</v>
      </c>
      <c r="BN369" s="186">
        <v>0</v>
      </c>
      <c r="BO369" s="186">
        <v>0</v>
      </c>
      <c r="BP369" s="186">
        <v>0</v>
      </c>
      <c r="BQ369" s="395">
        <v>0</v>
      </c>
      <c r="BR369" s="287"/>
      <c r="BS369" s="287"/>
      <c r="BT369" s="287"/>
      <c r="BU369" s="287"/>
      <c r="BV369" s="287"/>
      <c r="BW369" s="287"/>
      <c r="BX369" s="287"/>
      <c r="BY369" s="287"/>
    </row>
    <row r="370" spans="1:77" s="21" customFormat="1" hidden="1" x14ac:dyDescent="0.25">
      <c r="A370" s="23"/>
      <c r="B370" s="19"/>
      <c r="C370" s="38"/>
      <c r="D370" s="186"/>
      <c r="E370" s="186"/>
      <c r="F370" s="186">
        <f t="shared" si="251"/>
        <v>0</v>
      </c>
      <c r="G370" s="186">
        <f t="shared" si="252"/>
        <v>0</v>
      </c>
      <c r="H370" s="200"/>
      <c r="I370" s="186"/>
      <c r="J370" s="186"/>
      <c r="K370" s="186"/>
      <c r="L370" s="186"/>
      <c r="M370" s="186"/>
      <c r="N370" s="186"/>
      <c r="O370" s="186"/>
      <c r="P370" s="186">
        <f t="shared" si="253"/>
        <v>0</v>
      </c>
      <c r="Q370" s="186">
        <f t="shared" si="268"/>
        <v>0</v>
      </c>
      <c r="R370" s="684" t="e">
        <f t="shared" si="269"/>
        <v>#DIV/0!</v>
      </c>
      <c r="S370" s="186"/>
      <c r="T370" s="186"/>
      <c r="U370" s="186"/>
      <c r="V370" s="186">
        <f t="shared" si="254"/>
        <v>0</v>
      </c>
      <c r="W370" s="186">
        <f t="shared" si="255"/>
        <v>0</v>
      </c>
      <c r="X370" s="186"/>
      <c r="Y370" s="186"/>
      <c r="Z370" s="186"/>
      <c r="AA370" s="186"/>
      <c r="AB370" s="186"/>
      <c r="AC370" s="186"/>
      <c r="AD370" s="186"/>
      <c r="AE370" s="186"/>
      <c r="AF370" s="186">
        <f t="shared" si="256"/>
        <v>0</v>
      </c>
      <c r="AG370" s="186">
        <f t="shared" si="270"/>
        <v>0</v>
      </c>
      <c r="AH370" s="256" t="e">
        <f t="shared" si="271"/>
        <v>#DIV/0!</v>
      </c>
      <c r="AI370" s="695"/>
      <c r="AJ370" s="207">
        <f t="shared" si="257"/>
        <v>0</v>
      </c>
      <c r="AK370" s="425"/>
      <c r="AL370" s="186">
        <f t="shared" si="258"/>
        <v>0</v>
      </c>
      <c r="AM370" s="186">
        <f t="shared" si="259"/>
        <v>0</v>
      </c>
      <c r="AN370" s="186"/>
      <c r="AO370" s="186"/>
      <c r="AP370" s="186"/>
      <c r="AQ370" s="186"/>
      <c r="AR370" s="186"/>
      <c r="AS370" s="186"/>
      <c r="AT370" s="186"/>
      <c r="AU370" s="239"/>
      <c r="AV370" s="186">
        <f t="shared" si="272"/>
        <v>0</v>
      </c>
      <c r="AW370" s="277" t="e">
        <f t="shared" si="273"/>
        <v>#DIV/0!</v>
      </c>
      <c r="AX370" s="186">
        <f t="shared" si="260"/>
        <v>0</v>
      </c>
      <c r="AY370" s="186">
        <f t="shared" si="261"/>
        <v>0</v>
      </c>
      <c r="AZ370" s="186"/>
      <c r="BA370" s="186"/>
      <c r="BB370" s="186"/>
      <c r="BC370" s="186"/>
      <c r="BD370" s="186"/>
      <c r="BE370" s="186"/>
      <c r="BF370" s="186"/>
      <c r="BG370" s="186"/>
      <c r="BH370" s="186">
        <f t="shared" si="262"/>
        <v>0</v>
      </c>
      <c r="BI370" s="186">
        <f t="shared" si="263"/>
        <v>0</v>
      </c>
      <c r="BJ370" s="186"/>
      <c r="BK370" s="186"/>
      <c r="BL370" s="186"/>
      <c r="BM370" s="186"/>
      <c r="BN370" s="186"/>
      <c r="BO370" s="186"/>
      <c r="BP370" s="186"/>
      <c r="BQ370" s="395"/>
      <c r="BR370" s="413"/>
      <c r="BS370" s="413"/>
      <c r="BT370" s="413"/>
      <c r="BU370" s="413"/>
      <c r="BV370" s="413"/>
      <c r="BW370" s="413"/>
      <c r="BX370" s="413"/>
      <c r="BY370" s="413"/>
    </row>
    <row r="371" spans="1:77" s="21" customFormat="1" x14ac:dyDescent="0.25">
      <c r="A371" s="257">
        <v>8</v>
      </c>
      <c r="B371" s="42" t="s">
        <v>31</v>
      </c>
      <c r="C371" s="27"/>
      <c r="D371" s="186">
        <v>0</v>
      </c>
      <c r="E371" s="186">
        <v>0</v>
      </c>
      <c r="F371" s="186">
        <f t="shared" si="251"/>
        <v>0</v>
      </c>
      <c r="G371" s="186">
        <f t="shared" si="252"/>
        <v>0</v>
      </c>
      <c r="H371" s="200">
        <v>0</v>
      </c>
      <c r="I371" s="186">
        <v>0</v>
      </c>
      <c r="J371" s="186">
        <v>0</v>
      </c>
      <c r="K371" s="186">
        <v>0</v>
      </c>
      <c r="L371" s="186">
        <v>0</v>
      </c>
      <c r="M371" s="186">
        <v>0</v>
      </c>
      <c r="N371" s="186">
        <v>0</v>
      </c>
      <c r="O371" s="186">
        <v>0</v>
      </c>
      <c r="P371" s="186">
        <f t="shared" si="253"/>
        <v>0</v>
      </c>
      <c r="Q371" s="186">
        <f t="shared" si="268"/>
        <v>0</v>
      </c>
      <c r="R371" s="684" t="e">
        <f t="shared" si="269"/>
        <v>#DIV/0!</v>
      </c>
      <c r="S371" s="186">
        <v>0</v>
      </c>
      <c r="T371" s="186">
        <v>0</v>
      </c>
      <c r="U371" s="186">
        <v>0</v>
      </c>
      <c r="V371" s="186">
        <f t="shared" si="254"/>
        <v>0</v>
      </c>
      <c r="W371" s="186">
        <f t="shared" si="255"/>
        <v>0</v>
      </c>
      <c r="X371" s="186">
        <v>0</v>
      </c>
      <c r="Y371" s="186">
        <v>0</v>
      </c>
      <c r="Z371" s="186">
        <v>0</v>
      </c>
      <c r="AA371" s="186">
        <v>0</v>
      </c>
      <c r="AB371" s="186">
        <v>0</v>
      </c>
      <c r="AC371" s="186">
        <v>0</v>
      </c>
      <c r="AD371" s="186">
        <v>0</v>
      </c>
      <c r="AE371" s="186">
        <v>0</v>
      </c>
      <c r="AF371" s="186">
        <f t="shared" si="256"/>
        <v>0</v>
      </c>
      <c r="AG371" s="186">
        <f t="shared" si="270"/>
        <v>0</v>
      </c>
      <c r="AH371" s="256" t="e">
        <f t="shared" si="271"/>
        <v>#DIV/0!</v>
      </c>
      <c r="AI371" s="695"/>
      <c r="AJ371" s="207">
        <f t="shared" si="257"/>
        <v>0</v>
      </c>
      <c r="AK371" s="425"/>
      <c r="AL371" s="186">
        <f t="shared" si="258"/>
        <v>0</v>
      </c>
      <c r="AM371" s="186">
        <f t="shared" si="259"/>
        <v>0</v>
      </c>
      <c r="AN371" s="186">
        <v>0</v>
      </c>
      <c r="AO371" s="186">
        <v>0</v>
      </c>
      <c r="AP371" s="186">
        <v>0</v>
      </c>
      <c r="AQ371" s="186">
        <v>0</v>
      </c>
      <c r="AR371" s="186">
        <v>0</v>
      </c>
      <c r="AS371" s="186">
        <v>0</v>
      </c>
      <c r="AT371" s="186">
        <v>0</v>
      </c>
      <c r="AU371" s="239">
        <v>0</v>
      </c>
      <c r="AV371" s="186">
        <f t="shared" si="272"/>
        <v>0</v>
      </c>
      <c r="AW371" s="277" t="e">
        <f t="shared" si="273"/>
        <v>#DIV/0!</v>
      </c>
      <c r="AX371" s="186">
        <f t="shared" si="260"/>
        <v>0</v>
      </c>
      <c r="AY371" s="186">
        <f t="shared" si="261"/>
        <v>0</v>
      </c>
      <c r="AZ371" s="186">
        <v>0</v>
      </c>
      <c r="BA371" s="186">
        <v>0</v>
      </c>
      <c r="BB371" s="186">
        <v>0</v>
      </c>
      <c r="BC371" s="186">
        <v>0</v>
      </c>
      <c r="BD371" s="186">
        <v>0</v>
      </c>
      <c r="BE371" s="186">
        <v>0</v>
      </c>
      <c r="BF371" s="186">
        <v>0</v>
      </c>
      <c r="BG371" s="186">
        <v>0</v>
      </c>
      <c r="BH371" s="186">
        <f t="shared" si="262"/>
        <v>0</v>
      </c>
      <c r="BI371" s="186">
        <f t="shared" si="263"/>
        <v>0</v>
      </c>
      <c r="BJ371" s="186">
        <v>0</v>
      </c>
      <c r="BK371" s="186">
        <v>0</v>
      </c>
      <c r="BL371" s="186">
        <v>0</v>
      </c>
      <c r="BM371" s="186">
        <v>0</v>
      </c>
      <c r="BN371" s="186">
        <v>0</v>
      </c>
      <c r="BO371" s="186">
        <v>0</v>
      </c>
      <c r="BP371" s="186">
        <v>0</v>
      </c>
      <c r="BQ371" s="395">
        <v>0</v>
      </c>
      <c r="BR371" s="287"/>
      <c r="BS371" s="287"/>
      <c r="BT371" s="287"/>
      <c r="BU371" s="287"/>
      <c r="BV371" s="287"/>
      <c r="BW371" s="287"/>
      <c r="BX371" s="287"/>
      <c r="BY371" s="287"/>
    </row>
    <row r="372" spans="1:77" s="21" customFormat="1" hidden="1" x14ac:dyDescent="0.25">
      <c r="A372" s="23"/>
      <c r="B372" s="19"/>
      <c r="C372" s="38"/>
      <c r="D372" s="198"/>
      <c r="E372" s="198"/>
      <c r="F372" s="186">
        <f t="shared" si="251"/>
        <v>0</v>
      </c>
      <c r="G372" s="186">
        <f t="shared" si="252"/>
        <v>0</v>
      </c>
      <c r="H372" s="199"/>
      <c r="I372" s="198"/>
      <c r="J372" s="198"/>
      <c r="K372" s="198"/>
      <c r="L372" s="198"/>
      <c r="M372" s="198"/>
      <c r="N372" s="198"/>
      <c r="O372" s="198"/>
      <c r="P372" s="186">
        <f t="shared" si="253"/>
        <v>0</v>
      </c>
      <c r="Q372" s="186">
        <f t="shared" si="268"/>
        <v>0</v>
      </c>
      <c r="R372" s="684" t="e">
        <f t="shared" si="269"/>
        <v>#DIV/0!</v>
      </c>
      <c r="S372" s="198"/>
      <c r="T372" s="198"/>
      <c r="U372" s="198"/>
      <c r="V372" s="186">
        <f t="shared" si="254"/>
        <v>0</v>
      </c>
      <c r="W372" s="186">
        <f t="shared" si="255"/>
        <v>0</v>
      </c>
      <c r="X372" s="198"/>
      <c r="Y372" s="198"/>
      <c r="Z372" s="198"/>
      <c r="AA372" s="198"/>
      <c r="AB372" s="198"/>
      <c r="AC372" s="198"/>
      <c r="AD372" s="198"/>
      <c r="AE372" s="198"/>
      <c r="AF372" s="186">
        <f t="shared" si="256"/>
        <v>0</v>
      </c>
      <c r="AG372" s="186">
        <f t="shared" si="270"/>
        <v>0</v>
      </c>
      <c r="AH372" s="256" t="e">
        <f t="shared" si="271"/>
        <v>#DIV/0!</v>
      </c>
      <c r="AI372" s="699"/>
      <c r="AJ372" s="207">
        <f t="shared" si="257"/>
        <v>0</v>
      </c>
      <c r="AK372" s="425"/>
      <c r="AL372" s="186">
        <f t="shared" si="258"/>
        <v>0</v>
      </c>
      <c r="AM372" s="186">
        <f t="shared" si="259"/>
        <v>0</v>
      </c>
      <c r="AN372" s="198"/>
      <c r="AO372" s="198"/>
      <c r="AP372" s="198"/>
      <c r="AQ372" s="198"/>
      <c r="AR372" s="198"/>
      <c r="AS372" s="198"/>
      <c r="AT372" s="198"/>
      <c r="AU372" s="243"/>
      <c r="AV372" s="186">
        <f t="shared" si="272"/>
        <v>0</v>
      </c>
      <c r="AW372" s="277" t="e">
        <f t="shared" si="273"/>
        <v>#DIV/0!</v>
      </c>
      <c r="AX372" s="186">
        <f t="shared" si="260"/>
        <v>0</v>
      </c>
      <c r="AY372" s="186">
        <f t="shared" si="261"/>
        <v>0</v>
      </c>
      <c r="AZ372" s="198"/>
      <c r="BA372" s="198"/>
      <c r="BB372" s="198"/>
      <c r="BC372" s="198"/>
      <c r="BD372" s="198"/>
      <c r="BE372" s="198"/>
      <c r="BF372" s="198"/>
      <c r="BG372" s="198"/>
      <c r="BH372" s="186">
        <f t="shared" si="262"/>
        <v>0</v>
      </c>
      <c r="BI372" s="186">
        <f t="shared" si="263"/>
        <v>0</v>
      </c>
      <c r="BJ372" s="198"/>
      <c r="BK372" s="198"/>
      <c r="BL372" s="198"/>
      <c r="BM372" s="198"/>
      <c r="BN372" s="198"/>
      <c r="BO372" s="198"/>
      <c r="BP372" s="198"/>
      <c r="BQ372" s="402"/>
      <c r="BR372" s="413"/>
      <c r="BS372" s="413"/>
      <c r="BT372" s="413"/>
      <c r="BU372" s="413"/>
      <c r="BV372" s="413"/>
      <c r="BW372" s="413"/>
      <c r="BX372" s="413"/>
      <c r="BY372" s="413"/>
    </row>
    <row r="373" spans="1:77" s="21" customFormat="1" x14ac:dyDescent="0.25">
      <c r="A373" s="257">
        <v>9</v>
      </c>
      <c r="B373" s="42" t="s">
        <v>51</v>
      </c>
      <c r="C373" s="37"/>
      <c r="D373" s="186">
        <v>0</v>
      </c>
      <c r="E373" s="186">
        <v>0</v>
      </c>
      <c r="F373" s="186">
        <f t="shared" si="251"/>
        <v>0</v>
      </c>
      <c r="G373" s="186">
        <f t="shared" si="252"/>
        <v>0</v>
      </c>
      <c r="H373" s="200">
        <v>0</v>
      </c>
      <c r="I373" s="186">
        <v>0</v>
      </c>
      <c r="J373" s="186">
        <v>0</v>
      </c>
      <c r="K373" s="186">
        <v>0</v>
      </c>
      <c r="L373" s="186">
        <v>0</v>
      </c>
      <c r="M373" s="186">
        <v>0</v>
      </c>
      <c r="N373" s="186">
        <v>0</v>
      </c>
      <c r="O373" s="186">
        <v>0</v>
      </c>
      <c r="P373" s="186">
        <f t="shared" si="253"/>
        <v>0</v>
      </c>
      <c r="Q373" s="186">
        <f t="shared" si="268"/>
        <v>0</v>
      </c>
      <c r="R373" s="684" t="e">
        <f t="shared" si="269"/>
        <v>#DIV/0!</v>
      </c>
      <c r="S373" s="186">
        <v>0</v>
      </c>
      <c r="T373" s="186">
        <v>0</v>
      </c>
      <c r="U373" s="186">
        <v>0</v>
      </c>
      <c r="V373" s="186">
        <f t="shared" si="254"/>
        <v>0</v>
      </c>
      <c r="W373" s="186">
        <f t="shared" si="255"/>
        <v>0</v>
      </c>
      <c r="X373" s="186">
        <v>0</v>
      </c>
      <c r="Y373" s="186">
        <v>0</v>
      </c>
      <c r="Z373" s="186">
        <v>0</v>
      </c>
      <c r="AA373" s="186">
        <v>0</v>
      </c>
      <c r="AB373" s="186">
        <v>0</v>
      </c>
      <c r="AC373" s="186">
        <v>0</v>
      </c>
      <c r="AD373" s="186">
        <v>0</v>
      </c>
      <c r="AE373" s="186">
        <v>0</v>
      </c>
      <c r="AF373" s="186">
        <f t="shared" si="256"/>
        <v>0</v>
      </c>
      <c r="AG373" s="186">
        <f t="shared" si="270"/>
        <v>0</v>
      </c>
      <c r="AH373" s="256" t="e">
        <f t="shared" si="271"/>
        <v>#DIV/0!</v>
      </c>
      <c r="AI373" s="695"/>
      <c r="AJ373" s="207">
        <f t="shared" si="257"/>
        <v>0</v>
      </c>
      <c r="AK373" s="425"/>
      <c r="AL373" s="186">
        <f t="shared" si="258"/>
        <v>0</v>
      </c>
      <c r="AM373" s="186">
        <f t="shared" si="259"/>
        <v>0</v>
      </c>
      <c r="AN373" s="186">
        <v>0</v>
      </c>
      <c r="AO373" s="186">
        <v>0</v>
      </c>
      <c r="AP373" s="186">
        <v>0</v>
      </c>
      <c r="AQ373" s="186">
        <v>0</v>
      </c>
      <c r="AR373" s="186">
        <v>0</v>
      </c>
      <c r="AS373" s="186">
        <v>0</v>
      </c>
      <c r="AT373" s="186">
        <v>0</v>
      </c>
      <c r="AU373" s="239">
        <v>0</v>
      </c>
      <c r="AV373" s="186">
        <f t="shared" si="272"/>
        <v>0</v>
      </c>
      <c r="AW373" s="277" t="e">
        <f t="shared" si="273"/>
        <v>#DIV/0!</v>
      </c>
      <c r="AX373" s="186">
        <f t="shared" si="260"/>
        <v>0</v>
      </c>
      <c r="AY373" s="186">
        <f t="shared" si="261"/>
        <v>0</v>
      </c>
      <c r="AZ373" s="186">
        <v>0</v>
      </c>
      <c r="BA373" s="186">
        <v>0</v>
      </c>
      <c r="BB373" s="186">
        <v>0</v>
      </c>
      <c r="BC373" s="186">
        <v>0</v>
      </c>
      <c r="BD373" s="186">
        <v>0</v>
      </c>
      <c r="BE373" s="186">
        <v>0</v>
      </c>
      <c r="BF373" s="186">
        <v>0</v>
      </c>
      <c r="BG373" s="186">
        <v>0</v>
      </c>
      <c r="BH373" s="186">
        <f t="shared" si="262"/>
        <v>0</v>
      </c>
      <c r="BI373" s="186">
        <f t="shared" si="263"/>
        <v>0</v>
      </c>
      <c r="BJ373" s="186">
        <v>0</v>
      </c>
      <c r="BK373" s="186">
        <v>0</v>
      </c>
      <c r="BL373" s="186">
        <v>0</v>
      </c>
      <c r="BM373" s="186">
        <v>0</v>
      </c>
      <c r="BN373" s="186">
        <v>0</v>
      </c>
      <c r="BO373" s="186">
        <v>0</v>
      </c>
      <c r="BP373" s="186">
        <v>0</v>
      </c>
      <c r="BQ373" s="395">
        <v>0</v>
      </c>
      <c r="BR373" s="287"/>
      <c r="BS373" s="287"/>
      <c r="BT373" s="287"/>
      <c r="BU373" s="287"/>
      <c r="BV373" s="287"/>
      <c r="BW373" s="287"/>
      <c r="BX373" s="287"/>
      <c r="BY373" s="287"/>
    </row>
    <row r="374" spans="1:77" s="21" customFormat="1" hidden="1" x14ac:dyDescent="0.25">
      <c r="A374" s="23"/>
      <c r="B374" s="19"/>
      <c r="C374" s="27"/>
      <c r="D374" s="186"/>
      <c r="E374" s="186"/>
      <c r="F374" s="186">
        <f t="shared" si="251"/>
        <v>0</v>
      </c>
      <c r="G374" s="186">
        <f t="shared" si="252"/>
        <v>0</v>
      </c>
      <c r="H374" s="200"/>
      <c r="I374" s="186"/>
      <c r="J374" s="186"/>
      <c r="K374" s="186"/>
      <c r="L374" s="186"/>
      <c r="M374" s="186"/>
      <c r="N374" s="186"/>
      <c r="O374" s="186"/>
      <c r="P374" s="186">
        <f t="shared" si="253"/>
        <v>0</v>
      </c>
      <c r="Q374" s="186">
        <f t="shared" si="268"/>
        <v>0</v>
      </c>
      <c r="R374" s="684" t="e">
        <f t="shared" si="269"/>
        <v>#DIV/0!</v>
      </c>
      <c r="S374" s="186"/>
      <c r="T374" s="186"/>
      <c r="U374" s="186"/>
      <c r="V374" s="186">
        <f t="shared" si="254"/>
        <v>0</v>
      </c>
      <c r="W374" s="186">
        <f t="shared" si="255"/>
        <v>0</v>
      </c>
      <c r="X374" s="186"/>
      <c r="Y374" s="186"/>
      <c r="Z374" s="186"/>
      <c r="AA374" s="186"/>
      <c r="AB374" s="186"/>
      <c r="AC374" s="186"/>
      <c r="AD374" s="186"/>
      <c r="AE374" s="186"/>
      <c r="AF374" s="186">
        <f t="shared" si="256"/>
        <v>0</v>
      </c>
      <c r="AG374" s="186">
        <f t="shared" si="270"/>
        <v>0</v>
      </c>
      <c r="AH374" s="256" t="e">
        <f t="shared" si="271"/>
        <v>#DIV/0!</v>
      </c>
      <c r="AI374" s="695"/>
      <c r="AJ374" s="207">
        <f t="shared" si="257"/>
        <v>0</v>
      </c>
      <c r="AK374" s="425"/>
      <c r="AL374" s="186">
        <f t="shared" si="258"/>
        <v>0</v>
      </c>
      <c r="AM374" s="186">
        <f t="shared" si="259"/>
        <v>0</v>
      </c>
      <c r="AN374" s="186"/>
      <c r="AO374" s="186"/>
      <c r="AP374" s="186"/>
      <c r="AQ374" s="186"/>
      <c r="AR374" s="186"/>
      <c r="AS374" s="186"/>
      <c r="AT374" s="186"/>
      <c r="AU374" s="239"/>
      <c r="AV374" s="186">
        <f t="shared" si="272"/>
        <v>0</v>
      </c>
      <c r="AW374" s="277" t="e">
        <f t="shared" si="273"/>
        <v>#DIV/0!</v>
      </c>
      <c r="AX374" s="186">
        <f t="shared" si="260"/>
        <v>0</v>
      </c>
      <c r="AY374" s="186">
        <f t="shared" si="261"/>
        <v>0</v>
      </c>
      <c r="AZ374" s="186"/>
      <c r="BA374" s="186"/>
      <c r="BB374" s="186"/>
      <c r="BC374" s="186"/>
      <c r="BD374" s="186"/>
      <c r="BE374" s="186"/>
      <c r="BF374" s="186"/>
      <c r="BG374" s="186"/>
      <c r="BH374" s="186">
        <f t="shared" si="262"/>
        <v>0</v>
      </c>
      <c r="BI374" s="186">
        <f t="shared" si="263"/>
        <v>0</v>
      </c>
      <c r="BJ374" s="186"/>
      <c r="BK374" s="186"/>
      <c r="BL374" s="186"/>
      <c r="BM374" s="186"/>
      <c r="BN374" s="186"/>
      <c r="BO374" s="186"/>
      <c r="BP374" s="186"/>
      <c r="BQ374" s="395"/>
      <c r="BR374" s="413"/>
      <c r="BS374" s="413"/>
      <c r="BT374" s="413"/>
      <c r="BU374" s="413"/>
      <c r="BV374" s="413"/>
      <c r="BW374" s="413"/>
      <c r="BX374" s="413"/>
      <c r="BY374" s="413"/>
    </row>
    <row r="375" spans="1:77" s="21" customFormat="1" x14ac:dyDescent="0.25">
      <c r="A375" s="257">
        <v>10</v>
      </c>
      <c r="B375" s="42" t="s">
        <v>52</v>
      </c>
      <c r="C375" s="38"/>
      <c r="D375" s="186">
        <v>0</v>
      </c>
      <c r="E375" s="186">
        <v>0</v>
      </c>
      <c r="F375" s="186">
        <f t="shared" si="251"/>
        <v>0</v>
      </c>
      <c r="G375" s="186">
        <f t="shared" si="252"/>
        <v>0</v>
      </c>
      <c r="H375" s="200">
        <v>0</v>
      </c>
      <c r="I375" s="186">
        <v>0</v>
      </c>
      <c r="J375" s="186">
        <v>0</v>
      </c>
      <c r="K375" s="186">
        <v>0</v>
      </c>
      <c r="L375" s="186">
        <v>0</v>
      </c>
      <c r="M375" s="186">
        <v>0</v>
      </c>
      <c r="N375" s="186">
        <v>0</v>
      </c>
      <c r="O375" s="186">
        <v>0</v>
      </c>
      <c r="P375" s="186">
        <f t="shared" si="253"/>
        <v>0</v>
      </c>
      <c r="Q375" s="186">
        <f t="shared" si="268"/>
        <v>0</v>
      </c>
      <c r="R375" s="684" t="e">
        <f t="shared" si="269"/>
        <v>#DIV/0!</v>
      </c>
      <c r="S375" s="186">
        <v>0</v>
      </c>
      <c r="T375" s="186">
        <v>0</v>
      </c>
      <c r="U375" s="186">
        <v>0</v>
      </c>
      <c r="V375" s="186">
        <f t="shared" si="254"/>
        <v>0</v>
      </c>
      <c r="W375" s="186">
        <f t="shared" si="255"/>
        <v>0</v>
      </c>
      <c r="X375" s="186">
        <v>0</v>
      </c>
      <c r="Y375" s="186">
        <v>0</v>
      </c>
      <c r="Z375" s="186">
        <v>0</v>
      </c>
      <c r="AA375" s="186">
        <v>0</v>
      </c>
      <c r="AB375" s="186">
        <v>0</v>
      </c>
      <c r="AC375" s="186">
        <v>0</v>
      </c>
      <c r="AD375" s="186">
        <v>0</v>
      </c>
      <c r="AE375" s="186">
        <v>0</v>
      </c>
      <c r="AF375" s="186">
        <f t="shared" si="256"/>
        <v>0</v>
      </c>
      <c r="AG375" s="186">
        <f t="shared" si="270"/>
        <v>0</v>
      </c>
      <c r="AH375" s="256" t="e">
        <f t="shared" si="271"/>
        <v>#DIV/0!</v>
      </c>
      <c r="AI375" s="695"/>
      <c r="AJ375" s="207">
        <f t="shared" si="257"/>
        <v>0</v>
      </c>
      <c r="AK375" s="425"/>
      <c r="AL375" s="186">
        <f t="shared" si="258"/>
        <v>0</v>
      </c>
      <c r="AM375" s="186">
        <f t="shared" si="259"/>
        <v>0</v>
      </c>
      <c r="AN375" s="186">
        <v>0</v>
      </c>
      <c r="AO375" s="186">
        <v>0</v>
      </c>
      <c r="AP375" s="186">
        <v>0</v>
      </c>
      <c r="AQ375" s="186">
        <v>0</v>
      </c>
      <c r="AR375" s="186">
        <v>0</v>
      </c>
      <c r="AS375" s="186">
        <v>0</v>
      </c>
      <c r="AT375" s="186">
        <v>0</v>
      </c>
      <c r="AU375" s="239">
        <v>0</v>
      </c>
      <c r="AV375" s="186">
        <f t="shared" si="272"/>
        <v>0</v>
      </c>
      <c r="AW375" s="277" t="e">
        <f t="shared" si="273"/>
        <v>#DIV/0!</v>
      </c>
      <c r="AX375" s="186">
        <f t="shared" si="260"/>
        <v>0</v>
      </c>
      <c r="AY375" s="186">
        <f t="shared" si="261"/>
        <v>0</v>
      </c>
      <c r="AZ375" s="186">
        <v>0</v>
      </c>
      <c r="BA375" s="186">
        <v>0</v>
      </c>
      <c r="BB375" s="186">
        <v>0</v>
      </c>
      <c r="BC375" s="186">
        <v>0</v>
      </c>
      <c r="BD375" s="186">
        <v>0</v>
      </c>
      <c r="BE375" s="186">
        <v>0</v>
      </c>
      <c r="BF375" s="186">
        <v>0</v>
      </c>
      <c r="BG375" s="186">
        <v>0</v>
      </c>
      <c r="BH375" s="186">
        <f t="shared" si="262"/>
        <v>0</v>
      </c>
      <c r="BI375" s="186">
        <f t="shared" si="263"/>
        <v>0</v>
      </c>
      <c r="BJ375" s="186">
        <v>0</v>
      </c>
      <c r="BK375" s="186">
        <v>0</v>
      </c>
      <c r="BL375" s="186">
        <v>0</v>
      </c>
      <c r="BM375" s="186">
        <v>0</v>
      </c>
      <c r="BN375" s="186">
        <v>0</v>
      </c>
      <c r="BO375" s="186">
        <v>0</v>
      </c>
      <c r="BP375" s="186">
        <v>0</v>
      </c>
      <c r="BQ375" s="395">
        <v>0</v>
      </c>
      <c r="BR375" s="287"/>
      <c r="BS375" s="287"/>
      <c r="BT375" s="287"/>
      <c r="BU375" s="287"/>
      <c r="BV375" s="287"/>
      <c r="BW375" s="287"/>
      <c r="BX375" s="287"/>
      <c r="BY375" s="287"/>
    </row>
    <row r="376" spans="1:77" s="21" customFormat="1" hidden="1" x14ac:dyDescent="0.25">
      <c r="A376" s="23"/>
      <c r="B376" s="41"/>
      <c r="C376" s="451"/>
      <c r="D376" s="427"/>
      <c r="E376" s="427"/>
      <c r="F376" s="440">
        <f t="shared" si="251"/>
        <v>0</v>
      </c>
      <c r="G376" s="440">
        <f t="shared" si="252"/>
        <v>0</v>
      </c>
      <c r="H376" s="200"/>
      <c r="I376" s="200"/>
      <c r="J376" s="200"/>
      <c r="K376" s="200"/>
      <c r="L376" s="200"/>
      <c r="M376" s="200"/>
      <c r="N376" s="200"/>
      <c r="O376" s="200"/>
      <c r="P376" s="186">
        <f t="shared" si="253"/>
        <v>0</v>
      </c>
      <c r="Q376" s="186">
        <f t="shared" si="268"/>
        <v>0</v>
      </c>
      <c r="R376" s="684" t="e">
        <f t="shared" si="269"/>
        <v>#DIV/0!</v>
      </c>
      <c r="S376" s="200"/>
      <c r="T376" s="200"/>
      <c r="U376" s="200"/>
      <c r="V376" s="186">
        <f t="shared" si="254"/>
        <v>0</v>
      </c>
      <c r="W376" s="186">
        <f t="shared" si="255"/>
        <v>0</v>
      </c>
      <c r="X376" s="200"/>
      <c r="Y376" s="200"/>
      <c r="Z376" s="200"/>
      <c r="AA376" s="200"/>
      <c r="AB376" s="200"/>
      <c r="AC376" s="200"/>
      <c r="AD376" s="200"/>
      <c r="AE376" s="200"/>
      <c r="AF376" s="186">
        <f t="shared" si="256"/>
        <v>0</v>
      </c>
      <c r="AG376" s="186">
        <f t="shared" si="270"/>
        <v>0</v>
      </c>
      <c r="AH376" s="256" t="e">
        <f t="shared" si="271"/>
        <v>#DIV/0!</v>
      </c>
      <c r="AI376" s="695"/>
      <c r="AJ376" s="207">
        <f t="shared" si="257"/>
        <v>0</v>
      </c>
      <c r="AK376" s="425"/>
      <c r="AL376" s="440">
        <f t="shared" si="258"/>
        <v>0</v>
      </c>
      <c r="AM376" s="440">
        <f t="shared" si="259"/>
        <v>0</v>
      </c>
      <c r="AN376" s="427"/>
      <c r="AO376" s="427"/>
      <c r="AP376" s="427"/>
      <c r="AQ376" s="427"/>
      <c r="AR376" s="427"/>
      <c r="AS376" s="427"/>
      <c r="AT376" s="427"/>
      <c r="AU376" s="445"/>
      <c r="AV376" s="440">
        <f t="shared" si="272"/>
        <v>0</v>
      </c>
      <c r="AW376" s="441" t="e">
        <f t="shared" si="273"/>
        <v>#DIV/0!</v>
      </c>
      <c r="AX376" s="440">
        <f t="shared" si="260"/>
        <v>0</v>
      </c>
      <c r="AY376" s="440">
        <f t="shared" si="261"/>
        <v>0</v>
      </c>
      <c r="AZ376" s="427"/>
      <c r="BA376" s="427"/>
      <c r="BB376" s="427"/>
      <c r="BC376" s="427"/>
      <c r="BD376" s="427"/>
      <c r="BE376" s="427"/>
      <c r="BF376" s="427"/>
      <c r="BG376" s="427"/>
      <c r="BH376" s="440">
        <f t="shared" si="262"/>
        <v>0</v>
      </c>
      <c r="BI376" s="440">
        <f t="shared" si="263"/>
        <v>0</v>
      </c>
      <c r="BJ376" s="427"/>
      <c r="BK376" s="427"/>
      <c r="BL376" s="427"/>
      <c r="BM376" s="427"/>
      <c r="BN376" s="427"/>
      <c r="BO376" s="427"/>
      <c r="BP376" s="427"/>
      <c r="BQ376" s="446"/>
      <c r="BR376" s="413"/>
      <c r="BS376" s="413"/>
      <c r="BT376" s="413"/>
      <c r="BU376" s="413"/>
      <c r="BV376" s="413"/>
      <c r="BW376" s="413"/>
      <c r="BX376" s="413"/>
      <c r="BY376" s="413"/>
    </row>
    <row r="377" spans="1:77" s="21" customFormat="1" ht="31.5" x14ac:dyDescent="0.25">
      <c r="A377" s="516" t="s">
        <v>62</v>
      </c>
      <c r="B377" s="251" t="s">
        <v>63</v>
      </c>
      <c r="C377" s="251"/>
      <c r="D377" s="517">
        <f t="shared" ref="D377:O377" si="276">D378+D393</f>
        <v>5.8999999999999995</v>
      </c>
      <c r="E377" s="517">
        <f t="shared" si="276"/>
        <v>5.8999999999999995</v>
      </c>
      <c r="F377" s="517">
        <f t="shared" si="251"/>
        <v>0</v>
      </c>
      <c r="G377" s="517">
        <f t="shared" si="252"/>
        <v>0.193248</v>
      </c>
      <c r="H377" s="517">
        <f t="shared" si="276"/>
        <v>0</v>
      </c>
      <c r="I377" s="517">
        <f t="shared" si="276"/>
        <v>0.193248</v>
      </c>
      <c r="J377" s="517">
        <f t="shared" si="276"/>
        <v>0</v>
      </c>
      <c r="K377" s="517">
        <f t="shared" si="276"/>
        <v>0</v>
      </c>
      <c r="L377" s="517">
        <f t="shared" si="276"/>
        <v>0</v>
      </c>
      <c r="M377" s="517">
        <f t="shared" si="276"/>
        <v>0</v>
      </c>
      <c r="N377" s="517">
        <f t="shared" si="276"/>
        <v>0</v>
      </c>
      <c r="O377" s="517">
        <f t="shared" si="276"/>
        <v>0</v>
      </c>
      <c r="P377" s="517">
        <f t="shared" si="253"/>
        <v>5.7067519999999998</v>
      </c>
      <c r="Q377" s="517">
        <f t="shared" si="268"/>
        <v>0.193248</v>
      </c>
      <c r="R377" s="685" t="e">
        <f t="shared" si="269"/>
        <v>#DIV/0!</v>
      </c>
      <c r="S377" s="517">
        <f t="shared" ref="S377:AE377" si="277">S378+S393</f>
        <v>0</v>
      </c>
      <c r="T377" s="517">
        <f t="shared" si="277"/>
        <v>0</v>
      </c>
      <c r="U377" s="517">
        <f t="shared" si="277"/>
        <v>0.16458999999999999</v>
      </c>
      <c r="V377" s="517">
        <f t="shared" si="254"/>
        <v>0</v>
      </c>
      <c r="W377" s="517">
        <f t="shared" si="255"/>
        <v>7.7970000000000001E-3</v>
      </c>
      <c r="X377" s="517">
        <f t="shared" si="277"/>
        <v>0</v>
      </c>
      <c r="Y377" s="517">
        <f t="shared" si="277"/>
        <v>7.7970000000000001E-3</v>
      </c>
      <c r="Z377" s="517">
        <f t="shared" si="277"/>
        <v>0</v>
      </c>
      <c r="AA377" s="517">
        <f t="shared" si="277"/>
        <v>0</v>
      </c>
      <c r="AB377" s="517">
        <f t="shared" si="277"/>
        <v>0</v>
      </c>
      <c r="AC377" s="517">
        <f t="shared" si="277"/>
        <v>0</v>
      </c>
      <c r="AD377" s="517">
        <f t="shared" si="277"/>
        <v>0</v>
      </c>
      <c r="AE377" s="517">
        <f t="shared" si="277"/>
        <v>0</v>
      </c>
      <c r="AF377" s="517">
        <f t="shared" si="256"/>
        <v>4.8276130000000004</v>
      </c>
      <c r="AG377" s="517">
        <f t="shared" si="270"/>
        <v>7.7970000000000001E-3</v>
      </c>
      <c r="AH377" s="688" t="e">
        <f t="shared" si="271"/>
        <v>#DIV/0!</v>
      </c>
      <c r="AI377" s="698"/>
      <c r="AJ377" s="517">
        <f t="shared" si="257"/>
        <v>0.17238699999999998</v>
      </c>
      <c r="AK377" s="600"/>
      <c r="AL377" s="517">
        <f t="shared" si="258"/>
        <v>0</v>
      </c>
      <c r="AM377" s="517">
        <f t="shared" si="259"/>
        <v>0</v>
      </c>
      <c r="AN377" s="517">
        <f t="shared" ref="AN377:AU377" si="278">AN378+AN393</f>
        <v>0</v>
      </c>
      <c r="AO377" s="517">
        <f t="shared" si="278"/>
        <v>0</v>
      </c>
      <c r="AP377" s="517">
        <f t="shared" si="278"/>
        <v>0</v>
      </c>
      <c r="AQ377" s="517">
        <f t="shared" si="278"/>
        <v>0</v>
      </c>
      <c r="AR377" s="517">
        <f t="shared" si="278"/>
        <v>0</v>
      </c>
      <c r="AS377" s="517">
        <f t="shared" si="278"/>
        <v>0</v>
      </c>
      <c r="AT377" s="517">
        <f t="shared" si="278"/>
        <v>0</v>
      </c>
      <c r="AU377" s="517">
        <f t="shared" si="278"/>
        <v>0</v>
      </c>
      <c r="AV377" s="192">
        <f t="shared" si="272"/>
        <v>0</v>
      </c>
      <c r="AW377" s="599" t="e">
        <f t="shared" si="273"/>
        <v>#DIV/0!</v>
      </c>
      <c r="AX377" s="517">
        <f t="shared" si="260"/>
        <v>0</v>
      </c>
      <c r="AY377" s="517">
        <f t="shared" si="261"/>
        <v>0</v>
      </c>
      <c r="AZ377" s="517">
        <f t="shared" ref="AZ377:BQ377" si="279">AZ378+AZ393</f>
        <v>0</v>
      </c>
      <c r="BA377" s="517">
        <f t="shared" si="279"/>
        <v>0</v>
      </c>
      <c r="BB377" s="517">
        <f t="shared" si="279"/>
        <v>0</v>
      </c>
      <c r="BC377" s="517">
        <f t="shared" si="279"/>
        <v>0</v>
      </c>
      <c r="BD377" s="517">
        <f t="shared" si="279"/>
        <v>0</v>
      </c>
      <c r="BE377" s="517">
        <f t="shared" si="279"/>
        <v>0</v>
      </c>
      <c r="BF377" s="517">
        <f t="shared" si="279"/>
        <v>0</v>
      </c>
      <c r="BG377" s="517">
        <f t="shared" si="279"/>
        <v>0</v>
      </c>
      <c r="BH377" s="517">
        <f t="shared" si="262"/>
        <v>0</v>
      </c>
      <c r="BI377" s="517">
        <f t="shared" si="263"/>
        <v>0</v>
      </c>
      <c r="BJ377" s="517">
        <f t="shared" si="279"/>
        <v>0</v>
      </c>
      <c r="BK377" s="517">
        <f t="shared" si="279"/>
        <v>0</v>
      </c>
      <c r="BL377" s="517">
        <f t="shared" si="279"/>
        <v>0</v>
      </c>
      <c r="BM377" s="517">
        <f t="shared" si="279"/>
        <v>0</v>
      </c>
      <c r="BN377" s="517">
        <f t="shared" si="279"/>
        <v>0</v>
      </c>
      <c r="BO377" s="517">
        <f t="shared" si="279"/>
        <v>0</v>
      </c>
      <c r="BP377" s="517">
        <f t="shared" si="279"/>
        <v>0</v>
      </c>
      <c r="BQ377" s="517">
        <f t="shared" si="279"/>
        <v>0</v>
      </c>
      <c r="BR377" s="287"/>
      <c r="BS377" s="287"/>
      <c r="BT377" s="287"/>
      <c r="BU377" s="287"/>
      <c r="BV377" s="287"/>
      <c r="BW377" s="287"/>
      <c r="BX377" s="287"/>
      <c r="BY377" s="287"/>
    </row>
    <row r="378" spans="1:77" s="21" customFormat="1" x14ac:dyDescent="0.25">
      <c r="A378" s="34" t="s">
        <v>64</v>
      </c>
      <c r="B378" s="33" t="s">
        <v>39</v>
      </c>
      <c r="C378" s="460"/>
      <c r="D378" s="461">
        <f t="shared" ref="D378:BO378" si="280">D379+D381+D383+D385+D387+D389+D391</f>
        <v>5.8999999999999995</v>
      </c>
      <c r="E378" s="461">
        <f t="shared" si="280"/>
        <v>5.8999999999999995</v>
      </c>
      <c r="F378" s="461">
        <f t="shared" si="280"/>
        <v>0</v>
      </c>
      <c r="G378" s="461">
        <f t="shared" si="280"/>
        <v>0.193248</v>
      </c>
      <c r="H378" s="461">
        <f t="shared" si="280"/>
        <v>0</v>
      </c>
      <c r="I378" s="461">
        <f t="shared" si="280"/>
        <v>0.193248</v>
      </c>
      <c r="J378" s="461">
        <f t="shared" si="280"/>
        <v>0</v>
      </c>
      <c r="K378" s="461">
        <f t="shared" si="280"/>
        <v>0</v>
      </c>
      <c r="L378" s="461">
        <f t="shared" si="280"/>
        <v>0</v>
      </c>
      <c r="M378" s="461">
        <f t="shared" si="280"/>
        <v>0</v>
      </c>
      <c r="N378" s="461">
        <f t="shared" si="280"/>
        <v>0</v>
      </c>
      <c r="O378" s="461">
        <f t="shared" si="280"/>
        <v>0</v>
      </c>
      <c r="P378" s="461">
        <f t="shared" si="280"/>
        <v>5.7067519999999998</v>
      </c>
      <c r="Q378" s="461">
        <f t="shared" si="268"/>
        <v>0.193248</v>
      </c>
      <c r="R378" s="461" t="e">
        <f t="shared" si="269"/>
        <v>#DIV/0!</v>
      </c>
      <c r="S378" s="461">
        <f t="shared" si="280"/>
        <v>0</v>
      </c>
      <c r="T378" s="461">
        <f t="shared" si="280"/>
        <v>0</v>
      </c>
      <c r="U378" s="461">
        <f t="shared" si="280"/>
        <v>0.16458999999999999</v>
      </c>
      <c r="V378" s="461">
        <f t="shared" si="280"/>
        <v>0</v>
      </c>
      <c r="W378" s="461">
        <f t="shared" si="280"/>
        <v>7.7970000000000001E-3</v>
      </c>
      <c r="X378" s="461">
        <f t="shared" si="280"/>
        <v>0</v>
      </c>
      <c r="Y378" s="461">
        <f t="shared" si="280"/>
        <v>7.7970000000000001E-3</v>
      </c>
      <c r="Z378" s="461">
        <f t="shared" si="280"/>
        <v>0</v>
      </c>
      <c r="AA378" s="461">
        <f t="shared" si="280"/>
        <v>0</v>
      </c>
      <c r="AB378" s="461">
        <f t="shared" si="280"/>
        <v>0</v>
      </c>
      <c r="AC378" s="461">
        <f t="shared" si="280"/>
        <v>0</v>
      </c>
      <c r="AD378" s="461">
        <f t="shared" si="280"/>
        <v>0</v>
      </c>
      <c r="AE378" s="461">
        <f t="shared" si="280"/>
        <v>0</v>
      </c>
      <c r="AF378" s="461">
        <f t="shared" si="280"/>
        <v>4.8276130000000004</v>
      </c>
      <c r="AG378" s="461">
        <f t="shared" si="270"/>
        <v>7.7970000000000001E-3</v>
      </c>
      <c r="AH378" s="461" t="e">
        <f t="shared" si="271"/>
        <v>#DIV/0!</v>
      </c>
      <c r="AI378" s="461"/>
      <c r="AJ378" s="461">
        <f t="shared" si="280"/>
        <v>0.17238699999999998</v>
      </c>
      <c r="AK378" s="461">
        <f t="shared" si="280"/>
        <v>0</v>
      </c>
      <c r="AL378" s="461">
        <f t="shared" si="280"/>
        <v>0</v>
      </c>
      <c r="AM378" s="461">
        <f t="shared" si="280"/>
        <v>0</v>
      </c>
      <c r="AN378" s="461">
        <f t="shared" si="280"/>
        <v>0</v>
      </c>
      <c r="AO378" s="461">
        <f t="shared" si="280"/>
        <v>0</v>
      </c>
      <c r="AP378" s="461">
        <f t="shared" si="280"/>
        <v>0</v>
      </c>
      <c r="AQ378" s="461">
        <f t="shared" si="280"/>
        <v>0</v>
      </c>
      <c r="AR378" s="461">
        <f t="shared" si="280"/>
        <v>0</v>
      </c>
      <c r="AS378" s="461">
        <f t="shared" si="280"/>
        <v>0</v>
      </c>
      <c r="AT378" s="461">
        <f t="shared" si="280"/>
        <v>0</v>
      </c>
      <c r="AU378" s="461">
        <f t="shared" si="280"/>
        <v>0</v>
      </c>
      <c r="AV378" s="461">
        <f t="shared" si="272"/>
        <v>0</v>
      </c>
      <c r="AW378" s="461" t="e">
        <f t="shared" si="273"/>
        <v>#DIV/0!</v>
      </c>
      <c r="AX378" s="461">
        <f t="shared" si="280"/>
        <v>0</v>
      </c>
      <c r="AY378" s="461">
        <f t="shared" si="280"/>
        <v>0</v>
      </c>
      <c r="AZ378" s="461">
        <f t="shared" si="280"/>
        <v>0</v>
      </c>
      <c r="BA378" s="461">
        <f t="shared" si="280"/>
        <v>0</v>
      </c>
      <c r="BB378" s="461">
        <f t="shared" si="280"/>
        <v>0</v>
      </c>
      <c r="BC378" s="461">
        <f t="shared" si="280"/>
        <v>0</v>
      </c>
      <c r="BD378" s="461">
        <f t="shared" si="280"/>
        <v>0</v>
      </c>
      <c r="BE378" s="461">
        <f t="shared" si="280"/>
        <v>0</v>
      </c>
      <c r="BF378" s="461">
        <f t="shared" si="280"/>
        <v>0</v>
      </c>
      <c r="BG378" s="461">
        <f t="shared" si="280"/>
        <v>0</v>
      </c>
      <c r="BH378" s="461">
        <f t="shared" si="280"/>
        <v>0</v>
      </c>
      <c r="BI378" s="461">
        <f t="shared" si="280"/>
        <v>0</v>
      </c>
      <c r="BJ378" s="461">
        <f t="shared" si="280"/>
        <v>0</v>
      </c>
      <c r="BK378" s="461">
        <f t="shared" si="280"/>
        <v>0</v>
      </c>
      <c r="BL378" s="461">
        <f t="shared" si="280"/>
        <v>0</v>
      </c>
      <c r="BM378" s="461">
        <f t="shared" si="280"/>
        <v>0</v>
      </c>
      <c r="BN378" s="461">
        <f t="shared" si="280"/>
        <v>0</v>
      </c>
      <c r="BO378" s="461">
        <f t="shared" si="280"/>
        <v>0</v>
      </c>
      <c r="BP378" s="461">
        <f t="shared" ref="BP378:BQ378" si="281">BP379+BP381+BP383+BP385+BP387+BP389+BP391</f>
        <v>0</v>
      </c>
      <c r="BQ378" s="461">
        <f t="shared" si="281"/>
        <v>0</v>
      </c>
      <c r="BR378" s="287"/>
      <c r="BS378" s="287"/>
      <c r="BT378" s="287"/>
      <c r="BU378" s="287"/>
      <c r="BV378" s="287"/>
      <c r="BW378" s="287"/>
      <c r="BX378" s="287"/>
      <c r="BY378" s="287"/>
    </row>
    <row r="379" spans="1:77" s="21" customFormat="1" x14ac:dyDescent="0.25">
      <c r="A379" s="257">
        <v>1</v>
      </c>
      <c r="B379" s="42" t="s">
        <v>46</v>
      </c>
      <c r="C379" s="49"/>
      <c r="D379" s="186">
        <v>0</v>
      </c>
      <c r="E379" s="186">
        <v>0</v>
      </c>
      <c r="F379" s="186">
        <f t="shared" si="251"/>
        <v>0</v>
      </c>
      <c r="G379" s="186">
        <f t="shared" si="252"/>
        <v>0</v>
      </c>
      <c r="H379" s="200">
        <v>0</v>
      </c>
      <c r="I379" s="186">
        <v>0</v>
      </c>
      <c r="J379" s="186">
        <v>0</v>
      </c>
      <c r="K379" s="186">
        <v>0</v>
      </c>
      <c r="L379" s="186">
        <v>0</v>
      </c>
      <c r="M379" s="186">
        <v>0</v>
      </c>
      <c r="N379" s="186">
        <v>0</v>
      </c>
      <c r="O379" s="186">
        <v>0</v>
      </c>
      <c r="P379" s="186">
        <f t="shared" si="253"/>
        <v>0</v>
      </c>
      <c r="Q379" s="186">
        <f t="shared" si="268"/>
        <v>0</v>
      </c>
      <c r="R379" s="684" t="e">
        <f t="shared" si="269"/>
        <v>#DIV/0!</v>
      </c>
      <c r="S379" s="186">
        <v>0</v>
      </c>
      <c r="T379" s="186">
        <v>0</v>
      </c>
      <c r="U379" s="186">
        <v>0</v>
      </c>
      <c r="V379" s="186">
        <f t="shared" si="254"/>
        <v>0</v>
      </c>
      <c r="W379" s="186">
        <f t="shared" si="255"/>
        <v>0</v>
      </c>
      <c r="X379" s="186">
        <v>0</v>
      </c>
      <c r="Y379" s="186">
        <v>0</v>
      </c>
      <c r="Z379" s="186">
        <v>0</v>
      </c>
      <c r="AA379" s="186">
        <v>0</v>
      </c>
      <c r="AB379" s="186">
        <v>0</v>
      </c>
      <c r="AC379" s="186">
        <v>0</v>
      </c>
      <c r="AD379" s="186">
        <v>0</v>
      </c>
      <c r="AE379" s="186">
        <v>0</v>
      </c>
      <c r="AF379" s="186">
        <f t="shared" si="256"/>
        <v>0</v>
      </c>
      <c r="AG379" s="186">
        <f t="shared" si="270"/>
        <v>0</v>
      </c>
      <c r="AH379" s="256" t="e">
        <f t="shared" si="271"/>
        <v>#DIV/0!</v>
      </c>
      <c r="AI379" s="695"/>
      <c r="AJ379" s="207">
        <f t="shared" si="257"/>
        <v>0</v>
      </c>
      <c r="AK379" s="425"/>
      <c r="AL379" s="186">
        <f t="shared" si="258"/>
        <v>0</v>
      </c>
      <c r="AM379" s="186">
        <f t="shared" si="259"/>
        <v>0</v>
      </c>
      <c r="AN379" s="186">
        <v>0</v>
      </c>
      <c r="AO379" s="186">
        <v>0</v>
      </c>
      <c r="AP379" s="186">
        <v>0</v>
      </c>
      <c r="AQ379" s="186">
        <v>0</v>
      </c>
      <c r="AR379" s="186">
        <v>0</v>
      </c>
      <c r="AS379" s="186">
        <v>0</v>
      </c>
      <c r="AT379" s="186">
        <v>0</v>
      </c>
      <c r="AU379" s="239">
        <v>0</v>
      </c>
      <c r="AV379" s="186">
        <f t="shared" si="272"/>
        <v>0</v>
      </c>
      <c r="AW379" s="277" t="e">
        <f t="shared" si="273"/>
        <v>#DIV/0!</v>
      </c>
      <c r="AX379" s="186">
        <f t="shared" si="260"/>
        <v>0</v>
      </c>
      <c r="AY379" s="186">
        <f t="shared" si="261"/>
        <v>0</v>
      </c>
      <c r="AZ379" s="186">
        <v>0</v>
      </c>
      <c r="BA379" s="186">
        <v>0</v>
      </c>
      <c r="BB379" s="186">
        <v>0</v>
      </c>
      <c r="BC379" s="186">
        <v>0</v>
      </c>
      <c r="BD379" s="186">
        <v>0</v>
      </c>
      <c r="BE379" s="186">
        <v>0</v>
      </c>
      <c r="BF379" s="186">
        <v>0</v>
      </c>
      <c r="BG379" s="186">
        <v>0</v>
      </c>
      <c r="BH379" s="186">
        <f t="shared" si="262"/>
        <v>0</v>
      </c>
      <c r="BI379" s="186">
        <f t="shared" si="263"/>
        <v>0</v>
      </c>
      <c r="BJ379" s="186">
        <v>0</v>
      </c>
      <c r="BK379" s="186">
        <v>0</v>
      </c>
      <c r="BL379" s="186">
        <v>0</v>
      </c>
      <c r="BM379" s="186">
        <v>0</v>
      </c>
      <c r="BN379" s="186">
        <v>0</v>
      </c>
      <c r="BO379" s="186">
        <v>0</v>
      </c>
      <c r="BP379" s="186">
        <v>0</v>
      </c>
      <c r="BQ379" s="395">
        <v>0</v>
      </c>
      <c r="BR379" s="287"/>
      <c r="BS379" s="287"/>
      <c r="BT379" s="287"/>
      <c r="BU379" s="287"/>
      <c r="BV379" s="287"/>
      <c r="BW379" s="287"/>
      <c r="BX379" s="287"/>
      <c r="BY379" s="287"/>
    </row>
    <row r="380" spans="1:77" s="21" customFormat="1" hidden="1" x14ac:dyDescent="0.25">
      <c r="A380" s="23"/>
      <c r="B380" s="19"/>
      <c r="C380" s="27"/>
      <c r="D380" s="186"/>
      <c r="E380" s="186"/>
      <c r="F380" s="186">
        <f t="shared" si="251"/>
        <v>0</v>
      </c>
      <c r="G380" s="186">
        <f t="shared" si="252"/>
        <v>0</v>
      </c>
      <c r="H380" s="200"/>
      <c r="I380" s="186"/>
      <c r="J380" s="186"/>
      <c r="K380" s="186"/>
      <c r="L380" s="186"/>
      <c r="M380" s="186"/>
      <c r="N380" s="186"/>
      <c r="O380" s="186"/>
      <c r="P380" s="186">
        <f t="shared" si="253"/>
        <v>0</v>
      </c>
      <c r="Q380" s="186">
        <f t="shared" si="268"/>
        <v>0</v>
      </c>
      <c r="R380" s="684" t="e">
        <f t="shared" si="269"/>
        <v>#DIV/0!</v>
      </c>
      <c r="S380" s="186"/>
      <c r="T380" s="186"/>
      <c r="U380" s="186"/>
      <c r="V380" s="186">
        <f t="shared" si="254"/>
        <v>0</v>
      </c>
      <c r="W380" s="186">
        <f t="shared" si="255"/>
        <v>0</v>
      </c>
      <c r="X380" s="186"/>
      <c r="Y380" s="186"/>
      <c r="Z380" s="186"/>
      <c r="AA380" s="186"/>
      <c r="AB380" s="186"/>
      <c r="AC380" s="186"/>
      <c r="AD380" s="186"/>
      <c r="AE380" s="186"/>
      <c r="AF380" s="186">
        <f t="shared" si="256"/>
        <v>0</v>
      </c>
      <c r="AG380" s="186">
        <f t="shared" si="270"/>
        <v>0</v>
      </c>
      <c r="AH380" s="256" t="e">
        <f t="shared" si="271"/>
        <v>#DIV/0!</v>
      </c>
      <c r="AI380" s="695"/>
      <c r="AJ380" s="207">
        <f t="shared" si="257"/>
        <v>0</v>
      </c>
      <c r="AK380" s="425"/>
      <c r="AL380" s="186">
        <f t="shared" si="258"/>
        <v>0</v>
      </c>
      <c r="AM380" s="186">
        <f t="shared" si="259"/>
        <v>0</v>
      </c>
      <c r="AN380" s="186"/>
      <c r="AO380" s="186"/>
      <c r="AP380" s="186"/>
      <c r="AQ380" s="186"/>
      <c r="AR380" s="186"/>
      <c r="AS380" s="186"/>
      <c r="AT380" s="186"/>
      <c r="AU380" s="239"/>
      <c r="AV380" s="186">
        <f t="shared" si="272"/>
        <v>0</v>
      </c>
      <c r="AW380" s="277" t="e">
        <f t="shared" si="273"/>
        <v>#DIV/0!</v>
      </c>
      <c r="AX380" s="186">
        <f t="shared" si="260"/>
        <v>0</v>
      </c>
      <c r="AY380" s="186">
        <f t="shared" si="261"/>
        <v>0</v>
      </c>
      <c r="AZ380" s="186"/>
      <c r="BA380" s="186"/>
      <c r="BB380" s="186"/>
      <c r="BC380" s="186"/>
      <c r="BD380" s="186"/>
      <c r="BE380" s="186"/>
      <c r="BF380" s="186"/>
      <c r="BG380" s="186"/>
      <c r="BH380" s="186">
        <f t="shared" si="262"/>
        <v>0</v>
      </c>
      <c r="BI380" s="186">
        <f t="shared" si="263"/>
        <v>0</v>
      </c>
      <c r="BJ380" s="186"/>
      <c r="BK380" s="186"/>
      <c r="BL380" s="186"/>
      <c r="BM380" s="186"/>
      <c r="BN380" s="186"/>
      <c r="BO380" s="186"/>
      <c r="BP380" s="186"/>
      <c r="BQ380" s="395"/>
      <c r="BR380" s="413"/>
      <c r="BS380" s="413"/>
      <c r="BT380" s="413"/>
      <c r="BU380" s="413"/>
      <c r="BV380" s="413"/>
      <c r="BW380" s="413"/>
      <c r="BX380" s="413"/>
      <c r="BY380" s="413"/>
    </row>
    <row r="381" spans="1:77" s="21" customFormat="1" x14ac:dyDescent="0.25">
      <c r="A381" s="257">
        <v>2</v>
      </c>
      <c r="B381" s="42" t="s">
        <v>47</v>
      </c>
      <c r="C381" s="604"/>
      <c r="D381" s="192">
        <f>D382</f>
        <v>5.8999999999999995</v>
      </c>
      <c r="E381" s="192">
        <f t="shared" ref="E381:BP381" si="282">E382</f>
        <v>5.8999999999999995</v>
      </c>
      <c r="F381" s="192">
        <f t="shared" si="251"/>
        <v>0</v>
      </c>
      <c r="G381" s="192">
        <f t="shared" si="252"/>
        <v>0.193248</v>
      </c>
      <c r="H381" s="192">
        <f t="shared" si="282"/>
        <v>0</v>
      </c>
      <c r="I381" s="192">
        <f t="shared" si="282"/>
        <v>0.193248</v>
      </c>
      <c r="J381" s="192">
        <f t="shared" si="282"/>
        <v>0</v>
      </c>
      <c r="K381" s="192">
        <f t="shared" si="282"/>
        <v>0</v>
      </c>
      <c r="L381" s="192">
        <f t="shared" si="282"/>
        <v>0</v>
      </c>
      <c r="M381" s="192">
        <f t="shared" si="282"/>
        <v>0</v>
      </c>
      <c r="N381" s="192">
        <f t="shared" si="282"/>
        <v>0</v>
      </c>
      <c r="O381" s="192">
        <f t="shared" si="282"/>
        <v>0</v>
      </c>
      <c r="P381" s="192">
        <f t="shared" si="253"/>
        <v>5.7067519999999998</v>
      </c>
      <c r="Q381" s="192">
        <f t="shared" si="268"/>
        <v>0.193248</v>
      </c>
      <c r="R381" s="686" t="e">
        <f t="shared" si="269"/>
        <v>#DIV/0!</v>
      </c>
      <c r="S381" s="192">
        <f t="shared" si="282"/>
        <v>0</v>
      </c>
      <c r="T381" s="192">
        <f t="shared" si="282"/>
        <v>0</v>
      </c>
      <c r="U381" s="192">
        <f t="shared" si="282"/>
        <v>0.16458999999999999</v>
      </c>
      <c r="V381" s="192">
        <f t="shared" si="254"/>
        <v>0</v>
      </c>
      <c r="W381" s="192">
        <f t="shared" si="255"/>
        <v>7.7970000000000001E-3</v>
      </c>
      <c r="X381" s="192">
        <f t="shared" si="282"/>
        <v>0</v>
      </c>
      <c r="Y381" s="192">
        <f t="shared" si="282"/>
        <v>7.7970000000000001E-3</v>
      </c>
      <c r="Z381" s="192">
        <f t="shared" si="282"/>
        <v>0</v>
      </c>
      <c r="AA381" s="192">
        <f t="shared" si="282"/>
        <v>0</v>
      </c>
      <c r="AB381" s="192">
        <f t="shared" si="282"/>
        <v>0</v>
      </c>
      <c r="AC381" s="192">
        <f t="shared" si="282"/>
        <v>0</v>
      </c>
      <c r="AD381" s="192">
        <f t="shared" si="282"/>
        <v>0</v>
      </c>
      <c r="AE381" s="192">
        <f t="shared" si="282"/>
        <v>0</v>
      </c>
      <c r="AF381" s="192">
        <f t="shared" si="256"/>
        <v>4.8276130000000004</v>
      </c>
      <c r="AG381" s="192">
        <f t="shared" si="270"/>
        <v>7.7970000000000001E-3</v>
      </c>
      <c r="AH381" s="686" t="e">
        <f t="shared" si="271"/>
        <v>#DIV/0!</v>
      </c>
      <c r="AI381" s="695"/>
      <c r="AJ381" s="192">
        <f t="shared" si="257"/>
        <v>0.17238699999999998</v>
      </c>
      <c r="AK381" s="192"/>
      <c r="AL381" s="192">
        <f t="shared" si="258"/>
        <v>0</v>
      </c>
      <c r="AM381" s="192">
        <f t="shared" si="259"/>
        <v>0</v>
      </c>
      <c r="AN381" s="192">
        <f t="shared" si="282"/>
        <v>0</v>
      </c>
      <c r="AO381" s="192">
        <f t="shared" si="282"/>
        <v>0</v>
      </c>
      <c r="AP381" s="192">
        <f t="shared" si="282"/>
        <v>0</v>
      </c>
      <c r="AQ381" s="192">
        <f t="shared" si="282"/>
        <v>0</v>
      </c>
      <c r="AR381" s="192">
        <f t="shared" si="282"/>
        <v>0</v>
      </c>
      <c r="AS381" s="192">
        <f t="shared" si="282"/>
        <v>0</v>
      </c>
      <c r="AT381" s="192">
        <f t="shared" si="282"/>
        <v>0</v>
      </c>
      <c r="AU381" s="192">
        <f t="shared" si="282"/>
        <v>0</v>
      </c>
      <c r="AV381" s="192">
        <f t="shared" si="272"/>
        <v>0</v>
      </c>
      <c r="AW381" s="192" t="e">
        <f t="shared" si="273"/>
        <v>#DIV/0!</v>
      </c>
      <c r="AX381" s="192">
        <f t="shared" si="260"/>
        <v>0</v>
      </c>
      <c r="AY381" s="192">
        <f t="shared" si="261"/>
        <v>0</v>
      </c>
      <c r="AZ381" s="192">
        <f t="shared" si="282"/>
        <v>0</v>
      </c>
      <c r="BA381" s="192">
        <f t="shared" si="282"/>
        <v>0</v>
      </c>
      <c r="BB381" s="192">
        <f t="shared" si="282"/>
        <v>0</v>
      </c>
      <c r="BC381" s="192">
        <f t="shared" si="282"/>
        <v>0</v>
      </c>
      <c r="BD381" s="192">
        <f t="shared" si="282"/>
        <v>0</v>
      </c>
      <c r="BE381" s="192">
        <f t="shared" si="282"/>
        <v>0</v>
      </c>
      <c r="BF381" s="192">
        <f t="shared" si="282"/>
        <v>0</v>
      </c>
      <c r="BG381" s="192">
        <f t="shared" si="282"/>
        <v>0</v>
      </c>
      <c r="BH381" s="192">
        <f t="shared" si="262"/>
        <v>0</v>
      </c>
      <c r="BI381" s="192">
        <f t="shared" si="263"/>
        <v>0</v>
      </c>
      <c r="BJ381" s="192">
        <f t="shared" si="282"/>
        <v>0</v>
      </c>
      <c r="BK381" s="192">
        <f t="shared" si="282"/>
        <v>0</v>
      </c>
      <c r="BL381" s="192">
        <f t="shared" si="282"/>
        <v>0</v>
      </c>
      <c r="BM381" s="192">
        <f t="shared" si="282"/>
        <v>0</v>
      </c>
      <c r="BN381" s="192">
        <f t="shared" si="282"/>
        <v>0</v>
      </c>
      <c r="BO381" s="192">
        <f t="shared" si="282"/>
        <v>0</v>
      </c>
      <c r="BP381" s="192">
        <f t="shared" si="282"/>
        <v>0</v>
      </c>
      <c r="BQ381" s="192">
        <f t="shared" ref="BQ381" si="283">BQ382</f>
        <v>0</v>
      </c>
      <c r="BR381" s="287"/>
      <c r="BS381" s="287"/>
      <c r="BT381" s="287"/>
      <c r="BU381" s="287"/>
      <c r="BV381" s="287"/>
      <c r="BW381" s="287"/>
      <c r="BX381" s="287"/>
      <c r="BY381" s="287"/>
    </row>
    <row r="382" spans="1:77" x14ac:dyDescent="0.25">
      <c r="A382" s="23"/>
      <c r="B382" s="19" t="s">
        <v>382</v>
      </c>
      <c r="C382" s="31" t="s">
        <v>381</v>
      </c>
      <c r="D382" s="284">
        <v>5.8999999999999995</v>
      </c>
      <c r="E382" s="284">
        <v>5.8999999999999995</v>
      </c>
      <c r="F382" s="148">
        <f t="shared" si="251"/>
        <v>0</v>
      </c>
      <c r="G382" s="148">
        <f t="shared" si="252"/>
        <v>0.193248</v>
      </c>
      <c r="H382" s="284"/>
      <c r="I382" s="284">
        <v>0.193248</v>
      </c>
      <c r="J382" s="281"/>
      <c r="K382" s="281"/>
      <c r="L382" s="281"/>
      <c r="M382" s="281"/>
      <c r="N382" s="281"/>
      <c r="O382" s="281"/>
      <c r="P382" s="148">
        <f t="shared" si="253"/>
        <v>5.7067519999999998</v>
      </c>
      <c r="Q382" s="186">
        <f t="shared" si="268"/>
        <v>0.193248</v>
      </c>
      <c r="R382" s="684" t="e">
        <f t="shared" si="269"/>
        <v>#DIV/0!</v>
      </c>
      <c r="S382" s="281"/>
      <c r="T382" s="281"/>
      <c r="U382" s="284">
        <v>0.16458999999999999</v>
      </c>
      <c r="V382" s="148">
        <f t="shared" si="254"/>
        <v>0</v>
      </c>
      <c r="W382" s="148">
        <f t="shared" si="255"/>
        <v>7.7970000000000001E-3</v>
      </c>
      <c r="X382" s="281"/>
      <c r="Y382" s="284">
        <v>7.7970000000000001E-3</v>
      </c>
      <c r="Z382" s="281"/>
      <c r="AA382" s="281"/>
      <c r="AB382" s="284"/>
      <c r="AC382" s="281"/>
      <c r="AD382" s="281"/>
      <c r="AE382" s="281"/>
      <c r="AF382" s="148">
        <f t="shared" si="256"/>
        <v>4.8276130000000004</v>
      </c>
      <c r="AG382" s="186">
        <f t="shared" si="270"/>
        <v>7.7970000000000001E-3</v>
      </c>
      <c r="AH382" s="256" t="e">
        <f t="shared" si="271"/>
        <v>#DIV/0!</v>
      </c>
      <c r="AI382" s="700"/>
      <c r="AJ382" s="212">
        <f t="shared" si="257"/>
        <v>0.17238699999999998</v>
      </c>
      <c r="AK382" s="425"/>
      <c r="AL382" s="148">
        <f t="shared" si="258"/>
        <v>0</v>
      </c>
      <c r="AM382" s="148">
        <f t="shared" si="259"/>
        <v>0</v>
      </c>
      <c r="AN382" s="281"/>
      <c r="AO382" s="281"/>
      <c r="AP382" s="281"/>
      <c r="AQ382" s="281"/>
      <c r="AR382" s="284"/>
      <c r="AS382" s="281"/>
      <c r="AT382" s="281"/>
      <c r="AU382" s="282"/>
      <c r="AV382" s="186">
        <f t="shared" si="272"/>
        <v>0</v>
      </c>
      <c r="AW382" s="277" t="e">
        <f t="shared" si="273"/>
        <v>#DIV/0!</v>
      </c>
      <c r="AX382" s="148">
        <f t="shared" si="260"/>
        <v>0</v>
      </c>
      <c r="AY382" s="148">
        <f t="shared" si="261"/>
        <v>0</v>
      </c>
      <c r="AZ382" s="281"/>
      <c r="BA382" s="281"/>
      <c r="BB382" s="281"/>
      <c r="BC382" s="281"/>
      <c r="BD382" s="281"/>
      <c r="BE382" s="281"/>
      <c r="BF382" s="281"/>
      <c r="BG382" s="281"/>
      <c r="BH382" s="148">
        <f t="shared" si="262"/>
        <v>0</v>
      </c>
      <c r="BI382" s="148">
        <f t="shared" si="263"/>
        <v>0</v>
      </c>
      <c r="BJ382" s="281"/>
      <c r="BK382" s="281"/>
      <c r="BL382" s="281"/>
      <c r="BM382" s="281"/>
      <c r="BN382" s="281"/>
      <c r="BO382" s="281"/>
      <c r="BP382" s="281"/>
      <c r="BQ382" s="403"/>
      <c r="BR382" s="287"/>
      <c r="BS382" s="287"/>
      <c r="BT382" s="287"/>
      <c r="BU382" s="287"/>
      <c r="BV382" s="287"/>
      <c r="BW382" s="287"/>
      <c r="BX382" s="287"/>
      <c r="BY382" s="287"/>
    </row>
    <row r="383" spans="1:77" x14ac:dyDescent="0.25">
      <c r="A383" s="257">
        <v>3</v>
      </c>
      <c r="B383" s="42" t="s">
        <v>48</v>
      </c>
      <c r="C383" s="430"/>
      <c r="D383" s="192">
        <v>0</v>
      </c>
      <c r="E383" s="192">
        <v>0</v>
      </c>
      <c r="F383" s="192">
        <f t="shared" si="251"/>
        <v>0</v>
      </c>
      <c r="G383" s="192">
        <f t="shared" si="252"/>
        <v>0</v>
      </c>
      <c r="H383" s="192">
        <v>0</v>
      </c>
      <c r="I383" s="192">
        <v>0</v>
      </c>
      <c r="J383" s="192">
        <v>0</v>
      </c>
      <c r="K383" s="192">
        <v>0</v>
      </c>
      <c r="L383" s="192">
        <v>0</v>
      </c>
      <c r="M383" s="192">
        <v>0</v>
      </c>
      <c r="N383" s="192">
        <v>0</v>
      </c>
      <c r="O383" s="192">
        <v>0</v>
      </c>
      <c r="P383" s="192">
        <f t="shared" si="253"/>
        <v>0</v>
      </c>
      <c r="Q383" s="192">
        <f t="shared" si="268"/>
        <v>0</v>
      </c>
      <c r="R383" s="685" t="e">
        <f t="shared" si="269"/>
        <v>#DIV/0!</v>
      </c>
      <c r="S383" s="192">
        <v>0</v>
      </c>
      <c r="T383" s="192">
        <v>0</v>
      </c>
      <c r="U383" s="192">
        <v>0</v>
      </c>
      <c r="V383" s="192">
        <f t="shared" si="254"/>
        <v>0</v>
      </c>
      <c r="W383" s="192">
        <f t="shared" si="255"/>
        <v>0</v>
      </c>
      <c r="X383" s="192">
        <v>0</v>
      </c>
      <c r="Y383" s="192">
        <v>0</v>
      </c>
      <c r="Z383" s="192">
        <v>0</v>
      </c>
      <c r="AA383" s="192">
        <v>0</v>
      </c>
      <c r="AB383" s="192">
        <v>0</v>
      </c>
      <c r="AC383" s="192">
        <v>0</v>
      </c>
      <c r="AD383" s="192">
        <v>0</v>
      </c>
      <c r="AE383" s="192">
        <v>0</v>
      </c>
      <c r="AF383" s="192">
        <f t="shared" si="256"/>
        <v>0</v>
      </c>
      <c r="AG383" s="192">
        <f t="shared" si="270"/>
        <v>0</v>
      </c>
      <c r="AH383" s="685" t="e">
        <f t="shared" si="271"/>
        <v>#DIV/0!</v>
      </c>
      <c r="AI383" s="695"/>
      <c r="AJ383" s="192">
        <f t="shared" si="257"/>
        <v>0</v>
      </c>
      <c r="AK383" s="600"/>
      <c r="AL383" s="192">
        <f t="shared" si="258"/>
        <v>0</v>
      </c>
      <c r="AM383" s="192">
        <f t="shared" si="259"/>
        <v>0</v>
      </c>
      <c r="AN383" s="192">
        <v>0</v>
      </c>
      <c r="AO383" s="192">
        <v>0</v>
      </c>
      <c r="AP383" s="192">
        <v>0</v>
      </c>
      <c r="AQ383" s="192">
        <v>0</v>
      </c>
      <c r="AR383" s="192">
        <v>0</v>
      </c>
      <c r="AS383" s="192">
        <v>0</v>
      </c>
      <c r="AT383" s="192">
        <v>0</v>
      </c>
      <c r="AU383" s="601">
        <v>0</v>
      </c>
      <c r="AV383" s="192">
        <f t="shared" si="272"/>
        <v>0</v>
      </c>
      <c r="AW383" s="599" t="e">
        <f t="shared" si="273"/>
        <v>#DIV/0!</v>
      </c>
      <c r="AX383" s="192">
        <f t="shared" si="260"/>
        <v>0</v>
      </c>
      <c r="AY383" s="192">
        <f t="shared" si="261"/>
        <v>0</v>
      </c>
      <c r="AZ383" s="192">
        <v>0</v>
      </c>
      <c r="BA383" s="192">
        <v>0</v>
      </c>
      <c r="BB383" s="192">
        <v>0</v>
      </c>
      <c r="BC383" s="192">
        <v>0</v>
      </c>
      <c r="BD383" s="192">
        <v>0</v>
      </c>
      <c r="BE383" s="192">
        <v>0</v>
      </c>
      <c r="BF383" s="192">
        <v>0</v>
      </c>
      <c r="BG383" s="192">
        <v>0</v>
      </c>
      <c r="BH383" s="192">
        <f t="shared" si="262"/>
        <v>0</v>
      </c>
      <c r="BI383" s="192">
        <f t="shared" si="263"/>
        <v>0</v>
      </c>
      <c r="BJ383" s="192">
        <v>0</v>
      </c>
      <c r="BK383" s="192">
        <v>0</v>
      </c>
      <c r="BL383" s="192">
        <v>0</v>
      </c>
      <c r="BM383" s="192">
        <v>0</v>
      </c>
      <c r="BN383" s="192">
        <v>0</v>
      </c>
      <c r="BO383" s="192">
        <v>0</v>
      </c>
      <c r="BP383" s="192">
        <v>0</v>
      </c>
      <c r="BQ383" s="192">
        <v>0</v>
      </c>
      <c r="BR383" s="287"/>
      <c r="BS383" s="287"/>
      <c r="BT383" s="287"/>
      <c r="BU383" s="287"/>
      <c r="BV383" s="287"/>
      <c r="BW383" s="287"/>
      <c r="BX383" s="287"/>
      <c r="BY383" s="287"/>
    </row>
    <row r="384" spans="1:77" s="21" customFormat="1" hidden="1" x14ac:dyDescent="0.25">
      <c r="A384" s="23"/>
      <c r="B384" s="19"/>
      <c r="C384" s="27"/>
      <c r="D384" s="203"/>
      <c r="E384" s="203"/>
      <c r="F384" s="186">
        <f t="shared" si="251"/>
        <v>0</v>
      </c>
      <c r="G384" s="186">
        <f t="shared" si="252"/>
        <v>0</v>
      </c>
      <c r="H384" s="197"/>
      <c r="I384" s="203"/>
      <c r="J384" s="203"/>
      <c r="K384" s="203"/>
      <c r="L384" s="203"/>
      <c r="M384" s="203"/>
      <c r="N384" s="203"/>
      <c r="O384" s="203"/>
      <c r="P384" s="186">
        <f t="shared" si="253"/>
        <v>0</v>
      </c>
      <c r="Q384" s="186">
        <f t="shared" si="268"/>
        <v>0</v>
      </c>
      <c r="R384" s="684" t="e">
        <f t="shared" si="269"/>
        <v>#DIV/0!</v>
      </c>
      <c r="S384" s="203"/>
      <c r="T384" s="203"/>
      <c r="U384" s="203"/>
      <c r="V384" s="186">
        <f t="shared" si="254"/>
        <v>0</v>
      </c>
      <c r="W384" s="186">
        <f t="shared" si="255"/>
        <v>0</v>
      </c>
      <c r="X384" s="203"/>
      <c r="Y384" s="203"/>
      <c r="Z384" s="203"/>
      <c r="AA384" s="203"/>
      <c r="AB384" s="203"/>
      <c r="AC384" s="203"/>
      <c r="AD384" s="203"/>
      <c r="AE384" s="203"/>
      <c r="AF384" s="186">
        <f t="shared" si="256"/>
        <v>0</v>
      </c>
      <c r="AG384" s="186">
        <f t="shared" si="270"/>
        <v>0</v>
      </c>
      <c r="AH384" s="256" t="e">
        <f t="shared" si="271"/>
        <v>#DIV/0!</v>
      </c>
      <c r="AI384" s="701"/>
      <c r="AJ384" s="207">
        <f t="shared" si="257"/>
        <v>0</v>
      </c>
      <c r="AK384" s="425"/>
      <c r="AL384" s="186">
        <f t="shared" si="258"/>
        <v>0</v>
      </c>
      <c r="AM384" s="186">
        <f t="shared" si="259"/>
        <v>0</v>
      </c>
      <c r="AN384" s="203"/>
      <c r="AO384" s="203"/>
      <c r="AP384" s="203"/>
      <c r="AQ384" s="203"/>
      <c r="AR384" s="203"/>
      <c r="AS384" s="203"/>
      <c r="AT384" s="203"/>
      <c r="AU384" s="245"/>
      <c r="AV384" s="186">
        <f t="shared" si="272"/>
        <v>0</v>
      </c>
      <c r="AW384" s="277" t="e">
        <f t="shared" si="273"/>
        <v>#DIV/0!</v>
      </c>
      <c r="AX384" s="186">
        <f t="shared" si="260"/>
        <v>0</v>
      </c>
      <c r="AY384" s="186">
        <f t="shared" si="261"/>
        <v>0</v>
      </c>
      <c r="AZ384" s="203"/>
      <c r="BA384" s="203"/>
      <c r="BB384" s="203"/>
      <c r="BC384" s="203"/>
      <c r="BD384" s="203"/>
      <c r="BE384" s="203"/>
      <c r="BF384" s="203"/>
      <c r="BG384" s="203"/>
      <c r="BH384" s="186">
        <f t="shared" si="262"/>
        <v>0</v>
      </c>
      <c r="BI384" s="186">
        <f t="shared" si="263"/>
        <v>0</v>
      </c>
      <c r="BJ384" s="203"/>
      <c r="BK384" s="203"/>
      <c r="BL384" s="203"/>
      <c r="BM384" s="203"/>
      <c r="BN384" s="203"/>
      <c r="BO384" s="203"/>
      <c r="BP384" s="203"/>
      <c r="BQ384" s="404"/>
      <c r="BR384" s="413"/>
      <c r="BS384" s="413"/>
      <c r="BT384" s="413"/>
      <c r="BU384" s="413"/>
      <c r="BV384" s="413"/>
      <c r="BW384" s="413"/>
      <c r="BX384" s="413"/>
      <c r="BY384" s="413"/>
    </row>
    <row r="385" spans="1:77" s="21" customFormat="1" x14ac:dyDescent="0.25">
      <c r="A385" s="257">
        <v>4</v>
      </c>
      <c r="B385" s="42" t="s">
        <v>49</v>
      </c>
      <c r="C385" s="38"/>
      <c r="D385" s="186">
        <v>0</v>
      </c>
      <c r="E385" s="186">
        <v>0</v>
      </c>
      <c r="F385" s="186">
        <f t="shared" si="251"/>
        <v>0</v>
      </c>
      <c r="G385" s="186">
        <f t="shared" si="252"/>
        <v>0</v>
      </c>
      <c r="H385" s="200">
        <v>0</v>
      </c>
      <c r="I385" s="186">
        <v>0</v>
      </c>
      <c r="J385" s="186">
        <v>0</v>
      </c>
      <c r="K385" s="186">
        <v>0</v>
      </c>
      <c r="L385" s="186">
        <v>0</v>
      </c>
      <c r="M385" s="186">
        <v>0</v>
      </c>
      <c r="N385" s="186">
        <v>0</v>
      </c>
      <c r="O385" s="186">
        <v>0</v>
      </c>
      <c r="P385" s="186">
        <f t="shared" si="253"/>
        <v>0</v>
      </c>
      <c r="Q385" s="186">
        <f t="shared" si="268"/>
        <v>0</v>
      </c>
      <c r="R385" s="684" t="e">
        <f t="shared" si="269"/>
        <v>#DIV/0!</v>
      </c>
      <c r="S385" s="186">
        <v>0</v>
      </c>
      <c r="T385" s="186">
        <v>0</v>
      </c>
      <c r="U385" s="186">
        <v>0</v>
      </c>
      <c r="V385" s="186">
        <f t="shared" si="254"/>
        <v>0</v>
      </c>
      <c r="W385" s="186">
        <f t="shared" si="255"/>
        <v>0</v>
      </c>
      <c r="X385" s="186">
        <v>0</v>
      </c>
      <c r="Y385" s="186">
        <v>0</v>
      </c>
      <c r="Z385" s="186">
        <v>0</v>
      </c>
      <c r="AA385" s="186">
        <v>0</v>
      </c>
      <c r="AB385" s="186">
        <v>0</v>
      </c>
      <c r="AC385" s="186">
        <v>0</v>
      </c>
      <c r="AD385" s="186">
        <v>0</v>
      </c>
      <c r="AE385" s="186">
        <v>0</v>
      </c>
      <c r="AF385" s="186">
        <f t="shared" si="256"/>
        <v>0</v>
      </c>
      <c r="AG385" s="186">
        <f t="shared" si="270"/>
        <v>0</v>
      </c>
      <c r="AH385" s="256" t="e">
        <f t="shared" si="271"/>
        <v>#DIV/0!</v>
      </c>
      <c r="AI385" s="695"/>
      <c r="AJ385" s="207">
        <f t="shared" si="257"/>
        <v>0</v>
      </c>
      <c r="AK385" s="425"/>
      <c r="AL385" s="186">
        <f t="shared" si="258"/>
        <v>0</v>
      </c>
      <c r="AM385" s="186">
        <f t="shared" si="259"/>
        <v>0</v>
      </c>
      <c r="AN385" s="186">
        <v>0</v>
      </c>
      <c r="AO385" s="186">
        <v>0</v>
      </c>
      <c r="AP385" s="186">
        <v>0</v>
      </c>
      <c r="AQ385" s="186">
        <v>0</v>
      </c>
      <c r="AR385" s="186">
        <v>0</v>
      </c>
      <c r="AS385" s="186">
        <v>0</v>
      </c>
      <c r="AT385" s="186">
        <v>0</v>
      </c>
      <c r="AU385" s="239">
        <v>0</v>
      </c>
      <c r="AV385" s="186">
        <f t="shared" si="272"/>
        <v>0</v>
      </c>
      <c r="AW385" s="277" t="e">
        <f t="shared" si="273"/>
        <v>#DIV/0!</v>
      </c>
      <c r="AX385" s="186">
        <f t="shared" si="260"/>
        <v>0</v>
      </c>
      <c r="AY385" s="186">
        <f t="shared" si="261"/>
        <v>0</v>
      </c>
      <c r="AZ385" s="186">
        <v>0</v>
      </c>
      <c r="BA385" s="186">
        <v>0</v>
      </c>
      <c r="BB385" s="186">
        <v>0</v>
      </c>
      <c r="BC385" s="186">
        <v>0</v>
      </c>
      <c r="BD385" s="186">
        <v>0</v>
      </c>
      <c r="BE385" s="186">
        <v>0</v>
      </c>
      <c r="BF385" s="186">
        <v>0</v>
      </c>
      <c r="BG385" s="186">
        <v>0</v>
      </c>
      <c r="BH385" s="186">
        <f t="shared" si="262"/>
        <v>0</v>
      </c>
      <c r="BI385" s="186">
        <f t="shared" si="263"/>
        <v>0</v>
      </c>
      <c r="BJ385" s="186">
        <v>0</v>
      </c>
      <c r="BK385" s="186">
        <v>0</v>
      </c>
      <c r="BL385" s="186">
        <v>0</v>
      </c>
      <c r="BM385" s="186">
        <v>0</v>
      </c>
      <c r="BN385" s="186">
        <v>0</v>
      </c>
      <c r="BO385" s="186">
        <v>0</v>
      </c>
      <c r="BP385" s="186">
        <v>0</v>
      </c>
      <c r="BQ385" s="395">
        <v>0</v>
      </c>
      <c r="BR385" s="287"/>
      <c r="BS385" s="287"/>
      <c r="BT385" s="287"/>
      <c r="BU385" s="287"/>
      <c r="BV385" s="287"/>
      <c r="BW385" s="287"/>
      <c r="BX385" s="287"/>
      <c r="BY385" s="287"/>
    </row>
    <row r="386" spans="1:77" s="21" customFormat="1" hidden="1" x14ac:dyDescent="0.25">
      <c r="A386" s="23"/>
      <c r="B386" s="19"/>
      <c r="C386" s="37"/>
      <c r="D386" s="203"/>
      <c r="E386" s="203"/>
      <c r="F386" s="186">
        <f t="shared" si="251"/>
        <v>0</v>
      </c>
      <c r="G386" s="186">
        <f t="shared" si="252"/>
        <v>0</v>
      </c>
      <c r="H386" s="197"/>
      <c r="I386" s="203"/>
      <c r="J386" s="203"/>
      <c r="K386" s="203"/>
      <c r="L386" s="203"/>
      <c r="M386" s="203"/>
      <c r="N386" s="203"/>
      <c r="O386" s="203"/>
      <c r="P386" s="186">
        <f t="shared" si="253"/>
        <v>0</v>
      </c>
      <c r="Q386" s="186">
        <f t="shared" si="268"/>
        <v>0</v>
      </c>
      <c r="R386" s="684" t="e">
        <f t="shared" si="269"/>
        <v>#DIV/0!</v>
      </c>
      <c r="S386" s="203"/>
      <c r="T386" s="203"/>
      <c r="U386" s="203"/>
      <c r="V386" s="186">
        <f t="shared" si="254"/>
        <v>0</v>
      </c>
      <c r="W386" s="186">
        <f t="shared" si="255"/>
        <v>0</v>
      </c>
      <c r="X386" s="203"/>
      <c r="Y386" s="203"/>
      <c r="Z386" s="203"/>
      <c r="AA386" s="203"/>
      <c r="AB386" s="203"/>
      <c r="AC386" s="203"/>
      <c r="AD386" s="203"/>
      <c r="AE386" s="203"/>
      <c r="AF386" s="186">
        <f t="shared" si="256"/>
        <v>0</v>
      </c>
      <c r="AG386" s="186">
        <f t="shared" si="270"/>
        <v>0</v>
      </c>
      <c r="AH386" s="256" t="e">
        <f t="shared" si="271"/>
        <v>#DIV/0!</v>
      </c>
      <c r="AI386" s="701"/>
      <c r="AJ386" s="207">
        <f t="shared" si="257"/>
        <v>0</v>
      </c>
      <c r="AK386" s="425"/>
      <c r="AL386" s="186">
        <f t="shared" si="258"/>
        <v>0</v>
      </c>
      <c r="AM386" s="186">
        <f t="shared" si="259"/>
        <v>0</v>
      </c>
      <c r="AN386" s="203"/>
      <c r="AO386" s="203"/>
      <c r="AP386" s="203"/>
      <c r="AQ386" s="203"/>
      <c r="AR386" s="203"/>
      <c r="AS386" s="203"/>
      <c r="AT386" s="203"/>
      <c r="AU386" s="245"/>
      <c r="AV386" s="186">
        <f t="shared" si="272"/>
        <v>0</v>
      </c>
      <c r="AW386" s="277" t="e">
        <f t="shared" si="273"/>
        <v>#DIV/0!</v>
      </c>
      <c r="AX386" s="186">
        <f t="shared" si="260"/>
        <v>0</v>
      </c>
      <c r="AY386" s="186">
        <f t="shared" si="261"/>
        <v>0</v>
      </c>
      <c r="AZ386" s="203"/>
      <c r="BA386" s="203"/>
      <c r="BB386" s="203"/>
      <c r="BC386" s="203"/>
      <c r="BD386" s="203"/>
      <c r="BE386" s="203"/>
      <c r="BF386" s="203"/>
      <c r="BG386" s="203"/>
      <c r="BH386" s="186">
        <f t="shared" si="262"/>
        <v>0</v>
      </c>
      <c r="BI386" s="186">
        <f t="shared" si="263"/>
        <v>0</v>
      </c>
      <c r="BJ386" s="203"/>
      <c r="BK386" s="203"/>
      <c r="BL386" s="203"/>
      <c r="BM386" s="203"/>
      <c r="BN386" s="203"/>
      <c r="BO386" s="203"/>
      <c r="BP386" s="203"/>
      <c r="BQ386" s="404"/>
      <c r="BR386" s="413"/>
      <c r="BS386" s="413"/>
      <c r="BT386" s="413"/>
      <c r="BU386" s="413"/>
      <c r="BV386" s="413"/>
      <c r="BW386" s="413"/>
      <c r="BX386" s="413"/>
      <c r="BY386" s="413"/>
    </row>
    <row r="387" spans="1:77" s="21" customFormat="1" x14ac:dyDescent="0.25">
      <c r="A387" s="257">
        <v>5</v>
      </c>
      <c r="B387" s="42" t="s">
        <v>50</v>
      </c>
      <c r="C387" s="27"/>
      <c r="D387" s="186">
        <v>0</v>
      </c>
      <c r="E387" s="186">
        <v>0</v>
      </c>
      <c r="F387" s="186">
        <f t="shared" si="251"/>
        <v>0</v>
      </c>
      <c r="G387" s="186">
        <f t="shared" si="252"/>
        <v>0</v>
      </c>
      <c r="H387" s="200">
        <v>0</v>
      </c>
      <c r="I387" s="186">
        <v>0</v>
      </c>
      <c r="J387" s="186">
        <v>0</v>
      </c>
      <c r="K387" s="186">
        <v>0</v>
      </c>
      <c r="L387" s="186">
        <v>0</v>
      </c>
      <c r="M387" s="186">
        <v>0</v>
      </c>
      <c r="N387" s="186">
        <v>0</v>
      </c>
      <c r="O387" s="186">
        <v>0</v>
      </c>
      <c r="P387" s="186">
        <f t="shared" si="253"/>
        <v>0</v>
      </c>
      <c r="Q387" s="186">
        <f t="shared" si="268"/>
        <v>0</v>
      </c>
      <c r="R387" s="684" t="e">
        <f t="shared" si="269"/>
        <v>#DIV/0!</v>
      </c>
      <c r="S387" s="186">
        <v>0</v>
      </c>
      <c r="T387" s="186">
        <v>0</v>
      </c>
      <c r="U387" s="186">
        <v>0</v>
      </c>
      <c r="V387" s="186">
        <f t="shared" si="254"/>
        <v>0</v>
      </c>
      <c r="W387" s="186">
        <f t="shared" si="255"/>
        <v>0</v>
      </c>
      <c r="X387" s="186">
        <v>0</v>
      </c>
      <c r="Y387" s="186">
        <v>0</v>
      </c>
      <c r="Z387" s="186">
        <v>0</v>
      </c>
      <c r="AA387" s="186">
        <v>0</v>
      </c>
      <c r="AB387" s="186">
        <v>0</v>
      </c>
      <c r="AC387" s="186">
        <v>0</v>
      </c>
      <c r="AD387" s="186">
        <v>0</v>
      </c>
      <c r="AE387" s="186">
        <v>0</v>
      </c>
      <c r="AF387" s="186">
        <f t="shared" si="256"/>
        <v>0</v>
      </c>
      <c r="AG387" s="186">
        <f t="shared" si="270"/>
        <v>0</v>
      </c>
      <c r="AH387" s="256" t="e">
        <f t="shared" si="271"/>
        <v>#DIV/0!</v>
      </c>
      <c r="AI387" s="695"/>
      <c r="AJ387" s="207">
        <f t="shared" si="257"/>
        <v>0</v>
      </c>
      <c r="AK387" s="425"/>
      <c r="AL387" s="186">
        <f t="shared" si="258"/>
        <v>0</v>
      </c>
      <c r="AM387" s="186">
        <f t="shared" si="259"/>
        <v>0</v>
      </c>
      <c r="AN387" s="186">
        <v>0</v>
      </c>
      <c r="AO387" s="186">
        <v>0</v>
      </c>
      <c r="AP387" s="186">
        <v>0</v>
      </c>
      <c r="AQ387" s="186">
        <v>0</v>
      </c>
      <c r="AR387" s="186">
        <v>0</v>
      </c>
      <c r="AS387" s="186">
        <v>0</v>
      </c>
      <c r="AT387" s="186">
        <v>0</v>
      </c>
      <c r="AU387" s="239">
        <v>0</v>
      </c>
      <c r="AV387" s="186">
        <f t="shared" si="272"/>
        <v>0</v>
      </c>
      <c r="AW387" s="277" t="e">
        <f t="shared" si="273"/>
        <v>#DIV/0!</v>
      </c>
      <c r="AX387" s="186">
        <f t="shared" si="260"/>
        <v>0</v>
      </c>
      <c r="AY387" s="186">
        <f t="shared" si="261"/>
        <v>0</v>
      </c>
      <c r="AZ387" s="186">
        <v>0</v>
      </c>
      <c r="BA387" s="186">
        <v>0</v>
      </c>
      <c r="BB387" s="186">
        <v>0</v>
      </c>
      <c r="BC387" s="186">
        <v>0</v>
      </c>
      <c r="BD387" s="186">
        <v>0</v>
      </c>
      <c r="BE387" s="186">
        <v>0</v>
      </c>
      <c r="BF387" s="186">
        <v>0</v>
      </c>
      <c r="BG387" s="186">
        <v>0</v>
      </c>
      <c r="BH387" s="186">
        <f t="shared" si="262"/>
        <v>0</v>
      </c>
      <c r="BI387" s="186">
        <f t="shared" si="263"/>
        <v>0</v>
      </c>
      <c r="BJ387" s="186">
        <v>0</v>
      </c>
      <c r="BK387" s="186">
        <v>0</v>
      </c>
      <c r="BL387" s="186">
        <v>0</v>
      </c>
      <c r="BM387" s="186">
        <v>0</v>
      </c>
      <c r="BN387" s="186">
        <v>0</v>
      </c>
      <c r="BO387" s="186">
        <v>0</v>
      </c>
      <c r="BP387" s="186">
        <v>0</v>
      </c>
      <c r="BQ387" s="395">
        <v>0</v>
      </c>
      <c r="BR387" s="287"/>
      <c r="BS387" s="287"/>
      <c r="BT387" s="287"/>
      <c r="BU387" s="287"/>
      <c r="BV387" s="287"/>
      <c r="BW387" s="287"/>
      <c r="BX387" s="287"/>
      <c r="BY387" s="287"/>
    </row>
    <row r="388" spans="1:77" s="21" customFormat="1" hidden="1" x14ac:dyDescent="0.25">
      <c r="A388" s="23"/>
      <c r="B388" s="19"/>
      <c r="C388" s="38"/>
      <c r="D388" s="198"/>
      <c r="E388" s="198"/>
      <c r="F388" s="186">
        <f t="shared" si="251"/>
        <v>0</v>
      </c>
      <c r="G388" s="186">
        <f t="shared" si="252"/>
        <v>0</v>
      </c>
      <c r="H388" s="199"/>
      <c r="I388" s="198"/>
      <c r="J388" s="198"/>
      <c r="K388" s="198"/>
      <c r="L388" s="198"/>
      <c r="M388" s="198"/>
      <c r="N388" s="198"/>
      <c r="O388" s="198"/>
      <c r="P388" s="186">
        <f t="shared" si="253"/>
        <v>0</v>
      </c>
      <c r="Q388" s="186">
        <f t="shared" si="268"/>
        <v>0</v>
      </c>
      <c r="R388" s="684" t="e">
        <f t="shared" si="269"/>
        <v>#DIV/0!</v>
      </c>
      <c r="S388" s="198"/>
      <c r="T388" s="198"/>
      <c r="U388" s="198"/>
      <c r="V388" s="186">
        <f t="shared" si="254"/>
        <v>0</v>
      </c>
      <c r="W388" s="186">
        <f t="shared" si="255"/>
        <v>0</v>
      </c>
      <c r="X388" s="198"/>
      <c r="Y388" s="198"/>
      <c r="Z388" s="198"/>
      <c r="AA388" s="198"/>
      <c r="AB388" s="198"/>
      <c r="AC388" s="198"/>
      <c r="AD388" s="198"/>
      <c r="AE388" s="198"/>
      <c r="AF388" s="186">
        <f t="shared" si="256"/>
        <v>0</v>
      </c>
      <c r="AG388" s="186">
        <f t="shared" si="270"/>
        <v>0</v>
      </c>
      <c r="AH388" s="256" t="e">
        <f t="shared" si="271"/>
        <v>#DIV/0!</v>
      </c>
      <c r="AI388" s="699"/>
      <c r="AJ388" s="207">
        <f t="shared" si="257"/>
        <v>0</v>
      </c>
      <c r="AK388" s="425"/>
      <c r="AL388" s="186">
        <f t="shared" si="258"/>
        <v>0</v>
      </c>
      <c r="AM388" s="186">
        <f t="shared" si="259"/>
        <v>0</v>
      </c>
      <c r="AN388" s="198"/>
      <c r="AO388" s="198"/>
      <c r="AP388" s="198"/>
      <c r="AQ388" s="198"/>
      <c r="AR388" s="198"/>
      <c r="AS388" s="198"/>
      <c r="AT388" s="198"/>
      <c r="AU388" s="243"/>
      <c r="AV388" s="186">
        <f t="shared" si="272"/>
        <v>0</v>
      </c>
      <c r="AW388" s="277" t="e">
        <f t="shared" si="273"/>
        <v>#DIV/0!</v>
      </c>
      <c r="AX388" s="186">
        <f t="shared" si="260"/>
        <v>0</v>
      </c>
      <c r="AY388" s="186">
        <f t="shared" si="261"/>
        <v>0</v>
      </c>
      <c r="AZ388" s="198"/>
      <c r="BA388" s="198"/>
      <c r="BB388" s="198"/>
      <c r="BC388" s="198"/>
      <c r="BD388" s="198"/>
      <c r="BE388" s="198"/>
      <c r="BF388" s="198"/>
      <c r="BG388" s="198"/>
      <c r="BH388" s="186">
        <f t="shared" si="262"/>
        <v>0</v>
      </c>
      <c r="BI388" s="186">
        <f t="shared" si="263"/>
        <v>0</v>
      </c>
      <c r="BJ388" s="198"/>
      <c r="BK388" s="198"/>
      <c r="BL388" s="198"/>
      <c r="BM388" s="198"/>
      <c r="BN388" s="198"/>
      <c r="BO388" s="198"/>
      <c r="BP388" s="198"/>
      <c r="BQ388" s="402"/>
      <c r="BR388" s="413"/>
      <c r="BS388" s="413"/>
      <c r="BT388" s="413"/>
      <c r="BU388" s="413"/>
      <c r="BV388" s="413"/>
      <c r="BW388" s="413"/>
      <c r="BX388" s="413"/>
      <c r="BY388" s="413"/>
    </row>
    <row r="389" spans="1:77" s="21" customFormat="1" x14ac:dyDescent="0.25">
      <c r="A389" s="257">
        <v>6</v>
      </c>
      <c r="B389" s="42" t="s">
        <v>51</v>
      </c>
      <c r="C389" s="49"/>
      <c r="D389" s="186">
        <v>0</v>
      </c>
      <c r="E389" s="186">
        <v>0</v>
      </c>
      <c r="F389" s="186">
        <f t="shared" si="251"/>
        <v>0</v>
      </c>
      <c r="G389" s="186">
        <f t="shared" si="252"/>
        <v>0</v>
      </c>
      <c r="H389" s="200">
        <v>0</v>
      </c>
      <c r="I389" s="186">
        <v>0</v>
      </c>
      <c r="J389" s="186">
        <v>0</v>
      </c>
      <c r="K389" s="186">
        <v>0</v>
      </c>
      <c r="L389" s="186">
        <v>0</v>
      </c>
      <c r="M389" s="186">
        <v>0</v>
      </c>
      <c r="N389" s="186">
        <v>0</v>
      </c>
      <c r="O389" s="186">
        <v>0</v>
      </c>
      <c r="P389" s="186">
        <f t="shared" si="253"/>
        <v>0</v>
      </c>
      <c r="Q389" s="186">
        <f t="shared" si="268"/>
        <v>0</v>
      </c>
      <c r="R389" s="684" t="e">
        <f t="shared" si="269"/>
        <v>#DIV/0!</v>
      </c>
      <c r="S389" s="186">
        <v>0</v>
      </c>
      <c r="T389" s="186">
        <v>0</v>
      </c>
      <c r="U389" s="186">
        <v>0</v>
      </c>
      <c r="V389" s="186">
        <f t="shared" si="254"/>
        <v>0</v>
      </c>
      <c r="W389" s="186">
        <f t="shared" si="255"/>
        <v>0</v>
      </c>
      <c r="X389" s="186">
        <v>0</v>
      </c>
      <c r="Y389" s="186">
        <v>0</v>
      </c>
      <c r="Z389" s="186">
        <v>0</v>
      </c>
      <c r="AA389" s="186">
        <v>0</v>
      </c>
      <c r="AB389" s="186">
        <v>0</v>
      </c>
      <c r="AC389" s="186">
        <v>0</v>
      </c>
      <c r="AD389" s="186">
        <v>0</v>
      </c>
      <c r="AE389" s="186">
        <v>0</v>
      </c>
      <c r="AF389" s="186">
        <f t="shared" si="256"/>
        <v>0</v>
      </c>
      <c r="AG389" s="186">
        <f t="shared" si="270"/>
        <v>0</v>
      </c>
      <c r="AH389" s="256" t="e">
        <f t="shared" si="271"/>
        <v>#DIV/0!</v>
      </c>
      <c r="AI389" s="695"/>
      <c r="AJ389" s="207">
        <f t="shared" si="257"/>
        <v>0</v>
      </c>
      <c r="AK389" s="425"/>
      <c r="AL389" s="186">
        <f t="shared" si="258"/>
        <v>0</v>
      </c>
      <c r="AM389" s="186">
        <f t="shared" si="259"/>
        <v>0</v>
      </c>
      <c r="AN389" s="186">
        <v>0</v>
      </c>
      <c r="AO389" s="186">
        <v>0</v>
      </c>
      <c r="AP389" s="186">
        <v>0</v>
      </c>
      <c r="AQ389" s="186">
        <v>0</v>
      </c>
      <c r="AR389" s="186">
        <v>0</v>
      </c>
      <c r="AS389" s="186">
        <v>0</v>
      </c>
      <c r="AT389" s="186">
        <v>0</v>
      </c>
      <c r="AU389" s="239">
        <v>0</v>
      </c>
      <c r="AV389" s="186">
        <f t="shared" si="272"/>
        <v>0</v>
      </c>
      <c r="AW389" s="277" t="e">
        <f t="shared" si="273"/>
        <v>#DIV/0!</v>
      </c>
      <c r="AX389" s="186">
        <f t="shared" si="260"/>
        <v>0</v>
      </c>
      <c r="AY389" s="186">
        <f t="shared" si="261"/>
        <v>0</v>
      </c>
      <c r="AZ389" s="186">
        <v>0</v>
      </c>
      <c r="BA389" s="186">
        <v>0</v>
      </c>
      <c r="BB389" s="186">
        <v>0</v>
      </c>
      <c r="BC389" s="186">
        <v>0</v>
      </c>
      <c r="BD389" s="186">
        <v>0</v>
      </c>
      <c r="BE389" s="186">
        <v>0</v>
      </c>
      <c r="BF389" s="186">
        <v>0</v>
      </c>
      <c r="BG389" s="186">
        <v>0</v>
      </c>
      <c r="BH389" s="186">
        <f t="shared" si="262"/>
        <v>0</v>
      </c>
      <c r="BI389" s="186">
        <f t="shared" si="263"/>
        <v>0</v>
      </c>
      <c r="BJ389" s="186">
        <v>0</v>
      </c>
      <c r="BK389" s="186">
        <v>0</v>
      </c>
      <c r="BL389" s="186">
        <v>0</v>
      </c>
      <c r="BM389" s="186">
        <v>0</v>
      </c>
      <c r="BN389" s="186">
        <v>0</v>
      </c>
      <c r="BO389" s="186">
        <v>0</v>
      </c>
      <c r="BP389" s="186">
        <v>0</v>
      </c>
      <c r="BQ389" s="395">
        <v>0</v>
      </c>
      <c r="BR389" s="287"/>
      <c r="BS389" s="287"/>
      <c r="BT389" s="287"/>
      <c r="BU389" s="287"/>
      <c r="BV389" s="287"/>
      <c r="BW389" s="287"/>
      <c r="BX389" s="287"/>
      <c r="BY389" s="287"/>
    </row>
    <row r="390" spans="1:77" s="21" customFormat="1" hidden="1" x14ac:dyDescent="0.25">
      <c r="A390" s="23"/>
      <c r="B390" s="19"/>
      <c r="C390" s="27"/>
      <c r="D390" s="186"/>
      <c r="E390" s="186"/>
      <c r="F390" s="186">
        <f t="shared" si="251"/>
        <v>0</v>
      </c>
      <c r="G390" s="186">
        <f t="shared" si="252"/>
        <v>0</v>
      </c>
      <c r="H390" s="200"/>
      <c r="I390" s="186"/>
      <c r="J390" s="186"/>
      <c r="K390" s="186"/>
      <c r="L390" s="186"/>
      <c r="M390" s="186"/>
      <c r="N390" s="186"/>
      <c r="O390" s="186"/>
      <c r="P390" s="186">
        <f t="shared" si="253"/>
        <v>0</v>
      </c>
      <c r="Q390" s="186">
        <f t="shared" si="268"/>
        <v>0</v>
      </c>
      <c r="R390" s="684" t="e">
        <f t="shared" si="269"/>
        <v>#DIV/0!</v>
      </c>
      <c r="S390" s="186"/>
      <c r="T390" s="186"/>
      <c r="U390" s="186"/>
      <c r="V390" s="186">
        <f t="shared" si="254"/>
        <v>0</v>
      </c>
      <c r="W390" s="186">
        <f t="shared" si="255"/>
        <v>0</v>
      </c>
      <c r="X390" s="186"/>
      <c r="Y390" s="186"/>
      <c r="Z390" s="186"/>
      <c r="AA390" s="186"/>
      <c r="AB390" s="186"/>
      <c r="AC390" s="186"/>
      <c r="AD390" s="186"/>
      <c r="AE390" s="186"/>
      <c r="AF390" s="186">
        <f t="shared" si="256"/>
        <v>0</v>
      </c>
      <c r="AG390" s="186">
        <f t="shared" si="270"/>
        <v>0</v>
      </c>
      <c r="AH390" s="256" t="e">
        <f t="shared" si="271"/>
        <v>#DIV/0!</v>
      </c>
      <c r="AI390" s="695"/>
      <c r="AJ390" s="207">
        <f t="shared" si="257"/>
        <v>0</v>
      </c>
      <c r="AK390" s="425"/>
      <c r="AL390" s="186">
        <f t="shared" si="258"/>
        <v>0</v>
      </c>
      <c r="AM390" s="186">
        <f t="shared" si="259"/>
        <v>0</v>
      </c>
      <c r="AN390" s="186"/>
      <c r="AO390" s="186"/>
      <c r="AP390" s="186"/>
      <c r="AQ390" s="186"/>
      <c r="AR390" s="186"/>
      <c r="AS390" s="186"/>
      <c r="AT390" s="186"/>
      <c r="AU390" s="239"/>
      <c r="AV390" s="186">
        <f t="shared" si="272"/>
        <v>0</v>
      </c>
      <c r="AW390" s="277" t="e">
        <f t="shared" si="273"/>
        <v>#DIV/0!</v>
      </c>
      <c r="AX390" s="186">
        <f t="shared" si="260"/>
        <v>0</v>
      </c>
      <c r="AY390" s="186">
        <f t="shared" si="261"/>
        <v>0</v>
      </c>
      <c r="AZ390" s="186"/>
      <c r="BA390" s="186"/>
      <c r="BB390" s="186"/>
      <c r="BC390" s="186"/>
      <c r="BD390" s="186"/>
      <c r="BE390" s="186"/>
      <c r="BF390" s="186"/>
      <c r="BG390" s="186"/>
      <c r="BH390" s="186">
        <f t="shared" si="262"/>
        <v>0</v>
      </c>
      <c r="BI390" s="186">
        <f t="shared" si="263"/>
        <v>0</v>
      </c>
      <c r="BJ390" s="186"/>
      <c r="BK390" s="186"/>
      <c r="BL390" s="186"/>
      <c r="BM390" s="186"/>
      <c r="BN390" s="186"/>
      <c r="BO390" s="186"/>
      <c r="BP390" s="186"/>
      <c r="BQ390" s="395"/>
      <c r="BR390" s="413"/>
      <c r="BS390" s="413"/>
      <c r="BT390" s="413"/>
      <c r="BU390" s="413"/>
      <c r="BV390" s="413"/>
      <c r="BW390" s="413"/>
      <c r="BX390" s="413"/>
      <c r="BY390" s="413"/>
    </row>
    <row r="391" spans="1:77" s="21" customFormat="1" x14ac:dyDescent="0.25">
      <c r="A391" s="257">
        <v>7</v>
      </c>
      <c r="B391" s="42" t="s">
        <v>52</v>
      </c>
      <c r="C391" s="27"/>
      <c r="D391" s="186">
        <v>0</v>
      </c>
      <c r="E391" s="186">
        <v>0</v>
      </c>
      <c r="F391" s="186">
        <f t="shared" si="251"/>
        <v>0</v>
      </c>
      <c r="G391" s="186">
        <f t="shared" si="252"/>
        <v>0</v>
      </c>
      <c r="H391" s="200">
        <v>0</v>
      </c>
      <c r="I391" s="186">
        <v>0</v>
      </c>
      <c r="J391" s="186">
        <v>0</v>
      </c>
      <c r="K391" s="186">
        <v>0</v>
      </c>
      <c r="L391" s="186">
        <v>0</v>
      </c>
      <c r="M391" s="186">
        <v>0</v>
      </c>
      <c r="N391" s="186">
        <v>0</v>
      </c>
      <c r="O391" s="186">
        <v>0</v>
      </c>
      <c r="P391" s="186">
        <f t="shared" si="253"/>
        <v>0</v>
      </c>
      <c r="Q391" s="186">
        <f t="shared" si="268"/>
        <v>0</v>
      </c>
      <c r="R391" s="684" t="e">
        <f t="shared" si="269"/>
        <v>#DIV/0!</v>
      </c>
      <c r="S391" s="186">
        <v>0</v>
      </c>
      <c r="T391" s="186">
        <v>0</v>
      </c>
      <c r="U391" s="186">
        <v>0</v>
      </c>
      <c r="V391" s="186">
        <f t="shared" si="254"/>
        <v>0</v>
      </c>
      <c r="W391" s="186">
        <f t="shared" si="255"/>
        <v>0</v>
      </c>
      <c r="X391" s="186">
        <v>0</v>
      </c>
      <c r="Y391" s="186">
        <v>0</v>
      </c>
      <c r="Z391" s="186">
        <v>0</v>
      </c>
      <c r="AA391" s="186">
        <v>0</v>
      </c>
      <c r="AB391" s="186">
        <v>0</v>
      </c>
      <c r="AC391" s="186">
        <v>0</v>
      </c>
      <c r="AD391" s="186">
        <v>0</v>
      </c>
      <c r="AE391" s="186">
        <v>0</v>
      </c>
      <c r="AF391" s="186">
        <f t="shared" si="256"/>
        <v>0</v>
      </c>
      <c r="AG391" s="186">
        <f t="shared" si="270"/>
        <v>0</v>
      </c>
      <c r="AH391" s="256" t="e">
        <f t="shared" si="271"/>
        <v>#DIV/0!</v>
      </c>
      <c r="AI391" s="695"/>
      <c r="AJ391" s="207">
        <f t="shared" si="257"/>
        <v>0</v>
      </c>
      <c r="AK391" s="425"/>
      <c r="AL391" s="186">
        <f t="shared" si="258"/>
        <v>0</v>
      </c>
      <c r="AM391" s="186">
        <f t="shared" si="259"/>
        <v>0</v>
      </c>
      <c r="AN391" s="186">
        <v>0</v>
      </c>
      <c r="AO391" s="186">
        <v>0</v>
      </c>
      <c r="AP391" s="186">
        <v>0</v>
      </c>
      <c r="AQ391" s="186">
        <v>0</v>
      </c>
      <c r="AR391" s="186">
        <v>0</v>
      </c>
      <c r="AS391" s="186">
        <v>0</v>
      </c>
      <c r="AT391" s="186">
        <v>0</v>
      </c>
      <c r="AU391" s="239">
        <v>0</v>
      </c>
      <c r="AV391" s="186">
        <f t="shared" si="272"/>
        <v>0</v>
      </c>
      <c r="AW391" s="277" t="e">
        <f t="shared" si="273"/>
        <v>#DIV/0!</v>
      </c>
      <c r="AX391" s="186">
        <f t="shared" si="260"/>
        <v>0</v>
      </c>
      <c r="AY391" s="186">
        <f t="shared" si="261"/>
        <v>0</v>
      </c>
      <c r="AZ391" s="186">
        <v>0</v>
      </c>
      <c r="BA391" s="186">
        <v>0</v>
      </c>
      <c r="BB391" s="186">
        <v>0</v>
      </c>
      <c r="BC391" s="186">
        <v>0</v>
      </c>
      <c r="BD391" s="186">
        <v>0</v>
      </c>
      <c r="BE391" s="186">
        <v>0</v>
      </c>
      <c r="BF391" s="186">
        <v>0</v>
      </c>
      <c r="BG391" s="186">
        <v>0</v>
      </c>
      <c r="BH391" s="186">
        <f t="shared" si="262"/>
        <v>0</v>
      </c>
      <c r="BI391" s="186">
        <f t="shared" si="263"/>
        <v>0</v>
      </c>
      <c r="BJ391" s="186">
        <v>0</v>
      </c>
      <c r="BK391" s="186">
        <v>0</v>
      </c>
      <c r="BL391" s="186">
        <v>0</v>
      </c>
      <c r="BM391" s="186">
        <v>0</v>
      </c>
      <c r="BN391" s="186">
        <v>0</v>
      </c>
      <c r="BO391" s="186">
        <v>0</v>
      </c>
      <c r="BP391" s="186">
        <v>0</v>
      </c>
      <c r="BQ391" s="395">
        <v>0</v>
      </c>
      <c r="BR391" s="287"/>
      <c r="BS391" s="287"/>
      <c r="BT391" s="287"/>
      <c r="BU391" s="287"/>
      <c r="BV391" s="287"/>
      <c r="BW391" s="287"/>
      <c r="BX391" s="287"/>
      <c r="BY391" s="287"/>
    </row>
    <row r="392" spans="1:77" s="21" customFormat="1" hidden="1" x14ac:dyDescent="0.25">
      <c r="A392" s="23"/>
      <c r="B392" s="41"/>
      <c r="C392" s="40"/>
      <c r="D392" s="201"/>
      <c r="E392" s="201"/>
      <c r="F392" s="186">
        <f t="shared" si="251"/>
        <v>0</v>
      </c>
      <c r="G392" s="186">
        <f t="shared" si="252"/>
        <v>0</v>
      </c>
      <c r="H392" s="200"/>
      <c r="I392" s="200"/>
      <c r="J392" s="200"/>
      <c r="K392" s="200"/>
      <c r="L392" s="200"/>
      <c r="M392" s="200"/>
      <c r="N392" s="200"/>
      <c r="O392" s="200"/>
      <c r="P392" s="186">
        <f t="shared" si="253"/>
        <v>0</v>
      </c>
      <c r="Q392" s="186">
        <f t="shared" si="268"/>
        <v>0</v>
      </c>
      <c r="R392" s="684" t="e">
        <f t="shared" si="269"/>
        <v>#DIV/0!</v>
      </c>
      <c r="S392" s="200"/>
      <c r="T392" s="200"/>
      <c r="U392" s="201"/>
      <c r="V392" s="186">
        <f t="shared" si="254"/>
        <v>0</v>
      </c>
      <c r="W392" s="186">
        <f t="shared" si="255"/>
        <v>0</v>
      </c>
      <c r="X392" s="200"/>
      <c r="Y392" s="200"/>
      <c r="Z392" s="200"/>
      <c r="AA392" s="200"/>
      <c r="AB392" s="200"/>
      <c r="AC392" s="200"/>
      <c r="AD392" s="200"/>
      <c r="AE392" s="200"/>
      <c r="AF392" s="186">
        <f t="shared" si="256"/>
        <v>0</v>
      </c>
      <c r="AG392" s="186">
        <f t="shared" si="270"/>
        <v>0</v>
      </c>
      <c r="AH392" s="256" t="e">
        <f t="shared" si="271"/>
        <v>#DIV/0!</v>
      </c>
      <c r="AI392" s="695"/>
      <c r="AJ392" s="207">
        <f t="shared" si="257"/>
        <v>0</v>
      </c>
      <c r="AK392" s="425"/>
      <c r="AL392" s="186">
        <f t="shared" si="258"/>
        <v>0</v>
      </c>
      <c r="AM392" s="186">
        <f t="shared" si="259"/>
        <v>0</v>
      </c>
      <c r="AN392" s="200"/>
      <c r="AO392" s="200"/>
      <c r="AP392" s="200"/>
      <c r="AQ392" s="200"/>
      <c r="AR392" s="200"/>
      <c r="AS392" s="200"/>
      <c r="AT392" s="200"/>
      <c r="AU392" s="238"/>
      <c r="AV392" s="186">
        <f t="shared" si="272"/>
        <v>0</v>
      </c>
      <c r="AW392" s="277" t="e">
        <f t="shared" si="273"/>
        <v>#DIV/0!</v>
      </c>
      <c r="AX392" s="186">
        <f t="shared" si="260"/>
        <v>0</v>
      </c>
      <c r="AY392" s="186">
        <f t="shared" si="261"/>
        <v>0</v>
      </c>
      <c r="AZ392" s="200"/>
      <c r="BA392" s="200"/>
      <c r="BB392" s="200"/>
      <c r="BC392" s="200"/>
      <c r="BD392" s="200"/>
      <c r="BE392" s="200"/>
      <c r="BF392" s="200"/>
      <c r="BG392" s="200"/>
      <c r="BH392" s="186">
        <f t="shared" si="262"/>
        <v>0</v>
      </c>
      <c r="BI392" s="186">
        <f t="shared" si="263"/>
        <v>0</v>
      </c>
      <c r="BJ392" s="200"/>
      <c r="BK392" s="200"/>
      <c r="BL392" s="200"/>
      <c r="BM392" s="200"/>
      <c r="BN392" s="200"/>
      <c r="BO392" s="200"/>
      <c r="BP392" s="200"/>
      <c r="BQ392" s="397"/>
      <c r="BR392" s="413"/>
      <c r="BS392" s="413"/>
      <c r="BT392" s="413"/>
      <c r="BU392" s="413"/>
      <c r="BV392" s="413"/>
      <c r="BW392" s="413"/>
      <c r="BX392" s="413"/>
      <c r="BY392" s="413"/>
    </row>
    <row r="393" spans="1:77" s="21" customFormat="1" x14ac:dyDescent="0.25">
      <c r="A393" s="34" t="s">
        <v>65</v>
      </c>
      <c r="B393" s="30" t="s">
        <v>41</v>
      </c>
      <c r="C393" s="84"/>
      <c r="D393" s="233">
        <f t="shared" ref="D393:BP393" si="284">D394+D396+D398+D400+D402+D404+D406</f>
        <v>0</v>
      </c>
      <c r="E393" s="233">
        <f t="shared" si="284"/>
        <v>0</v>
      </c>
      <c r="F393" s="233">
        <f t="shared" si="284"/>
        <v>0</v>
      </c>
      <c r="G393" s="233">
        <f t="shared" si="284"/>
        <v>0</v>
      </c>
      <c r="H393" s="233">
        <f t="shared" si="284"/>
        <v>0</v>
      </c>
      <c r="I393" s="233">
        <f t="shared" si="284"/>
        <v>0</v>
      </c>
      <c r="J393" s="233">
        <f t="shared" si="284"/>
        <v>0</v>
      </c>
      <c r="K393" s="233">
        <f t="shared" si="284"/>
        <v>0</v>
      </c>
      <c r="L393" s="233">
        <f t="shared" si="284"/>
        <v>0</v>
      </c>
      <c r="M393" s="233">
        <f t="shared" si="284"/>
        <v>0</v>
      </c>
      <c r="N393" s="233">
        <f t="shared" si="284"/>
        <v>0</v>
      </c>
      <c r="O393" s="233">
        <f t="shared" si="284"/>
        <v>0</v>
      </c>
      <c r="P393" s="233">
        <f t="shared" si="284"/>
        <v>0</v>
      </c>
      <c r="Q393" s="233">
        <f t="shared" si="268"/>
        <v>0</v>
      </c>
      <c r="R393" s="233" t="e">
        <f t="shared" si="269"/>
        <v>#DIV/0!</v>
      </c>
      <c r="S393" s="233">
        <f t="shared" si="284"/>
        <v>0</v>
      </c>
      <c r="T393" s="233">
        <f t="shared" si="284"/>
        <v>0</v>
      </c>
      <c r="U393" s="233">
        <f t="shared" si="284"/>
        <v>0</v>
      </c>
      <c r="V393" s="233">
        <f t="shared" si="284"/>
        <v>0</v>
      </c>
      <c r="W393" s="233">
        <f t="shared" si="284"/>
        <v>0</v>
      </c>
      <c r="X393" s="233">
        <f t="shared" si="284"/>
        <v>0</v>
      </c>
      <c r="Y393" s="233">
        <f t="shared" si="284"/>
        <v>0</v>
      </c>
      <c r="Z393" s="233">
        <f t="shared" si="284"/>
        <v>0</v>
      </c>
      <c r="AA393" s="233">
        <f t="shared" si="284"/>
        <v>0</v>
      </c>
      <c r="AB393" s="233">
        <f t="shared" si="284"/>
        <v>0</v>
      </c>
      <c r="AC393" s="233">
        <f t="shared" si="284"/>
        <v>0</v>
      </c>
      <c r="AD393" s="233">
        <f t="shared" si="284"/>
        <v>0</v>
      </c>
      <c r="AE393" s="233">
        <f t="shared" si="284"/>
        <v>0</v>
      </c>
      <c r="AF393" s="233">
        <f t="shared" si="284"/>
        <v>0</v>
      </c>
      <c r="AG393" s="233">
        <f t="shared" si="270"/>
        <v>0</v>
      </c>
      <c r="AH393" s="233" t="e">
        <f t="shared" si="271"/>
        <v>#DIV/0!</v>
      </c>
      <c r="AI393" s="233"/>
      <c r="AJ393" s="233">
        <f t="shared" si="284"/>
        <v>0</v>
      </c>
      <c r="AK393" s="233">
        <f t="shared" si="284"/>
        <v>0</v>
      </c>
      <c r="AL393" s="233">
        <f t="shared" si="284"/>
        <v>0</v>
      </c>
      <c r="AM393" s="233">
        <f t="shared" si="284"/>
        <v>0</v>
      </c>
      <c r="AN393" s="233">
        <f t="shared" si="284"/>
        <v>0</v>
      </c>
      <c r="AO393" s="233">
        <f t="shared" si="284"/>
        <v>0</v>
      </c>
      <c r="AP393" s="233">
        <f t="shared" si="284"/>
        <v>0</v>
      </c>
      <c r="AQ393" s="233">
        <f t="shared" si="284"/>
        <v>0</v>
      </c>
      <c r="AR393" s="233">
        <f t="shared" si="284"/>
        <v>0</v>
      </c>
      <c r="AS393" s="233">
        <f t="shared" si="284"/>
        <v>0</v>
      </c>
      <c r="AT393" s="233">
        <f t="shared" si="284"/>
        <v>0</v>
      </c>
      <c r="AU393" s="233">
        <f t="shared" si="284"/>
        <v>0</v>
      </c>
      <c r="AV393" s="233">
        <f t="shared" si="272"/>
        <v>0</v>
      </c>
      <c r="AW393" s="233" t="e">
        <f t="shared" si="273"/>
        <v>#DIV/0!</v>
      </c>
      <c r="AX393" s="233">
        <f t="shared" si="284"/>
        <v>0</v>
      </c>
      <c r="AY393" s="233">
        <f t="shared" si="284"/>
        <v>0</v>
      </c>
      <c r="AZ393" s="233">
        <f t="shared" si="284"/>
        <v>0</v>
      </c>
      <c r="BA393" s="233">
        <f t="shared" si="284"/>
        <v>0</v>
      </c>
      <c r="BB393" s="233">
        <f t="shared" si="284"/>
        <v>0</v>
      </c>
      <c r="BC393" s="233">
        <f t="shared" si="284"/>
        <v>0</v>
      </c>
      <c r="BD393" s="233">
        <f t="shared" si="284"/>
        <v>0</v>
      </c>
      <c r="BE393" s="233">
        <f t="shared" si="284"/>
        <v>0</v>
      </c>
      <c r="BF393" s="233">
        <f t="shared" si="284"/>
        <v>0</v>
      </c>
      <c r="BG393" s="233">
        <f t="shared" si="284"/>
        <v>0</v>
      </c>
      <c r="BH393" s="233">
        <f t="shared" si="284"/>
        <v>0</v>
      </c>
      <c r="BI393" s="233">
        <f t="shared" si="284"/>
        <v>0</v>
      </c>
      <c r="BJ393" s="233">
        <f t="shared" si="284"/>
        <v>0</v>
      </c>
      <c r="BK393" s="233">
        <f t="shared" si="284"/>
        <v>0</v>
      </c>
      <c r="BL393" s="233">
        <f t="shared" si="284"/>
        <v>0</v>
      </c>
      <c r="BM393" s="233">
        <f t="shared" si="284"/>
        <v>0</v>
      </c>
      <c r="BN393" s="233">
        <f t="shared" si="284"/>
        <v>0</v>
      </c>
      <c r="BO393" s="233">
        <f t="shared" si="284"/>
        <v>0</v>
      </c>
      <c r="BP393" s="233">
        <f t="shared" si="284"/>
        <v>0</v>
      </c>
      <c r="BQ393" s="233">
        <f t="shared" ref="BQ393" si="285">BQ394+BQ396+BQ398+BQ400+BQ402+BQ404+BQ406</f>
        <v>0</v>
      </c>
      <c r="BR393" s="287"/>
      <c r="BS393" s="287"/>
      <c r="BT393" s="287"/>
      <c r="BU393" s="287"/>
      <c r="BV393" s="287"/>
      <c r="BW393" s="287"/>
      <c r="BX393" s="287"/>
      <c r="BY393" s="287"/>
    </row>
    <row r="394" spans="1:77" s="21" customFormat="1" x14ac:dyDescent="0.25">
      <c r="A394" s="257">
        <v>1</v>
      </c>
      <c r="B394" s="42" t="s">
        <v>46</v>
      </c>
      <c r="C394" s="40"/>
      <c r="D394" s="186">
        <v>0</v>
      </c>
      <c r="E394" s="186">
        <v>0</v>
      </c>
      <c r="F394" s="186">
        <f t="shared" si="251"/>
        <v>0</v>
      </c>
      <c r="G394" s="186">
        <f t="shared" si="252"/>
        <v>0</v>
      </c>
      <c r="H394" s="200">
        <v>0</v>
      </c>
      <c r="I394" s="186">
        <v>0</v>
      </c>
      <c r="J394" s="186">
        <v>0</v>
      </c>
      <c r="K394" s="186">
        <v>0</v>
      </c>
      <c r="L394" s="186">
        <v>0</v>
      </c>
      <c r="M394" s="186">
        <v>0</v>
      </c>
      <c r="N394" s="186">
        <v>0</v>
      </c>
      <c r="O394" s="186">
        <v>0</v>
      </c>
      <c r="P394" s="186">
        <f t="shared" si="253"/>
        <v>0</v>
      </c>
      <c r="Q394" s="186">
        <f t="shared" si="268"/>
        <v>0</v>
      </c>
      <c r="R394" s="684" t="e">
        <f t="shared" si="269"/>
        <v>#DIV/0!</v>
      </c>
      <c r="S394" s="186">
        <v>0</v>
      </c>
      <c r="T394" s="186">
        <v>0</v>
      </c>
      <c r="U394" s="186">
        <v>0</v>
      </c>
      <c r="V394" s="186">
        <f t="shared" si="254"/>
        <v>0</v>
      </c>
      <c r="W394" s="186">
        <f t="shared" si="255"/>
        <v>0</v>
      </c>
      <c r="X394" s="186">
        <v>0</v>
      </c>
      <c r="Y394" s="186">
        <v>0</v>
      </c>
      <c r="Z394" s="186">
        <v>0</v>
      </c>
      <c r="AA394" s="186">
        <v>0</v>
      </c>
      <c r="AB394" s="186">
        <v>0</v>
      </c>
      <c r="AC394" s="186">
        <v>0</v>
      </c>
      <c r="AD394" s="186">
        <v>0</v>
      </c>
      <c r="AE394" s="186">
        <v>0</v>
      </c>
      <c r="AF394" s="186">
        <f t="shared" si="256"/>
        <v>0</v>
      </c>
      <c r="AG394" s="186">
        <f t="shared" si="270"/>
        <v>0</v>
      </c>
      <c r="AH394" s="256" t="e">
        <f t="shared" si="271"/>
        <v>#DIV/0!</v>
      </c>
      <c r="AI394" s="695"/>
      <c r="AJ394" s="207">
        <f t="shared" si="257"/>
        <v>0</v>
      </c>
      <c r="AK394" s="425"/>
      <c r="AL394" s="186">
        <f t="shared" si="258"/>
        <v>0</v>
      </c>
      <c r="AM394" s="186">
        <f t="shared" si="259"/>
        <v>0</v>
      </c>
      <c r="AN394" s="186">
        <v>0</v>
      </c>
      <c r="AO394" s="186">
        <v>0</v>
      </c>
      <c r="AP394" s="186">
        <v>0</v>
      </c>
      <c r="AQ394" s="186">
        <v>0</v>
      </c>
      <c r="AR394" s="186">
        <v>0</v>
      </c>
      <c r="AS394" s="186">
        <v>0</v>
      </c>
      <c r="AT394" s="186">
        <v>0</v>
      </c>
      <c r="AU394" s="239">
        <v>0</v>
      </c>
      <c r="AV394" s="186">
        <f t="shared" si="272"/>
        <v>0</v>
      </c>
      <c r="AW394" s="277" t="e">
        <f t="shared" si="273"/>
        <v>#DIV/0!</v>
      </c>
      <c r="AX394" s="186">
        <f t="shared" si="260"/>
        <v>0</v>
      </c>
      <c r="AY394" s="186">
        <f t="shared" si="261"/>
        <v>0</v>
      </c>
      <c r="AZ394" s="186">
        <v>0</v>
      </c>
      <c r="BA394" s="186">
        <v>0</v>
      </c>
      <c r="BB394" s="186">
        <v>0</v>
      </c>
      <c r="BC394" s="186">
        <v>0</v>
      </c>
      <c r="BD394" s="186">
        <v>0</v>
      </c>
      <c r="BE394" s="186">
        <v>0</v>
      </c>
      <c r="BF394" s="186">
        <v>0</v>
      </c>
      <c r="BG394" s="186">
        <v>0</v>
      </c>
      <c r="BH394" s="186">
        <f t="shared" si="262"/>
        <v>0</v>
      </c>
      <c r="BI394" s="186">
        <f t="shared" si="263"/>
        <v>0</v>
      </c>
      <c r="BJ394" s="186">
        <v>0</v>
      </c>
      <c r="BK394" s="186">
        <v>0</v>
      </c>
      <c r="BL394" s="186">
        <v>0</v>
      </c>
      <c r="BM394" s="186">
        <v>0</v>
      </c>
      <c r="BN394" s="186">
        <v>0</v>
      </c>
      <c r="BO394" s="186">
        <v>0</v>
      </c>
      <c r="BP394" s="186">
        <v>0</v>
      </c>
      <c r="BQ394" s="395">
        <v>0</v>
      </c>
      <c r="BR394" s="287"/>
      <c r="BS394" s="287"/>
      <c r="BT394" s="287"/>
      <c r="BU394" s="287"/>
      <c r="BV394" s="287"/>
      <c r="BW394" s="287"/>
      <c r="BX394" s="287"/>
      <c r="BY394" s="287"/>
    </row>
    <row r="395" spans="1:77" s="21" customFormat="1" hidden="1" x14ac:dyDescent="0.25">
      <c r="A395" s="23"/>
      <c r="B395" s="19"/>
      <c r="C395" s="40"/>
      <c r="D395" s="186"/>
      <c r="E395" s="186"/>
      <c r="F395" s="186">
        <f t="shared" si="251"/>
        <v>0</v>
      </c>
      <c r="G395" s="186">
        <f t="shared" si="252"/>
        <v>0</v>
      </c>
      <c r="H395" s="200"/>
      <c r="I395" s="186"/>
      <c r="J395" s="186"/>
      <c r="K395" s="186"/>
      <c r="L395" s="186"/>
      <c r="M395" s="186"/>
      <c r="N395" s="186"/>
      <c r="O395" s="186"/>
      <c r="P395" s="186">
        <f t="shared" si="253"/>
        <v>0</v>
      </c>
      <c r="Q395" s="186">
        <f t="shared" si="268"/>
        <v>0</v>
      </c>
      <c r="R395" s="684" t="e">
        <f t="shared" si="269"/>
        <v>#DIV/0!</v>
      </c>
      <c r="S395" s="186"/>
      <c r="T395" s="186"/>
      <c r="U395" s="186"/>
      <c r="V395" s="186">
        <f t="shared" si="254"/>
        <v>0</v>
      </c>
      <c r="W395" s="186">
        <f t="shared" si="255"/>
        <v>0</v>
      </c>
      <c r="X395" s="186"/>
      <c r="Y395" s="186"/>
      <c r="Z395" s="186"/>
      <c r="AA395" s="186"/>
      <c r="AB395" s="186"/>
      <c r="AC395" s="186"/>
      <c r="AD395" s="186"/>
      <c r="AE395" s="186"/>
      <c r="AF395" s="186">
        <f t="shared" si="256"/>
        <v>0</v>
      </c>
      <c r="AG395" s="186">
        <f t="shared" si="270"/>
        <v>0</v>
      </c>
      <c r="AH395" s="256" t="e">
        <f t="shared" si="271"/>
        <v>#DIV/0!</v>
      </c>
      <c r="AI395" s="695"/>
      <c r="AJ395" s="207">
        <f t="shared" si="257"/>
        <v>0</v>
      </c>
      <c r="AK395" s="425"/>
      <c r="AL395" s="186">
        <f t="shared" si="258"/>
        <v>0</v>
      </c>
      <c r="AM395" s="186">
        <f t="shared" si="259"/>
        <v>0</v>
      </c>
      <c r="AN395" s="186"/>
      <c r="AO395" s="186"/>
      <c r="AP395" s="186"/>
      <c r="AQ395" s="186"/>
      <c r="AR395" s="186"/>
      <c r="AS395" s="186"/>
      <c r="AT395" s="186"/>
      <c r="AU395" s="239"/>
      <c r="AV395" s="186">
        <f t="shared" si="272"/>
        <v>0</v>
      </c>
      <c r="AW395" s="277" t="e">
        <f t="shared" si="273"/>
        <v>#DIV/0!</v>
      </c>
      <c r="AX395" s="186">
        <f t="shared" si="260"/>
        <v>0</v>
      </c>
      <c r="AY395" s="186">
        <f t="shared" si="261"/>
        <v>0</v>
      </c>
      <c r="AZ395" s="186"/>
      <c r="BA395" s="186"/>
      <c r="BB395" s="186"/>
      <c r="BC395" s="186"/>
      <c r="BD395" s="186"/>
      <c r="BE395" s="186"/>
      <c r="BF395" s="186"/>
      <c r="BG395" s="186"/>
      <c r="BH395" s="186">
        <f t="shared" si="262"/>
        <v>0</v>
      </c>
      <c r="BI395" s="186">
        <f t="shared" si="263"/>
        <v>0</v>
      </c>
      <c r="BJ395" s="186"/>
      <c r="BK395" s="186"/>
      <c r="BL395" s="186"/>
      <c r="BM395" s="186"/>
      <c r="BN395" s="186"/>
      <c r="BO395" s="186"/>
      <c r="BP395" s="186"/>
      <c r="BQ395" s="395"/>
      <c r="BR395" s="413"/>
      <c r="BS395" s="413"/>
      <c r="BT395" s="413"/>
      <c r="BU395" s="413"/>
      <c r="BV395" s="413"/>
      <c r="BW395" s="413"/>
      <c r="BX395" s="413"/>
      <c r="BY395" s="413"/>
    </row>
    <row r="396" spans="1:77" s="21" customFormat="1" x14ac:dyDescent="0.25">
      <c r="A396" s="257">
        <v>2</v>
      </c>
      <c r="B396" s="42" t="s">
        <v>47</v>
      </c>
      <c r="C396" s="40"/>
      <c r="D396" s="186">
        <v>0</v>
      </c>
      <c r="E396" s="186">
        <v>0</v>
      </c>
      <c r="F396" s="186">
        <f t="shared" si="251"/>
        <v>0</v>
      </c>
      <c r="G396" s="186">
        <f t="shared" si="252"/>
        <v>0</v>
      </c>
      <c r="H396" s="200">
        <v>0</v>
      </c>
      <c r="I396" s="186">
        <v>0</v>
      </c>
      <c r="J396" s="186">
        <v>0</v>
      </c>
      <c r="K396" s="186">
        <v>0</v>
      </c>
      <c r="L396" s="186">
        <v>0</v>
      </c>
      <c r="M396" s="186">
        <v>0</v>
      </c>
      <c r="N396" s="186">
        <v>0</v>
      </c>
      <c r="O396" s="186">
        <v>0</v>
      </c>
      <c r="P396" s="186">
        <f t="shared" si="253"/>
        <v>0</v>
      </c>
      <c r="Q396" s="186">
        <f t="shared" si="268"/>
        <v>0</v>
      </c>
      <c r="R396" s="684" t="e">
        <f t="shared" si="269"/>
        <v>#DIV/0!</v>
      </c>
      <c r="S396" s="186">
        <v>0</v>
      </c>
      <c r="T396" s="186">
        <v>0</v>
      </c>
      <c r="U396" s="186">
        <v>0</v>
      </c>
      <c r="V396" s="186">
        <f t="shared" si="254"/>
        <v>0</v>
      </c>
      <c r="W396" s="186">
        <f t="shared" si="255"/>
        <v>0</v>
      </c>
      <c r="X396" s="186">
        <v>0</v>
      </c>
      <c r="Y396" s="186">
        <v>0</v>
      </c>
      <c r="Z396" s="186">
        <v>0</v>
      </c>
      <c r="AA396" s="186">
        <v>0</v>
      </c>
      <c r="AB396" s="186">
        <v>0</v>
      </c>
      <c r="AC396" s="186">
        <v>0</v>
      </c>
      <c r="AD396" s="186">
        <v>0</v>
      </c>
      <c r="AE396" s="186">
        <v>0</v>
      </c>
      <c r="AF396" s="186">
        <f t="shared" si="256"/>
        <v>0</v>
      </c>
      <c r="AG396" s="186">
        <f t="shared" si="270"/>
        <v>0</v>
      </c>
      <c r="AH396" s="256" t="e">
        <f t="shared" si="271"/>
        <v>#DIV/0!</v>
      </c>
      <c r="AI396" s="695"/>
      <c r="AJ396" s="207">
        <f t="shared" si="257"/>
        <v>0</v>
      </c>
      <c r="AK396" s="425"/>
      <c r="AL396" s="186">
        <f t="shared" si="258"/>
        <v>0</v>
      </c>
      <c r="AM396" s="186">
        <f t="shared" si="259"/>
        <v>0</v>
      </c>
      <c r="AN396" s="186">
        <v>0</v>
      </c>
      <c r="AO396" s="186">
        <v>0</v>
      </c>
      <c r="AP396" s="186">
        <v>0</v>
      </c>
      <c r="AQ396" s="186">
        <v>0</v>
      </c>
      <c r="AR396" s="186">
        <v>0</v>
      </c>
      <c r="AS396" s="186">
        <v>0</v>
      </c>
      <c r="AT396" s="186">
        <v>0</v>
      </c>
      <c r="AU396" s="239">
        <v>0</v>
      </c>
      <c r="AV396" s="186">
        <f t="shared" si="272"/>
        <v>0</v>
      </c>
      <c r="AW396" s="277" t="e">
        <f t="shared" si="273"/>
        <v>#DIV/0!</v>
      </c>
      <c r="AX396" s="186">
        <f t="shared" si="260"/>
        <v>0</v>
      </c>
      <c r="AY396" s="186">
        <f t="shared" si="261"/>
        <v>0</v>
      </c>
      <c r="AZ396" s="186">
        <v>0</v>
      </c>
      <c r="BA396" s="186">
        <v>0</v>
      </c>
      <c r="BB396" s="186">
        <v>0</v>
      </c>
      <c r="BC396" s="186">
        <v>0</v>
      </c>
      <c r="BD396" s="186">
        <v>0</v>
      </c>
      <c r="BE396" s="186">
        <v>0</v>
      </c>
      <c r="BF396" s="186">
        <v>0</v>
      </c>
      <c r="BG396" s="186">
        <v>0</v>
      </c>
      <c r="BH396" s="186">
        <f t="shared" si="262"/>
        <v>0</v>
      </c>
      <c r="BI396" s="186">
        <f t="shared" si="263"/>
        <v>0</v>
      </c>
      <c r="BJ396" s="186">
        <v>0</v>
      </c>
      <c r="BK396" s="186">
        <v>0</v>
      </c>
      <c r="BL396" s="186">
        <v>0</v>
      </c>
      <c r="BM396" s="186">
        <v>0</v>
      </c>
      <c r="BN396" s="186">
        <v>0</v>
      </c>
      <c r="BO396" s="186">
        <v>0</v>
      </c>
      <c r="BP396" s="186">
        <v>0</v>
      </c>
      <c r="BQ396" s="395">
        <v>0</v>
      </c>
      <c r="BR396" s="287"/>
      <c r="BS396" s="287"/>
      <c r="BT396" s="287"/>
      <c r="BU396" s="287"/>
      <c r="BV396" s="287"/>
      <c r="BW396" s="287"/>
      <c r="BX396" s="287"/>
      <c r="BY396" s="287"/>
    </row>
    <row r="397" spans="1:77" s="21" customFormat="1" hidden="1" x14ac:dyDescent="0.25">
      <c r="A397" s="23"/>
      <c r="B397" s="19"/>
      <c r="C397" s="40"/>
      <c r="D397" s="201"/>
      <c r="E397" s="201"/>
      <c r="F397" s="186">
        <f t="shared" si="251"/>
        <v>0</v>
      </c>
      <c r="G397" s="186">
        <f t="shared" si="252"/>
        <v>0</v>
      </c>
      <c r="H397" s="202"/>
      <c r="I397" s="201"/>
      <c r="J397" s="201"/>
      <c r="K397" s="201"/>
      <c r="L397" s="201"/>
      <c r="M397" s="201"/>
      <c r="N397" s="201"/>
      <c r="O397" s="201"/>
      <c r="P397" s="186">
        <f t="shared" si="253"/>
        <v>0</v>
      </c>
      <c r="Q397" s="186">
        <f t="shared" si="268"/>
        <v>0</v>
      </c>
      <c r="R397" s="684" t="e">
        <f t="shared" si="269"/>
        <v>#DIV/0!</v>
      </c>
      <c r="S397" s="201"/>
      <c r="T397" s="201"/>
      <c r="U397" s="201"/>
      <c r="V397" s="186">
        <f t="shared" si="254"/>
        <v>0</v>
      </c>
      <c r="W397" s="186">
        <f t="shared" si="255"/>
        <v>0</v>
      </c>
      <c r="X397" s="201"/>
      <c r="Y397" s="201"/>
      <c r="Z397" s="201"/>
      <c r="AA397" s="201"/>
      <c r="AB397" s="201"/>
      <c r="AC397" s="201"/>
      <c r="AD397" s="201"/>
      <c r="AE397" s="201"/>
      <c r="AF397" s="186">
        <f t="shared" si="256"/>
        <v>0</v>
      </c>
      <c r="AG397" s="186">
        <f t="shared" si="270"/>
        <v>0</v>
      </c>
      <c r="AH397" s="256" t="e">
        <f t="shared" si="271"/>
        <v>#DIV/0!</v>
      </c>
      <c r="AI397" s="700"/>
      <c r="AJ397" s="207">
        <f t="shared" si="257"/>
        <v>0</v>
      </c>
      <c r="AK397" s="425"/>
      <c r="AL397" s="186">
        <f t="shared" si="258"/>
        <v>0</v>
      </c>
      <c r="AM397" s="186">
        <f t="shared" si="259"/>
        <v>0</v>
      </c>
      <c r="AN397" s="201"/>
      <c r="AO397" s="201"/>
      <c r="AP397" s="201"/>
      <c r="AQ397" s="201"/>
      <c r="AR397" s="201"/>
      <c r="AS397" s="201"/>
      <c r="AT397" s="201"/>
      <c r="AU397" s="244"/>
      <c r="AV397" s="186">
        <f t="shared" si="272"/>
        <v>0</v>
      </c>
      <c r="AW397" s="277" t="e">
        <f t="shared" si="273"/>
        <v>#DIV/0!</v>
      </c>
      <c r="AX397" s="186">
        <f t="shared" si="260"/>
        <v>0</v>
      </c>
      <c r="AY397" s="186">
        <f t="shared" si="261"/>
        <v>0</v>
      </c>
      <c r="AZ397" s="201"/>
      <c r="BA397" s="201"/>
      <c r="BB397" s="201"/>
      <c r="BC397" s="201"/>
      <c r="BD397" s="201"/>
      <c r="BE397" s="201"/>
      <c r="BF397" s="201"/>
      <c r="BG397" s="201"/>
      <c r="BH397" s="186">
        <f t="shared" si="262"/>
        <v>0</v>
      </c>
      <c r="BI397" s="186">
        <f t="shared" si="263"/>
        <v>0</v>
      </c>
      <c r="BJ397" s="201"/>
      <c r="BK397" s="201"/>
      <c r="BL397" s="201"/>
      <c r="BM397" s="201"/>
      <c r="BN397" s="201"/>
      <c r="BO397" s="201"/>
      <c r="BP397" s="201"/>
      <c r="BQ397" s="405"/>
      <c r="BR397" s="413"/>
      <c r="BS397" s="413"/>
      <c r="BT397" s="413"/>
      <c r="BU397" s="413"/>
      <c r="BV397" s="413"/>
      <c r="BW397" s="413"/>
      <c r="BX397" s="413"/>
      <c r="BY397" s="413"/>
    </row>
    <row r="398" spans="1:77" s="21" customFormat="1" x14ac:dyDescent="0.25">
      <c r="A398" s="257">
        <v>3</v>
      </c>
      <c r="B398" s="42" t="s">
        <v>48</v>
      </c>
      <c r="C398" s="40"/>
      <c r="D398" s="186">
        <v>0</v>
      </c>
      <c r="E398" s="186">
        <v>0</v>
      </c>
      <c r="F398" s="186">
        <f t="shared" ref="F398:F461" si="286">H398+J398+L398+N398</f>
        <v>0</v>
      </c>
      <c r="G398" s="186">
        <f t="shared" ref="G398:G461" si="287">I398+K398+M398+O398</f>
        <v>0</v>
      </c>
      <c r="H398" s="200">
        <v>0</v>
      </c>
      <c r="I398" s="186">
        <v>0</v>
      </c>
      <c r="J398" s="186">
        <v>0</v>
      </c>
      <c r="K398" s="186">
        <v>0</v>
      </c>
      <c r="L398" s="186">
        <v>0</v>
      </c>
      <c r="M398" s="186">
        <v>0</v>
      </c>
      <c r="N398" s="186">
        <v>0</v>
      </c>
      <c r="O398" s="186">
        <v>0</v>
      </c>
      <c r="P398" s="186">
        <f t="shared" ref="P398:P461" si="288">E398-G398</f>
        <v>0</v>
      </c>
      <c r="Q398" s="186">
        <f t="shared" si="268"/>
        <v>0</v>
      </c>
      <c r="R398" s="684" t="e">
        <f t="shared" si="269"/>
        <v>#DIV/0!</v>
      </c>
      <c r="S398" s="186">
        <v>0</v>
      </c>
      <c r="T398" s="186">
        <v>0</v>
      </c>
      <c r="U398" s="186">
        <v>0</v>
      </c>
      <c r="V398" s="186">
        <f t="shared" ref="V398:V461" si="289">X398+Z398+AB398+AD398</f>
        <v>0</v>
      </c>
      <c r="W398" s="186">
        <f t="shared" ref="W398:W461" si="290">Y398+AA398+AC398+AE398</f>
        <v>0</v>
      </c>
      <c r="X398" s="186">
        <v>0</v>
      </c>
      <c r="Y398" s="186">
        <v>0</v>
      </c>
      <c r="Z398" s="186">
        <v>0</v>
      </c>
      <c r="AA398" s="186">
        <v>0</v>
      </c>
      <c r="AB398" s="186">
        <v>0</v>
      </c>
      <c r="AC398" s="186">
        <v>0</v>
      </c>
      <c r="AD398" s="186">
        <v>0</v>
      </c>
      <c r="AE398" s="186">
        <v>0</v>
      </c>
      <c r="AF398" s="186">
        <f t="shared" ref="AF398:AF461" si="291">D398/1.18-U398-W398</f>
        <v>0</v>
      </c>
      <c r="AG398" s="186">
        <f t="shared" si="270"/>
        <v>0</v>
      </c>
      <c r="AH398" s="256" t="e">
        <f t="shared" si="271"/>
        <v>#DIV/0!</v>
      </c>
      <c r="AI398" s="695"/>
      <c r="AJ398" s="207">
        <f t="shared" ref="AJ398:AJ461" si="292">U398+W398-AM398</f>
        <v>0</v>
      </c>
      <c r="AK398" s="425"/>
      <c r="AL398" s="186">
        <f t="shared" ref="AL398:AL461" si="293">AN398+AP398+AR398+AT398</f>
        <v>0</v>
      </c>
      <c r="AM398" s="186">
        <f t="shared" ref="AM398:AM461" si="294">AO398+AQ398+AS398+AU398</f>
        <v>0</v>
      </c>
      <c r="AN398" s="186">
        <v>0</v>
      </c>
      <c r="AO398" s="186">
        <v>0</v>
      </c>
      <c r="AP398" s="186">
        <v>0</v>
      </c>
      <c r="AQ398" s="186">
        <v>0</v>
      </c>
      <c r="AR398" s="186">
        <v>0</v>
      </c>
      <c r="AS398" s="186">
        <v>0</v>
      </c>
      <c r="AT398" s="186">
        <v>0</v>
      </c>
      <c r="AU398" s="239">
        <v>0</v>
      </c>
      <c r="AV398" s="186">
        <f t="shared" si="272"/>
        <v>0</v>
      </c>
      <c r="AW398" s="277" t="e">
        <f t="shared" si="273"/>
        <v>#DIV/0!</v>
      </c>
      <c r="AX398" s="186">
        <f t="shared" ref="AX398:AX461" si="295">AZ398+BB398+BD398+BF398</f>
        <v>0</v>
      </c>
      <c r="AY398" s="186">
        <f t="shared" ref="AY398:AY461" si="296">BA398+BC398+BE398+BG398</f>
        <v>0</v>
      </c>
      <c r="AZ398" s="186">
        <v>0</v>
      </c>
      <c r="BA398" s="186">
        <v>0</v>
      </c>
      <c r="BB398" s="186">
        <v>0</v>
      </c>
      <c r="BC398" s="186">
        <v>0</v>
      </c>
      <c r="BD398" s="186">
        <v>0</v>
      </c>
      <c r="BE398" s="186">
        <v>0</v>
      </c>
      <c r="BF398" s="186">
        <v>0</v>
      </c>
      <c r="BG398" s="186">
        <v>0</v>
      </c>
      <c r="BH398" s="186">
        <f t="shared" ref="BH398:BH461" si="297">BJ398+BL398+BN398+BP398</f>
        <v>0</v>
      </c>
      <c r="BI398" s="186">
        <f t="shared" ref="BI398:BI461" si="298">BK398+BM398+BO398+BQ398</f>
        <v>0</v>
      </c>
      <c r="BJ398" s="186">
        <v>0</v>
      </c>
      <c r="BK398" s="186">
        <v>0</v>
      </c>
      <c r="BL398" s="186">
        <v>0</v>
      </c>
      <c r="BM398" s="186">
        <v>0</v>
      </c>
      <c r="BN398" s="186">
        <v>0</v>
      </c>
      <c r="BO398" s="186">
        <v>0</v>
      </c>
      <c r="BP398" s="186">
        <v>0</v>
      </c>
      <c r="BQ398" s="395">
        <v>0</v>
      </c>
      <c r="BR398" s="287"/>
      <c r="BS398" s="287"/>
      <c r="BT398" s="287"/>
      <c r="BU398" s="287"/>
      <c r="BV398" s="287"/>
      <c r="BW398" s="287"/>
      <c r="BX398" s="287"/>
      <c r="BY398" s="287"/>
    </row>
    <row r="399" spans="1:77" s="21" customFormat="1" hidden="1" x14ac:dyDescent="0.25">
      <c r="A399" s="23"/>
      <c r="B399" s="19"/>
      <c r="C399" s="40"/>
      <c r="D399" s="203"/>
      <c r="E399" s="203"/>
      <c r="F399" s="186">
        <f t="shared" si="286"/>
        <v>0</v>
      </c>
      <c r="G399" s="186">
        <f t="shared" si="287"/>
        <v>0</v>
      </c>
      <c r="H399" s="197"/>
      <c r="I399" s="203"/>
      <c r="J399" s="203"/>
      <c r="K399" s="203"/>
      <c r="L399" s="203"/>
      <c r="M399" s="203"/>
      <c r="N399" s="203"/>
      <c r="O399" s="203"/>
      <c r="P399" s="186">
        <f t="shared" si="288"/>
        <v>0</v>
      </c>
      <c r="Q399" s="186">
        <f t="shared" si="268"/>
        <v>0</v>
      </c>
      <c r="R399" s="684" t="e">
        <f t="shared" si="269"/>
        <v>#DIV/0!</v>
      </c>
      <c r="S399" s="203"/>
      <c r="T399" s="203"/>
      <c r="U399" s="203"/>
      <c r="V399" s="186">
        <f t="shared" si="289"/>
        <v>0</v>
      </c>
      <c r="W399" s="186">
        <f t="shared" si="290"/>
        <v>0</v>
      </c>
      <c r="X399" s="203"/>
      <c r="Y399" s="203"/>
      <c r="Z399" s="203"/>
      <c r="AA399" s="203"/>
      <c r="AB399" s="203"/>
      <c r="AC399" s="203"/>
      <c r="AD399" s="203"/>
      <c r="AE399" s="203"/>
      <c r="AF399" s="186">
        <f t="shared" si="291"/>
        <v>0</v>
      </c>
      <c r="AG399" s="186">
        <f t="shared" si="270"/>
        <v>0</v>
      </c>
      <c r="AH399" s="256" t="e">
        <f t="shared" si="271"/>
        <v>#DIV/0!</v>
      </c>
      <c r="AI399" s="701"/>
      <c r="AJ399" s="207">
        <f t="shared" si="292"/>
        <v>0</v>
      </c>
      <c r="AK399" s="425"/>
      <c r="AL399" s="186">
        <f t="shared" si="293"/>
        <v>0</v>
      </c>
      <c r="AM399" s="186">
        <f t="shared" si="294"/>
        <v>0</v>
      </c>
      <c r="AN399" s="203"/>
      <c r="AO399" s="203"/>
      <c r="AP399" s="203"/>
      <c r="AQ399" s="203"/>
      <c r="AR399" s="203"/>
      <c r="AS399" s="203"/>
      <c r="AT399" s="203"/>
      <c r="AU399" s="245"/>
      <c r="AV399" s="186">
        <f t="shared" si="272"/>
        <v>0</v>
      </c>
      <c r="AW399" s="277" t="e">
        <f t="shared" si="273"/>
        <v>#DIV/0!</v>
      </c>
      <c r="AX399" s="186">
        <f t="shared" si="295"/>
        <v>0</v>
      </c>
      <c r="AY399" s="186">
        <f t="shared" si="296"/>
        <v>0</v>
      </c>
      <c r="AZ399" s="203"/>
      <c r="BA399" s="203"/>
      <c r="BB399" s="203"/>
      <c r="BC399" s="203"/>
      <c r="BD399" s="203"/>
      <c r="BE399" s="203"/>
      <c r="BF399" s="203"/>
      <c r="BG399" s="203"/>
      <c r="BH399" s="186">
        <f t="shared" si="297"/>
        <v>0</v>
      </c>
      <c r="BI399" s="186">
        <f t="shared" si="298"/>
        <v>0</v>
      </c>
      <c r="BJ399" s="203"/>
      <c r="BK399" s="203"/>
      <c r="BL399" s="203"/>
      <c r="BM399" s="203"/>
      <c r="BN399" s="203"/>
      <c r="BO399" s="203"/>
      <c r="BP399" s="203"/>
      <c r="BQ399" s="404"/>
      <c r="BR399" s="413"/>
      <c r="BS399" s="413"/>
      <c r="BT399" s="413"/>
      <c r="BU399" s="413"/>
      <c r="BV399" s="413"/>
      <c r="BW399" s="413"/>
      <c r="BX399" s="413"/>
      <c r="BY399" s="413"/>
    </row>
    <row r="400" spans="1:77" s="21" customFormat="1" x14ac:dyDescent="0.25">
      <c r="A400" s="257">
        <v>4</v>
      </c>
      <c r="B400" s="42" t="s">
        <v>49</v>
      </c>
      <c r="C400" s="40"/>
      <c r="D400" s="186">
        <v>0</v>
      </c>
      <c r="E400" s="186">
        <v>0</v>
      </c>
      <c r="F400" s="186">
        <f t="shared" si="286"/>
        <v>0</v>
      </c>
      <c r="G400" s="186">
        <f t="shared" si="287"/>
        <v>0</v>
      </c>
      <c r="H400" s="200">
        <v>0</v>
      </c>
      <c r="I400" s="186">
        <v>0</v>
      </c>
      <c r="J400" s="186">
        <v>0</v>
      </c>
      <c r="K400" s="186">
        <v>0</v>
      </c>
      <c r="L400" s="186">
        <v>0</v>
      </c>
      <c r="M400" s="186">
        <v>0</v>
      </c>
      <c r="N400" s="186">
        <v>0</v>
      </c>
      <c r="O400" s="186">
        <v>0</v>
      </c>
      <c r="P400" s="186">
        <f t="shared" si="288"/>
        <v>0</v>
      </c>
      <c r="Q400" s="186">
        <f t="shared" si="268"/>
        <v>0</v>
      </c>
      <c r="R400" s="684" t="e">
        <f t="shared" si="269"/>
        <v>#DIV/0!</v>
      </c>
      <c r="S400" s="186">
        <v>0</v>
      </c>
      <c r="T400" s="186">
        <v>0</v>
      </c>
      <c r="U400" s="186">
        <v>0</v>
      </c>
      <c r="V400" s="186">
        <f t="shared" si="289"/>
        <v>0</v>
      </c>
      <c r="W400" s="186">
        <f t="shared" si="290"/>
        <v>0</v>
      </c>
      <c r="X400" s="186">
        <v>0</v>
      </c>
      <c r="Y400" s="186">
        <v>0</v>
      </c>
      <c r="Z400" s="186">
        <v>0</v>
      </c>
      <c r="AA400" s="186">
        <v>0</v>
      </c>
      <c r="AB400" s="186">
        <v>0</v>
      </c>
      <c r="AC400" s="186">
        <v>0</v>
      </c>
      <c r="AD400" s="186">
        <v>0</v>
      </c>
      <c r="AE400" s="186">
        <v>0</v>
      </c>
      <c r="AF400" s="186">
        <f t="shared" si="291"/>
        <v>0</v>
      </c>
      <c r="AG400" s="186">
        <f t="shared" si="270"/>
        <v>0</v>
      </c>
      <c r="AH400" s="256" t="e">
        <f t="shared" si="271"/>
        <v>#DIV/0!</v>
      </c>
      <c r="AI400" s="695"/>
      <c r="AJ400" s="207">
        <f t="shared" si="292"/>
        <v>0</v>
      </c>
      <c r="AK400" s="425"/>
      <c r="AL400" s="186">
        <f t="shared" si="293"/>
        <v>0</v>
      </c>
      <c r="AM400" s="186">
        <f t="shared" si="294"/>
        <v>0</v>
      </c>
      <c r="AN400" s="186">
        <v>0</v>
      </c>
      <c r="AO400" s="186">
        <v>0</v>
      </c>
      <c r="AP400" s="186">
        <v>0</v>
      </c>
      <c r="AQ400" s="186">
        <v>0</v>
      </c>
      <c r="AR400" s="186">
        <v>0</v>
      </c>
      <c r="AS400" s="186">
        <v>0</v>
      </c>
      <c r="AT400" s="186">
        <v>0</v>
      </c>
      <c r="AU400" s="239">
        <v>0</v>
      </c>
      <c r="AV400" s="186">
        <f t="shared" si="272"/>
        <v>0</v>
      </c>
      <c r="AW400" s="277" t="e">
        <f t="shared" si="273"/>
        <v>#DIV/0!</v>
      </c>
      <c r="AX400" s="186">
        <f t="shared" si="295"/>
        <v>0</v>
      </c>
      <c r="AY400" s="186">
        <f t="shared" si="296"/>
        <v>0</v>
      </c>
      <c r="AZ400" s="186">
        <v>0</v>
      </c>
      <c r="BA400" s="186">
        <v>0</v>
      </c>
      <c r="BB400" s="186">
        <v>0</v>
      </c>
      <c r="BC400" s="186">
        <v>0</v>
      </c>
      <c r="BD400" s="186">
        <v>0</v>
      </c>
      <c r="BE400" s="186">
        <v>0</v>
      </c>
      <c r="BF400" s="186">
        <v>0</v>
      </c>
      <c r="BG400" s="186">
        <v>0</v>
      </c>
      <c r="BH400" s="186">
        <f t="shared" si="297"/>
        <v>0</v>
      </c>
      <c r="BI400" s="186">
        <f t="shared" si="298"/>
        <v>0</v>
      </c>
      <c r="BJ400" s="186">
        <v>0</v>
      </c>
      <c r="BK400" s="186">
        <v>0</v>
      </c>
      <c r="BL400" s="186">
        <v>0</v>
      </c>
      <c r="BM400" s="186">
        <v>0</v>
      </c>
      <c r="BN400" s="186">
        <v>0</v>
      </c>
      <c r="BO400" s="186">
        <v>0</v>
      </c>
      <c r="BP400" s="186">
        <v>0</v>
      </c>
      <c r="BQ400" s="395">
        <v>0</v>
      </c>
      <c r="BR400" s="287"/>
      <c r="BS400" s="287"/>
      <c r="BT400" s="287"/>
      <c r="BU400" s="287"/>
      <c r="BV400" s="287"/>
      <c r="BW400" s="287"/>
      <c r="BX400" s="287"/>
      <c r="BY400" s="287"/>
    </row>
    <row r="401" spans="1:77" s="21" customFormat="1" hidden="1" x14ac:dyDescent="0.25">
      <c r="A401" s="23"/>
      <c r="B401" s="19"/>
      <c r="C401" s="40"/>
      <c r="D401" s="203"/>
      <c r="E401" s="203"/>
      <c r="F401" s="186">
        <f t="shared" si="286"/>
        <v>0</v>
      </c>
      <c r="G401" s="186">
        <f t="shared" si="287"/>
        <v>0</v>
      </c>
      <c r="H401" s="197"/>
      <c r="I401" s="203"/>
      <c r="J401" s="203"/>
      <c r="K401" s="203"/>
      <c r="L401" s="203"/>
      <c r="M401" s="203"/>
      <c r="N401" s="203"/>
      <c r="O401" s="203"/>
      <c r="P401" s="186">
        <f t="shared" si="288"/>
        <v>0</v>
      </c>
      <c r="Q401" s="186">
        <f t="shared" si="268"/>
        <v>0</v>
      </c>
      <c r="R401" s="684" t="e">
        <f t="shared" si="269"/>
        <v>#DIV/0!</v>
      </c>
      <c r="S401" s="203"/>
      <c r="T401" s="203"/>
      <c r="U401" s="203"/>
      <c r="V401" s="186">
        <f t="shared" si="289"/>
        <v>0</v>
      </c>
      <c r="W401" s="186">
        <f t="shared" si="290"/>
        <v>0</v>
      </c>
      <c r="X401" s="203"/>
      <c r="Y401" s="203"/>
      <c r="Z401" s="203"/>
      <c r="AA401" s="203"/>
      <c r="AB401" s="203"/>
      <c r="AC401" s="203"/>
      <c r="AD401" s="203"/>
      <c r="AE401" s="203"/>
      <c r="AF401" s="186">
        <f t="shared" si="291"/>
        <v>0</v>
      </c>
      <c r="AG401" s="186">
        <f t="shared" si="270"/>
        <v>0</v>
      </c>
      <c r="AH401" s="256" t="e">
        <f t="shared" si="271"/>
        <v>#DIV/0!</v>
      </c>
      <c r="AI401" s="701"/>
      <c r="AJ401" s="207">
        <f t="shared" si="292"/>
        <v>0</v>
      </c>
      <c r="AK401" s="425"/>
      <c r="AL401" s="186">
        <f t="shared" si="293"/>
        <v>0</v>
      </c>
      <c r="AM401" s="186">
        <f t="shared" si="294"/>
        <v>0</v>
      </c>
      <c r="AN401" s="203"/>
      <c r="AO401" s="203"/>
      <c r="AP401" s="203"/>
      <c r="AQ401" s="203"/>
      <c r="AR401" s="203"/>
      <c r="AS401" s="203"/>
      <c r="AT401" s="203"/>
      <c r="AU401" s="245"/>
      <c r="AV401" s="186">
        <f t="shared" si="272"/>
        <v>0</v>
      </c>
      <c r="AW401" s="277" t="e">
        <f t="shared" si="273"/>
        <v>#DIV/0!</v>
      </c>
      <c r="AX401" s="186">
        <f t="shared" si="295"/>
        <v>0</v>
      </c>
      <c r="AY401" s="186">
        <f t="shared" si="296"/>
        <v>0</v>
      </c>
      <c r="AZ401" s="203"/>
      <c r="BA401" s="203"/>
      <c r="BB401" s="203"/>
      <c r="BC401" s="203"/>
      <c r="BD401" s="203"/>
      <c r="BE401" s="203"/>
      <c r="BF401" s="203"/>
      <c r="BG401" s="203"/>
      <c r="BH401" s="186">
        <f t="shared" si="297"/>
        <v>0</v>
      </c>
      <c r="BI401" s="186">
        <f t="shared" si="298"/>
        <v>0</v>
      </c>
      <c r="BJ401" s="203"/>
      <c r="BK401" s="203"/>
      <c r="BL401" s="203"/>
      <c r="BM401" s="203"/>
      <c r="BN401" s="203"/>
      <c r="BO401" s="203"/>
      <c r="BP401" s="203"/>
      <c r="BQ401" s="404"/>
      <c r="BR401" s="413"/>
      <c r="BS401" s="413"/>
      <c r="BT401" s="413"/>
      <c r="BU401" s="413"/>
      <c r="BV401" s="413"/>
      <c r="BW401" s="413"/>
      <c r="BX401" s="413"/>
      <c r="BY401" s="413"/>
    </row>
    <row r="402" spans="1:77" s="21" customFormat="1" x14ac:dyDescent="0.25">
      <c r="A402" s="257">
        <v>5</v>
      </c>
      <c r="B402" s="42" t="s">
        <v>50</v>
      </c>
      <c r="C402" s="40"/>
      <c r="D402" s="186">
        <v>0</v>
      </c>
      <c r="E402" s="186">
        <v>0</v>
      </c>
      <c r="F402" s="186">
        <f t="shared" si="286"/>
        <v>0</v>
      </c>
      <c r="G402" s="186">
        <f t="shared" si="287"/>
        <v>0</v>
      </c>
      <c r="H402" s="200">
        <v>0</v>
      </c>
      <c r="I402" s="186">
        <v>0</v>
      </c>
      <c r="J402" s="186">
        <v>0</v>
      </c>
      <c r="K402" s="186">
        <v>0</v>
      </c>
      <c r="L402" s="186">
        <v>0</v>
      </c>
      <c r="M402" s="186">
        <v>0</v>
      </c>
      <c r="N402" s="186">
        <v>0</v>
      </c>
      <c r="O402" s="186">
        <v>0</v>
      </c>
      <c r="P402" s="186">
        <f t="shared" si="288"/>
        <v>0</v>
      </c>
      <c r="Q402" s="186">
        <f t="shared" si="268"/>
        <v>0</v>
      </c>
      <c r="R402" s="684" t="e">
        <f t="shared" si="269"/>
        <v>#DIV/0!</v>
      </c>
      <c r="S402" s="186">
        <v>0</v>
      </c>
      <c r="T402" s="186">
        <v>0</v>
      </c>
      <c r="U402" s="186">
        <v>0</v>
      </c>
      <c r="V402" s="186">
        <f t="shared" si="289"/>
        <v>0</v>
      </c>
      <c r="W402" s="186">
        <f t="shared" si="290"/>
        <v>0</v>
      </c>
      <c r="X402" s="186">
        <v>0</v>
      </c>
      <c r="Y402" s="186">
        <v>0</v>
      </c>
      <c r="Z402" s="186">
        <v>0</v>
      </c>
      <c r="AA402" s="186">
        <v>0</v>
      </c>
      <c r="AB402" s="186">
        <v>0</v>
      </c>
      <c r="AC402" s="186">
        <v>0</v>
      </c>
      <c r="AD402" s="186">
        <v>0</v>
      </c>
      <c r="AE402" s="186">
        <v>0</v>
      </c>
      <c r="AF402" s="186">
        <f t="shared" si="291"/>
        <v>0</v>
      </c>
      <c r="AG402" s="186">
        <f t="shared" si="270"/>
        <v>0</v>
      </c>
      <c r="AH402" s="256" t="e">
        <f t="shared" si="271"/>
        <v>#DIV/0!</v>
      </c>
      <c r="AI402" s="695"/>
      <c r="AJ402" s="207">
        <f t="shared" si="292"/>
        <v>0</v>
      </c>
      <c r="AK402" s="425"/>
      <c r="AL402" s="186">
        <f t="shared" si="293"/>
        <v>0</v>
      </c>
      <c r="AM402" s="186">
        <f t="shared" si="294"/>
        <v>0</v>
      </c>
      <c r="AN402" s="186">
        <v>0</v>
      </c>
      <c r="AO402" s="186">
        <v>0</v>
      </c>
      <c r="AP402" s="186">
        <v>0</v>
      </c>
      <c r="AQ402" s="186">
        <v>0</v>
      </c>
      <c r="AR402" s="186">
        <v>0</v>
      </c>
      <c r="AS402" s="186">
        <v>0</v>
      </c>
      <c r="AT402" s="186">
        <v>0</v>
      </c>
      <c r="AU402" s="239">
        <v>0</v>
      </c>
      <c r="AV402" s="186">
        <f t="shared" si="272"/>
        <v>0</v>
      </c>
      <c r="AW402" s="277" t="e">
        <f t="shared" si="273"/>
        <v>#DIV/0!</v>
      </c>
      <c r="AX402" s="186">
        <f t="shared" si="295"/>
        <v>0</v>
      </c>
      <c r="AY402" s="186">
        <f t="shared" si="296"/>
        <v>0</v>
      </c>
      <c r="AZ402" s="186">
        <v>0</v>
      </c>
      <c r="BA402" s="186">
        <v>0</v>
      </c>
      <c r="BB402" s="186">
        <v>0</v>
      </c>
      <c r="BC402" s="186">
        <v>0</v>
      </c>
      <c r="BD402" s="186">
        <v>0</v>
      </c>
      <c r="BE402" s="186">
        <v>0</v>
      </c>
      <c r="BF402" s="186">
        <v>0</v>
      </c>
      <c r="BG402" s="186">
        <v>0</v>
      </c>
      <c r="BH402" s="186">
        <f t="shared" si="297"/>
        <v>0</v>
      </c>
      <c r="BI402" s="186">
        <f t="shared" si="298"/>
        <v>0</v>
      </c>
      <c r="BJ402" s="186">
        <v>0</v>
      </c>
      <c r="BK402" s="186">
        <v>0</v>
      </c>
      <c r="BL402" s="186">
        <v>0</v>
      </c>
      <c r="BM402" s="186">
        <v>0</v>
      </c>
      <c r="BN402" s="186">
        <v>0</v>
      </c>
      <c r="BO402" s="186">
        <v>0</v>
      </c>
      <c r="BP402" s="186">
        <v>0</v>
      </c>
      <c r="BQ402" s="395">
        <v>0</v>
      </c>
      <c r="BR402" s="287"/>
      <c r="BS402" s="287"/>
      <c r="BT402" s="287"/>
      <c r="BU402" s="287"/>
      <c r="BV402" s="287"/>
      <c r="BW402" s="287"/>
      <c r="BX402" s="287"/>
      <c r="BY402" s="287"/>
    </row>
    <row r="403" spans="1:77" s="21" customFormat="1" hidden="1" x14ac:dyDescent="0.25">
      <c r="A403" s="23"/>
      <c r="B403" s="19"/>
      <c r="C403" s="40"/>
      <c r="D403" s="198"/>
      <c r="E403" s="198"/>
      <c r="F403" s="186">
        <f t="shared" si="286"/>
        <v>0</v>
      </c>
      <c r="G403" s="186">
        <f t="shared" si="287"/>
        <v>0</v>
      </c>
      <c r="H403" s="199"/>
      <c r="I403" s="198"/>
      <c r="J403" s="198"/>
      <c r="K403" s="198"/>
      <c r="L403" s="198"/>
      <c r="M403" s="198"/>
      <c r="N403" s="198"/>
      <c r="O403" s="198"/>
      <c r="P403" s="186">
        <f t="shared" si="288"/>
        <v>0</v>
      </c>
      <c r="Q403" s="186">
        <f t="shared" si="268"/>
        <v>0</v>
      </c>
      <c r="R403" s="684" t="e">
        <f t="shared" si="269"/>
        <v>#DIV/0!</v>
      </c>
      <c r="S403" s="198"/>
      <c r="T403" s="198"/>
      <c r="U403" s="198"/>
      <c r="V403" s="186">
        <f t="shared" si="289"/>
        <v>0</v>
      </c>
      <c r="W403" s="186">
        <f t="shared" si="290"/>
        <v>0</v>
      </c>
      <c r="X403" s="198"/>
      <c r="Y403" s="198"/>
      <c r="Z403" s="198"/>
      <c r="AA403" s="198"/>
      <c r="AB403" s="198"/>
      <c r="AC403" s="198"/>
      <c r="AD403" s="198"/>
      <c r="AE403" s="198"/>
      <c r="AF403" s="186">
        <f t="shared" si="291"/>
        <v>0</v>
      </c>
      <c r="AG403" s="186">
        <f t="shared" si="270"/>
        <v>0</v>
      </c>
      <c r="AH403" s="256" t="e">
        <f t="shared" si="271"/>
        <v>#DIV/0!</v>
      </c>
      <c r="AI403" s="699"/>
      <c r="AJ403" s="207">
        <f t="shared" si="292"/>
        <v>0</v>
      </c>
      <c r="AK403" s="425"/>
      <c r="AL403" s="186">
        <f t="shared" si="293"/>
        <v>0</v>
      </c>
      <c r="AM403" s="186">
        <f t="shared" si="294"/>
        <v>0</v>
      </c>
      <c r="AN403" s="198"/>
      <c r="AO403" s="198"/>
      <c r="AP403" s="198"/>
      <c r="AQ403" s="198"/>
      <c r="AR403" s="198"/>
      <c r="AS403" s="198"/>
      <c r="AT403" s="198"/>
      <c r="AU403" s="243"/>
      <c r="AV403" s="186">
        <f t="shared" si="272"/>
        <v>0</v>
      </c>
      <c r="AW403" s="277" t="e">
        <f t="shared" si="273"/>
        <v>#DIV/0!</v>
      </c>
      <c r="AX403" s="186">
        <f t="shared" si="295"/>
        <v>0</v>
      </c>
      <c r="AY403" s="186">
        <f t="shared" si="296"/>
        <v>0</v>
      </c>
      <c r="AZ403" s="198"/>
      <c r="BA403" s="198"/>
      <c r="BB403" s="198"/>
      <c r="BC403" s="198"/>
      <c r="BD403" s="198"/>
      <c r="BE403" s="198"/>
      <c r="BF403" s="198"/>
      <c r="BG403" s="198"/>
      <c r="BH403" s="186">
        <f t="shared" si="297"/>
        <v>0</v>
      </c>
      <c r="BI403" s="186">
        <f t="shared" si="298"/>
        <v>0</v>
      </c>
      <c r="BJ403" s="198"/>
      <c r="BK403" s="198"/>
      <c r="BL403" s="198"/>
      <c r="BM403" s="198"/>
      <c r="BN403" s="198"/>
      <c r="BO403" s="198"/>
      <c r="BP403" s="198"/>
      <c r="BQ403" s="402"/>
      <c r="BR403" s="413"/>
      <c r="BS403" s="413"/>
      <c r="BT403" s="413"/>
      <c r="BU403" s="413"/>
      <c r="BV403" s="413"/>
      <c r="BW403" s="413"/>
      <c r="BX403" s="413"/>
      <c r="BY403" s="413"/>
    </row>
    <row r="404" spans="1:77" s="21" customFormat="1" x14ac:dyDescent="0.25">
      <c r="A404" s="257">
        <v>6</v>
      </c>
      <c r="B404" s="42" t="s">
        <v>51</v>
      </c>
      <c r="C404" s="40"/>
      <c r="D404" s="186">
        <v>0</v>
      </c>
      <c r="E404" s="186">
        <v>0</v>
      </c>
      <c r="F404" s="186">
        <f t="shared" si="286"/>
        <v>0</v>
      </c>
      <c r="G404" s="186">
        <f t="shared" si="287"/>
        <v>0</v>
      </c>
      <c r="H404" s="200">
        <v>0</v>
      </c>
      <c r="I404" s="186">
        <v>0</v>
      </c>
      <c r="J404" s="186">
        <v>0</v>
      </c>
      <c r="K404" s="186">
        <v>0</v>
      </c>
      <c r="L404" s="186">
        <v>0</v>
      </c>
      <c r="M404" s="186">
        <v>0</v>
      </c>
      <c r="N404" s="186">
        <v>0</v>
      </c>
      <c r="O404" s="186">
        <v>0</v>
      </c>
      <c r="P404" s="186">
        <f t="shared" si="288"/>
        <v>0</v>
      </c>
      <c r="Q404" s="186">
        <f t="shared" si="268"/>
        <v>0</v>
      </c>
      <c r="R404" s="684" t="e">
        <f t="shared" si="269"/>
        <v>#DIV/0!</v>
      </c>
      <c r="S404" s="186">
        <v>0</v>
      </c>
      <c r="T404" s="186">
        <v>0</v>
      </c>
      <c r="U404" s="186">
        <v>0</v>
      </c>
      <c r="V404" s="186">
        <f t="shared" si="289"/>
        <v>0</v>
      </c>
      <c r="W404" s="186">
        <f t="shared" si="290"/>
        <v>0</v>
      </c>
      <c r="X404" s="186">
        <v>0</v>
      </c>
      <c r="Y404" s="186">
        <v>0</v>
      </c>
      <c r="Z404" s="186">
        <v>0</v>
      </c>
      <c r="AA404" s="186">
        <v>0</v>
      </c>
      <c r="AB404" s="186">
        <v>0</v>
      </c>
      <c r="AC404" s="186">
        <v>0</v>
      </c>
      <c r="AD404" s="186">
        <v>0</v>
      </c>
      <c r="AE404" s="186">
        <v>0</v>
      </c>
      <c r="AF404" s="186">
        <f t="shared" si="291"/>
        <v>0</v>
      </c>
      <c r="AG404" s="186">
        <f t="shared" si="270"/>
        <v>0</v>
      </c>
      <c r="AH404" s="256" t="e">
        <f t="shared" si="271"/>
        <v>#DIV/0!</v>
      </c>
      <c r="AI404" s="695"/>
      <c r="AJ404" s="207">
        <f t="shared" si="292"/>
        <v>0</v>
      </c>
      <c r="AK404" s="425"/>
      <c r="AL404" s="186">
        <f t="shared" si="293"/>
        <v>0</v>
      </c>
      <c r="AM404" s="186">
        <f t="shared" si="294"/>
        <v>0</v>
      </c>
      <c r="AN404" s="186">
        <v>0</v>
      </c>
      <c r="AO404" s="186">
        <v>0</v>
      </c>
      <c r="AP404" s="186">
        <v>0</v>
      </c>
      <c r="AQ404" s="186">
        <v>0</v>
      </c>
      <c r="AR404" s="186">
        <v>0</v>
      </c>
      <c r="AS404" s="186">
        <v>0</v>
      </c>
      <c r="AT404" s="186">
        <v>0</v>
      </c>
      <c r="AU404" s="239">
        <v>0</v>
      </c>
      <c r="AV404" s="186">
        <f t="shared" si="272"/>
        <v>0</v>
      </c>
      <c r="AW404" s="277" t="e">
        <f t="shared" si="273"/>
        <v>#DIV/0!</v>
      </c>
      <c r="AX404" s="186">
        <f t="shared" si="295"/>
        <v>0</v>
      </c>
      <c r="AY404" s="186">
        <f t="shared" si="296"/>
        <v>0</v>
      </c>
      <c r="AZ404" s="186">
        <v>0</v>
      </c>
      <c r="BA404" s="186">
        <v>0</v>
      </c>
      <c r="BB404" s="186">
        <v>0</v>
      </c>
      <c r="BC404" s="186">
        <v>0</v>
      </c>
      <c r="BD404" s="186">
        <v>0</v>
      </c>
      <c r="BE404" s="186">
        <v>0</v>
      </c>
      <c r="BF404" s="186">
        <v>0</v>
      </c>
      <c r="BG404" s="186">
        <v>0</v>
      </c>
      <c r="BH404" s="186">
        <f t="shared" si="297"/>
        <v>0</v>
      </c>
      <c r="BI404" s="186">
        <f t="shared" si="298"/>
        <v>0</v>
      </c>
      <c r="BJ404" s="186">
        <v>0</v>
      </c>
      <c r="BK404" s="186">
        <v>0</v>
      </c>
      <c r="BL404" s="186">
        <v>0</v>
      </c>
      <c r="BM404" s="186">
        <v>0</v>
      </c>
      <c r="BN404" s="186">
        <v>0</v>
      </c>
      <c r="BO404" s="186">
        <v>0</v>
      </c>
      <c r="BP404" s="186">
        <v>0</v>
      </c>
      <c r="BQ404" s="395">
        <v>0</v>
      </c>
      <c r="BR404" s="287"/>
      <c r="BS404" s="287"/>
      <c r="BT404" s="287"/>
      <c r="BU404" s="287"/>
      <c r="BV404" s="287"/>
      <c r="BW404" s="287"/>
      <c r="BX404" s="287"/>
      <c r="BY404" s="287"/>
    </row>
    <row r="405" spans="1:77" s="21" customFormat="1" hidden="1" x14ac:dyDescent="0.25">
      <c r="A405" s="23"/>
      <c r="B405" s="19"/>
      <c r="C405" s="40"/>
      <c r="D405" s="186"/>
      <c r="E405" s="186"/>
      <c r="F405" s="186">
        <f t="shared" si="286"/>
        <v>0</v>
      </c>
      <c r="G405" s="186">
        <f t="shared" si="287"/>
        <v>0</v>
      </c>
      <c r="H405" s="200"/>
      <c r="I405" s="186"/>
      <c r="J405" s="186"/>
      <c r="K405" s="186"/>
      <c r="L405" s="186"/>
      <c r="M405" s="186"/>
      <c r="N405" s="186"/>
      <c r="O405" s="186"/>
      <c r="P405" s="186">
        <f t="shared" si="288"/>
        <v>0</v>
      </c>
      <c r="Q405" s="186">
        <f t="shared" si="268"/>
        <v>0</v>
      </c>
      <c r="R405" s="684" t="e">
        <f t="shared" si="269"/>
        <v>#DIV/0!</v>
      </c>
      <c r="S405" s="186"/>
      <c r="T405" s="186"/>
      <c r="U405" s="186"/>
      <c r="V405" s="186">
        <f t="shared" si="289"/>
        <v>0</v>
      </c>
      <c r="W405" s="186">
        <f t="shared" si="290"/>
        <v>0</v>
      </c>
      <c r="X405" s="186"/>
      <c r="Y405" s="186"/>
      <c r="Z405" s="186"/>
      <c r="AA405" s="186"/>
      <c r="AB405" s="186"/>
      <c r="AC405" s="186"/>
      <c r="AD405" s="186"/>
      <c r="AE405" s="186"/>
      <c r="AF405" s="186">
        <f t="shared" si="291"/>
        <v>0</v>
      </c>
      <c r="AG405" s="186">
        <f t="shared" si="270"/>
        <v>0</v>
      </c>
      <c r="AH405" s="256" t="e">
        <f t="shared" si="271"/>
        <v>#DIV/0!</v>
      </c>
      <c r="AI405" s="695"/>
      <c r="AJ405" s="207">
        <f t="shared" si="292"/>
        <v>0</v>
      </c>
      <c r="AK405" s="425"/>
      <c r="AL405" s="186">
        <f t="shared" si="293"/>
        <v>0</v>
      </c>
      <c r="AM405" s="186">
        <f t="shared" si="294"/>
        <v>0</v>
      </c>
      <c r="AN405" s="186"/>
      <c r="AO405" s="186"/>
      <c r="AP405" s="186"/>
      <c r="AQ405" s="186"/>
      <c r="AR405" s="186"/>
      <c r="AS405" s="186"/>
      <c r="AT405" s="186"/>
      <c r="AU405" s="239"/>
      <c r="AV405" s="186">
        <f t="shared" si="272"/>
        <v>0</v>
      </c>
      <c r="AW405" s="277" t="e">
        <f t="shared" si="273"/>
        <v>#DIV/0!</v>
      </c>
      <c r="AX405" s="186">
        <f t="shared" si="295"/>
        <v>0</v>
      </c>
      <c r="AY405" s="186">
        <f t="shared" si="296"/>
        <v>0</v>
      </c>
      <c r="AZ405" s="186"/>
      <c r="BA405" s="186"/>
      <c r="BB405" s="186"/>
      <c r="BC405" s="186"/>
      <c r="BD405" s="186"/>
      <c r="BE405" s="186"/>
      <c r="BF405" s="186"/>
      <c r="BG405" s="186"/>
      <c r="BH405" s="186">
        <f t="shared" si="297"/>
        <v>0</v>
      </c>
      <c r="BI405" s="186">
        <f t="shared" si="298"/>
        <v>0</v>
      </c>
      <c r="BJ405" s="186"/>
      <c r="BK405" s="186"/>
      <c r="BL405" s="186"/>
      <c r="BM405" s="186"/>
      <c r="BN405" s="186"/>
      <c r="BO405" s="186"/>
      <c r="BP405" s="186"/>
      <c r="BQ405" s="395"/>
      <c r="BR405" s="413"/>
      <c r="BS405" s="413"/>
      <c r="BT405" s="413"/>
      <c r="BU405" s="413"/>
      <c r="BV405" s="413"/>
      <c r="BW405" s="413"/>
      <c r="BX405" s="413"/>
      <c r="BY405" s="413"/>
    </row>
    <row r="406" spans="1:77" s="21" customFormat="1" x14ac:dyDescent="0.25">
      <c r="A406" s="257">
        <v>7</v>
      </c>
      <c r="B406" s="42" t="s">
        <v>52</v>
      </c>
      <c r="C406" s="40"/>
      <c r="D406" s="186">
        <v>0</v>
      </c>
      <c r="E406" s="186">
        <v>0</v>
      </c>
      <c r="F406" s="186">
        <f t="shared" si="286"/>
        <v>0</v>
      </c>
      <c r="G406" s="186">
        <f t="shared" si="287"/>
        <v>0</v>
      </c>
      <c r="H406" s="200">
        <v>0</v>
      </c>
      <c r="I406" s="186">
        <v>0</v>
      </c>
      <c r="J406" s="186">
        <v>0</v>
      </c>
      <c r="K406" s="186">
        <v>0</v>
      </c>
      <c r="L406" s="186">
        <v>0</v>
      </c>
      <c r="M406" s="186">
        <v>0</v>
      </c>
      <c r="N406" s="186">
        <v>0</v>
      </c>
      <c r="O406" s="186">
        <v>0</v>
      </c>
      <c r="P406" s="186">
        <f t="shared" si="288"/>
        <v>0</v>
      </c>
      <c r="Q406" s="186">
        <f t="shared" si="268"/>
        <v>0</v>
      </c>
      <c r="R406" s="684" t="e">
        <f t="shared" si="269"/>
        <v>#DIV/0!</v>
      </c>
      <c r="S406" s="186">
        <v>0</v>
      </c>
      <c r="T406" s="186">
        <v>0</v>
      </c>
      <c r="U406" s="186">
        <v>0</v>
      </c>
      <c r="V406" s="186">
        <f t="shared" si="289"/>
        <v>0</v>
      </c>
      <c r="W406" s="186">
        <f t="shared" si="290"/>
        <v>0</v>
      </c>
      <c r="X406" s="186">
        <v>0</v>
      </c>
      <c r="Y406" s="186">
        <v>0</v>
      </c>
      <c r="Z406" s="186">
        <v>0</v>
      </c>
      <c r="AA406" s="186">
        <v>0</v>
      </c>
      <c r="AB406" s="186">
        <v>0</v>
      </c>
      <c r="AC406" s="186">
        <v>0</v>
      </c>
      <c r="AD406" s="186">
        <v>0</v>
      </c>
      <c r="AE406" s="186">
        <v>0</v>
      </c>
      <c r="AF406" s="186">
        <f t="shared" si="291"/>
        <v>0</v>
      </c>
      <c r="AG406" s="186">
        <f t="shared" si="270"/>
        <v>0</v>
      </c>
      <c r="AH406" s="256" t="e">
        <f t="shared" si="271"/>
        <v>#DIV/0!</v>
      </c>
      <c r="AI406" s="695"/>
      <c r="AJ406" s="207">
        <f t="shared" si="292"/>
        <v>0</v>
      </c>
      <c r="AK406" s="425"/>
      <c r="AL406" s="186">
        <f t="shared" si="293"/>
        <v>0</v>
      </c>
      <c r="AM406" s="186">
        <f t="shared" si="294"/>
        <v>0</v>
      </c>
      <c r="AN406" s="186">
        <v>0</v>
      </c>
      <c r="AO406" s="186">
        <v>0</v>
      </c>
      <c r="AP406" s="186">
        <v>0</v>
      </c>
      <c r="AQ406" s="186">
        <v>0</v>
      </c>
      <c r="AR406" s="186">
        <v>0</v>
      </c>
      <c r="AS406" s="186">
        <v>0</v>
      </c>
      <c r="AT406" s="186">
        <v>0</v>
      </c>
      <c r="AU406" s="239">
        <v>0</v>
      </c>
      <c r="AV406" s="186">
        <f t="shared" si="272"/>
        <v>0</v>
      </c>
      <c r="AW406" s="277" t="e">
        <f t="shared" si="273"/>
        <v>#DIV/0!</v>
      </c>
      <c r="AX406" s="186">
        <f t="shared" si="295"/>
        <v>0</v>
      </c>
      <c r="AY406" s="186">
        <f t="shared" si="296"/>
        <v>0</v>
      </c>
      <c r="AZ406" s="186">
        <v>0</v>
      </c>
      <c r="BA406" s="186">
        <v>0</v>
      </c>
      <c r="BB406" s="186">
        <v>0</v>
      </c>
      <c r="BC406" s="186">
        <v>0</v>
      </c>
      <c r="BD406" s="186">
        <v>0</v>
      </c>
      <c r="BE406" s="186">
        <v>0</v>
      </c>
      <c r="BF406" s="186">
        <v>0</v>
      </c>
      <c r="BG406" s="186">
        <v>0</v>
      </c>
      <c r="BH406" s="186">
        <f t="shared" si="297"/>
        <v>0</v>
      </c>
      <c r="BI406" s="186">
        <f t="shared" si="298"/>
        <v>0</v>
      </c>
      <c r="BJ406" s="186">
        <v>0</v>
      </c>
      <c r="BK406" s="186">
        <v>0</v>
      </c>
      <c r="BL406" s="186">
        <v>0</v>
      </c>
      <c r="BM406" s="186">
        <v>0</v>
      </c>
      <c r="BN406" s="186">
        <v>0</v>
      </c>
      <c r="BO406" s="186">
        <v>0</v>
      </c>
      <c r="BP406" s="186">
        <v>0</v>
      </c>
      <c r="BQ406" s="395">
        <v>0</v>
      </c>
      <c r="BR406" s="287"/>
      <c r="BS406" s="287"/>
      <c r="BT406" s="287"/>
      <c r="BU406" s="287"/>
      <c r="BV406" s="287"/>
      <c r="BW406" s="287"/>
      <c r="BX406" s="287"/>
      <c r="BY406" s="287"/>
    </row>
    <row r="407" spans="1:77" s="21" customFormat="1" hidden="1" x14ac:dyDescent="0.25">
      <c r="A407" s="23"/>
      <c r="B407" s="41"/>
      <c r="C407" s="452"/>
      <c r="D407" s="453"/>
      <c r="E407" s="453"/>
      <c r="F407" s="440">
        <f t="shared" si="286"/>
        <v>0</v>
      </c>
      <c r="G407" s="440">
        <f t="shared" si="287"/>
        <v>0</v>
      </c>
      <c r="H407" s="200"/>
      <c r="I407" s="200"/>
      <c r="J407" s="200"/>
      <c r="K407" s="200"/>
      <c r="L407" s="200"/>
      <c r="M407" s="200"/>
      <c r="N407" s="200"/>
      <c r="O407" s="200"/>
      <c r="P407" s="186">
        <f t="shared" si="288"/>
        <v>0</v>
      </c>
      <c r="Q407" s="186">
        <f t="shared" ref="Q407:Q470" si="299">I407-H407</f>
        <v>0</v>
      </c>
      <c r="R407" s="684" t="e">
        <f t="shared" ref="R407:R470" si="300">I407/H407</f>
        <v>#DIV/0!</v>
      </c>
      <c r="S407" s="200"/>
      <c r="T407" s="200"/>
      <c r="U407" s="201"/>
      <c r="V407" s="186">
        <f t="shared" si="289"/>
        <v>0</v>
      </c>
      <c r="W407" s="186">
        <f t="shared" si="290"/>
        <v>0</v>
      </c>
      <c r="X407" s="200"/>
      <c r="Y407" s="200"/>
      <c r="Z407" s="200"/>
      <c r="AA407" s="200"/>
      <c r="AB407" s="200"/>
      <c r="AC407" s="200"/>
      <c r="AD407" s="200"/>
      <c r="AE407" s="200"/>
      <c r="AF407" s="186">
        <f t="shared" si="291"/>
        <v>0</v>
      </c>
      <c r="AG407" s="186">
        <f t="shared" ref="AG407:AG470" si="301">Y407-X407</f>
        <v>0</v>
      </c>
      <c r="AH407" s="256" t="e">
        <f t="shared" ref="AH407:AH470" si="302">Y407/X407</f>
        <v>#DIV/0!</v>
      </c>
      <c r="AI407" s="695"/>
      <c r="AJ407" s="207">
        <f t="shared" si="292"/>
        <v>0</v>
      </c>
      <c r="AK407" s="425"/>
      <c r="AL407" s="440">
        <f t="shared" si="293"/>
        <v>0</v>
      </c>
      <c r="AM407" s="440">
        <f t="shared" si="294"/>
        <v>0</v>
      </c>
      <c r="AN407" s="427"/>
      <c r="AO407" s="427"/>
      <c r="AP407" s="427"/>
      <c r="AQ407" s="427"/>
      <c r="AR407" s="427"/>
      <c r="AS407" s="427"/>
      <c r="AT407" s="427"/>
      <c r="AU407" s="445"/>
      <c r="AV407" s="440">
        <f t="shared" ref="AV407:AV470" si="303">AO407-AN407</f>
        <v>0</v>
      </c>
      <c r="AW407" s="441" t="e">
        <f t="shared" ref="AW407:AW470" si="304">AO407/AN407</f>
        <v>#DIV/0!</v>
      </c>
      <c r="AX407" s="440">
        <f t="shared" si="295"/>
        <v>0</v>
      </c>
      <c r="AY407" s="440">
        <f t="shared" si="296"/>
        <v>0</v>
      </c>
      <c r="AZ407" s="427"/>
      <c r="BA407" s="427"/>
      <c r="BB407" s="427"/>
      <c r="BC407" s="427"/>
      <c r="BD407" s="427"/>
      <c r="BE407" s="427"/>
      <c r="BF407" s="427"/>
      <c r="BG407" s="427"/>
      <c r="BH407" s="440">
        <f t="shared" si="297"/>
        <v>0</v>
      </c>
      <c r="BI407" s="440">
        <f t="shared" si="298"/>
        <v>0</v>
      </c>
      <c r="BJ407" s="427"/>
      <c r="BK407" s="427"/>
      <c r="BL407" s="427"/>
      <c r="BM407" s="427"/>
      <c r="BN407" s="427"/>
      <c r="BO407" s="427"/>
      <c r="BP407" s="427"/>
      <c r="BQ407" s="446"/>
      <c r="BR407" s="413"/>
      <c r="BS407" s="413"/>
      <c r="BT407" s="413"/>
      <c r="BU407" s="413"/>
      <c r="BV407" s="413"/>
      <c r="BW407" s="413"/>
      <c r="BX407" s="413"/>
      <c r="BY407" s="413"/>
    </row>
    <row r="408" spans="1:77" s="24" customFormat="1" x14ac:dyDescent="0.25">
      <c r="A408" s="516" t="s">
        <v>66</v>
      </c>
      <c r="B408" s="251" t="s">
        <v>67</v>
      </c>
      <c r="C408" s="518"/>
      <c r="D408" s="519">
        <f t="shared" ref="D408:AE408" si="305">D409+D448</f>
        <v>0</v>
      </c>
      <c r="E408" s="519">
        <f t="shared" si="305"/>
        <v>0</v>
      </c>
      <c r="F408" s="519">
        <f t="shared" si="286"/>
        <v>0</v>
      </c>
      <c r="G408" s="519">
        <f t="shared" si="287"/>
        <v>0</v>
      </c>
      <c r="H408" s="519">
        <f t="shared" si="305"/>
        <v>0</v>
      </c>
      <c r="I408" s="519">
        <f t="shared" si="305"/>
        <v>0</v>
      </c>
      <c r="J408" s="519">
        <f t="shared" si="305"/>
        <v>0</v>
      </c>
      <c r="K408" s="519">
        <f t="shared" si="305"/>
        <v>0</v>
      </c>
      <c r="L408" s="519">
        <f t="shared" si="305"/>
        <v>0</v>
      </c>
      <c r="M408" s="519">
        <f t="shared" si="305"/>
        <v>0</v>
      </c>
      <c r="N408" s="519">
        <f t="shared" si="305"/>
        <v>0</v>
      </c>
      <c r="O408" s="519">
        <f t="shared" si="305"/>
        <v>0</v>
      </c>
      <c r="P408" s="519">
        <f t="shared" si="288"/>
        <v>0</v>
      </c>
      <c r="Q408" s="519">
        <f t="shared" si="299"/>
        <v>0</v>
      </c>
      <c r="R408" s="685" t="e">
        <f t="shared" si="300"/>
        <v>#DIV/0!</v>
      </c>
      <c r="S408" s="519">
        <f t="shared" si="305"/>
        <v>0</v>
      </c>
      <c r="T408" s="519">
        <f t="shared" si="305"/>
        <v>0</v>
      </c>
      <c r="U408" s="519">
        <f t="shared" si="305"/>
        <v>0</v>
      </c>
      <c r="V408" s="519">
        <f t="shared" si="289"/>
        <v>0</v>
      </c>
      <c r="W408" s="519">
        <f t="shared" si="290"/>
        <v>0</v>
      </c>
      <c r="X408" s="519">
        <f t="shared" si="305"/>
        <v>0</v>
      </c>
      <c r="Y408" s="519">
        <f t="shared" si="305"/>
        <v>0</v>
      </c>
      <c r="Z408" s="519">
        <f t="shared" si="305"/>
        <v>0</v>
      </c>
      <c r="AA408" s="519">
        <f t="shared" si="305"/>
        <v>0</v>
      </c>
      <c r="AB408" s="519">
        <f t="shared" si="305"/>
        <v>0</v>
      </c>
      <c r="AC408" s="519">
        <f t="shared" si="305"/>
        <v>0</v>
      </c>
      <c r="AD408" s="519">
        <f t="shared" si="305"/>
        <v>0</v>
      </c>
      <c r="AE408" s="519">
        <f t="shared" si="305"/>
        <v>0</v>
      </c>
      <c r="AF408" s="519">
        <f t="shared" si="291"/>
        <v>0</v>
      </c>
      <c r="AG408" s="519">
        <f t="shared" si="301"/>
        <v>0</v>
      </c>
      <c r="AH408" s="689" t="e">
        <f t="shared" si="302"/>
        <v>#DIV/0!</v>
      </c>
      <c r="AI408" s="702"/>
      <c r="AJ408" s="519">
        <f t="shared" si="292"/>
        <v>0</v>
      </c>
      <c r="AK408" s="600"/>
      <c r="AL408" s="519">
        <f t="shared" si="293"/>
        <v>0</v>
      </c>
      <c r="AM408" s="519">
        <f t="shared" si="294"/>
        <v>0</v>
      </c>
      <c r="AN408" s="519">
        <f t="shared" ref="AN408:BK408" si="306">AN409+AN448</f>
        <v>0</v>
      </c>
      <c r="AO408" s="519">
        <f t="shared" si="306"/>
        <v>0</v>
      </c>
      <c r="AP408" s="519">
        <f t="shared" si="306"/>
        <v>0</v>
      </c>
      <c r="AQ408" s="519">
        <f t="shared" si="306"/>
        <v>0</v>
      </c>
      <c r="AR408" s="519">
        <f t="shared" si="306"/>
        <v>0</v>
      </c>
      <c r="AS408" s="519">
        <f t="shared" si="306"/>
        <v>0</v>
      </c>
      <c r="AT408" s="519">
        <f t="shared" si="306"/>
        <v>0</v>
      </c>
      <c r="AU408" s="519">
        <f t="shared" si="306"/>
        <v>0</v>
      </c>
      <c r="AV408" s="192">
        <f t="shared" si="303"/>
        <v>0</v>
      </c>
      <c r="AW408" s="599" t="e">
        <f t="shared" si="304"/>
        <v>#DIV/0!</v>
      </c>
      <c r="AX408" s="519">
        <f t="shared" si="295"/>
        <v>0</v>
      </c>
      <c r="AY408" s="519">
        <f t="shared" si="296"/>
        <v>0</v>
      </c>
      <c r="AZ408" s="519">
        <f t="shared" si="306"/>
        <v>0</v>
      </c>
      <c r="BA408" s="519">
        <f t="shared" si="306"/>
        <v>0</v>
      </c>
      <c r="BB408" s="519">
        <f t="shared" si="306"/>
        <v>0</v>
      </c>
      <c r="BC408" s="519">
        <f t="shared" si="306"/>
        <v>0</v>
      </c>
      <c r="BD408" s="519">
        <f t="shared" si="306"/>
        <v>0</v>
      </c>
      <c r="BE408" s="519">
        <f t="shared" si="306"/>
        <v>0</v>
      </c>
      <c r="BF408" s="519">
        <f t="shared" si="306"/>
        <v>0</v>
      </c>
      <c r="BG408" s="519">
        <f t="shared" si="306"/>
        <v>0</v>
      </c>
      <c r="BH408" s="519">
        <f t="shared" si="297"/>
        <v>0</v>
      </c>
      <c r="BI408" s="519">
        <f t="shared" si="298"/>
        <v>0</v>
      </c>
      <c r="BJ408" s="519">
        <f t="shared" si="306"/>
        <v>0</v>
      </c>
      <c r="BK408" s="519">
        <f t="shared" si="306"/>
        <v>0</v>
      </c>
      <c r="BL408" s="519">
        <f t="shared" ref="BL408:BQ408" si="307">BL409+BL448</f>
        <v>0</v>
      </c>
      <c r="BM408" s="519">
        <f t="shared" si="307"/>
        <v>0</v>
      </c>
      <c r="BN408" s="519">
        <f t="shared" si="307"/>
        <v>0</v>
      </c>
      <c r="BO408" s="519">
        <f t="shared" si="307"/>
        <v>0</v>
      </c>
      <c r="BP408" s="519">
        <f t="shared" si="307"/>
        <v>0</v>
      </c>
      <c r="BQ408" s="519">
        <f t="shared" si="307"/>
        <v>0</v>
      </c>
      <c r="BR408" s="677"/>
      <c r="BS408" s="677"/>
      <c r="BT408" s="677"/>
      <c r="BU408" s="677"/>
      <c r="BV408" s="677"/>
      <c r="BW408" s="677"/>
      <c r="BX408" s="677"/>
      <c r="BY408" s="677"/>
    </row>
    <row r="409" spans="1:77" s="21" customFormat="1" x14ac:dyDescent="0.25">
      <c r="A409" s="34" t="s">
        <v>68</v>
      </c>
      <c r="B409" s="33" t="s">
        <v>39</v>
      </c>
      <c r="C409" s="460"/>
      <c r="D409" s="461">
        <f t="shared" ref="D409:BO409" si="308">D410+D412+D414+D416+D418+D420+D422+D424+D426+D428+D430+D432+D434+D436+D438+D440+D442+D444+D446</f>
        <v>0</v>
      </c>
      <c r="E409" s="461">
        <f t="shared" si="308"/>
        <v>0</v>
      </c>
      <c r="F409" s="461">
        <f t="shared" si="308"/>
        <v>0</v>
      </c>
      <c r="G409" s="461">
        <f t="shared" si="308"/>
        <v>0</v>
      </c>
      <c r="H409" s="461">
        <f t="shared" si="308"/>
        <v>0</v>
      </c>
      <c r="I409" s="461">
        <f t="shared" si="308"/>
        <v>0</v>
      </c>
      <c r="J409" s="461">
        <f t="shared" si="308"/>
        <v>0</v>
      </c>
      <c r="K409" s="461">
        <f t="shared" si="308"/>
        <v>0</v>
      </c>
      <c r="L409" s="461">
        <f t="shared" si="308"/>
        <v>0</v>
      </c>
      <c r="M409" s="461">
        <f t="shared" si="308"/>
        <v>0</v>
      </c>
      <c r="N409" s="461">
        <f t="shared" si="308"/>
        <v>0</v>
      </c>
      <c r="O409" s="461">
        <f t="shared" si="308"/>
        <v>0</v>
      </c>
      <c r="P409" s="461">
        <f t="shared" si="308"/>
        <v>0</v>
      </c>
      <c r="Q409" s="461">
        <f t="shared" si="299"/>
        <v>0</v>
      </c>
      <c r="R409" s="461" t="e">
        <f t="shared" si="300"/>
        <v>#DIV/0!</v>
      </c>
      <c r="S409" s="461">
        <f t="shared" si="308"/>
        <v>0</v>
      </c>
      <c r="T409" s="461">
        <f t="shared" si="308"/>
        <v>0</v>
      </c>
      <c r="U409" s="461">
        <f t="shared" si="308"/>
        <v>0</v>
      </c>
      <c r="V409" s="461">
        <f t="shared" si="308"/>
        <v>0</v>
      </c>
      <c r="W409" s="461">
        <f t="shared" si="308"/>
        <v>0</v>
      </c>
      <c r="X409" s="461">
        <f t="shared" si="308"/>
        <v>0</v>
      </c>
      <c r="Y409" s="461">
        <f t="shared" si="308"/>
        <v>0</v>
      </c>
      <c r="Z409" s="461">
        <f t="shared" si="308"/>
        <v>0</v>
      </c>
      <c r="AA409" s="461">
        <f t="shared" si="308"/>
        <v>0</v>
      </c>
      <c r="AB409" s="461">
        <f t="shared" si="308"/>
        <v>0</v>
      </c>
      <c r="AC409" s="461">
        <f t="shared" si="308"/>
        <v>0</v>
      </c>
      <c r="AD409" s="461">
        <f t="shared" si="308"/>
        <v>0</v>
      </c>
      <c r="AE409" s="461">
        <f t="shared" si="308"/>
        <v>0</v>
      </c>
      <c r="AF409" s="461">
        <f t="shared" si="308"/>
        <v>0</v>
      </c>
      <c r="AG409" s="461">
        <f t="shared" si="301"/>
        <v>0</v>
      </c>
      <c r="AH409" s="461" t="e">
        <f t="shared" si="302"/>
        <v>#DIV/0!</v>
      </c>
      <c r="AI409" s="461"/>
      <c r="AJ409" s="461">
        <f t="shared" si="308"/>
        <v>0</v>
      </c>
      <c r="AK409" s="461">
        <f t="shared" si="308"/>
        <v>0</v>
      </c>
      <c r="AL409" s="461">
        <f t="shared" si="308"/>
        <v>0</v>
      </c>
      <c r="AM409" s="461">
        <f t="shared" si="308"/>
        <v>0</v>
      </c>
      <c r="AN409" s="461">
        <f t="shared" si="308"/>
        <v>0</v>
      </c>
      <c r="AO409" s="461">
        <f t="shared" si="308"/>
        <v>0</v>
      </c>
      <c r="AP409" s="461">
        <f t="shared" si="308"/>
        <v>0</v>
      </c>
      <c r="AQ409" s="461">
        <f t="shared" si="308"/>
        <v>0</v>
      </c>
      <c r="AR409" s="461">
        <f t="shared" si="308"/>
        <v>0</v>
      </c>
      <c r="AS409" s="461">
        <f t="shared" si="308"/>
        <v>0</v>
      </c>
      <c r="AT409" s="461">
        <f t="shared" si="308"/>
        <v>0</v>
      </c>
      <c r="AU409" s="461">
        <f t="shared" si="308"/>
        <v>0</v>
      </c>
      <c r="AV409" s="461">
        <f t="shared" si="303"/>
        <v>0</v>
      </c>
      <c r="AW409" s="461" t="e">
        <f t="shared" si="304"/>
        <v>#DIV/0!</v>
      </c>
      <c r="AX409" s="461">
        <f t="shared" si="308"/>
        <v>0</v>
      </c>
      <c r="AY409" s="461">
        <f t="shared" si="308"/>
        <v>0</v>
      </c>
      <c r="AZ409" s="461">
        <f t="shared" si="308"/>
        <v>0</v>
      </c>
      <c r="BA409" s="461">
        <f t="shared" si="308"/>
        <v>0</v>
      </c>
      <c r="BB409" s="461">
        <f t="shared" si="308"/>
        <v>0</v>
      </c>
      <c r="BC409" s="461">
        <f t="shared" si="308"/>
        <v>0</v>
      </c>
      <c r="BD409" s="461">
        <f t="shared" si="308"/>
        <v>0</v>
      </c>
      <c r="BE409" s="461">
        <f t="shared" si="308"/>
        <v>0</v>
      </c>
      <c r="BF409" s="461">
        <f t="shared" si="308"/>
        <v>0</v>
      </c>
      <c r="BG409" s="461">
        <f t="shared" si="308"/>
        <v>0</v>
      </c>
      <c r="BH409" s="461">
        <f t="shared" si="308"/>
        <v>0</v>
      </c>
      <c r="BI409" s="461">
        <f t="shared" si="308"/>
        <v>0</v>
      </c>
      <c r="BJ409" s="461">
        <f t="shared" si="308"/>
        <v>0</v>
      </c>
      <c r="BK409" s="461">
        <f t="shared" si="308"/>
        <v>0</v>
      </c>
      <c r="BL409" s="461">
        <f t="shared" si="308"/>
        <v>0</v>
      </c>
      <c r="BM409" s="461">
        <f t="shared" si="308"/>
        <v>0</v>
      </c>
      <c r="BN409" s="461">
        <f t="shared" si="308"/>
        <v>0</v>
      </c>
      <c r="BO409" s="461">
        <f t="shared" si="308"/>
        <v>0</v>
      </c>
      <c r="BP409" s="461">
        <f t="shared" ref="BP409:BQ409" si="309">BP410+BP412+BP414+BP416+BP418+BP420+BP422+BP424+BP426+BP428+BP430+BP432+BP434+BP436+BP438+BP440+BP442+BP444+BP446</f>
        <v>0</v>
      </c>
      <c r="BQ409" s="461">
        <f t="shared" si="309"/>
        <v>0</v>
      </c>
      <c r="BR409" s="287"/>
      <c r="BS409" s="287"/>
      <c r="BT409" s="287"/>
      <c r="BU409" s="287"/>
      <c r="BV409" s="287"/>
      <c r="BW409" s="287"/>
      <c r="BX409" s="287"/>
      <c r="BY409" s="287"/>
    </row>
    <row r="410" spans="1:77" s="21" customFormat="1" x14ac:dyDescent="0.25">
      <c r="A410" s="257">
        <v>1</v>
      </c>
      <c r="B410" s="42" t="s">
        <v>20</v>
      </c>
      <c r="C410" s="40"/>
      <c r="D410" s="201">
        <v>0</v>
      </c>
      <c r="E410" s="201">
        <v>0</v>
      </c>
      <c r="F410" s="186">
        <f t="shared" si="286"/>
        <v>0</v>
      </c>
      <c r="G410" s="186">
        <f t="shared" si="287"/>
        <v>0</v>
      </c>
      <c r="H410" s="202">
        <v>0</v>
      </c>
      <c r="I410" s="201">
        <v>0</v>
      </c>
      <c r="J410" s="201">
        <v>0</v>
      </c>
      <c r="K410" s="201">
        <v>0</v>
      </c>
      <c r="L410" s="201">
        <v>0</v>
      </c>
      <c r="M410" s="201">
        <v>0</v>
      </c>
      <c r="N410" s="201">
        <v>0</v>
      </c>
      <c r="O410" s="201">
        <v>0</v>
      </c>
      <c r="P410" s="186">
        <f t="shared" si="288"/>
        <v>0</v>
      </c>
      <c r="Q410" s="186">
        <f t="shared" si="299"/>
        <v>0</v>
      </c>
      <c r="R410" s="684" t="e">
        <f t="shared" si="300"/>
        <v>#DIV/0!</v>
      </c>
      <c r="S410" s="201">
        <v>0</v>
      </c>
      <c r="T410" s="201">
        <v>0</v>
      </c>
      <c r="U410" s="201">
        <v>0</v>
      </c>
      <c r="V410" s="186">
        <f t="shared" si="289"/>
        <v>0</v>
      </c>
      <c r="W410" s="186">
        <f t="shared" si="290"/>
        <v>0</v>
      </c>
      <c r="X410" s="201">
        <v>0</v>
      </c>
      <c r="Y410" s="201">
        <v>0</v>
      </c>
      <c r="Z410" s="201">
        <v>0</v>
      </c>
      <c r="AA410" s="201">
        <v>0</v>
      </c>
      <c r="AB410" s="201">
        <v>0</v>
      </c>
      <c r="AC410" s="201">
        <v>0</v>
      </c>
      <c r="AD410" s="201">
        <v>0</v>
      </c>
      <c r="AE410" s="201">
        <v>0</v>
      </c>
      <c r="AF410" s="186">
        <f t="shared" si="291"/>
        <v>0</v>
      </c>
      <c r="AG410" s="186">
        <f t="shared" si="301"/>
        <v>0</v>
      </c>
      <c r="AH410" s="256" t="e">
        <f t="shared" si="302"/>
        <v>#DIV/0!</v>
      </c>
      <c r="AI410" s="700"/>
      <c r="AJ410" s="207">
        <f t="shared" si="292"/>
        <v>0</v>
      </c>
      <c r="AK410" s="425"/>
      <c r="AL410" s="186">
        <f t="shared" si="293"/>
        <v>0</v>
      </c>
      <c r="AM410" s="186">
        <f t="shared" si="294"/>
        <v>0</v>
      </c>
      <c r="AN410" s="201">
        <v>0</v>
      </c>
      <c r="AO410" s="201">
        <v>0</v>
      </c>
      <c r="AP410" s="201">
        <v>0</v>
      </c>
      <c r="AQ410" s="201">
        <v>0</v>
      </c>
      <c r="AR410" s="201">
        <v>0</v>
      </c>
      <c r="AS410" s="201">
        <v>0</v>
      </c>
      <c r="AT410" s="201">
        <v>0</v>
      </c>
      <c r="AU410" s="244">
        <v>0</v>
      </c>
      <c r="AV410" s="186">
        <f t="shared" si="303"/>
        <v>0</v>
      </c>
      <c r="AW410" s="277" t="e">
        <f t="shared" si="304"/>
        <v>#DIV/0!</v>
      </c>
      <c r="AX410" s="186">
        <f t="shared" si="295"/>
        <v>0</v>
      </c>
      <c r="AY410" s="186">
        <f t="shared" si="296"/>
        <v>0</v>
      </c>
      <c r="AZ410" s="201">
        <v>0</v>
      </c>
      <c r="BA410" s="201">
        <v>0</v>
      </c>
      <c r="BB410" s="201">
        <v>0</v>
      </c>
      <c r="BC410" s="201">
        <v>0</v>
      </c>
      <c r="BD410" s="201">
        <v>0</v>
      </c>
      <c r="BE410" s="201">
        <v>0</v>
      </c>
      <c r="BF410" s="201">
        <v>0</v>
      </c>
      <c r="BG410" s="201">
        <v>0</v>
      </c>
      <c r="BH410" s="186">
        <f t="shared" si="297"/>
        <v>0</v>
      </c>
      <c r="BI410" s="186">
        <f t="shared" si="298"/>
        <v>0</v>
      </c>
      <c r="BJ410" s="201">
        <v>0</v>
      </c>
      <c r="BK410" s="201">
        <v>0</v>
      </c>
      <c r="BL410" s="201">
        <v>0</v>
      </c>
      <c r="BM410" s="201">
        <v>0</v>
      </c>
      <c r="BN410" s="201">
        <v>0</v>
      </c>
      <c r="BO410" s="201">
        <v>0</v>
      </c>
      <c r="BP410" s="201">
        <v>0</v>
      </c>
      <c r="BQ410" s="405">
        <v>0</v>
      </c>
      <c r="BR410" s="287"/>
      <c r="BS410" s="287"/>
      <c r="BT410" s="287"/>
      <c r="BU410" s="287"/>
      <c r="BV410" s="287"/>
      <c r="BW410" s="287"/>
      <c r="BX410" s="287"/>
      <c r="BY410" s="287"/>
    </row>
    <row r="411" spans="1:77" s="21" customFormat="1" hidden="1" x14ac:dyDescent="0.25">
      <c r="A411" s="23"/>
      <c r="B411" s="19"/>
      <c r="C411" s="40"/>
      <c r="D411" s="201"/>
      <c r="E411" s="201"/>
      <c r="F411" s="186">
        <f t="shared" si="286"/>
        <v>0</v>
      </c>
      <c r="G411" s="186">
        <f t="shared" si="287"/>
        <v>0</v>
      </c>
      <c r="H411" s="202"/>
      <c r="I411" s="201"/>
      <c r="J411" s="201"/>
      <c r="K411" s="201"/>
      <c r="L411" s="201"/>
      <c r="M411" s="201"/>
      <c r="N411" s="201"/>
      <c r="O411" s="201"/>
      <c r="P411" s="186">
        <f t="shared" si="288"/>
        <v>0</v>
      </c>
      <c r="Q411" s="186">
        <f t="shared" si="299"/>
        <v>0</v>
      </c>
      <c r="R411" s="684" t="e">
        <f t="shared" si="300"/>
        <v>#DIV/0!</v>
      </c>
      <c r="S411" s="201"/>
      <c r="T411" s="201"/>
      <c r="U411" s="201"/>
      <c r="V411" s="186">
        <f t="shared" si="289"/>
        <v>0</v>
      </c>
      <c r="W411" s="186">
        <f t="shared" si="290"/>
        <v>0</v>
      </c>
      <c r="X411" s="201"/>
      <c r="Y411" s="201"/>
      <c r="Z411" s="201"/>
      <c r="AA411" s="201"/>
      <c r="AB411" s="201"/>
      <c r="AC411" s="201"/>
      <c r="AD411" s="201"/>
      <c r="AE411" s="201"/>
      <c r="AF411" s="186">
        <f t="shared" si="291"/>
        <v>0</v>
      </c>
      <c r="AG411" s="186">
        <f t="shared" si="301"/>
        <v>0</v>
      </c>
      <c r="AH411" s="256" t="e">
        <f t="shared" si="302"/>
        <v>#DIV/0!</v>
      </c>
      <c r="AI411" s="700"/>
      <c r="AJ411" s="207">
        <f t="shared" si="292"/>
        <v>0</v>
      </c>
      <c r="AK411" s="425"/>
      <c r="AL411" s="186">
        <f t="shared" si="293"/>
        <v>0</v>
      </c>
      <c r="AM411" s="186">
        <f t="shared" si="294"/>
        <v>0</v>
      </c>
      <c r="AN411" s="201"/>
      <c r="AO411" s="201"/>
      <c r="AP411" s="201"/>
      <c r="AQ411" s="201"/>
      <c r="AR411" s="201"/>
      <c r="AS411" s="201"/>
      <c r="AT411" s="201"/>
      <c r="AU411" s="244"/>
      <c r="AV411" s="186">
        <f t="shared" si="303"/>
        <v>0</v>
      </c>
      <c r="AW411" s="277" t="e">
        <f t="shared" si="304"/>
        <v>#DIV/0!</v>
      </c>
      <c r="AX411" s="186">
        <f t="shared" si="295"/>
        <v>0</v>
      </c>
      <c r="AY411" s="186">
        <f t="shared" si="296"/>
        <v>0</v>
      </c>
      <c r="AZ411" s="201"/>
      <c r="BA411" s="201"/>
      <c r="BB411" s="201"/>
      <c r="BC411" s="201"/>
      <c r="BD411" s="201"/>
      <c r="BE411" s="201"/>
      <c r="BF411" s="201"/>
      <c r="BG411" s="201"/>
      <c r="BH411" s="186">
        <f t="shared" si="297"/>
        <v>0</v>
      </c>
      <c r="BI411" s="186">
        <f t="shared" si="298"/>
        <v>0</v>
      </c>
      <c r="BJ411" s="201"/>
      <c r="BK411" s="201"/>
      <c r="BL411" s="201"/>
      <c r="BM411" s="201"/>
      <c r="BN411" s="201"/>
      <c r="BO411" s="201"/>
      <c r="BP411" s="201"/>
      <c r="BQ411" s="405"/>
      <c r="BR411" s="413"/>
      <c r="BS411" s="413"/>
      <c r="BT411" s="413"/>
      <c r="BU411" s="413"/>
      <c r="BV411" s="413"/>
      <c r="BW411" s="413"/>
      <c r="BX411" s="413"/>
      <c r="BY411" s="413"/>
    </row>
    <row r="412" spans="1:77" s="21" customFormat="1" x14ac:dyDescent="0.25">
      <c r="A412" s="257">
        <v>2</v>
      </c>
      <c r="B412" s="42" t="s">
        <v>21</v>
      </c>
      <c r="C412" s="40"/>
      <c r="D412" s="201">
        <v>0</v>
      </c>
      <c r="E412" s="201">
        <v>0</v>
      </c>
      <c r="F412" s="186">
        <f t="shared" si="286"/>
        <v>0</v>
      </c>
      <c r="G412" s="186">
        <f t="shared" si="287"/>
        <v>0</v>
      </c>
      <c r="H412" s="202">
        <v>0</v>
      </c>
      <c r="I412" s="201">
        <v>0</v>
      </c>
      <c r="J412" s="201">
        <v>0</v>
      </c>
      <c r="K412" s="201">
        <v>0</v>
      </c>
      <c r="L412" s="201">
        <v>0</v>
      </c>
      <c r="M412" s="201">
        <v>0</v>
      </c>
      <c r="N412" s="201">
        <v>0</v>
      </c>
      <c r="O412" s="201">
        <v>0</v>
      </c>
      <c r="P412" s="186">
        <f t="shared" si="288"/>
        <v>0</v>
      </c>
      <c r="Q412" s="186">
        <f t="shared" si="299"/>
        <v>0</v>
      </c>
      <c r="R412" s="684" t="e">
        <f t="shared" si="300"/>
        <v>#DIV/0!</v>
      </c>
      <c r="S412" s="201">
        <v>0</v>
      </c>
      <c r="T412" s="201">
        <v>0</v>
      </c>
      <c r="U412" s="201">
        <v>0</v>
      </c>
      <c r="V412" s="186">
        <f t="shared" si="289"/>
        <v>0</v>
      </c>
      <c r="W412" s="186">
        <f t="shared" si="290"/>
        <v>0</v>
      </c>
      <c r="X412" s="201">
        <v>0</v>
      </c>
      <c r="Y412" s="201">
        <v>0</v>
      </c>
      <c r="Z412" s="201">
        <v>0</v>
      </c>
      <c r="AA412" s="201">
        <v>0</v>
      </c>
      <c r="AB412" s="201">
        <v>0</v>
      </c>
      <c r="AC412" s="201">
        <v>0</v>
      </c>
      <c r="AD412" s="201">
        <v>0</v>
      </c>
      <c r="AE412" s="201">
        <v>0</v>
      </c>
      <c r="AF412" s="186">
        <f t="shared" si="291"/>
        <v>0</v>
      </c>
      <c r="AG412" s="186">
        <f t="shared" si="301"/>
        <v>0</v>
      </c>
      <c r="AH412" s="256" t="e">
        <f t="shared" si="302"/>
        <v>#DIV/0!</v>
      </c>
      <c r="AI412" s="700"/>
      <c r="AJ412" s="207">
        <f t="shared" si="292"/>
        <v>0</v>
      </c>
      <c r="AK412" s="425"/>
      <c r="AL412" s="186">
        <f t="shared" si="293"/>
        <v>0</v>
      </c>
      <c r="AM412" s="186">
        <f t="shared" si="294"/>
        <v>0</v>
      </c>
      <c r="AN412" s="201">
        <v>0</v>
      </c>
      <c r="AO412" s="201">
        <v>0</v>
      </c>
      <c r="AP412" s="201">
        <v>0</v>
      </c>
      <c r="AQ412" s="201">
        <v>0</v>
      </c>
      <c r="AR412" s="201">
        <v>0</v>
      </c>
      <c r="AS412" s="201">
        <v>0</v>
      </c>
      <c r="AT412" s="201">
        <v>0</v>
      </c>
      <c r="AU412" s="244">
        <v>0</v>
      </c>
      <c r="AV412" s="186">
        <f t="shared" si="303"/>
        <v>0</v>
      </c>
      <c r="AW412" s="277" t="e">
        <f t="shared" si="304"/>
        <v>#DIV/0!</v>
      </c>
      <c r="AX412" s="186">
        <f t="shared" si="295"/>
        <v>0</v>
      </c>
      <c r="AY412" s="186">
        <f t="shared" si="296"/>
        <v>0</v>
      </c>
      <c r="AZ412" s="201">
        <v>0</v>
      </c>
      <c r="BA412" s="201">
        <v>0</v>
      </c>
      <c r="BB412" s="201">
        <v>0</v>
      </c>
      <c r="BC412" s="201">
        <v>0</v>
      </c>
      <c r="BD412" s="201">
        <v>0</v>
      </c>
      <c r="BE412" s="201">
        <v>0</v>
      </c>
      <c r="BF412" s="201">
        <v>0</v>
      </c>
      <c r="BG412" s="201">
        <v>0</v>
      </c>
      <c r="BH412" s="186">
        <f t="shared" si="297"/>
        <v>0</v>
      </c>
      <c r="BI412" s="186">
        <f t="shared" si="298"/>
        <v>0</v>
      </c>
      <c r="BJ412" s="201">
        <v>0</v>
      </c>
      <c r="BK412" s="201">
        <v>0</v>
      </c>
      <c r="BL412" s="201">
        <v>0</v>
      </c>
      <c r="BM412" s="201">
        <v>0</v>
      </c>
      <c r="BN412" s="201">
        <v>0</v>
      </c>
      <c r="BO412" s="201">
        <v>0</v>
      </c>
      <c r="BP412" s="201">
        <v>0</v>
      </c>
      <c r="BQ412" s="405">
        <v>0</v>
      </c>
      <c r="BR412" s="287"/>
      <c r="BS412" s="287"/>
      <c r="BT412" s="287"/>
      <c r="BU412" s="287"/>
      <c r="BV412" s="287"/>
      <c r="BW412" s="287"/>
      <c r="BX412" s="287"/>
      <c r="BY412" s="287"/>
    </row>
    <row r="413" spans="1:77" s="21" customFormat="1" hidden="1" x14ac:dyDescent="0.25">
      <c r="A413" s="23"/>
      <c r="B413" s="19"/>
      <c r="C413" s="40"/>
      <c r="D413" s="201"/>
      <c r="E413" s="201"/>
      <c r="F413" s="186">
        <f t="shared" si="286"/>
        <v>0</v>
      </c>
      <c r="G413" s="186">
        <f t="shared" si="287"/>
        <v>0</v>
      </c>
      <c r="H413" s="202"/>
      <c r="I413" s="201"/>
      <c r="J413" s="201"/>
      <c r="K413" s="201"/>
      <c r="L413" s="201"/>
      <c r="M413" s="201"/>
      <c r="N413" s="201"/>
      <c r="O413" s="201"/>
      <c r="P413" s="186">
        <f t="shared" si="288"/>
        <v>0</v>
      </c>
      <c r="Q413" s="186">
        <f t="shared" si="299"/>
        <v>0</v>
      </c>
      <c r="R413" s="684" t="e">
        <f t="shared" si="300"/>
        <v>#DIV/0!</v>
      </c>
      <c r="S413" s="201"/>
      <c r="T413" s="201"/>
      <c r="U413" s="201"/>
      <c r="V413" s="186">
        <f t="shared" si="289"/>
        <v>0</v>
      </c>
      <c r="W413" s="186">
        <f t="shared" si="290"/>
        <v>0</v>
      </c>
      <c r="X413" s="201"/>
      <c r="Y413" s="201"/>
      <c r="Z413" s="201"/>
      <c r="AA413" s="201"/>
      <c r="AB413" s="201"/>
      <c r="AC413" s="201"/>
      <c r="AD413" s="201"/>
      <c r="AE413" s="201"/>
      <c r="AF413" s="186">
        <f t="shared" si="291"/>
        <v>0</v>
      </c>
      <c r="AG413" s="186">
        <f t="shared" si="301"/>
        <v>0</v>
      </c>
      <c r="AH413" s="256" t="e">
        <f t="shared" si="302"/>
        <v>#DIV/0!</v>
      </c>
      <c r="AI413" s="700"/>
      <c r="AJ413" s="207">
        <f t="shared" si="292"/>
        <v>0</v>
      </c>
      <c r="AK413" s="425"/>
      <c r="AL413" s="186">
        <f t="shared" si="293"/>
        <v>0</v>
      </c>
      <c r="AM413" s="186">
        <f t="shared" si="294"/>
        <v>0</v>
      </c>
      <c r="AN413" s="201"/>
      <c r="AO413" s="201"/>
      <c r="AP413" s="201"/>
      <c r="AQ413" s="201"/>
      <c r="AR413" s="201"/>
      <c r="AS413" s="201"/>
      <c r="AT413" s="201"/>
      <c r="AU413" s="244"/>
      <c r="AV413" s="186">
        <f t="shared" si="303"/>
        <v>0</v>
      </c>
      <c r="AW413" s="277" t="e">
        <f t="shared" si="304"/>
        <v>#DIV/0!</v>
      </c>
      <c r="AX413" s="186">
        <f t="shared" si="295"/>
        <v>0</v>
      </c>
      <c r="AY413" s="186">
        <f t="shared" si="296"/>
        <v>0</v>
      </c>
      <c r="AZ413" s="201"/>
      <c r="BA413" s="201"/>
      <c r="BB413" s="201"/>
      <c r="BC413" s="201"/>
      <c r="BD413" s="201"/>
      <c r="BE413" s="201"/>
      <c r="BF413" s="201"/>
      <c r="BG413" s="201"/>
      <c r="BH413" s="186">
        <f t="shared" si="297"/>
        <v>0</v>
      </c>
      <c r="BI413" s="186">
        <f t="shared" si="298"/>
        <v>0</v>
      </c>
      <c r="BJ413" s="201"/>
      <c r="BK413" s="201"/>
      <c r="BL413" s="201"/>
      <c r="BM413" s="201"/>
      <c r="BN413" s="201"/>
      <c r="BO413" s="201"/>
      <c r="BP413" s="201"/>
      <c r="BQ413" s="405"/>
      <c r="BR413" s="413"/>
      <c r="BS413" s="413"/>
      <c r="BT413" s="413"/>
      <c r="BU413" s="413"/>
      <c r="BV413" s="413"/>
      <c r="BW413" s="413"/>
      <c r="BX413" s="413"/>
      <c r="BY413" s="413"/>
    </row>
    <row r="414" spans="1:77" s="21" customFormat="1" x14ac:dyDescent="0.25">
      <c r="A414" s="257">
        <v>3</v>
      </c>
      <c r="B414" s="42" t="s">
        <v>22</v>
      </c>
      <c r="C414" s="40"/>
      <c r="D414" s="201">
        <v>0</v>
      </c>
      <c r="E414" s="201">
        <v>0</v>
      </c>
      <c r="F414" s="186">
        <f t="shared" si="286"/>
        <v>0</v>
      </c>
      <c r="G414" s="186">
        <f t="shared" si="287"/>
        <v>0</v>
      </c>
      <c r="H414" s="202">
        <v>0</v>
      </c>
      <c r="I414" s="201">
        <v>0</v>
      </c>
      <c r="J414" s="201">
        <v>0</v>
      </c>
      <c r="K414" s="201">
        <v>0</v>
      </c>
      <c r="L414" s="201">
        <v>0</v>
      </c>
      <c r="M414" s="201">
        <v>0</v>
      </c>
      <c r="N414" s="201">
        <v>0</v>
      </c>
      <c r="O414" s="201">
        <v>0</v>
      </c>
      <c r="P414" s="186">
        <f t="shared" si="288"/>
        <v>0</v>
      </c>
      <c r="Q414" s="186">
        <f t="shared" si="299"/>
        <v>0</v>
      </c>
      <c r="R414" s="684" t="e">
        <f t="shared" si="300"/>
        <v>#DIV/0!</v>
      </c>
      <c r="S414" s="201">
        <v>0</v>
      </c>
      <c r="T414" s="201">
        <v>0</v>
      </c>
      <c r="U414" s="201">
        <v>0</v>
      </c>
      <c r="V414" s="186">
        <f t="shared" si="289"/>
        <v>0</v>
      </c>
      <c r="W414" s="186">
        <f t="shared" si="290"/>
        <v>0</v>
      </c>
      <c r="X414" s="201">
        <v>0</v>
      </c>
      <c r="Y414" s="201">
        <v>0</v>
      </c>
      <c r="Z414" s="201">
        <v>0</v>
      </c>
      <c r="AA414" s="201">
        <v>0</v>
      </c>
      <c r="AB414" s="201">
        <v>0</v>
      </c>
      <c r="AC414" s="201">
        <v>0</v>
      </c>
      <c r="AD414" s="201">
        <v>0</v>
      </c>
      <c r="AE414" s="201">
        <v>0</v>
      </c>
      <c r="AF414" s="186">
        <f t="shared" si="291"/>
        <v>0</v>
      </c>
      <c r="AG414" s="186">
        <f t="shared" si="301"/>
        <v>0</v>
      </c>
      <c r="AH414" s="256" t="e">
        <f t="shared" si="302"/>
        <v>#DIV/0!</v>
      </c>
      <c r="AI414" s="700"/>
      <c r="AJ414" s="207">
        <f t="shared" si="292"/>
        <v>0</v>
      </c>
      <c r="AK414" s="425"/>
      <c r="AL414" s="186">
        <f t="shared" si="293"/>
        <v>0</v>
      </c>
      <c r="AM414" s="186">
        <f t="shared" si="294"/>
        <v>0</v>
      </c>
      <c r="AN414" s="201">
        <v>0</v>
      </c>
      <c r="AO414" s="201">
        <v>0</v>
      </c>
      <c r="AP414" s="201">
        <v>0</v>
      </c>
      <c r="AQ414" s="201">
        <v>0</v>
      </c>
      <c r="AR414" s="201">
        <v>0</v>
      </c>
      <c r="AS414" s="201">
        <v>0</v>
      </c>
      <c r="AT414" s="201">
        <v>0</v>
      </c>
      <c r="AU414" s="244">
        <v>0</v>
      </c>
      <c r="AV414" s="186">
        <f t="shared" si="303"/>
        <v>0</v>
      </c>
      <c r="AW414" s="277" t="e">
        <f t="shared" si="304"/>
        <v>#DIV/0!</v>
      </c>
      <c r="AX414" s="186">
        <f t="shared" si="295"/>
        <v>0</v>
      </c>
      <c r="AY414" s="186">
        <f t="shared" si="296"/>
        <v>0</v>
      </c>
      <c r="AZ414" s="201">
        <v>0</v>
      </c>
      <c r="BA414" s="201">
        <v>0</v>
      </c>
      <c r="BB414" s="201">
        <v>0</v>
      </c>
      <c r="BC414" s="201">
        <v>0</v>
      </c>
      <c r="BD414" s="201">
        <v>0</v>
      </c>
      <c r="BE414" s="201">
        <v>0</v>
      </c>
      <c r="BF414" s="201">
        <v>0</v>
      </c>
      <c r="BG414" s="201">
        <v>0</v>
      </c>
      <c r="BH414" s="186">
        <f t="shared" si="297"/>
        <v>0</v>
      </c>
      <c r="BI414" s="186">
        <f t="shared" si="298"/>
        <v>0</v>
      </c>
      <c r="BJ414" s="201">
        <v>0</v>
      </c>
      <c r="BK414" s="201">
        <v>0</v>
      </c>
      <c r="BL414" s="201">
        <v>0</v>
      </c>
      <c r="BM414" s="201">
        <v>0</v>
      </c>
      <c r="BN414" s="201">
        <v>0</v>
      </c>
      <c r="BO414" s="201">
        <v>0</v>
      </c>
      <c r="BP414" s="201">
        <v>0</v>
      </c>
      <c r="BQ414" s="405">
        <v>0</v>
      </c>
      <c r="BR414" s="287"/>
      <c r="BS414" s="287"/>
      <c r="BT414" s="287"/>
      <c r="BU414" s="287"/>
      <c r="BV414" s="287"/>
      <c r="BW414" s="287"/>
      <c r="BX414" s="287"/>
      <c r="BY414" s="287"/>
    </row>
    <row r="415" spans="1:77" s="21" customFormat="1" hidden="1" x14ac:dyDescent="0.25">
      <c r="A415" s="23"/>
      <c r="B415" s="19"/>
      <c r="C415" s="40"/>
      <c r="D415" s="201"/>
      <c r="E415" s="201"/>
      <c r="F415" s="186">
        <f t="shared" si="286"/>
        <v>0</v>
      </c>
      <c r="G415" s="186">
        <f t="shared" si="287"/>
        <v>0</v>
      </c>
      <c r="H415" s="202"/>
      <c r="I415" s="201"/>
      <c r="J415" s="201"/>
      <c r="K415" s="201"/>
      <c r="L415" s="201"/>
      <c r="M415" s="201"/>
      <c r="N415" s="201"/>
      <c r="O415" s="201"/>
      <c r="P415" s="186">
        <f t="shared" si="288"/>
        <v>0</v>
      </c>
      <c r="Q415" s="186">
        <f t="shared" si="299"/>
        <v>0</v>
      </c>
      <c r="R415" s="684" t="e">
        <f t="shared" si="300"/>
        <v>#DIV/0!</v>
      </c>
      <c r="S415" s="201"/>
      <c r="T415" s="201"/>
      <c r="U415" s="201"/>
      <c r="V415" s="186">
        <f t="shared" si="289"/>
        <v>0</v>
      </c>
      <c r="W415" s="186">
        <f t="shared" si="290"/>
        <v>0</v>
      </c>
      <c r="X415" s="201"/>
      <c r="Y415" s="201"/>
      <c r="Z415" s="201"/>
      <c r="AA415" s="201"/>
      <c r="AB415" s="201"/>
      <c r="AC415" s="201"/>
      <c r="AD415" s="201"/>
      <c r="AE415" s="201"/>
      <c r="AF415" s="186">
        <f t="shared" si="291"/>
        <v>0</v>
      </c>
      <c r="AG415" s="186">
        <f t="shared" si="301"/>
        <v>0</v>
      </c>
      <c r="AH415" s="256" t="e">
        <f t="shared" si="302"/>
        <v>#DIV/0!</v>
      </c>
      <c r="AI415" s="700"/>
      <c r="AJ415" s="207">
        <f t="shared" si="292"/>
        <v>0</v>
      </c>
      <c r="AK415" s="425"/>
      <c r="AL415" s="186">
        <f t="shared" si="293"/>
        <v>0</v>
      </c>
      <c r="AM415" s="186">
        <f t="shared" si="294"/>
        <v>0</v>
      </c>
      <c r="AN415" s="201"/>
      <c r="AO415" s="201"/>
      <c r="AP415" s="201"/>
      <c r="AQ415" s="201"/>
      <c r="AR415" s="201"/>
      <c r="AS415" s="201"/>
      <c r="AT415" s="201"/>
      <c r="AU415" s="244"/>
      <c r="AV415" s="186">
        <f t="shared" si="303"/>
        <v>0</v>
      </c>
      <c r="AW415" s="277" t="e">
        <f t="shared" si="304"/>
        <v>#DIV/0!</v>
      </c>
      <c r="AX415" s="186">
        <f t="shared" si="295"/>
        <v>0</v>
      </c>
      <c r="AY415" s="186">
        <f t="shared" si="296"/>
        <v>0</v>
      </c>
      <c r="AZ415" s="201"/>
      <c r="BA415" s="201"/>
      <c r="BB415" s="201"/>
      <c r="BC415" s="201"/>
      <c r="BD415" s="201"/>
      <c r="BE415" s="201"/>
      <c r="BF415" s="201"/>
      <c r="BG415" s="201"/>
      <c r="BH415" s="186">
        <f t="shared" si="297"/>
        <v>0</v>
      </c>
      <c r="BI415" s="186">
        <f t="shared" si="298"/>
        <v>0</v>
      </c>
      <c r="BJ415" s="201"/>
      <c r="BK415" s="201"/>
      <c r="BL415" s="201"/>
      <c r="BM415" s="201"/>
      <c r="BN415" s="201"/>
      <c r="BO415" s="201"/>
      <c r="BP415" s="201"/>
      <c r="BQ415" s="405"/>
      <c r="BR415" s="413"/>
      <c r="BS415" s="413"/>
      <c r="BT415" s="413"/>
      <c r="BU415" s="413"/>
      <c r="BV415" s="413"/>
      <c r="BW415" s="413"/>
      <c r="BX415" s="413"/>
      <c r="BY415" s="413"/>
    </row>
    <row r="416" spans="1:77" s="21" customFormat="1" x14ac:dyDescent="0.25">
      <c r="A416" s="257">
        <v>4</v>
      </c>
      <c r="B416" s="42" t="s">
        <v>23</v>
      </c>
      <c r="C416" s="40"/>
      <c r="D416" s="201">
        <v>0</v>
      </c>
      <c r="E416" s="201">
        <v>0</v>
      </c>
      <c r="F416" s="186">
        <f t="shared" si="286"/>
        <v>0</v>
      </c>
      <c r="G416" s="186">
        <f t="shared" si="287"/>
        <v>0</v>
      </c>
      <c r="H416" s="202">
        <v>0</v>
      </c>
      <c r="I416" s="201">
        <v>0</v>
      </c>
      <c r="J416" s="201">
        <v>0</v>
      </c>
      <c r="K416" s="201">
        <v>0</v>
      </c>
      <c r="L416" s="201">
        <v>0</v>
      </c>
      <c r="M416" s="201">
        <v>0</v>
      </c>
      <c r="N416" s="201">
        <v>0</v>
      </c>
      <c r="O416" s="201">
        <v>0</v>
      </c>
      <c r="P416" s="186">
        <f t="shared" si="288"/>
        <v>0</v>
      </c>
      <c r="Q416" s="186">
        <f t="shared" si="299"/>
        <v>0</v>
      </c>
      <c r="R416" s="684" t="e">
        <f t="shared" si="300"/>
        <v>#DIV/0!</v>
      </c>
      <c r="S416" s="201">
        <v>0</v>
      </c>
      <c r="T416" s="201">
        <v>0</v>
      </c>
      <c r="U416" s="201">
        <v>0</v>
      </c>
      <c r="V416" s="186">
        <f t="shared" si="289"/>
        <v>0</v>
      </c>
      <c r="W416" s="186">
        <f t="shared" si="290"/>
        <v>0</v>
      </c>
      <c r="X416" s="201">
        <v>0</v>
      </c>
      <c r="Y416" s="201">
        <v>0</v>
      </c>
      <c r="Z416" s="201">
        <v>0</v>
      </c>
      <c r="AA416" s="201">
        <v>0</v>
      </c>
      <c r="AB416" s="201">
        <v>0</v>
      </c>
      <c r="AC416" s="201">
        <v>0</v>
      </c>
      <c r="AD416" s="201">
        <v>0</v>
      </c>
      <c r="AE416" s="201">
        <v>0</v>
      </c>
      <c r="AF416" s="186">
        <f t="shared" si="291"/>
        <v>0</v>
      </c>
      <c r="AG416" s="186">
        <f t="shared" si="301"/>
        <v>0</v>
      </c>
      <c r="AH416" s="256" t="e">
        <f t="shared" si="302"/>
        <v>#DIV/0!</v>
      </c>
      <c r="AI416" s="700"/>
      <c r="AJ416" s="207">
        <f t="shared" si="292"/>
        <v>0</v>
      </c>
      <c r="AK416" s="425"/>
      <c r="AL416" s="186">
        <f t="shared" si="293"/>
        <v>0</v>
      </c>
      <c r="AM416" s="186">
        <f t="shared" si="294"/>
        <v>0</v>
      </c>
      <c r="AN416" s="201">
        <v>0</v>
      </c>
      <c r="AO416" s="201">
        <v>0</v>
      </c>
      <c r="AP416" s="201">
        <v>0</v>
      </c>
      <c r="AQ416" s="201">
        <v>0</v>
      </c>
      <c r="AR416" s="201">
        <v>0</v>
      </c>
      <c r="AS416" s="201">
        <v>0</v>
      </c>
      <c r="AT416" s="201">
        <v>0</v>
      </c>
      <c r="AU416" s="244">
        <v>0</v>
      </c>
      <c r="AV416" s="186">
        <f t="shared" si="303"/>
        <v>0</v>
      </c>
      <c r="AW416" s="277" t="e">
        <f t="shared" si="304"/>
        <v>#DIV/0!</v>
      </c>
      <c r="AX416" s="186">
        <f t="shared" si="295"/>
        <v>0</v>
      </c>
      <c r="AY416" s="186">
        <f t="shared" si="296"/>
        <v>0</v>
      </c>
      <c r="AZ416" s="201">
        <v>0</v>
      </c>
      <c r="BA416" s="201">
        <v>0</v>
      </c>
      <c r="BB416" s="201">
        <v>0</v>
      </c>
      <c r="BC416" s="201">
        <v>0</v>
      </c>
      <c r="BD416" s="201">
        <v>0</v>
      </c>
      <c r="BE416" s="201">
        <v>0</v>
      </c>
      <c r="BF416" s="201">
        <v>0</v>
      </c>
      <c r="BG416" s="201">
        <v>0</v>
      </c>
      <c r="BH416" s="186">
        <f t="shared" si="297"/>
        <v>0</v>
      </c>
      <c r="BI416" s="186">
        <f t="shared" si="298"/>
        <v>0</v>
      </c>
      <c r="BJ416" s="201">
        <v>0</v>
      </c>
      <c r="BK416" s="201">
        <v>0</v>
      </c>
      <c r="BL416" s="201">
        <v>0</v>
      </c>
      <c r="BM416" s="201">
        <v>0</v>
      </c>
      <c r="BN416" s="201">
        <v>0</v>
      </c>
      <c r="BO416" s="201">
        <v>0</v>
      </c>
      <c r="BP416" s="201">
        <v>0</v>
      </c>
      <c r="BQ416" s="405">
        <v>0</v>
      </c>
      <c r="BR416" s="287"/>
      <c r="BS416" s="287"/>
      <c r="BT416" s="287"/>
      <c r="BU416" s="287"/>
      <c r="BV416" s="287"/>
      <c r="BW416" s="287"/>
      <c r="BX416" s="287"/>
      <c r="BY416" s="287"/>
    </row>
    <row r="417" spans="1:77" s="21" customFormat="1" hidden="1" x14ac:dyDescent="0.25">
      <c r="A417" s="23"/>
      <c r="B417" s="19"/>
      <c r="C417" s="40"/>
      <c r="D417" s="201"/>
      <c r="E417" s="201"/>
      <c r="F417" s="186">
        <f t="shared" si="286"/>
        <v>0</v>
      </c>
      <c r="G417" s="186">
        <f t="shared" si="287"/>
        <v>0</v>
      </c>
      <c r="H417" s="202"/>
      <c r="I417" s="201"/>
      <c r="J417" s="201"/>
      <c r="K417" s="201"/>
      <c r="L417" s="201"/>
      <c r="M417" s="201"/>
      <c r="N417" s="201"/>
      <c r="O417" s="201"/>
      <c r="P417" s="186">
        <f t="shared" si="288"/>
        <v>0</v>
      </c>
      <c r="Q417" s="186">
        <f t="shared" si="299"/>
        <v>0</v>
      </c>
      <c r="R417" s="684" t="e">
        <f t="shared" si="300"/>
        <v>#DIV/0!</v>
      </c>
      <c r="S417" s="201"/>
      <c r="T417" s="201"/>
      <c r="U417" s="201"/>
      <c r="V417" s="186">
        <f t="shared" si="289"/>
        <v>0</v>
      </c>
      <c r="W417" s="186">
        <f t="shared" si="290"/>
        <v>0</v>
      </c>
      <c r="X417" s="201"/>
      <c r="Y417" s="201"/>
      <c r="Z417" s="201"/>
      <c r="AA417" s="201"/>
      <c r="AB417" s="201"/>
      <c r="AC417" s="201"/>
      <c r="AD417" s="201"/>
      <c r="AE417" s="201"/>
      <c r="AF417" s="186">
        <f t="shared" si="291"/>
        <v>0</v>
      </c>
      <c r="AG417" s="186">
        <f t="shared" si="301"/>
        <v>0</v>
      </c>
      <c r="AH417" s="256" t="e">
        <f t="shared" si="302"/>
        <v>#DIV/0!</v>
      </c>
      <c r="AI417" s="700"/>
      <c r="AJ417" s="207">
        <f t="shared" si="292"/>
        <v>0</v>
      </c>
      <c r="AK417" s="425"/>
      <c r="AL417" s="186">
        <f t="shared" si="293"/>
        <v>0</v>
      </c>
      <c r="AM417" s="186">
        <f t="shared" si="294"/>
        <v>0</v>
      </c>
      <c r="AN417" s="201"/>
      <c r="AO417" s="201"/>
      <c r="AP417" s="201"/>
      <c r="AQ417" s="201"/>
      <c r="AR417" s="201"/>
      <c r="AS417" s="201"/>
      <c r="AT417" s="201"/>
      <c r="AU417" s="244"/>
      <c r="AV417" s="186">
        <f t="shared" si="303"/>
        <v>0</v>
      </c>
      <c r="AW417" s="277" t="e">
        <f t="shared" si="304"/>
        <v>#DIV/0!</v>
      </c>
      <c r="AX417" s="186">
        <f t="shared" si="295"/>
        <v>0</v>
      </c>
      <c r="AY417" s="186">
        <f t="shared" si="296"/>
        <v>0</v>
      </c>
      <c r="AZ417" s="201"/>
      <c r="BA417" s="201"/>
      <c r="BB417" s="201"/>
      <c r="BC417" s="201"/>
      <c r="BD417" s="201"/>
      <c r="BE417" s="201"/>
      <c r="BF417" s="201"/>
      <c r="BG417" s="201"/>
      <c r="BH417" s="186">
        <f t="shared" si="297"/>
        <v>0</v>
      </c>
      <c r="BI417" s="186">
        <f t="shared" si="298"/>
        <v>0</v>
      </c>
      <c r="BJ417" s="201"/>
      <c r="BK417" s="201"/>
      <c r="BL417" s="201"/>
      <c r="BM417" s="201"/>
      <c r="BN417" s="201"/>
      <c r="BO417" s="201"/>
      <c r="BP417" s="201"/>
      <c r="BQ417" s="405"/>
      <c r="BR417" s="413"/>
      <c r="BS417" s="413"/>
      <c r="BT417" s="413"/>
      <c r="BU417" s="413"/>
      <c r="BV417" s="413"/>
      <c r="BW417" s="413"/>
      <c r="BX417" s="413"/>
      <c r="BY417" s="413"/>
    </row>
    <row r="418" spans="1:77" s="21" customFormat="1" x14ac:dyDescent="0.25">
      <c r="A418" s="257">
        <v>5</v>
      </c>
      <c r="B418" s="42" t="s">
        <v>46</v>
      </c>
      <c r="C418" s="40"/>
      <c r="D418" s="201">
        <v>0</v>
      </c>
      <c r="E418" s="201">
        <v>0</v>
      </c>
      <c r="F418" s="186">
        <f t="shared" si="286"/>
        <v>0</v>
      </c>
      <c r="G418" s="186">
        <f t="shared" si="287"/>
        <v>0</v>
      </c>
      <c r="H418" s="202">
        <v>0</v>
      </c>
      <c r="I418" s="201">
        <v>0</v>
      </c>
      <c r="J418" s="201">
        <v>0</v>
      </c>
      <c r="K418" s="201">
        <v>0</v>
      </c>
      <c r="L418" s="201">
        <v>0</v>
      </c>
      <c r="M418" s="201">
        <v>0</v>
      </c>
      <c r="N418" s="201">
        <v>0</v>
      </c>
      <c r="O418" s="201">
        <v>0</v>
      </c>
      <c r="P418" s="186">
        <f t="shared" si="288"/>
        <v>0</v>
      </c>
      <c r="Q418" s="186">
        <f t="shared" si="299"/>
        <v>0</v>
      </c>
      <c r="R418" s="684" t="e">
        <f t="shared" si="300"/>
        <v>#DIV/0!</v>
      </c>
      <c r="S418" s="201">
        <v>0</v>
      </c>
      <c r="T418" s="201">
        <v>0</v>
      </c>
      <c r="U418" s="201">
        <v>0</v>
      </c>
      <c r="V418" s="186">
        <f t="shared" si="289"/>
        <v>0</v>
      </c>
      <c r="W418" s="186">
        <f t="shared" si="290"/>
        <v>0</v>
      </c>
      <c r="X418" s="201">
        <v>0</v>
      </c>
      <c r="Y418" s="201">
        <v>0</v>
      </c>
      <c r="Z418" s="201">
        <v>0</v>
      </c>
      <c r="AA418" s="201">
        <v>0</v>
      </c>
      <c r="AB418" s="201">
        <v>0</v>
      </c>
      <c r="AC418" s="201">
        <v>0</v>
      </c>
      <c r="AD418" s="201">
        <v>0</v>
      </c>
      <c r="AE418" s="201">
        <v>0</v>
      </c>
      <c r="AF418" s="186">
        <f t="shared" si="291"/>
        <v>0</v>
      </c>
      <c r="AG418" s="186">
        <f t="shared" si="301"/>
        <v>0</v>
      </c>
      <c r="AH418" s="256" t="e">
        <f t="shared" si="302"/>
        <v>#DIV/0!</v>
      </c>
      <c r="AI418" s="700"/>
      <c r="AJ418" s="207">
        <f t="shared" si="292"/>
        <v>0</v>
      </c>
      <c r="AK418" s="425"/>
      <c r="AL418" s="186">
        <f t="shared" si="293"/>
        <v>0</v>
      </c>
      <c r="AM418" s="186">
        <f t="shared" si="294"/>
        <v>0</v>
      </c>
      <c r="AN418" s="201">
        <v>0</v>
      </c>
      <c r="AO418" s="201">
        <v>0</v>
      </c>
      <c r="AP418" s="201">
        <v>0</v>
      </c>
      <c r="AQ418" s="201">
        <v>0</v>
      </c>
      <c r="AR418" s="201">
        <v>0</v>
      </c>
      <c r="AS418" s="201">
        <v>0</v>
      </c>
      <c r="AT418" s="201">
        <v>0</v>
      </c>
      <c r="AU418" s="244">
        <v>0</v>
      </c>
      <c r="AV418" s="186">
        <f t="shared" si="303"/>
        <v>0</v>
      </c>
      <c r="AW418" s="277" t="e">
        <f t="shared" si="304"/>
        <v>#DIV/0!</v>
      </c>
      <c r="AX418" s="186">
        <f t="shared" si="295"/>
        <v>0</v>
      </c>
      <c r="AY418" s="186">
        <f t="shared" si="296"/>
        <v>0</v>
      </c>
      <c r="AZ418" s="201">
        <v>0</v>
      </c>
      <c r="BA418" s="201">
        <v>0</v>
      </c>
      <c r="BB418" s="201">
        <v>0</v>
      </c>
      <c r="BC418" s="201">
        <v>0</v>
      </c>
      <c r="BD418" s="201">
        <v>0</v>
      </c>
      <c r="BE418" s="201">
        <v>0</v>
      </c>
      <c r="BF418" s="201">
        <v>0</v>
      </c>
      <c r="BG418" s="201">
        <v>0</v>
      </c>
      <c r="BH418" s="186">
        <f t="shared" si="297"/>
        <v>0</v>
      </c>
      <c r="BI418" s="186">
        <f t="shared" si="298"/>
        <v>0</v>
      </c>
      <c r="BJ418" s="201">
        <v>0</v>
      </c>
      <c r="BK418" s="201">
        <v>0</v>
      </c>
      <c r="BL418" s="201">
        <v>0</v>
      </c>
      <c r="BM418" s="201">
        <v>0</v>
      </c>
      <c r="BN418" s="201">
        <v>0</v>
      </c>
      <c r="BO418" s="201">
        <v>0</v>
      </c>
      <c r="BP418" s="201">
        <v>0</v>
      </c>
      <c r="BQ418" s="405">
        <v>0</v>
      </c>
      <c r="BR418" s="287"/>
      <c r="BS418" s="287"/>
      <c r="BT418" s="287"/>
      <c r="BU418" s="287"/>
      <c r="BV418" s="287"/>
      <c r="BW418" s="287"/>
      <c r="BX418" s="287"/>
      <c r="BY418" s="287"/>
    </row>
    <row r="419" spans="1:77" s="21" customFormat="1" hidden="1" x14ac:dyDescent="0.25">
      <c r="A419" s="23"/>
      <c r="B419" s="19"/>
      <c r="C419" s="40"/>
      <c r="D419" s="201"/>
      <c r="E419" s="201"/>
      <c r="F419" s="186">
        <f t="shared" si="286"/>
        <v>0</v>
      </c>
      <c r="G419" s="186">
        <f t="shared" si="287"/>
        <v>0</v>
      </c>
      <c r="H419" s="202"/>
      <c r="I419" s="201"/>
      <c r="J419" s="201"/>
      <c r="K419" s="201"/>
      <c r="L419" s="201"/>
      <c r="M419" s="201"/>
      <c r="N419" s="201"/>
      <c r="O419" s="201"/>
      <c r="P419" s="186">
        <f t="shared" si="288"/>
        <v>0</v>
      </c>
      <c r="Q419" s="186">
        <f t="shared" si="299"/>
        <v>0</v>
      </c>
      <c r="R419" s="684" t="e">
        <f t="shared" si="300"/>
        <v>#DIV/0!</v>
      </c>
      <c r="S419" s="201"/>
      <c r="T419" s="201"/>
      <c r="U419" s="201"/>
      <c r="V419" s="186">
        <f t="shared" si="289"/>
        <v>0</v>
      </c>
      <c r="W419" s="186">
        <f t="shared" si="290"/>
        <v>0</v>
      </c>
      <c r="X419" s="201"/>
      <c r="Y419" s="201"/>
      <c r="Z419" s="201"/>
      <c r="AA419" s="201"/>
      <c r="AB419" s="201"/>
      <c r="AC419" s="201"/>
      <c r="AD419" s="201"/>
      <c r="AE419" s="201"/>
      <c r="AF419" s="186">
        <f t="shared" si="291"/>
        <v>0</v>
      </c>
      <c r="AG419" s="186">
        <f t="shared" si="301"/>
        <v>0</v>
      </c>
      <c r="AH419" s="256" t="e">
        <f t="shared" si="302"/>
        <v>#DIV/0!</v>
      </c>
      <c r="AI419" s="700"/>
      <c r="AJ419" s="207">
        <f t="shared" si="292"/>
        <v>0</v>
      </c>
      <c r="AK419" s="425"/>
      <c r="AL419" s="186">
        <f t="shared" si="293"/>
        <v>0</v>
      </c>
      <c r="AM419" s="186">
        <f t="shared" si="294"/>
        <v>0</v>
      </c>
      <c r="AN419" s="201"/>
      <c r="AO419" s="201"/>
      <c r="AP419" s="201"/>
      <c r="AQ419" s="201"/>
      <c r="AR419" s="201"/>
      <c r="AS419" s="201"/>
      <c r="AT419" s="201"/>
      <c r="AU419" s="244"/>
      <c r="AV419" s="186">
        <f t="shared" si="303"/>
        <v>0</v>
      </c>
      <c r="AW419" s="277" t="e">
        <f t="shared" si="304"/>
        <v>#DIV/0!</v>
      </c>
      <c r="AX419" s="186">
        <f t="shared" si="295"/>
        <v>0</v>
      </c>
      <c r="AY419" s="186">
        <f t="shared" si="296"/>
        <v>0</v>
      </c>
      <c r="AZ419" s="201"/>
      <c r="BA419" s="201"/>
      <c r="BB419" s="201"/>
      <c r="BC419" s="201"/>
      <c r="BD419" s="201"/>
      <c r="BE419" s="201"/>
      <c r="BF419" s="201"/>
      <c r="BG419" s="201"/>
      <c r="BH419" s="186">
        <f t="shared" si="297"/>
        <v>0</v>
      </c>
      <c r="BI419" s="186">
        <f t="shared" si="298"/>
        <v>0</v>
      </c>
      <c r="BJ419" s="201"/>
      <c r="BK419" s="201"/>
      <c r="BL419" s="201"/>
      <c r="BM419" s="201"/>
      <c r="BN419" s="201"/>
      <c r="BO419" s="201"/>
      <c r="BP419" s="201"/>
      <c r="BQ419" s="405"/>
      <c r="BR419" s="413"/>
      <c r="BS419" s="413"/>
      <c r="BT419" s="413"/>
      <c r="BU419" s="413"/>
      <c r="BV419" s="413"/>
      <c r="BW419" s="413"/>
      <c r="BX419" s="413"/>
      <c r="BY419" s="413"/>
    </row>
    <row r="420" spans="1:77" s="21" customFormat="1" x14ac:dyDescent="0.25">
      <c r="A420" s="257">
        <v>6</v>
      </c>
      <c r="B420" s="42" t="s">
        <v>47</v>
      </c>
      <c r="C420" s="40"/>
      <c r="D420" s="201">
        <v>0</v>
      </c>
      <c r="E420" s="201">
        <v>0</v>
      </c>
      <c r="F420" s="186">
        <f t="shared" si="286"/>
        <v>0</v>
      </c>
      <c r="G420" s="186">
        <f t="shared" si="287"/>
        <v>0</v>
      </c>
      <c r="H420" s="202">
        <v>0</v>
      </c>
      <c r="I420" s="201">
        <v>0</v>
      </c>
      <c r="J420" s="201">
        <v>0</v>
      </c>
      <c r="K420" s="201">
        <v>0</v>
      </c>
      <c r="L420" s="201">
        <v>0</v>
      </c>
      <c r="M420" s="201">
        <v>0</v>
      </c>
      <c r="N420" s="201">
        <v>0</v>
      </c>
      <c r="O420" s="201">
        <v>0</v>
      </c>
      <c r="P420" s="186">
        <f t="shared" si="288"/>
        <v>0</v>
      </c>
      <c r="Q420" s="186">
        <f t="shared" si="299"/>
        <v>0</v>
      </c>
      <c r="R420" s="684" t="e">
        <f t="shared" si="300"/>
        <v>#DIV/0!</v>
      </c>
      <c r="S420" s="201">
        <v>0</v>
      </c>
      <c r="T420" s="201">
        <v>0</v>
      </c>
      <c r="U420" s="201">
        <v>0</v>
      </c>
      <c r="V420" s="186">
        <f t="shared" si="289"/>
        <v>0</v>
      </c>
      <c r="W420" s="186">
        <f t="shared" si="290"/>
        <v>0</v>
      </c>
      <c r="X420" s="201">
        <v>0</v>
      </c>
      <c r="Y420" s="201">
        <v>0</v>
      </c>
      <c r="Z420" s="201">
        <v>0</v>
      </c>
      <c r="AA420" s="201">
        <v>0</v>
      </c>
      <c r="AB420" s="201">
        <v>0</v>
      </c>
      <c r="AC420" s="201">
        <v>0</v>
      </c>
      <c r="AD420" s="201">
        <v>0</v>
      </c>
      <c r="AE420" s="201">
        <v>0</v>
      </c>
      <c r="AF420" s="186">
        <f t="shared" si="291"/>
        <v>0</v>
      </c>
      <c r="AG420" s="186">
        <f t="shared" si="301"/>
        <v>0</v>
      </c>
      <c r="AH420" s="256" t="e">
        <f t="shared" si="302"/>
        <v>#DIV/0!</v>
      </c>
      <c r="AI420" s="700"/>
      <c r="AJ420" s="207">
        <f t="shared" si="292"/>
        <v>0</v>
      </c>
      <c r="AK420" s="425"/>
      <c r="AL420" s="186">
        <f t="shared" si="293"/>
        <v>0</v>
      </c>
      <c r="AM420" s="186">
        <f t="shared" si="294"/>
        <v>0</v>
      </c>
      <c r="AN420" s="201">
        <v>0</v>
      </c>
      <c r="AO420" s="201">
        <v>0</v>
      </c>
      <c r="AP420" s="201">
        <v>0</v>
      </c>
      <c r="AQ420" s="201">
        <v>0</v>
      </c>
      <c r="AR420" s="201">
        <v>0</v>
      </c>
      <c r="AS420" s="201">
        <v>0</v>
      </c>
      <c r="AT420" s="201">
        <v>0</v>
      </c>
      <c r="AU420" s="244">
        <v>0</v>
      </c>
      <c r="AV420" s="186">
        <f t="shared" si="303"/>
        <v>0</v>
      </c>
      <c r="AW420" s="277" t="e">
        <f t="shared" si="304"/>
        <v>#DIV/0!</v>
      </c>
      <c r="AX420" s="186">
        <f t="shared" si="295"/>
        <v>0</v>
      </c>
      <c r="AY420" s="186">
        <f t="shared" si="296"/>
        <v>0</v>
      </c>
      <c r="AZ420" s="201">
        <v>0</v>
      </c>
      <c r="BA420" s="201">
        <v>0</v>
      </c>
      <c r="BB420" s="201">
        <v>0</v>
      </c>
      <c r="BC420" s="201">
        <v>0</v>
      </c>
      <c r="BD420" s="201">
        <v>0</v>
      </c>
      <c r="BE420" s="201">
        <v>0</v>
      </c>
      <c r="BF420" s="201">
        <v>0</v>
      </c>
      <c r="BG420" s="201">
        <v>0</v>
      </c>
      <c r="BH420" s="186">
        <f t="shared" si="297"/>
        <v>0</v>
      </c>
      <c r="BI420" s="186">
        <f t="shared" si="298"/>
        <v>0</v>
      </c>
      <c r="BJ420" s="201">
        <v>0</v>
      </c>
      <c r="BK420" s="201">
        <v>0</v>
      </c>
      <c r="BL420" s="201">
        <v>0</v>
      </c>
      <c r="BM420" s="201">
        <v>0</v>
      </c>
      <c r="BN420" s="201">
        <v>0</v>
      </c>
      <c r="BO420" s="201">
        <v>0</v>
      </c>
      <c r="BP420" s="201">
        <v>0</v>
      </c>
      <c r="BQ420" s="405">
        <v>0</v>
      </c>
      <c r="BR420" s="287"/>
      <c r="BS420" s="287"/>
      <c r="BT420" s="287"/>
      <c r="BU420" s="287"/>
      <c r="BV420" s="287"/>
      <c r="BW420" s="287"/>
      <c r="BX420" s="287"/>
      <c r="BY420" s="287"/>
    </row>
    <row r="421" spans="1:77" s="21" customFormat="1" hidden="1" x14ac:dyDescent="0.25">
      <c r="A421" s="23"/>
      <c r="B421" s="19"/>
      <c r="C421" s="40"/>
      <c r="D421" s="201"/>
      <c r="E421" s="201"/>
      <c r="F421" s="186">
        <f t="shared" si="286"/>
        <v>0</v>
      </c>
      <c r="G421" s="186">
        <f t="shared" si="287"/>
        <v>0</v>
      </c>
      <c r="H421" s="202"/>
      <c r="I421" s="201"/>
      <c r="J421" s="201"/>
      <c r="K421" s="201"/>
      <c r="L421" s="201"/>
      <c r="M421" s="201"/>
      <c r="N421" s="201"/>
      <c r="O421" s="201"/>
      <c r="P421" s="186">
        <f t="shared" si="288"/>
        <v>0</v>
      </c>
      <c r="Q421" s="186">
        <f t="shared" si="299"/>
        <v>0</v>
      </c>
      <c r="R421" s="684" t="e">
        <f t="shared" si="300"/>
        <v>#DIV/0!</v>
      </c>
      <c r="S421" s="201"/>
      <c r="T421" s="201"/>
      <c r="U421" s="201"/>
      <c r="V421" s="186">
        <f t="shared" si="289"/>
        <v>0</v>
      </c>
      <c r="W421" s="186">
        <f t="shared" si="290"/>
        <v>0</v>
      </c>
      <c r="X421" s="201"/>
      <c r="Y421" s="201"/>
      <c r="Z421" s="201"/>
      <c r="AA421" s="201"/>
      <c r="AB421" s="201"/>
      <c r="AC421" s="201"/>
      <c r="AD421" s="201"/>
      <c r="AE421" s="201"/>
      <c r="AF421" s="186">
        <f t="shared" si="291"/>
        <v>0</v>
      </c>
      <c r="AG421" s="186">
        <f t="shared" si="301"/>
        <v>0</v>
      </c>
      <c r="AH421" s="256" t="e">
        <f t="shared" si="302"/>
        <v>#DIV/0!</v>
      </c>
      <c r="AI421" s="700"/>
      <c r="AJ421" s="207">
        <f t="shared" si="292"/>
        <v>0</v>
      </c>
      <c r="AK421" s="425"/>
      <c r="AL421" s="186">
        <f t="shared" si="293"/>
        <v>0</v>
      </c>
      <c r="AM421" s="186">
        <f t="shared" si="294"/>
        <v>0</v>
      </c>
      <c r="AN421" s="201"/>
      <c r="AO421" s="201"/>
      <c r="AP421" s="201"/>
      <c r="AQ421" s="201"/>
      <c r="AR421" s="201"/>
      <c r="AS421" s="201"/>
      <c r="AT421" s="201"/>
      <c r="AU421" s="244"/>
      <c r="AV421" s="186">
        <f t="shared" si="303"/>
        <v>0</v>
      </c>
      <c r="AW421" s="277" t="e">
        <f t="shared" si="304"/>
        <v>#DIV/0!</v>
      </c>
      <c r="AX421" s="186">
        <f t="shared" si="295"/>
        <v>0</v>
      </c>
      <c r="AY421" s="186">
        <f t="shared" si="296"/>
        <v>0</v>
      </c>
      <c r="AZ421" s="201"/>
      <c r="BA421" s="201"/>
      <c r="BB421" s="201"/>
      <c r="BC421" s="201"/>
      <c r="BD421" s="201"/>
      <c r="BE421" s="201"/>
      <c r="BF421" s="201"/>
      <c r="BG421" s="201"/>
      <c r="BH421" s="186">
        <f t="shared" si="297"/>
        <v>0</v>
      </c>
      <c r="BI421" s="186">
        <f t="shared" si="298"/>
        <v>0</v>
      </c>
      <c r="BJ421" s="201"/>
      <c r="BK421" s="201"/>
      <c r="BL421" s="201"/>
      <c r="BM421" s="201"/>
      <c r="BN421" s="201"/>
      <c r="BO421" s="201"/>
      <c r="BP421" s="201"/>
      <c r="BQ421" s="405"/>
      <c r="BR421" s="413"/>
      <c r="BS421" s="413"/>
      <c r="BT421" s="413"/>
      <c r="BU421" s="413"/>
      <c r="BV421" s="413"/>
      <c r="BW421" s="413"/>
      <c r="BX421" s="413"/>
      <c r="BY421" s="413"/>
    </row>
    <row r="422" spans="1:77" s="21" customFormat="1" x14ac:dyDescent="0.25">
      <c r="A422" s="257">
        <v>7</v>
      </c>
      <c r="B422" s="42" t="s">
        <v>24</v>
      </c>
      <c r="C422" s="40"/>
      <c r="D422" s="201">
        <v>0</v>
      </c>
      <c r="E422" s="201">
        <v>0</v>
      </c>
      <c r="F422" s="186">
        <f t="shared" si="286"/>
        <v>0</v>
      </c>
      <c r="G422" s="186">
        <f t="shared" si="287"/>
        <v>0</v>
      </c>
      <c r="H422" s="202">
        <v>0</v>
      </c>
      <c r="I422" s="201">
        <v>0</v>
      </c>
      <c r="J422" s="201">
        <v>0</v>
      </c>
      <c r="K422" s="201">
        <v>0</v>
      </c>
      <c r="L422" s="201">
        <v>0</v>
      </c>
      <c r="M422" s="201">
        <v>0</v>
      </c>
      <c r="N422" s="201">
        <v>0</v>
      </c>
      <c r="O422" s="201">
        <v>0</v>
      </c>
      <c r="P422" s="186">
        <f t="shared" si="288"/>
        <v>0</v>
      </c>
      <c r="Q422" s="186">
        <f t="shared" si="299"/>
        <v>0</v>
      </c>
      <c r="R422" s="684" t="e">
        <f t="shared" si="300"/>
        <v>#DIV/0!</v>
      </c>
      <c r="S422" s="201">
        <v>0</v>
      </c>
      <c r="T422" s="201">
        <v>0</v>
      </c>
      <c r="U422" s="201">
        <v>0</v>
      </c>
      <c r="V422" s="186">
        <f t="shared" si="289"/>
        <v>0</v>
      </c>
      <c r="W422" s="186">
        <f t="shared" si="290"/>
        <v>0</v>
      </c>
      <c r="X422" s="201">
        <v>0</v>
      </c>
      <c r="Y422" s="201">
        <v>0</v>
      </c>
      <c r="Z422" s="201">
        <v>0</v>
      </c>
      <c r="AA422" s="201">
        <v>0</v>
      </c>
      <c r="AB422" s="201">
        <v>0</v>
      </c>
      <c r="AC422" s="201">
        <v>0</v>
      </c>
      <c r="AD422" s="201">
        <v>0</v>
      </c>
      <c r="AE422" s="201">
        <v>0</v>
      </c>
      <c r="AF422" s="186">
        <f t="shared" si="291"/>
        <v>0</v>
      </c>
      <c r="AG422" s="186">
        <f t="shared" si="301"/>
        <v>0</v>
      </c>
      <c r="AH422" s="256" t="e">
        <f t="shared" si="302"/>
        <v>#DIV/0!</v>
      </c>
      <c r="AI422" s="700"/>
      <c r="AJ422" s="207">
        <f t="shared" si="292"/>
        <v>0</v>
      </c>
      <c r="AK422" s="425"/>
      <c r="AL422" s="186">
        <f t="shared" si="293"/>
        <v>0</v>
      </c>
      <c r="AM422" s="186">
        <f t="shared" si="294"/>
        <v>0</v>
      </c>
      <c r="AN422" s="201">
        <v>0</v>
      </c>
      <c r="AO422" s="201">
        <v>0</v>
      </c>
      <c r="AP422" s="201">
        <v>0</v>
      </c>
      <c r="AQ422" s="201">
        <v>0</v>
      </c>
      <c r="AR422" s="201">
        <v>0</v>
      </c>
      <c r="AS422" s="201">
        <v>0</v>
      </c>
      <c r="AT422" s="201">
        <v>0</v>
      </c>
      <c r="AU422" s="244">
        <v>0</v>
      </c>
      <c r="AV422" s="186">
        <f t="shared" si="303"/>
        <v>0</v>
      </c>
      <c r="AW422" s="277" t="e">
        <f t="shared" si="304"/>
        <v>#DIV/0!</v>
      </c>
      <c r="AX422" s="186">
        <f t="shared" si="295"/>
        <v>0</v>
      </c>
      <c r="AY422" s="186">
        <f t="shared" si="296"/>
        <v>0</v>
      </c>
      <c r="AZ422" s="201">
        <v>0</v>
      </c>
      <c r="BA422" s="201">
        <v>0</v>
      </c>
      <c r="BB422" s="201">
        <v>0</v>
      </c>
      <c r="BC422" s="201">
        <v>0</v>
      </c>
      <c r="BD422" s="201">
        <v>0</v>
      </c>
      <c r="BE422" s="201">
        <v>0</v>
      </c>
      <c r="BF422" s="201">
        <v>0</v>
      </c>
      <c r="BG422" s="201">
        <v>0</v>
      </c>
      <c r="BH422" s="186">
        <f t="shared" si="297"/>
        <v>0</v>
      </c>
      <c r="BI422" s="186">
        <f t="shared" si="298"/>
        <v>0</v>
      </c>
      <c r="BJ422" s="201">
        <v>0</v>
      </c>
      <c r="BK422" s="201">
        <v>0</v>
      </c>
      <c r="BL422" s="201">
        <v>0</v>
      </c>
      <c r="BM422" s="201">
        <v>0</v>
      </c>
      <c r="BN422" s="201">
        <v>0</v>
      </c>
      <c r="BO422" s="201">
        <v>0</v>
      </c>
      <c r="BP422" s="201">
        <v>0</v>
      </c>
      <c r="BQ422" s="405">
        <v>0</v>
      </c>
      <c r="BR422" s="287"/>
      <c r="BS422" s="287"/>
      <c r="BT422" s="287"/>
      <c r="BU422" s="287"/>
      <c r="BV422" s="287"/>
      <c r="BW422" s="287"/>
      <c r="BX422" s="287"/>
      <c r="BY422" s="287"/>
    </row>
    <row r="423" spans="1:77" s="21" customFormat="1" hidden="1" x14ac:dyDescent="0.25">
      <c r="A423" s="23"/>
      <c r="B423" s="19"/>
      <c r="C423" s="40"/>
      <c r="D423" s="201"/>
      <c r="E423" s="201"/>
      <c r="F423" s="186">
        <f t="shared" si="286"/>
        <v>0</v>
      </c>
      <c r="G423" s="186">
        <f t="shared" si="287"/>
        <v>0</v>
      </c>
      <c r="H423" s="202"/>
      <c r="I423" s="201"/>
      <c r="J423" s="201"/>
      <c r="K423" s="201"/>
      <c r="L423" s="201"/>
      <c r="M423" s="201"/>
      <c r="N423" s="201"/>
      <c r="O423" s="201"/>
      <c r="P423" s="186">
        <f t="shared" si="288"/>
        <v>0</v>
      </c>
      <c r="Q423" s="186">
        <f t="shared" si="299"/>
        <v>0</v>
      </c>
      <c r="R423" s="684" t="e">
        <f t="shared" si="300"/>
        <v>#DIV/0!</v>
      </c>
      <c r="S423" s="201"/>
      <c r="T423" s="201"/>
      <c r="U423" s="201"/>
      <c r="V423" s="186">
        <f t="shared" si="289"/>
        <v>0</v>
      </c>
      <c r="W423" s="186">
        <f t="shared" si="290"/>
        <v>0</v>
      </c>
      <c r="X423" s="201"/>
      <c r="Y423" s="201"/>
      <c r="Z423" s="201"/>
      <c r="AA423" s="201"/>
      <c r="AB423" s="201"/>
      <c r="AC423" s="201"/>
      <c r="AD423" s="201"/>
      <c r="AE423" s="201"/>
      <c r="AF423" s="186">
        <f t="shared" si="291"/>
        <v>0</v>
      </c>
      <c r="AG423" s="186">
        <f t="shared" si="301"/>
        <v>0</v>
      </c>
      <c r="AH423" s="256" t="e">
        <f t="shared" si="302"/>
        <v>#DIV/0!</v>
      </c>
      <c r="AI423" s="700"/>
      <c r="AJ423" s="207">
        <f t="shared" si="292"/>
        <v>0</v>
      </c>
      <c r="AK423" s="425"/>
      <c r="AL423" s="186">
        <f t="shared" si="293"/>
        <v>0</v>
      </c>
      <c r="AM423" s="186">
        <f t="shared" si="294"/>
        <v>0</v>
      </c>
      <c r="AN423" s="201"/>
      <c r="AO423" s="201"/>
      <c r="AP423" s="201"/>
      <c r="AQ423" s="201"/>
      <c r="AR423" s="201"/>
      <c r="AS423" s="201"/>
      <c r="AT423" s="201"/>
      <c r="AU423" s="244"/>
      <c r="AV423" s="186">
        <f t="shared" si="303"/>
        <v>0</v>
      </c>
      <c r="AW423" s="277" t="e">
        <f t="shared" si="304"/>
        <v>#DIV/0!</v>
      </c>
      <c r="AX423" s="186">
        <f t="shared" si="295"/>
        <v>0</v>
      </c>
      <c r="AY423" s="186">
        <f t="shared" si="296"/>
        <v>0</v>
      </c>
      <c r="AZ423" s="201"/>
      <c r="BA423" s="201"/>
      <c r="BB423" s="201"/>
      <c r="BC423" s="201"/>
      <c r="BD423" s="201"/>
      <c r="BE423" s="201"/>
      <c r="BF423" s="201"/>
      <c r="BG423" s="201"/>
      <c r="BH423" s="186">
        <f t="shared" si="297"/>
        <v>0</v>
      </c>
      <c r="BI423" s="186">
        <f t="shared" si="298"/>
        <v>0</v>
      </c>
      <c r="BJ423" s="201"/>
      <c r="BK423" s="201"/>
      <c r="BL423" s="201"/>
      <c r="BM423" s="201"/>
      <c r="BN423" s="201"/>
      <c r="BO423" s="201"/>
      <c r="BP423" s="201"/>
      <c r="BQ423" s="405"/>
      <c r="BR423" s="413"/>
      <c r="BS423" s="413"/>
      <c r="BT423" s="413"/>
      <c r="BU423" s="413"/>
      <c r="BV423" s="413"/>
      <c r="BW423" s="413"/>
      <c r="BX423" s="413"/>
      <c r="BY423" s="413"/>
    </row>
    <row r="424" spans="1:77" s="21" customFormat="1" x14ac:dyDescent="0.25">
      <c r="A424" s="257">
        <v>8</v>
      </c>
      <c r="B424" s="42" t="s">
        <v>25</v>
      </c>
      <c r="C424" s="40"/>
      <c r="D424" s="201">
        <v>0</v>
      </c>
      <c r="E424" s="201">
        <v>0</v>
      </c>
      <c r="F424" s="186">
        <f t="shared" si="286"/>
        <v>0</v>
      </c>
      <c r="G424" s="186">
        <f t="shared" si="287"/>
        <v>0</v>
      </c>
      <c r="H424" s="202">
        <v>0</v>
      </c>
      <c r="I424" s="201">
        <v>0</v>
      </c>
      <c r="J424" s="201">
        <v>0</v>
      </c>
      <c r="K424" s="201">
        <v>0</v>
      </c>
      <c r="L424" s="201">
        <v>0</v>
      </c>
      <c r="M424" s="201">
        <v>0</v>
      </c>
      <c r="N424" s="201">
        <v>0</v>
      </c>
      <c r="O424" s="201">
        <v>0</v>
      </c>
      <c r="P424" s="186">
        <f t="shared" si="288"/>
        <v>0</v>
      </c>
      <c r="Q424" s="186">
        <f t="shared" si="299"/>
        <v>0</v>
      </c>
      <c r="R424" s="684" t="e">
        <f t="shared" si="300"/>
        <v>#DIV/0!</v>
      </c>
      <c r="S424" s="201">
        <v>0</v>
      </c>
      <c r="T424" s="201">
        <v>0</v>
      </c>
      <c r="U424" s="201">
        <v>0</v>
      </c>
      <c r="V424" s="186">
        <f t="shared" si="289"/>
        <v>0</v>
      </c>
      <c r="W424" s="186">
        <f t="shared" si="290"/>
        <v>0</v>
      </c>
      <c r="X424" s="201">
        <v>0</v>
      </c>
      <c r="Y424" s="201">
        <v>0</v>
      </c>
      <c r="Z424" s="201">
        <v>0</v>
      </c>
      <c r="AA424" s="201">
        <v>0</v>
      </c>
      <c r="AB424" s="201">
        <v>0</v>
      </c>
      <c r="AC424" s="201">
        <v>0</v>
      </c>
      <c r="AD424" s="201">
        <v>0</v>
      </c>
      <c r="AE424" s="201">
        <v>0</v>
      </c>
      <c r="AF424" s="186">
        <f t="shared" si="291"/>
        <v>0</v>
      </c>
      <c r="AG424" s="186">
        <f t="shared" si="301"/>
        <v>0</v>
      </c>
      <c r="AH424" s="256" t="e">
        <f t="shared" si="302"/>
        <v>#DIV/0!</v>
      </c>
      <c r="AI424" s="700"/>
      <c r="AJ424" s="207">
        <f t="shared" si="292"/>
        <v>0</v>
      </c>
      <c r="AK424" s="425"/>
      <c r="AL424" s="186">
        <f t="shared" si="293"/>
        <v>0</v>
      </c>
      <c r="AM424" s="186">
        <f t="shared" si="294"/>
        <v>0</v>
      </c>
      <c r="AN424" s="201">
        <v>0</v>
      </c>
      <c r="AO424" s="201">
        <v>0</v>
      </c>
      <c r="AP424" s="201">
        <v>0</v>
      </c>
      <c r="AQ424" s="201">
        <v>0</v>
      </c>
      <c r="AR424" s="201">
        <v>0</v>
      </c>
      <c r="AS424" s="201">
        <v>0</v>
      </c>
      <c r="AT424" s="201">
        <v>0</v>
      </c>
      <c r="AU424" s="244">
        <v>0</v>
      </c>
      <c r="AV424" s="186">
        <f t="shared" si="303"/>
        <v>0</v>
      </c>
      <c r="AW424" s="277" t="e">
        <f t="shared" si="304"/>
        <v>#DIV/0!</v>
      </c>
      <c r="AX424" s="186">
        <f t="shared" si="295"/>
        <v>0</v>
      </c>
      <c r="AY424" s="186">
        <f t="shared" si="296"/>
        <v>0</v>
      </c>
      <c r="AZ424" s="201">
        <v>0</v>
      </c>
      <c r="BA424" s="201">
        <v>0</v>
      </c>
      <c r="BB424" s="201">
        <v>0</v>
      </c>
      <c r="BC424" s="201">
        <v>0</v>
      </c>
      <c r="BD424" s="201">
        <v>0</v>
      </c>
      <c r="BE424" s="201">
        <v>0</v>
      </c>
      <c r="BF424" s="201">
        <v>0</v>
      </c>
      <c r="BG424" s="201">
        <v>0</v>
      </c>
      <c r="BH424" s="186">
        <f t="shared" si="297"/>
        <v>0</v>
      </c>
      <c r="BI424" s="186">
        <f t="shared" si="298"/>
        <v>0</v>
      </c>
      <c r="BJ424" s="201">
        <v>0</v>
      </c>
      <c r="BK424" s="201">
        <v>0</v>
      </c>
      <c r="BL424" s="201">
        <v>0</v>
      </c>
      <c r="BM424" s="201">
        <v>0</v>
      </c>
      <c r="BN424" s="201">
        <v>0</v>
      </c>
      <c r="BO424" s="201">
        <v>0</v>
      </c>
      <c r="BP424" s="201">
        <v>0</v>
      </c>
      <c r="BQ424" s="405">
        <v>0</v>
      </c>
      <c r="BR424" s="287"/>
      <c r="BS424" s="287"/>
      <c r="BT424" s="287"/>
      <c r="BU424" s="287"/>
      <c r="BV424" s="287"/>
      <c r="BW424" s="287"/>
      <c r="BX424" s="287"/>
      <c r="BY424" s="287"/>
    </row>
    <row r="425" spans="1:77" s="21" customFormat="1" hidden="1" x14ac:dyDescent="0.25">
      <c r="A425" s="23"/>
      <c r="B425" s="19"/>
      <c r="C425" s="40"/>
      <c r="D425" s="201"/>
      <c r="E425" s="201"/>
      <c r="F425" s="186">
        <f t="shared" si="286"/>
        <v>0</v>
      </c>
      <c r="G425" s="186">
        <f t="shared" si="287"/>
        <v>0</v>
      </c>
      <c r="H425" s="202"/>
      <c r="I425" s="201"/>
      <c r="J425" s="201"/>
      <c r="K425" s="201"/>
      <c r="L425" s="201"/>
      <c r="M425" s="201"/>
      <c r="N425" s="201"/>
      <c r="O425" s="201"/>
      <c r="P425" s="186">
        <f t="shared" si="288"/>
        <v>0</v>
      </c>
      <c r="Q425" s="186">
        <f t="shared" si="299"/>
        <v>0</v>
      </c>
      <c r="R425" s="684" t="e">
        <f t="shared" si="300"/>
        <v>#DIV/0!</v>
      </c>
      <c r="S425" s="201"/>
      <c r="T425" s="201"/>
      <c r="U425" s="201"/>
      <c r="V425" s="186">
        <f t="shared" si="289"/>
        <v>0</v>
      </c>
      <c r="W425" s="186">
        <f t="shared" si="290"/>
        <v>0</v>
      </c>
      <c r="X425" s="201"/>
      <c r="Y425" s="201"/>
      <c r="Z425" s="201"/>
      <c r="AA425" s="201"/>
      <c r="AB425" s="201"/>
      <c r="AC425" s="201"/>
      <c r="AD425" s="201"/>
      <c r="AE425" s="201"/>
      <c r="AF425" s="186">
        <f t="shared" si="291"/>
        <v>0</v>
      </c>
      <c r="AG425" s="186">
        <f t="shared" si="301"/>
        <v>0</v>
      </c>
      <c r="AH425" s="256" t="e">
        <f t="shared" si="302"/>
        <v>#DIV/0!</v>
      </c>
      <c r="AI425" s="700"/>
      <c r="AJ425" s="207">
        <f t="shared" si="292"/>
        <v>0</v>
      </c>
      <c r="AK425" s="425"/>
      <c r="AL425" s="186">
        <f t="shared" si="293"/>
        <v>0</v>
      </c>
      <c r="AM425" s="186">
        <f t="shared" si="294"/>
        <v>0</v>
      </c>
      <c r="AN425" s="201"/>
      <c r="AO425" s="201"/>
      <c r="AP425" s="201"/>
      <c r="AQ425" s="201"/>
      <c r="AR425" s="201"/>
      <c r="AS425" s="201"/>
      <c r="AT425" s="201"/>
      <c r="AU425" s="244"/>
      <c r="AV425" s="186">
        <f t="shared" si="303"/>
        <v>0</v>
      </c>
      <c r="AW425" s="277" t="e">
        <f t="shared" si="304"/>
        <v>#DIV/0!</v>
      </c>
      <c r="AX425" s="186">
        <f t="shared" si="295"/>
        <v>0</v>
      </c>
      <c r="AY425" s="186">
        <f t="shared" si="296"/>
        <v>0</v>
      </c>
      <c r="AZ425" s="201"/>
      <c r="BA425" s="201"/>
      <c r="BB425" s="201"/>
      <c r="BC425" s="201"/>
      <c r="BD425" s="201"/>
      <c r="BE425" s="201"/>
      <c r="BF425" s="201"/>
      <c r="BG425" s="201"/>
      <c r="BH425" s="186">
        <f t="shared" si="297"/>
        <v>0</v>
      </c>
      <c r="BI425" s="186">
        <f t="shared" si="298"/>
        <v>0</v>
      </c>
      <c r="BJ425" s="201"/>
      <c r="BK425" s="201"/>
      <c r="BL425" s="201"/>
      <c r="BM425" s="201"/>
      <c r="BN425" s="201"/>
      <c r="BO425" s="201"/>
      <c r="BP425" s="201"/>
      <c r="BQ425" s="405"/>
      <c r="BR425" s="413"/>
      <c r="BS425" s="413"/>
      <c r="BT425" s="413"/>
      <c r="BU425" s="413"/>
      <c r="BV425" s="413"/>
      <c r="BW425" s="413"/>
      <c r="BX425" s="413"/>
      <c r="BY425" s="413"/>
    </row>
    <row r="426" spans="1:77" s="21" customFormat="1" x14ac:dyDescent="0.25">
      <c r="A426" s="257">
        <v>9</v>
      </c>
      <c r="B426" s="42" t="s">
        <v>26</v>
      </c>
      <c r="C426" s="40"/>
      <c r="D426" s="201">
        <v>0</v>
      </c>
      <c r="E426" s="201">
        <v>0</v>
      </c>
      <c r="F426" s="186">
        <f t="shared" si="286"/>
        <v>0</v>
      </c>
      <c r="G426" s="186">
        <f t="shared" si="287"/>
        <v>0</v>
      </c>
      <c r="H426" s="202">
        <v>0</v>
      </c>
      <c r="I426" s="201">
        <v>0</v>
      </c>
      <c r="J426" s="201">
        <v>0</v>
      </c>
      <c r="K426" s="201">
        <v>0</v>
      </c>
      <c r="L426" s="201">
        <v>0</v>
      </c>
      <c r="M426" s="201">
        <v>0</v>
      </c>
      <c r="N426" s="201">
        <v>0</v>
      </c>
      <c r="O426" s="201">
        <v>0</v>
      </c>
      <c r="P426" s="186">
        <f t="shared" si="288"/>
        <v>0</v>
      </c>
      <c r="Q426" s="186">
        <f t="shared" si="299"/>
        <v>0</v>
      </c>
      <c r="R426" s="684" t="e">
        <f t="shared" si="300"/>
        <v>#DIV/0!</v>
      </c>
      <c r="S426" s="201">
        <v>0</v>
      </c>
      <c r="T426" s="201">
        <v>0</v>
      </c>
      <c r="U426" s="201">
        <v>0</v>
      </c>
      <c r="V426" s="186">
        <f t="shared" si="289"/>
        <v>0</v>
      </c>
      <c r="W426" s="186">
        <f t="shared" si="290"/>
        <v>0</v>
      </c>
      <c r="X426" s="201">
        <v>0</v>
      </c>
      <c r="Y426" s="201">
        <v>0</v>
      </c>
      <c r="Z426" s="201">
        <v>0</v>
      </c>
      <c r="AA426" s="201">
        <v>0</v>
      </c>
      <c r="AB426" s="201">
        <v>0</v>
      </c>
      <c r="AC426" s="201">
        <v>0</v>
      </c>
      <c r="AD426" s="201">
        <v>0</v>
      </c>
      <c r="AE426" s="201">
        <v>0</v>
      </c>
      <c r="AF426" s="186">
        <f t="shared" si="291"/>
        <v>0</v>
      </c>
      <c r="AG426" s="186">
        <f t="shared" si="301"/>
        <v>0</v>
      </c>
      <c r="AH426" s="256" t="e">
        <f t="shared" si="302"/>
        <v>#DIV/0!</v>
      </c>
      <c r="AI426" s="700"/>
      <c r="AJ426" s="207">
        <f t="shared" si="292"/>
        <v>0</v>
      </c>
      <c r="AK426" s="425"/>
      <c r="AL426" s="186">
        <f t="shared" si="293"/>
        <v>0</v>
      </c>
      <c r="AM426" s="186">
        <f t="shared" si="294"/>
        <v>0</v>
      </c>
      <c r="AN426" s="201">
        <v>0</v>
      </c>
      <c r="AO426" s="201">
        <v>0</v>
      </c>
      <c r="AP426" s="201">
        <v>0</v>
      </c>
      <c r="AQ426" s="201">
        <v>0</v>
      </c>
      <c r="AR426" s="201">
        <v>0</v>
      </c>
      <c r="AS426" s="201">
        <v>0</v>
      </c>
      <c r="AT426" s="201">
        <v>0</v>
      </c>
      <c r="AU426" s="244">
        <v>0</v>
      </c>
      <c r="AV426" s="186">
        <f t="shared" si="303"/>
        <v>0</v>
      </c>
      <c r="AW426" s="277" t="e">
        <f t="shared" si="304"/>
        <v>#DIV/0!</v>
      </c>
      <c r="AX426" s="186">
        <f t="shared" si="295"/>
        <v>0</v>
      </c>
      <c r="AY426" s="186">
        <f t="shared" si="296"/>
        <v>0</v>
      </c>
      <c r="AZ426" s="201">
        <v>0</v>
      </c>
      <c r="BA426" s="201">
        <v>0</v>
      </c>
      <c r="BB426" s="201">
        <v>0</v>
      </c>
      <c r="BC426" s="201">
        <v>0</v>
      </c>
      <c r="BD426" s="201">
        <v>0</v>
      </c>
      <c r="BE426" s="201">
        <v>0</v>
      </c>
      <c r="BF426" s="201">
        <v>0</v>
      </c>
      <c r="BG426" s="201">
        <v>0</v>
      </c>
      <c r="BH426" s="186">
        <f t="shared" si="297"/>
        <v>0</v>
      </c>
      <c r="BI426" s="186">
        <f t="shared" si="298"/>
        <v>0</v>
      </c>
      <c r="BJ426" s="201">
        <v>0</v>
      </c>
      <c r="BK426" s="201">
        <v>0</v>
      </c>
      <c r="BL426" s="201">
        <v>0</v>
      </c>
      <c r="BM426" s="201">
        <v>0</v>
      </c>
      <c r="BN426" s="201">
        <v>0</v>
      </c>
      <c r="BO426" s="201">
        <v>0</v>
      </c>
      <c r="BP426" s="201">
        <v>0</v>
      </c>
      <c r="BQ426" s="405">
        <v>0</v>
      </c>
      <c r="BR426" s="287"/>
      <c r="BS426" s="287"/>
      <c r="BT426" s="287"/>
      <c r="BU426" s="287"/>
      <c r="BV426" s="287"/>
      <c r="BW426" s="287"/>
      <c r="BX426" s="287"/>
      <c r="BY426" s="287"/>
    </row>
    <row r="427" spans="1:77" s="21" customFormat="1" hidden="1" x14ac:dyDescent="0.25">
      <c r="A427" s="23"/>
      <c r="B427" s="19"/>
      <c r="C427" s="40"/>
      <c r="D427" s="201"/>
      <c r="E427" s="201"/>
      <c r="F427" s="186">
        <f t="shared" si="286"/>
        <v>0</v>
      </c>
      <c r="G427" s="186">
        <f t="shared" si="287"/>
        <v>0</v>
      </c>
      <c r="H427" s="202"/>
      <c r="I427" s="201"/>
      <c r="J427" s="201"/>
      <c r="K427" s="201"/>
      <c r="L427" s="201"/>
      <c r="M427" s="201"/>
      <c r="N427" s="201"/>
      <c r="O427" s="201"/>
      <c r="P427" s="186">
        <f t="shared" si="288"/>
        <v>0</v>
      </c>
      <c r="Q427" s="186">
        <f t="shared" si="299"/>
        <v>0</v>
      </c>
      <c r="R427" s="684" t="e">
        <f t="shared" si="300"/>
        <v>#DIV/0!</v>
      </c>
      <c r="S427" s="201"/>
      <c r="T427" s="201"/>
      <c r="U427" s="201"/>
      <c r="V427" s="186">
        <f t="shared" si="289"/>
        <v>0</v>
      </c>
      <c r="W427" s="186">
        <f t="shared" si="290"/>
        <v>0</v>
      </c>
      <c r="X427" s="201"/>
      <c r="Y427" s="201"/>
      <c r="Z427" s="201"/>
      <c r="AA427" s="201"/>
      <c r="AB427" s="201"/>
      <c r="AC427" s="201"/>
      <c r="AD427" s="201"/>
      <c r="AE427" s="201"/>
      <c r="AF427" s="186">
        <f t="shared" si="291"/>
        <v>0</v>
      </c>
      <c r="AG427" s="186">
        <f t="shared" si="301"/>
        <v>0</v>
      </c>
      <c r="AH427" s="256" t="e">
        <f t="shared" si="302"/>
        <v>#DIV/0!</v>
      </c>
      <c r="AI427" s="700"/>
      <c r="AJ427" s="207">
        <f t="shared" si="292"/>
        <v>0</v>
      </c>
      <c r="AK427" s="425"/>
      <c r="AL427" s="186">
        <f t="shared" si="293"/>
        <v>0</v>
      </c>
      <c r="AM427" s="186">
        <f t="shared" si="294"/>
        <v>0</v>
      </c>
      <c r="AN427" s="201"/>
      <c r="AO427" s="201"/>
      <c r="AP427" s="201"/>
      <c r="AQ427" s="201"/>
      <c r="AR427" s="201"/>
      <c r="AS427" s="201"/>
      <c r="AT427" s="201"/>
      <c r="AU427" s="244"/>
      <c r="AV427" s="186">
        <f t="shared" si="303"/>
        <v>0</v>
      </c>
      <c r="AW427" s="277" t="e">
        <f t="shared" si="304"/>
        <v>#DIV/0!</v>
      </c>
      <c r="AX427" s="186">
        <f t="shared" si="295"/>
        <v>0</v>
      </c>
      <c r="AY427" s="186">
        <f t="shared" si="296"/>
        <v>0</v>
      </c>
      <c r="AZ427" s="201"/>
      <c r="BA427" s="201"/>
      <c r="BB427" s="201"/>
      <c r="BC427" s="201"/>
      <c r="BD427" s="201"/>
      <c r="BE427" s="201"/>
      <c r="BF427" s="201"/>
      <c r="BG427" s="201"/>
      <c r="BH427" s="186">
        <f t="shared" si="297"/>
        <v>0</v>
      </c>
      <c r="BI427" s="186">
        <f t="shared" si="298"/>
        <v>0</v>
      </c>
      <c r="BJ427" s="201"/>
      <c r="BK427" s="201"/>
      <c r="BL427" s="201"/>
      <c r="BM427" s="201"/>
      <c r="BN427" s="201"/>
      <c r="BO427" s="201"/>
      <c r="BP427" s="201"/>
      <c r="BQ427" s="405"/>
      <c r="BR427" s="413"/>
      <c r="BS427" s="413"/>
      <c r="BT427" s="413"/>
      <c r="BU427" s="413"/>
      <c r="BV427" s="413"/>
      <c r="BW427" s="413"/>
      <c r="BX427" s="413"/>
      <c r="BY427" s="413"/>
    </row>
    <row r="428" spans="1:77" s="21" customFormat="1" x14ac:dyDescent="0.25">
      <c r="A428" s="257">
        <v>10</v>
      </c>
      <c r="B428" s="42" t="s">
        <v>27</v>
      </c>
      <c r="C428" s="40"/>
      <c r="D428" s="201">
        <v>0</v>
      </c>
      <c r="E428" s="201">
        <v>0</v>
      </c>
      <c r="F428" s="186">
        <f t="shared" si="286"/>
        <v>0</v>
      </c>
      <c r="G428" s="186">
        <f t="shared" si="287"/>
        <v>0</v>
      </c>
      <c r="H428" s="202">
        <v>0</v>
      </c>
      <c r="I428" s="201">
        <v>0</v>
      </c>
      <c r="J428" s="201">
        <v>0</v>
      </c>
      <c r="K428" s="201">
        <v>0</v>
      </c>
      <c r="L428" s="201">
        <v>0</v>
      </c>
      <c r="M428" s="201">
        <v>0</v>
      </c>
      <c r="N428" s="201">
        <v>0</v>
      </c>
      <c r="O428" s="201">
        <v>0</v>
      </c>
      <c r="P428" s="186">
        <f t="shared" si="288"/>
        <v>0</v>
      </c>
      <c r="Q428" s="186">
        <f t="shared" si="299"/>
        <v>0</v>
      </c>
      <c r="R428" s="684" t="e">
        <f t="shared" si="300"/>
        <v>#DIV/0!</v>
      </c>
      <c r="S428" s="201">
        <v>0</v>
      </c>
      <c r="T428" s="201">
        <v>0</v>
      </c>
      <c r="U428" s="201">
        <v>0</v>
      </c>
      <c r="V428" s="186">
        <f t="shared" si="289"/>
        <v>0</v>
      </c>
      <c r="W428" s="186">
        <f t="shared" si="290"/>
        <v>0</v>
      </c>
      <c r="X428" s="201">
        <v>0</v>
      </c>
      <c r="Y428" s="201">
        <v>0</v>
      </c>
      <c r="Z428" s="201">
        <v>0</v>
      </c>
      <c r="AA428" s="201">
        <v>0</v>
      </c>
      <c r="AB428" s="201">
        <v>0</v>
      </c>
      <c r="AC428" s="201">
        <v>0</v>
      </c>
      <c r="AD428" s="201">
        <v>0</v>
      </c>
      <c r="AE428" s="201">
        <v>0</v>
      </c>
      <c r="AF428" s="186">
        <f t="shared" si="291"/>
        <v>0</v>
      </c>
      <c r="AG428" s="186">
        <f t="shared" si="301"/>
        <v>0</v>
      </c>
      <c r="AH428" s="256" t="e">
        <f t="shared" si="302"/>
        <v>#DIV/0!</v>
      </c>
      <c r="AI428" s="700"/>
      <c r="AJ428" s="207">
        <f t="shared" si="292"/>
        <v>0</v>
      </c>
      <c r="AK428" s="425"/>
      <c r="AL428" s="186">
        <f t="shared" si="293"/>
        <v>0</v>
      </c>
      <c r="AM428" s="186">
        <f t="shared" si="294"/>
        <v>0</v>
      </c>
      <c r="AN428" s="201">
        <v>0</v>
      </c>
      <c r="AO428" s="201">
        <v>0</v>
      </c>
      <c r="AP428" s="201">
        <v>0</v>
      </c>
      <c r="AQ428" s="201">
        <v>0</v>
      </c>
      <c r="AR428" s="201">
        <v>0</v>
      </c>
      <c r="AS428" s="201">
        <v>0</v>
      </c>
      <c r="AT428" s="201">
        <v>0</v>
      </c>
      <c r="AU428" s="244">
        <v>0</v>
      </c>
      <c r="AV428" s="186">
        <f t="shared" si="303"/>
        <v>0</v>
      </c>
      <c r="AW428" s="277" t="e">
        <f t="shared" si="304"/>
        <v>#DIV/0!</v>
      </c>
      <c r="AX428" s="186">
        <f t="shared" si="295"/>
        <v>0</v>
      </c>
      <c r="AY428" s="186">
        <f t="shared" si="296"/>
        <v>0</v>
      </c>
      <c r="AZ428" s="201">
        <v>0</v>
      </c>
      <c r="BA428" s="201">
        <v>0</v>
      </c>
      <c r="BB428" s="201">
        <v>0</v>
      </c>
      <c r="BC428" s="201">
        <v>0</v>
      </c>
      <c r="BD428" s="201">
        <v>0</v>
      </c>
      <c r="BE428" s="201">
        <v>0</v>
      </c>
      <c r="BF428" s="201">
        <v>0</v>
      </c>
      <c r="BG428" s="201">
        <v>0</v>
      </c>
      <c r="BH428" s="186">
        <f t="shared" si="297"/>
        <v>0</v>
      </c>
      <c r="BI428" s="186">
        <f t="shared" si="298"/>
        <v>0</v>
      </c>
      <c r="BJ428" s="201">
        <v>0</v>
      </c>
      <c r="BK428" s="201">
        <v>0</v>
      </c>
      <c r="BL428" s="201">
        <v>0</v>
      </c>
      <c r="BM428" s="201">
        <v>0</v>
      </c>
      <c r="BN428" s="201">
        <v>0</v>
      </c>
      <c r="BO428" s="201">
        <v>0</v>
      </c>
      <c r="BP428" s="201">
        <v>0</v>
      </c>
      <c r="BQ428" s="405">
        <v>0</v>
      </c>
      <c r="BR428" s="287"/>
      <c r="BS428" s="287"/>
      <c r="BT428" s="287"/>
      <c r="BU428" s="287"/>
      <c r="BV428" s="287"/>
      <c r="BW428" s="287"/>
      <c r="BX428" s="287"/>
      <c r="BY428" s="287"/>
    </row>
    <row r="429" spans="1:77" s="21" customFormat="1" hidden="1" x14ac:dyDescent="0.25">
      <c r="A429" s="23"/>
      <c r="B429" s="19"/>
      <c r="C429" s="40"/>
      <c r="D429" s="201"/>
      <c r="E429" s="201"/>
      <c r="F429" s="186">
        <f t="shared" si="286"/>
        <v>0</v>
      </c>
      <c r="G429" s="186">
        <f t="shared" si="287"/>
        <v>0</v>
      </c>
      <c r="H429" s="202"/>
      <c r="I429" s="201"/>
      <c r="J429" s="201"/>
      <c r="K429" s="201"/>
      <c r="L429" s="201"/>
      <c r="M429" s="201"/>
      <c r="N429" s="201"/>
      <c r="O429" s="201"/>
      <c r="P429" s="186">
        <f t="shared" si="288"/>
        <v>0</v>
      </c>
      <c r="Q429" s="186">
        <f t="shared" si="299"/>
        <v>0</v>
      </c>
      <c r="R429" s="684" t="e">
        <f t="shared" si="300"/>
        <v>#DIV/0!</v>
      </c>
      <c r="S429" s="201"/>
      <c r="T429" s="201"/>
      <c r="U429" s="201"/>
      <c r="V429" s="186">
        <f t="shared" si="289"/>
        <v>0</v>
      </c>
      <c r="W429" s="186">
        <f t="shared" si="290"/>
        <v>0</v>
      </c>
      <c r="X429" s="201"/>
      <c r="Y429" s="201"/>
      <c r="Z429" s="201"/>
      <c r="AA429" s="201"/>
      <c r="AB429" s="201"/>
      <c r="AC429" s="201"/>
      <c r="AD429" s="201"/>
      <c r="AE429" s="201"/>
      <c r="AF429" s="186">
        <f t="shared" si="291"/>
        <v>0</v>
      </c>
      <c r="AG429" s="186">
        <f t="shared" si="301"/>
        <v>0</v>
      </c>
      <c r="AH429" s="256" t="e">
        <f t="shared" si="302"/>
        <v>#DIV/0!</v>
      </c>
      <c r="AI429" s="700"/>
      <c r="AJ429" s="207">
        <f t="shared" si="292"/>
        <v>0</v>
      </c>
      <c r="AK429" s="425"/>
      <c r="AL429" s="186">
        <f t="shared" si="293"/>
        <v>0</v>
      </c>
      <c r="AM429" s="186">
        <f t="shared" si="294"/>
        <v>0</v>
      </c>
      <c r="AN429" s="201"/>
      <c r="AO429" s="201"/>
      <c r="AP429" s="201"/>
      <c r="AQ429" s="201"/>
      <c r="AR429" s="201"/>
      <c r="AS429" s="201"/>
      <c r="AT429" s="201"/>
      <c r="AU429" s="244"/>
      <c r="AV429" s="186">
        <f t="shared" si="303"/>
        <v>0</v>
      </c>
      <c r="AW429" s="277" t="e">
        <f t="shared" si="304"/>
        <v>#DIV/0!</v>
      </c>
      <c r="AX429" s="186">
        <f t="shared" si="295"/>
        <v>0</v>
      </c>
      <c r="AY429" s="186">
        <f t="shared" si="296"/>
        <v>0</v>
      </c>
      <c r="AZ429" s="201"/>
      <c r="BA429" s="201"/>
      <c r="BB429" s="201"/>
      <c r="BC429" s="201"/>
      <c r="BD429" s="201"/>
      <c r="BE429" s="201"/>
      <c r="BF429" s="201"/>
      <c r="BG429" s="201"/>
      <c r="BH429" s="186">
        <f t="shared" si="297"/>
        <v>0</v>
      </c>
      <c r="BI429" s="186">
        <f t="shared" si="298"/>
        <v>0</v>
      </c>
      <c r="BJ429" s="201"/>
      <c r="BK429" s="201"/>
      <c r="BL429" s="201"/>
      <c r="BM429" s="201"/>
      <c r="BN429" s="201"/>
      <c r="BO429" s="201"/>
      <c r="BP429" s="201"/>
      <c r="BQ429" s="405"/>
      <c r="BR429" s="413"/>
      <c r="BS429" s="413"/>
      <c r="BT429" s="413"/>
      <c r="BU429" s="413"/>
      <c r="BV429" s="413"/>
      <c r="BW429" s="413"/>
      <c r="BX429" s="413"/>
      <c r="BY429" s="413"/>
    </row>
    <row r="430" spans="1:77" s="21" customFormat="1" x14ac:dyDescent="0.25">
      <c r="A430" s="257">
        <v>11</v>
      </c>
      <c r="B430" s="42" t="s">
        <v>48</v>
      </c>
      <c r="C430" s="40"/>
      <c r="D430" s="201">
        <v>0</v>
      </c>
      <c r="E430" s="201">
        <v>0</v>
      </c>
      <c r="F430" s="186">
        <f t="shared" si="286"/>
        <v>0</v>
      </c>
      <c r="G430" s="186">
        <f t="shared" si="287"/>
        <v>0</v>
      </c>
      <c r="H430" s="202">
        <v>0</v>
      </c>
      <c r="I430" s="201">
        <v>0</v>
      </c>
      <c r="J430" s="201">
        <v>0</v>
      </c>
      <c r="K430" s="201">
        <v>0</v>
      </c>
      <c r="L430" s="201">
        <v>0</v>
      </c>
      <c r="M430" s="201">
        <v>0</v>
      </c>
      <c r="N430" s="201">
        <v>0</v>
      </c>
      <c r="O430" s="201">
        <v>0</v>
      </c>
      <c r="P430" s="186">
        <f t="shared" si="288"/>
        <v>0</v>
      </c>
      <c r="Q430" s="186">
        <f t="shared" si="299"/>
        <v>0</v>
      </c>
      <c r="R430" s="684" t="e">
        <f t="shared" si="300"/>
        <v>#DIV/0!</v>
      </c>
      <c r="S430" s="201">
        <v>0</v>
      </c>
      <c r="T430" s="201">
        <v>0</v>
      </c>
      <c r="U430" s="201">
        <v>0</v>
      </c>
      <c r="V430" s="186">
        <f t="shared" si="289"/>
        <v>0</v>
      </c>
      <c r="W430" s="186">
        <f t="shared" si="290"/>
        <v>0</v>
      </c>
      <c r="X430" s="201">
        <v>0</v>
      </c>
      <c r="Y430" s="201">
        <v>0</v>
      </c>
      <c r="Z430" s="201">
        <v>0</v>
      </c>
      <c r="AA430" s="201">
        <v>0</v>
      </c>
      <c r="AB430" s="201">
        <v>0</v>
      </c>
      <c r="AC430" s="201">
        <v>0</v>
      </c>
      <c r="AD430" s="201">
        <v>0</v>
      </c>
      <c r="AE430" s="201">
        <v>0</v>
      </c>
      <c r="AF430" s="186">
        <f t="shared" si="291"/>
        <v>0</v>
      </c>
      <c r="AG430" s="186">
        <f t="shared" si="301"/>
        <v>0</v>
      </c>
      <c r="AH430" s="256" t="e">
        <f t="shared" si="302"/>
        <v>#DIV/0!</v>
      </c>
      <c r="AI430" s="700"/>
      <c r="AJ430" s="207">
        <f t="shared" si="292"/>
        <v>0</v>
      </c>
      <c r="AK430" s="425"/>
      <c r="AL430" s="186">
        <f t="shared" si="293"/>
        <v>0</v>
      </c>
      <c r="AM430" s="186">
        <f t="shared" si="294"/>
        <v>0</v>
      </c>
      <c r="AN430" s="201">
        <v>0</v>
      </c>
      <c r="AO430" s="201">
        <v>0</v>
      </c>
      <c r="AP430" s="201">
        <v>0</v>
      </c>
      <c r="AQ430" s="201">
        <v>0</v>
      </c>
      <c r="AR430" s="201">
        <v>0</v>
      </c>
      <c r="AS430" s="201">
        <v>0</v>
      </c>
      <c r="AT430" s="201">
        <v>0</v>
      </c>
      <c r="AU430" s="244">
        <v>0</v>
      </c>
      <c r="AV430" s="186">
        <f t="shared" si="303"/>
        <v>0</v>
      </c>
      <c r="AW430" s="277" t="e">
        <f t="shared" si="304"/>
        <v>#DIV/0!</v>
      </c>
      <c r="AX430" s="186">
        <f t="shared" si="295"/>
        <v>0</v>
      </c>
      <c r="AY430" s="186">
        <f t="shared" si="296"/>
        <v>0</v>
      </c>
      <c r="AZ430" s="201">
        <v>0</v>
      </c>
      <c r="BA430" s="201">
        <v>0</v>
      </c>
      <c r="BB430" s="201">
        <v>0</v>
      </c>
      <c r="BC430" s="201">
        <v>0</v>
      </c>
      <c r="BD430" s="201">
        <v>0</v>
      </c>
      <c r="BE430" s="201">
        <v>0</v>
      </c>
      <c r="BF430" s="201">
        <v>0</v>
      </c>
      <c r="BG430" s="201">
        <v>0</v>
      </c>
      <c r="BH430" s="186">
        <f t="shared" si="297"/>
        <v>0</v>
      </c>
      <c r="BI430" s="186">
        <f t="shared" si="298"/>
        <v>0</v>
      </c>
      <c r="BJ430" s="201">
        <v>0</v>
      </c>
      <c r="BK430" s="201">
        <v>0</v>
      </c>
      <c r="BL430" s="201">
        <v>0</v>
      </c>
      <c r="BM430" s="201">
        <v>0</v>
      </c>
      <c r="BN430" s="201">
        <v>0</v>
      </c>
      <c r="BO430" s="201">
        <v>0</v>
      </c>
      <c r="BP430" s="201">
        <v>0</v>
      </c>
      <c r="BQ430" s="405">
        <v>0</v>
      </c>
      <c r="BR430" s="287"/>
      <c r="BS430" s="287"/>
      <c r="BT430" s="287"/>
      <c r="BU430" s="287"/>
      <c r="BV430" s="287"/>
      <c r="BW430" s="287"/>
      <c r="BX430" s="287"/>
      <c r="BY430" s="287"/>
    </row>
    <row r="431" spans="1:77" s="21" customFormat="1" hidden="1" x14ac:dyDescent="0.25">
      <c r="A431" s="23"/>
      <c r="B431" s="19"/>
      <c r="C431" s="40"/>
      <c r="D431" s="201"/>
      <c r="E431" s="201"/>
      <c r="F431" s="186">
        <f t="shared" si="286"/>
        <v>0</v>
      </c>
      <c r="G431" s="186">
        <f t="shared" si="287"/>
        <v>0</v>
      </c>
      <c r="H431" s="202"/>
      <c r="I431" s="201"/>
      <c r="J431" s="201"/>
      <c r="K431" s="201"/>
      <c r="L431" s="201"/>
      <c r="M431" s="201"/>
      <c r="N431" s="201"/>
      <c r="O431" s="201"/>
      <c r="P431" s="186">
        <f t="shared" si="288"/>
        <v>0</v>
      </c>
      <c r="Q431" s="186">
        <f t="shared" si="299"/>
        <v>0</v>
      </c>
      <c r="R431" s="684" t="e">
        <f t="shared" si="300"/>
        <v>#DIV/0!</v>
      </c>
      <c r="S431" s="201"/>
      <c r="T431" s="201"/>
      <c r="U431" s="201"/>
      <c r="V431" s="186">
        <f t="shared" si="289"/>
        <v>0</v>
      </c>
      <c r="W431" s="186">
        <f t="shared" si="290"/>
        <v>0</v>
      </c>
      <c r="X431" s="201"/>
      <c r="Y431" s="201"/>
      <c r="Z431" s="201"/>
      <c r="AA431" s="201"/>
      <c r="AB431" s="201"/>
      <c r="AC431" s="201"/>
      <c r="AD431" s="201"/>
      <c r="AE431" s="201"/>
      <c r="AF431" s="186">
        <f t="shared" si="291"/>
        <v>0</v>
      </c>
      <c r="AG431" s="186">
        <f t="shared" si="301"/>
        <v>0</v>
      </c>
      <c r="AH431" s="256" t="e">
        <f t="shared" si="302"/>
        <v>#DIV/0!</v>
      </c>
      <c r="AI431" s="700"/>
      <c r="AJ431" s="207">
        <f t="shared" si="292"/>
        <v>0</v>
      </c>
      <c r="AK431" s="425"/>
      <c r="AL431" s="186">
        <f t="shared" si="293"/>
        <v>0</v>
      </c>
      <c r="AM431" s="186">
        <f t="shared" si="294"/>
        <v>0</v>
      </c>
      <c r="AN431" s="201"/>
      <c r="AO431" s="201"/>
      <c r="AP431" s="201"/>
      <c r="AQ431" s="201"/>
      <c r="AR431" s="201"/>
      <c r="AS431" s="201"/>
      <c r="AT431" s="201"/>
      <c r="AU431" s="244"/>
      <c r="AV431" s="186">
        <f t="shared" si="303"/>
        <v>0</v>
      </c>
      <c r="AW431" s="277" t="e">
        <f t="shared" si="304"/>
        <v>#DIV/0!</v>
      </c>
      <c r="AX431" s="186">
        <f t="shared" si="295"/>
        <v>0</v>
      </c>
      <c r="AY431" s="186">
        <f t="shared" si="296"/>
        <v>0</v>
      </c>
      <c r="AZ431" s="201"/>
      <c r="BA431" s="201"/>
      <c r="BB431" s="201"/>
      <c r="BC431" s="201"/>
      <c r="BD431" s="201"/>
      <c r="BE431" s="201"/>
      <c r="BF431" s="201"/>
      <c r="BG431" s="201"/>
      <c r="BH431" s="186">
        <f t="shared" si="297"/>
        <v>0</v>
      </c>
      <c r="BI431" s="186">
        <f t="shared" si="298"/>
        <v>0</v>
      </c>
      <c r="BJ431" s="201"/>
      <c r="BK431" s="201"/>
      <c r="BL431" s="201"/>
      <c r="BM431" s="201"/>
      <c r="BN431" s="201"/>
      <c r="BO431" s="201"/>
      <c r="BP431" s="201"/>
      <c r="BQ431" s="405"/>
      <c r="BR431" s="413"/>
      <c r="BS431" s="413"/>
      <c r="BT431" s="413"/>
      <c r="BU431" s="413"/>
      <c r="BV431" s="413"/>
      <c r="BW431" s="413"/>
      <c r="BX431" s="413"/>
      <c r="BY431" s="413"/>
    </row>
    <row r="432" spans="1:77" s="21" customFormat="1" x14ac:dyDescent="0.25">
      <c r="A432" s="257">
        <v>12</v>
      </c>
      <c r="B432" s="42" t="s">
        <v>49</v>
      </c>
      <c r="C432" s="40"/>
      <c r="D432" s="201">
        <v>0</v>
      </c>
      <c r="E432" s="201">
        <v>0</v>
      </c>
      <c r="F432" s="186">
        <f t="shared" si="286"/>
        <v>0</v>
      </c>
      <c r="G432" s="186">
        <f t="shared" si="287"/>
        <v>0</v>
      </c>
      <c r="H432" s="202">
        <v>0</v>
      </c>
      <c r="I432" s="201">
        <v>0</v>
      </c>
      <c r="J432" s="201">
        <v>0</v>
      </c>
      <c r="K432" s="201">
        <v>0</v>
      </c>
      <c r="L432" s="201">
        <v>0</v>
      </c>
      <c r="M432" s="201">
        <v>0</v>
      </c>
      <c r="N432" s="201">
        <v>0</v>
      </c>
      <c r="O432" s="201">
        <v>0</v>
      </c>
      <c r="P432" s="186">
        <f t="shared" si="288"/>
        <v>0</v>
      </c>
      <c r="Q432" s="186">
        <f t="shared" si="299"/>
        <v>0</v>
      </c>
      <c r="R432" s="684" t="e">
        <f t="shared" si="300"/>
        <v>#DIV/0!</v>
      </c>
      <c r="S432" s="201">
        <v>0</v>
      </c>
      <c r="T432" s="201">
        <v>0</v>
      </c>
      <c r="U432" s="201">
        <v>0</v>
      </c>
      <c r="V432" s="186">
        <f t="shared" si="289"/>
        <v>0</v>
      </c>
      <c r="W432" s="186">
        <f t="shared" si="290"/>
        <v>0</v>
      </c>
      <c r="X432" s="201">
        <v>0</v>
      </c>
      <c r="Y432" s="201">
        <v>0</v>
      </c>
      <c r="Z432" s="201">
        <v>0</v>
      </c>
      <c r="AA432" s="201">
        <v>0</v>
      </c>
      <c r="AB432" s="201">
        <v>0</v>
      </c>
      <c r="AC432" s="201">
        <v>0</v>
      </c>
      <c r="AD432" s="201">
        <v>0</v>
      </c>
      <c r="AE432" s="201">
        <v>0</v>
      </c>
      <c r="AF432" s="186">
        <f t="shared" si="291"/>
        <v>0</v>
      </c>
      <c r="AG432" s="186">
        <f t="shared" si="301"/>
        <v>0</v>
      </c>
      <c r="AH432" s="256" t="e">
        <f t="shared" si="302"/>
        <v>#DIV/0!</v>
      </c>
      <c r="AI432" s="700"/>
      <c r="AJ432" s="207">
        <f t="shared" si="292"/>
        <v>0</v>
      </c>
      <c r="AK432" s="425"/>
      <c r="AL432" s="186">
        <f t="shared" si="293"/>
        <v>0</v>
      </c>
      <c r="AM432" s="186">
        <f t="shared" si="294"/>
        <v>0</v>
      </c>
      <c r="AN432" s="201">
        <v>0</v>
      </c>
      <c r="AO432" s="201">
        <v>0</v>
      </c>
      <c r="AP432" s="201">
        <v>0</v>
      </c>
      <c r="AQ432" s="201">
        <v>0</v>
      </c>
      <c r="AR432" s="201">
        <v>0</v>
      </c>
      <c r="AS432" s="201">
        <v>0</v>
      </c>
      <c r="AT432" s="201">
        <v>0</v>
      </c>
      <c r="AU432" s="244">
        <v>0</v>
      </c>
      <c r="AV432" s="186">
        <f t="shared" si="303"/>
        <v>0</v>
      </c>
      <c r="AW432" s="277" t="e">
        <f t="shared" si="304"/>
        <v>#DIV/0!</v>
      </c>
      <c r="AX432" s="186">
        <f t="shared" si="295"/>
        <v>0</v>
      </c>
      <c r="AY432" s="186">
        <f t="shared" si="296"/>
        <v>0</v>
      </c>
      <c r="AZ432" s="201">
        <v>0</v>
      </c>
      <c r="BA432" s="201">
        <v>0</v>
      </c>
      <c r="BB432" s="201">
        <v>0</v>
      </c>
      <c r="BC432" s="201">
        <v>0</v>
      </c>
      <c r="BD432" s="201">
        <v>0</v>
      </c>
      <c r="BE432" s="201">
        <v>0</v>
      </c>
      <c r="BF432" s="201">
        <v>0</v>
      </c>
      <c r="BG432" s="201">
        <v>0</v>
      </c>
      <c r="BH432" s="186">
        <f t="shared" si="297"/>
        <v>0</v>
      </c>
      <c r="BI432" s="186">
        <f t="shared" si="298"/>
        <v>0</v>
      </c>
      <c r="BJ432" s="201">
        <v>0</v>
      </c>
      <c r="BK432" s="201">
        <v>0</v>
      </c>
      <c r="BL432" s="201">
        <v>0</v>
      </c>
      <c r="BM432" s="201">
        <v>0</v>
      </c>
      <c r="BN432" s="201">
        <v>0</v>
      </c>
      <c r="BO432" s="201">
        <v>0</v>
      </c>
      <c r="BP432" s="201">
        <v>0</v>
      </c>
      <c r="BQ432" s="405">
        <v>0</v>
      </c>
      <c r="BR432" s="287"/>
      <c r="BS432" s="287"/>
      <c r="BT432" s="287"/>
      <c r="BU432" s="287"/>
      <c r="BV432" s="287"/>
      <c r="BW432" s="287"/>
      <c r="BX432" s="287"/>
      <c r="BY432" s="287"/>
    </row>
    <row r="433" spans="1:77" s="21" customFormat="1" hidden="1" x14ac:dyDescent="0.25">
      <c r="A433" s="23"/>
      <c r="B433" s="19"/>
      <c r="C433" s="40"/>
      <c r="D433" s="201"/>
      <c r="E433" s="201"/>
      <c r="F433" s="186">
        <f t="shared" si="286"/>
        <v>0</v>
      </c>
      <c r="G433" s="186">
        <f t="shared" si="287"/>
        <v>0</v>
      </c>
      <c r="H433" s="202"/>
      <c r="I433" s="201"/>
      <c r="J433" s="201"/>
      <c r="K433" s="201"/>
      <c r="L433" s="201"/>
      <c r="M433" s="201"/>
      <c r="N433" s="201"/>
      <c r="O433" s="201"/>
      <c r="P433" s="186">
        <f t="shared" si="288"/>
        <v>0</v>
      </c>
      <c r="Q433" s="186">
        <f t="shared" si="299"/>
        <v>0</v>
      </c>
      <c r="R433" s="684" t="e">
        <f t="shared" si="300"/>
        <v>#DIV/0!</v>
      </c>
      <c r="S433" s="201"/>
      <c r="T433" s="201"/>
      <c r="U433" s="201"/>
      <c r="V433" s="186">
        <f t="shared" si="289"/>
        <v>0</v>
      </c>
      <c r="W433" s="186">
        <f t="shared" si="290"/>
        <v>0</v>
      </c>
      <c r="X433" s="201"/>
      <c r="Y433" s="201"/>
      <c r="Z433" s="201"/>
      <c r="AA433" s="201"/>
      <c r="AB433" s="201"/>
      <c r="AC433" s="201"/>
      <c r="AD433" s="201"/>
      <c r="AE433" s="201"/>
      <c r="AF433" s="186">
        <f t="shared" si="291"/>
        <v>0</v>
      </c>
      <c r="AG433" s="186">
        <f t="shared" si="301"/>
        <v>0</v>
      </c>
      <c r="AH433" s="256" t="e">
        <f t="shared" si="302"/>
        <v>#DIV/0!</v>
      </c>
      <c r="AI433" s="700"/>
      <c r="AJ433" s="207">
        <f t="shared" si="292"/>
        <v>0</v>
      </c>
      <c r="AK433" s="425"/>
      <c r="AL433" s="186">
        <f t="shared" si="293"/>
        <v>0</v>
      </c>
      <c r="AM433" s="186">
        <f t="shared" si="294"/>
        <v>0</v>
      </c>
      <c r="AN433" s="201"/>
      <c r="AO433" s="201"/>
      <c r="AP433" s="201"/>
      <c r="AQ433" s="201"/>
      <c r="AR433" s="201"/>
      <c r="AS433" s="201"/>
      <c r="AT433" s="201"/>
      <c r="AU433" s="244"/>
      <c r="AV433" s="186">
        <f t="shared" si="303"/>
        <v>0</v>
      </c>
      <c r="AW433" s="277" t="e">
        <f t="shared" si="304"/>
        <v>#DIV/0!</v>
      </c>
      <c r="AX433" s="186">
        <f t="shared" si="295"/>
        <v>0</v>
      </c>
      <c r="AY433" s="186">
        <f t="shared" si="296"/>
        <v>0</v>
      </c>
      <c r="AZ433" s="201"/>
      <c r="BA433" s="201"/>
      <c r="BB433" s="201"/>
      <c r="BC433" s="201"/>
      <c r="BD433" s="201"/>
      <c r="BE433" s="201"/>
      <c r="BF433" s="201"/>
      <c r="BG433" s="201"/>
      <c r="BH433" s="186">
        <f t="shared" si="297"/>
        <v>0</v>
      </c>
      <c r="BI433" s="186">
        <f t="shared" si="298"/>
        <v>0</v>
      </c>
      <c r="BJ433" s="201"/>
      <c r="BK433" s="201"/>
      <c r="BL433" s="201"/>
      <c r="BM433" s="201"/>
      <c r="BN433" s="201"/>
      <c r="BO433" s="201"/>
      <c r="BP433" s="201"/>
      <c r="BQ433" s="405"/>
      <c r="BR433" s="413"/>
      <c r="BS433" s="413"/>
      <c r="BT433" s="413"/>
      <c r="BU433" s="413"/>
      <c r="BV433" s="413"/>
      <c r="BW433" s="413"/>
      <c r="BX433" s="413"/>
      <c r="BY433" s="413"/>
    </row>
    <row r="434" spans="1:77" s="21" customFormat="1" x14ac:dyDescent="0.25">
      <c r="A434" s="257">
        <v>13</v>
      </c>
      <c r="B434" s="42" t="s">
        <v>50</v>
      </c>
      <c r="C434" s="40"/>
      <c r="D434" s="201">
        <v>0</v>
      </c>
      <c r="E434" s="201">
        <v>0</v>
      </c>
      <c r="F434" s="186">
        <f t="shared" si="286"/>
        <v>0</v>
      </c>
      <c r="G434" s="186">
        <f t="shared" si="287"/>
        <v>0</v>
      </c>
      <c r="H434" s="202">
        <v>0</v>
      </c>
      <c r="I434" s="201">
        <v>0</v>
      </c>
      <c r="J434" s="201">
        <v>0</v>
      </c>
      <c r="K434" s="201">
        <v>0</v>
      </c>
      <c r="L434" s="201">
        <v>0</v>
      </c>
      <c r="M434" s="201">
        <v>0</v>
      </c>
      <c r="N434" s="201">
        <v>0</v>
      </c>
      <c r="O434" s="201">
        <v>0</v>
      </c>
      <c r="P434" s="186">
        <f t="shared" si="288"/>
        <v>0</v>
      </c>
      <c r="Q434" s="186">
        <f t="shared" si="299"/>
        <v>0</v>
      </c>
      <c r="R434" s="684" t="e">
        <f t="shared" si="300"/>
        <v>#DIV/0!</v>
      </c>
      <c r="S434" s="201">
        <v>0</v>
      </c>
      <c r="T434" s="201">
        <v>0</v>
      </c>
      <c r="U434" s="201">
        <v>0</v>
      </c>
      <c r="V434" s="186">
        <f t="shared" si="289"/>
        <v>0</v>
      </c>
      <c r="W434" s="186">
        <f t="shared" si="290"/>
        <v>0</v>
      </c>
      <c r="X434" s="201">
        <v>0</v>
      </c>
      <c r="Y434" s="201">
        <v>0</v>
      </c>
      <c r="Z434" s="201">
        <v>0</v>
      </c>
      <c r="AA434" s="201">
        <v>0</v>
      </c>
      <c r="AB434" s="201">
        <v>0</v>
      </c>
      <c r="AC434" s="201">
        <v>0</v>
      </c>
      <c r="AD434" s="201">
        <v>0</v>
      </c>
      <c r="AE434" s="201">
        <v>0</v>
      </c>
      <c r="AF434" s="186">
        <f t="shared" si="291"/>
        <v>0</v>
      </c>
      <c r="AG434" s="186">
        <f t="shared" si="301"/>
        <v>0</v>
      </c>
      <c r="AH434" s="256" t="e">
        <f t="shared" si="302"/>
        <v>#DIV/0!</v>
      </c>
      <c r="AI434" s="700"/>
      <c r="AJ434" s="207">
        <f t="shared" si="292"/>
        <v>0</v>
      </c>
      <c r="AK434" s="425"/>
      <c r="AL434" s="186">
        <f t="shared" si="293"/>
        <v>0</v>
      </c>
      <c r="AM434" s="186">
        <f t="shared" si="294"/>
        <v>0</v>
      </c>
      <c r="AN434" s="201">
        <v>0</v>
      </c>
      <c r="AO434" s="201">
        <v>0</v>
      </c>
      <c r="AP434" s="201">
        <v>0</v>
      </c>
      <c r="AQ434" s="201">
        <v>0</v>
      </c>
      <c r="AR434" s="201">
        <v>0</v>
      </c>
      <c r="AS434" s="201">
        <v>0</v>
      </c>
      <c r="AT434" s="201">
        <v>0</v>
      </c>
      <c r="AU434" s="244">
        <v>0</v>
      </c>
      <c r="AV434" s="186">
        <f t="shared" si="303"/>
        <v>0</v>
      </c>
      <c r="AW434" s="277" t="e">
        <f t="shared" si="304"/>
        <v>#DIV/0!</v>
      </c>
      <c r="AX434" s="186">
        <f t="shared" si="295"/>
        <v>0</v>
      </c>
      <c r="AY434" s="186">
        <f t="shared" si="296"/>
        <v>0</v>
      </c>
      <c r="AZ434" s="201">
        <v>0</v>
      </c>
      <c r="BA434" s="201">
        <v>0</v>
      </c>
      <c r="BB434" s="201">
        <v>0</v>
      </c>
      <c r="BC434" s="201">
        <v>0</v>
      </c>
      <c r="BD434" s="201">
        <v>0</v>
      </c>
      <c r="BE434" s="201">
        <v>0</v>
      </c>
      <c r="BF434" s="201">
        <v>0</v>
      </c>
      <c r="BG434" s="201">
        <v>0</v>
      </c>
      <c r="BH434" s="186">
        <f t="shared" si="297"/>
        <v>0</v>
      </c>
      <c r="BI434" s="186">
        <f t="shared" si="298"/>
        <v>0</v>
      </c>
      <c r="BJ434" s="201">
        <v>0</v>
      </c>
      <c r="BK434" s="201">
        <v>0</v>
      </c>
      <c r="BL434" s="201">
        <v>0</v>
      </c>
      <c r="BM434" s="201">
        <v>0</v>
      </c>
      <c r="BN434" s="201">
        <v>0</v>
      </c>
      <c r="BO434" s="201">
        <v>0</v>
      </c>
      <c r="BP434" s="201">
        <v>0</v>
      </c>
      <c r="BQ434" s="405">
        <v>0</v>
      </c>
      <c r="BR434" s="287"/>
      <c r="BS434" s="287"/>
      <c r="BT434" s="287"/>
      <c r="BU434" s="287"/>
      <c r="BV434" s="287"/>
      <c r="BW434" s="287"/>
      <c r="BX434" s="287"/>
      <c r="BY434" s="287"/>
    </row>
    <row r="435" spans="1:77" s="21" customFormat="1" hidden="1" x14ac:dyDescent="0.25">
      <c r="A435" s="23"/>
      <c r="B435" s="19"/>
      <c r="C435" s="40"/>
      <c r="D435" s="201"/>
      <c r="E435" s="201"/>
      <c r="F435" s="186">
        <f t="shared" si="286"/>
        <v>0</v>
      </c>
      <c r="G435" s="186">
        <f t="shared" si="287"/>
        <v>0</v>
      </c>
      <c r="H435" s="202"/>
      <c r="I435" s="201"/>
      <c r="J435" s="201"/>
      <c r="K435" s="201"/>
      <c r="L435" s="201"/>
      <c r="M435" s="201"/>
      <c r="N435" s="201"/>
      <c r="O435" s="201"/>
      <c r="P435" s="186">
        <f t="shared" si="288"/>
        <v>0</v>
      </c>
      <c r="Q435" s="186">
        <f t="shared" si="299"/>
        <v>0</v>
      </c>
      <c r="R435" s="684" t="e">
        <f t="shared" si="300"/>
        <v>#DIV/0!</v>
      </c>
      <c r="S435" s="201"/>
      <c r="T435" s="201"/>
      <c r="U435" s="201"/>
      <c r="V435" s="186">
        <f t="shared" si="289"/>
        <v>0</v>
      </c>
      <c r="W435" s="186">
        <f t="shared" si="290"/>
        <v>0</v>
      </c>
      <c r="X435" s="201"/>
      <c r="Y435" s="201"/>
      <c r="Z435" s="201"/>
      <c r="AA435" s="201"/>
      <c r="AB435" s="201"/>
      <c r="AC435" s="201"/>
      <c r="AD435" s="201"/>
      <c r="AE435" s="201"/>
      <c r="AF435" s="186">
        <f t="shared" si="291"/>
        <v>0</v>
      </c>
      <c r="AG435" s="186">
        <f t="shared" si="301"/>
        <v>0</v>
      </c>
      <c r="AH435" s="256" t="e">
        <f t="shared" si="302"/>
        <v>#DIV/0!</v>
      </c>
      <c r="AI435" s="700"/>
      <c r="AJ435" s="207">
        <f t="shared" si="292"/>
        <v>0</v>
      </c>
      <c r="AK435" s="425"/>
      <c r="AL435" s="186">
        <f t="shared" si="293"/>
        <v>0</v>
      </c>
      <c r="AM435" s="186">
        <f t="shared" si="294"/>
        <v>0</v>
      </c>
      <c r="AN435" s="201"/>
      <c r="AO435" s="201"/>
      <c r="AP435" s="201"/>
      <c r="AQ435" s="201"/>
      <c r="AR435" s="201"/>
      <c r="AS435" s="201"/>
      <c r="AT435" s="201"/>
      <c r="AU435" s="244"/>
      <c r="AV435" s="186">
        <f t="shared" si="303"/>
        <v>0</v>
      </c>
      <c r="AW435" s="277" t="e">
        <f t="shared" si="304"/>
        <v>#DIV/0!</v>
      </c>
      <c r="AX435" s="186">
        <f t="shared" si="295"/>
        <v>0</v>
      </c>
      <c r="AY435" s="186">
        <f t="shared" si="296"/>
        <v>0</v>
      </c>
      <c r="AZ435" s="201"/>
      <c r="BA435" s="201"/>
      <c r="BB435" s="201"/>
      <c r="BC435" s="201"/>
      <c r="BD435" s="201"/>
      <c r="BE435" s="201"/>
      <c r="BF435" s="201"/>
      <c r="BG435" s="201"/>
      <c r="BH435" s="186">
        <f t="shared" si="297"/>
        <v>0</v>
      </c>
      <c r="BI435" s="186">
        <f t="shared" si="298"/>
        <v>0</v>
      </c>
      <c r="BJ435" s="201"/>
      <c r="BK435" s="201"/>
      <c r="BL435" s="201"/>
      <c r="BM435" s="201"/>
      <c r="BN435" s="201"/>
      <c r="BO435" s="201"/>
      <c r="BP435" s="201"/>
      <c r="BQ435" s="405"/>
      <c r="BR435" s="413"/>
      <c r="BS435" s="413"/>
      <c r="BT435" s="413"/>
      <c r="BU435" s="413"/>
      <c r="BV435" s="413"/>
      <c r="BW435" s="413"/>
      <c r="BX435" s="413"/>
      <c r="BY435" s="413"/>
    </row>
    <row r="436" spans="1:77" s="21" customFormat="1" x14ac:dyDescent="0.25">
      <c r="A436" s="257">
        <v>14</v>
      </c>
      <c r="B436" s="42" t="s">
        <v>28</v>
      </c>
      <c r="C436" s="40"/>
      <c r="D436" s="201">
        <v>0</v>
      </c>
      <c r="E436" s="201">
        <v>0</v>
      </c>
      <c r="F436" s="186">
        <f t="shared" si="286"/>
        <v>0</v>
      </c>
      <c r="G436" s="186">
        <f t="shared" si="287"/>
        <v>0</v>
      </c>
      <c r="H436" s="202">
        <v>0</v>
      </c>
      <c r="I436" s="201">
        <v>0</v>
      </c>
      <c r="J436" s="201">
        <v>0</v>
      </c>
      <c r="K436" s="201">
        <v>0</v>
      </c>
      <c r="L436" s="201">
        <v>0</v>
      </c>
      <c r="M436" s="201">
        <v>0</v>
      </c>
      <c r="N436" s="201">
        <v>0</v>
      </c>
      <c r="O436" s="201">
        <v>0</v>
      </c>
      <c r="P436" s="186">
        <f t="shared" si="288"/>
        <v>0</v>
      </c>
      <c r="Q436" s="186">
        <f t="shared" si="299"/>
        <v>0</v>
      </c>
      <c r="R436" s="684" t="e">
        <f t="shared" si="300"/>
        <v>#DIV/0!</v>
      </c>
      <c r="S436" s="201">
        <v>0</v>
      </c>
      <c r="T436" s="201">
        <v>0</v>
      </c>
      <c r="U436" s="201">
        <v>0</v>
      </c>
      <c r="V436" s="186">
        <f t="shared" si="289"/>
        <v>0</v>
      </c>
      <c r="W436" s="186">
        <f t="shared" si="290"/>
        <v>0</v>
      </c>
      <c r="X436" s="201">
        <v>0</v>
      </c>
      <c r="Y436" s="201">
        <v>0</v>
      </c>
      <c r="Z436" s="201">
        <v>0</v>
      </c>
      <c r="AA436" s="201">
        <v>0</v>
      </c>
      <c r="AB436" s="201">
        <v>0</v>
      </c>
      <c r="AC436" s="201">
        <v>0</v>
      </c>
      <c r="AD436" s="201">
        <v>0</v>
      </c>
      <c r="AE436" s="201">
        <v>0</v>
      </c>
      <c r="AF436" s="186">
        <f t="shared" si="291"/>
        <v>0</v>
      </c>
      <c r="AG436" s="186">
        <f t="shared" si="301"/>
        <v>0</v>
      </c>
      <c r="AH436" s="256" t="e">
        <f t="shared" si="302"/>
        <v>#DIV/0!</v>
      </c>
      <c r="AI436" s="700"/>
      <c r="AJ436" s="207">
        <f t="shared" si="292"/>
        <v>0</v>
      </c>
      <c r="AK436" s="425"/>
      <c r="AL436" s="186">
        <f t="shared" si="293"/>
        <v>0</v>
      </c>
      <c r="AM436" s="186">
        <f t="shared" si="294"/>
        <v>0</v>
      </c>
      <c r="AN436" s="201">
        <v>0</v>
      </c>
      <c r="AO436" s="201">
        <v>0</v>
      </c>
      <c r="AP436" s="201">
        <v>0</v>
      </c>
      <c r="AQ436" s="201">
        <v>0</v>
      </c>
      <c r="AR436" s="201">
        <v>0</v>
      </c>
      <c r="AS436" s="201">
        <v>0</v>
      </c>
      <c r="AT436" s="201">
        <v>0</v>
      </c>
      <c r="AU436" s="244">
        <v>0</v>
      </c>
      <c r="AV436" s="186">
        <f t="shared" si="303"/>
        <v>0</v>
      </c>
      <c r="AW436" s="277" t="e">
        <f t="shared" si="304"/>
        <v>#DIV/0!</v>
      </c>
      <c r="AX436" s="186">
        <f t="shared" si="295"/>
        <v>0</v>
      </c>
      <c r="AY436" s="186">
        <f t="shared" si="296"/>
        <v>0</v>
      </c>
      <c r="AZ436" s="201">
        <v>0</v>
      </c>
      <c r="BA436" s="201">
        <v>0</v>
      </c>
      <c r="BB436" s="201">
        <v>0</v>
      </c>
      <c r="BC436" s="201">
        <v>0</v>
      </c>
      <c r="BD436" s="201">
        <v>0</v>
      </c>
      <c r="BE436" s="201">
        <v>0</v>
      </c>
      <c r="BF436" s="201">
        <v>0</v>
      </c>
      <c r="BG436" s="201">
        <v>0</v>
      </c>
      <c r="BH436" s="186">
        <f t="shared" si="297"/>
        <v>0</v>
      </c>
      <c r="BI436" s="186">
        <f t="shared" si="298"/>
        <v>0</v>
      </c>
      <c r="BJ436" s="201">
        <v>0</v>
      </c>
      <c r="BK436" s="201">
        <v>0</v>
      </c>
      <c r="BL436" s="201">
        <v>0</v>
      </c>
      <c r="BM436" s="201">
        <v>0</v>
      </c>
      <c r="BN436" s="201">
        <v>0</v>
      </c>
      <c r="BO436" s="201">
        <v>0</v>
      </c>
      <c r="BP436" s="201">
        <v>0</v>
      </c>
      <c r="BQ436" s="405">
        <v>0</v>
      </c>
      <c r="BR436" s="287"/>
      <c r="BS436" s="287"/>
      <c r="BT436" s="287"/>
      <c r="BU436" s="287"/>
      <c r="BV436" s="287"/>
      <c r="BW436" s="287"/>
      <c r="BX436" s="287"/>
      <c r="BY436" s="287"/>
    </row>
    <row r="437" spans="1:77" s="21" customFormat="1" hidden="1" x14ac:dyDescent="0.25">
      <c r="A437" s="23"/>
      <c r="B437" s="19"/>
      <c r="C437" s="40"/>
      <c r="D437" s="201"/>
      <c r="E437" s="201"/>
      <c r="F437" s="186">
        <f t="shared" si="286"/>
        <v>0</v>
      </c>
      <c r="G437" s="186">
        <f t="shared" si="287"/>
        <v>0</v>
      </c>
      <c r="H437" s="202"/>
      <c r="I437" s="201"/>
      <c r="J437" s="201"/>
      <c r="K437" s="201"/>
      <c r="L437" s="201"/>
      <c r="M437" s="201"/>
      <c r="N437" s="201"/>
      <c r="O437" s="201"/>
      <c r="P437" s="186">
        <f t="shared" si="288"/>
        <v>0</v>
      </c>
      <c r="Q437" s="186">
        <f t="shared" si="299"/>
        <v>0</v>
      </c>
      <c r="R437" s="684" t="e">
        <f t="shared" si="300"/>
        <v>#DIV/0!</v>
      </c>
      <c r="S437" s="201"/>
      <c r="T437" s="201"/>
      <c r="U437" s="201"/>
      <c r="V437" s="186">
        <f t="shared" si="289"/>
        <v>0</v>
      </c>
      <c r="W437" s="186">
        <f t="shared" si="290"/>
        <v>0</v>
      </c>
      <c r="X437" s="201"/>
      <c r="Y437" s="201"/>
      <c r="Z437" s="201"/>
      <c r="AA437" s="201"/>
      <c r="AB437" s="201"/>
      <c r="AC437" s="201"/>
      <c r="AD437" s="201"/>
      <c r="AE437" s="201"/>
      <c r="AF437" s="186">
        <f t="shared" si="291"/>
        <v>0</v>
      </c>
      <c r="AG437" s="186">
        <f t="shared" si="301"/>
        <v>0</v>
      </c>
      <c r="AH437" s="256" t="e">
        <f t="shared" si="302"/>
        <v>#DIV/0!</v>
      </c>
      <c r="AI437" s="700"/>
      <c r="AJ437" s="207">
        <f t="shared" si="292"/>
        <v>0</v>
      </c>
      <c r="AK437" s="425"/>
      <c r="AL437" s="186">
        <f t="shared" si="293"/>
        <v>0</v>
      </c>
      <c r="AM437" s="186">
        <f t="shared" si="294"/>
        <v>0</v>
      </c>
      <c r="AN437" s="201"/>
      <c r="AO437" s="201"/>
      <c r="AP437" s="201"/>
      <c r="AQ437" s="201"/>
      <c r="AR437" s="201"/>
      <c r="AS437" s="201"/>
      <c r="AT437" s="201"/>
      <c r="AU437" s="244"/>
      <c r="AV437" s="186">
        <f t="shared" si="303"/>
        <v>0</v>
      </c>
      <c r="AW437" s="277" t="e">
        <f t="shared" si="304"/>
        <v>#DIV/0!</v>
      </c>
      <c r="AX437" s="186">
        <f t="shared" si="295"/>
        <v>0</v>
      </c>
      <c r="AY437" s="186">
        <f t="shared" si="296"/>
        <v>0</v>
      </c>
      <c r="AZ437" s="201"/>
      <c r="BA437" s="201"/>
      <c r="BB437" s="201"/>
      <c r="BC437" s="201"/>
      <c r="BD437" s="201"/>
      <c r="BE437" s="201"/>
      <c r="BF437" s="201"/>
      <c r="BG437" s="201"/>
      <c r="BH437" s="186">
        <f t="shared" si="297"/>
        <v>0</v>
      </c>
      <c r="BI437" s="186">
        <f t="shared" si="298"/>
        <v>0</v>
      </c>
      <c r="BJ437" s="201"/>
      <c r="BK437" s="201"/>
      <c r="BL437" s="201"/>
      <c r="BM437" s="201"/>
      <c r="BN437" s="201"/>
      <c r="BO437" s="201"/>
      <c r="BP437" s="201"/>
      <c r="BQ437" s="405"/>
      <c r="BR437" s="413"/>
      <c r="BS437" s="413"/>
      <c r="BT437" s="413"/>
      <c r="BU437" s="413"/>
      <c r="BV437" s="413"/>
      <c r="BW437" s="413"/>
      <c r="BX437" s="413"/>
      <c r="BY437" s="413"/>
    </row>
    <row r="438" spans="1:77" s="21" customFormat="1" x14ac:dyDescent="0.25">
      <c r="A438" s="257">
        <v>15</v>
      </c>
      <c r="B438" s="42" t="s">
        <v>29</v>
      </c>
      <c r="C438" s="40"/>
      <c r="D438" s="201">
        <v>0</v>
      </c>
      <c r="E438" s="201">
        <v>0</v>
      </c>
      <c r="F438" s="186">
        <f t="shared" si="286"/>
        <v>0</v>
      </c>
      <c r="G438" s="186">
        <f t="shared" si="287"/>
        <v>0</v>
      </c>
      <c r="H438" s="202">
        <v>0</v>
      </c>
      <c r="I438" s="201">
        <v>0</v>
      </c>
      <c r="J438" s="201">
        <v>0</v>
      </c>
      <c r="K438" s="201">
        <v>0</v>
      </c>
      <c r="L438" s="201">
        <v>0</v>
      </c>
      <c r="M438" s="201">
        <v>0</v>
      </c>
      <c r="N438" s="201">
        <v>0</v>
      </c>
      <c r="O438" s="201">
        <v>0</v>
      </c>
      <c r="P438" s="186">
        <f t="shared" si="288"/>
        <v>0</v>
      </c>
      <c r="Q438" s="186">
        <f t="shared" si="299"/>
        <v>0</v>
      </c>
      <c r="R438" s="684" t="e">
        <f t="shared" si="300"/>
        <v>#DIV/0!</v>
      </c>
      <c r="S438" s="201">
        <v>0</v>
      </c>
      <c r="T438" s="201">
        <v>0</v>
      </c>
      <c r="U438" s="201">
        <v>0</v>
      </c>
      <c r="V438" s="186">
        <f t="shared" si="289"/>
        <v>0</v>
      </c>
      <c r="W438" s="186">
        <f t="shared" si="290"/>
        <v>0</v>
      </c>
      <c r="X438" s="201">
        <v>0</v>
      </c>
      <c r="Y438" s="201">
        <v>0</v>
      </c>
      <c r="Z438" s="201">
        <v>0</v>
      </c>
      <c r="AA438" s="201">
        <v>0</v>
      </c>
      <c r="AB438" s="201">
        <v>0</v>
      </c>
      <c r="AC438" s="201">
        <v>0</v>
      </c>
      <c r="AD438" s="201">
        <v>0</v>
      </c>
      <c r="AE438" s="201">
        <v>0</v>
      </c>
      <c r="AF438" s="186">
        <f t="shared" si="291"/>
        <v>0</v>
      </c>
      <c r="AG438" s="186">
        <f t="shared" si="301"/>
        <v>0</v>
      </c>
      <c r="AH438" s="256" t="e">
        <f t="shared" si="302"/>
        <v>#DIV/0!</v>
      </c>
      <c r="AI438" s="700"/>
      <c r="AJ438" s="207">
        <f t="shared" si="292"/>
        <v>0</v>
      </c>
      <c r="AK438" s="425"/>
      <c r="AL438" s="186">
        <f t="shared" si="293"/>
        <v>0</v>
      </c>
      <c r="AM438" s="186">
        <f t="shared" si="294"/>
        <v>0</v>
      </c>
      <c r="AN438" s="201">
        <v>0</v>
      </c>
      <c r="AO438" s="201">
        <v>0</v>
      </c>
      <c r="AP438" s="201">
        <v>0</v>
      </c>
      <c r="AQ438" s="201">
        <v>0</v>
      </c>
      <c r="AR438" s="201">
        <v>0</v>
      </c>
      <c r="AS438" s="201">
        <v>0</v>
      </c>
      <c r="AT438" s="201">
        <v>0</v>
      </c>
      <c r="AU438" s="244">
        <v>0</v>
      </c>
      <c r="AV438" s="186">
        <f t="shared" si="303"/>
        <v>0</v>
      </c>
      <c r="AW438" s="277" t="e">
        <f t="shared" si="304"/>
        <v>#DIV/0!</v>
      </c>
      <c r="AX438" s="186">
        <f t="shared" si="295"/>
        <v>0</v>
      </c>
      <c r="AY438" s="186">
        <f t="shared" si="296"/>
        <v>0</v>
      </c>
      <c r="AZ438" s="201">
        <v>0</v>
      </c>
      <c r="BA438" s="201">
        <v>0</v>
      </c>
      <c r="BB438" s="201">
        <v>0</v>
      </c>
      <c r="BC438" s="201">
        <v>0</v>
      </c>
      <c r="BD438" s="201">
        <v>0</v>
      </c>
      <c r="BE438" s="201">
        <v>0</v>
      </c>
      <c r="BF438" s="201">
        <v>0</v>
      </c>
      <c r="BG438" s="201">
        <v>0</v>
      </c>
      <c r="BH438" s="186">
        <f t="shared" si="297"/>
        <v>0</v>
      </c>
      <c r="BI438" s="186">
        <f t="shared" si="298"/>
        <v>0</v>
      </c>
      <c r="BJ438" s="201">
        <v>0</v>
      </c>
      <c r="BK438" s="201">
        <v>0</v>
      </c>
      <c r="BL438" s="201">
        <v>0</v>
      </c>
      <c r="BM438" s="201">
        <v>0</v>
      </c>
      <c r="BN438" s="201">
        <v>0</v>
      </c>
      <c r="BO438" s="201">
        <v>0</v>
      </c>
      <c r="BP438" s="201">
        <v>0</v>
      </c>
      <c r="BQ438" s="405">
        <v>0</v>
      </c>
      <c r="BR438" s="287"/>
      <c r="BS438" s="287"/>
      <c r="BT438" s="287"/>
      <c r="BU438" s="287"/>
      <c r="BV438" s="287"/>
      <c r="BW438" s="287"/>
      <c r="BX438" s="287"/>
      <c r="BY438" s="287"/>
    </row>
    <row r="439" spans="1:77" s="21" customFormat="1" hidden="1" x14ac:dyDescent="0.25">
      <c r="A439" s="23"/>
      <c r="B439" s="19"/>
      <c r="C439" s="40"/>
      <c r="D439" s="201"/>
      <c r="E439" s="201"/>
      <c r="F439" s="186">
        <f t="shared" si="286"/>
        <v>0</v>
      </c>
      <c r="G439" s="186">
        <f t="shared" si="287"/>
        <v>0</v>
      </c>
      <c r="H439" s="202"/>
      <c r="I439" s="201"/>
      <c r="J439" s="201"/>
      <c r="K439" s="201"/>
      <c r="L439" s="201"/>
      <c r="M439" s="201"/>
      <c r="N439" s="201"/>
      <c r="O439" s="201"/>
      <c r="P439" s="186">
        <f t="shared" si="288"/>
        <v>0</v>
      </c>
      <c r="Q439" s="186">
        <f t="shared" si="299"/>
        <v>0</v>
      </c>
      <c r="R439" s="684" t="e">
        <f t="shared" si="300"/>
        <v>#DIV/0!</v>
      </c>
      <c r="S439" s="201"/>
      <c r="T439" s="201"/>
      <c r="U439" s="201"/>
      <c r="V439" s="186">
        <f t="shared" si="289"/>
        <v>0</v>
      </c>
      <c r="W439" s="186">
        <f t="shared" si="290"/>
        <v>0</v>
      </c>
      <c r="X439" s="201"/>
      <c r="Y439" s="201"/>
      <c r="Z439" s="201"/>
      <c r="AA439" s="201"/>
      <c r="AB439" s="201"/>
      <c r="AC439" s="201"/>
      <c r="AD439" s="201"/>
      <c r="AE439" s="201"/>
      <c r="AF439" s="186">
        <f t="shared" si="291"/>
        <v>0</v>
      </c>
      <c r="AG439" s="186">
        <f t="shared" si="301"/>
        <v>0</v>
      </c>
      <c r="AH439" s="256" t="e">
        <f t="shared" si="302"/>
        <v>#DIV/0!</v>
      </c>
      <c r="AI439" s="700"/>
      <c r="AJ439" s="207">
        <f t="shared" si="292"/>
        <v>0</v>
      </c>
      <c r="AK439" s="425"/>
      <c r="AL439" s="186">
        <f t="shared" si="293"/>
        <v>0</v>
      </c>
      <c r="AM439" s="186">
        <f t="shared" si="294"/>
        <v>0</v>
      </c>
      <c r="AN439" s="201"/>
      <c r="AO439" s="201"/>
      <c r="AP439" s="201"/>
      <c r="AQ439" s="201"/>
      <c r="AR439" s="201"/>
      <c r="AS439" s="201"/>
      <c r="AT439" s="201"/>
      <c r="AU439" s="244"/>
      <c r="AV439" s="186">
        <f t="shared" si="303"/>
        <v>0</v>
      </c>
      <c r="AW439" s="277" t="e">
        <f t="shared" si="304"/>
        <v>#DIV/0!</v>
      </c>
      <c r="AX439" s="186">
        <f t="shared" si="295"/>
        <v>0</v>
      </c>
      <c r="AY439" s="186">
        <f t="shared" si="296"/>
        <v>0</v>
      </c>
      <c r="AZ439" s="201"/>
      <c r="BA439" s="201"/>
      <c r="BB439" s="201"/>
      <c r="BC439" s="201"/>
      <c r="BD439" s="201"/>
      <c r="BE439" s="201"/>
      <c r="BF439" s="201"/>
      <c r="BG439" s="201"/>
      <c r="BH439" s="186">
        <f t="shared" si="297"/>
        <v>0</v>
      </c>
      <c r="BI439" s="186">
        <f t="shared" si="298"/>
        <v>0</v>
      </c>
      <c r="BJ439" s="201"/>
      <c r="BK439" s="201"/>
      <c r="BL439" s="201"/>
      <c r="BM439" s="201"/>
      <c r="BN439" s="201"/>
      <c r="BO439" s="201"/>
      <c r="BP439" s="201"/>
      <c r="BQ439" s="405"/>
      <c r="BR439" s="413"/>
      <c r="BS439" s="413"/>
      <c r="BT439" s="413"/>
      <c r="BU439" s="413"/>
      <c r="BV439" s="413"/>
      <c r="BW439" s="413"/>
      <c r="BX439" s="413"/>
      <c r="BY439" s="413"/>
    </row>
    <row r="440" spans="1:77" s="21" customFormat="1" x14ac:dyDescent="0.25">
      <c r="A440" s="257">
        <v>16</v>
      </c>
      <c r="B440" s="42" t="s">
        <v>30</v>
      </c>
      <c r="C440" s="40"/>
      <c r="D440" s="201">
        <v>0</v>
      </c>
      <c r="E440" s="201">
        <v>0</v>
      </c>
      <c r="F440" s="186">
        <f t="shared" si="286"/>
        <v>0</v>
      </c>
      <c r="G440" s="186">
        <f t="shared" si="287"/>
        <v>0</v>
      </c>
      <c r="H440" s="202">
        <v>0</v>
      </c>
      <c r="I440" s="201">
        <v>0</v>
      </c>
      <c r="J440" s="201">
        <v>0</v>
      </c>
      <c r="K440" s="201">
        <v>0</v>
      </c>
      <c r="L440" s="201">
        <v>0</v>
      </c>
      <c r="M440" s="201">
        <v>0</v>
      </c>
      <c r="N440" s="201">
        <v>0</v>
      </c>
      <c r="O440" s="201">
        <v>0</v>
      </c>
      <c r="P440" s="186">
        <f t="shared" si="288"/>
        <v>0</v>
      </c>
      <c r="Q440" s="186">
        <f t="shared" si="299"/>
        <v>0</v>
      </c>
      <c r="R440" s="684" t="e">
        <f t="shared" si="300"/>
        <v>#DIV/0!</v>
      </c>
      <c r="S440" s="201">
        <v>0</v>
      </c>
      <c r="T440" s="201">
        <v>0</v>
      </c>
      <c r="U440" s="201">
        <v>0</v>
      </c>
      <c r="V440" s="186">
        <f t="shared" si="289"/>
        <v>0</v>
      </c>
      <c r="W440" s="186">
        <f t="shared" si="290"/>
        <v>0</v>
      </c>
      <c r="X440" s="201">
        <v>0</v>
      </c>
      <c r="Y440" s="201">
        <v>0</v>
      </c>
      <c r="Z440" s="201">
        <v>0</v>
      </c>
      <c r="AA440" s="201">
        <v>0</v>
      </c>
      <c r="AB440" s="201">
        <v>0</v>
      </c>
      <c r="AC440" s="201">
        <v>0</v>
      </c>
      <c r="AD440" s="201">
        <v>0</v>
      </c>
      <c r="AE440" s="201">
        <v>0</v>
      </c>
      <c r="AF440" s="186">
        <f t="shared" si="291"/>
        <v>0</v>
      </c>
      <c r="AG440" s="186">
        <f t="shared" si="301"/>
        <v>0</v>
      </c>
      <c r="AH440" s="256" t="e">
        <f t="shared" si="302"/>
        <v>#DIV/0!</v>
      </c>
      <c r="AI440" s="700"/>
      <c r="AJ440" s="207">
        <f t="shared" si="292"/>
        <v>0</v>
      </c>
      <c r="AK440" s="425"/>
      <c r="AL440" s="186">
        <f t="shared" si="293"/>
        <v>0</v>
      </c>
      <c r="AM440" s="186">
        <f t="shared" si="294"/>
        <v>0</v>
      </c>
      <c r="AN440" s="201">
        <v>0</v>
      </c>
      <c r="AO440" s="201">
        <v>0</v>
      </c>
      <c r="AP440" s="201">
        <v>0</v>
      </c>
      <c r="AQ440" s="201">
        <v>0</v>
      </c>
      <c r="AR440" s="201">
        <v>0</v>
      </c>
      <c r="AS440" s="201">
        <v>0</v>
      </c>
      <c r="AT440" s="201">
        <v>0</v>
      </c>
      <c r="AU440" s="244">
        <v>0</v>
      </c>
      <c r="AV440" s="186">
        <f t="shared" si="303"/>
        <v>0</v>
      </c>
      <c r="AW440" s="277" t="e">
        <f t="shared" si="304"/>
        <v>#DIV/0!</v>
      </c>
      <c r="AX440" s="186">
        <f t="shared" si="295"/>
        <v>0</v>
      </c>
      <c r="AY440" s="186">
        <f t="shared" si="296"/>
        <v>0</v>
      </c>
      <c r="AZ440" s="201">
        <v>0</v>
      </c>
      <c r="BA440" s="201">
        <v>0</v>
      </c>
      <c r="BB440" s="201">
        <v>0</v>
      </c>
      <c r="BC440" s="201">
        <v>0</v>
      </c>
      <c r="BD440" s="201">
        <v>0</v>
      </c>
      <c r="BE440" s="201">
        <v>0</v>
      </c>
      <c r="BF440" s="201">
        <v>0</v>
      </c>
      <c r="BG440" s="201">
        <v>0</v>
      </c>
      <c r="BH440" s="186">
        <f t="shared" si="297"/>
        <v>0</v>
      </c>
      <c r="BI440" s="186">
        <f t="shared" si="298"/>
        <v>0</v>
      </c>
      <c r="BJ440" s="201">
        <v>0</v>
      </c>
      <c r="BK440" s="201">
        <v>0</v>
      </c>
      <c r="BL440" s="201">
        <v>0</v>
      </c>
      <c r="BM440" s="201">
        <v>0</v>
      </c>
      <c r="BN440" s="201">
        <v>0</v>
      </c>
      <c r="BO440" s="201">
        <v>0</v>
      </c>
      <c r="BP440" s="201">
        <v>0</v>
      </c>
      <c r="BQ440" s="405">
        <v>0</v>
      </c>
      <c r="BR440" s="287"/>
      <c r="BS440" s="287"/>
      <c r="BT440" s="287"/>
      <c r="BU440" s="287"/>
      <c r="BV440" s="287"/>
      <c r="BW440" s="287"/>
      <c r="BX440" s="287"/>
      <c r="BY440" s="287"/>
    </row>
    <row r="441" spans="1:77" s="21" customFormat="1" hidden="1" x14ac:dyDescent="0.25">
      <c r="A441" s="23"/>
      <c r="B441" s="19"/>
      <c r="C441" s="40"/>
      <c r="D441" s="201"/>
      <c r="E441" s="201"/>
      <c r="F441" s="186">
        <f t="shared" si="286"/>
        <v>0</v>
      </c>
      <c r="G441" s="186">
        <f t="shared" si="287"/>
        <v>0</v>
      </c>
      <c r="H441" s="202"/>
      <c r="I441" s="201"/>
      <c r="J441" s="201"/>
      <c r="K441" s="201"/>
      <c r="L441" s="201"/>
      <c r="M441" s="201"/>
      <c r="N441" s="201"/>
      <c r="O441" s="201"/>
      <c r="P441" s="186">
        <f t="shared" si="288"/>
        <v>0</v>
      </c>
      <c r="Q441" s="186">
        <f t="shared" si="299"/>
        <v>0</v>
      </c>
      <c r="R441" s="684" t="e">
        <f t="shared" si="300"/>
        <v>#DIV/0!</v>
      </c>
      <c r="S441" s="201"/>
      <c r="T441" s="201"/>
      <c r="U441" s="201"/>
      <c r="V441" s="186">
        <f t="shared" si="289"/>
        <v>0</v>
      </c>
      <c r="W441" s="186">
        <f t="shared" si="290"/>
        <v>0</v>
      </c>
      <c r="X441" s="201"/>
      <c r="Y441" s="201"/>
      <c r="Z441" s="201"/>
      <c r="AA441" s="201"/>
      <c r="AB441" s="201"/>
      <c r="AC441" s="201"/>
      <c r="AD441" s="201"/>
      <c r="AE441" s="201"/>
      <c r="AF441" s="186">
        <f t="shared" si="291"/>
        <v>0</v>
      </c>
      <c r="AG441" s="186">
        <f t="shared" si="301"/>
        <v>0</v>
      </c>
      <c r="AH441" s="256" t="e">
        <f t="shared" si="302"/>
        <v>#DIV/0!</v>
      </c>
      <c r="AI441" s="700"/>
      <c r="AJ441" s="207">
        <f t="shared" si="292"/>
        <v>0</v>
      </c>
      <c r="AK441" s="425"/>
      <c r="AL441" s="186">
        <f t="shared" si="293"/>
        <v>0</v>
      </c>
      <c r="AM441" s="186">
        <f t="shared" si="294"/>
        <v>0</v>
      </c>
      <c r="AN441" s="201"/>
      <c r="AO441" s="201"/>
      <c r="AP441" s="201"/>
      <c r="AQ441" s="201"/>
      <c r="AR441" s="201"/>
      <c r="AS441" s="201"/>
      <c r="AT441" s="201"/>
      <c r="AU441" s="244"/>
      <c r="AV441" s="186">
        <f t="shared" si="303"/>
        <v>0</v>
      </c>
      <c r="AW441" s="277" t="e">
        <f t="shared" si="304"/>
        <v>#DIV/0!</v>
      </c>
      <c r="AX441" s="186">
        <f t="shared" si="295"/>
        <v>0</v>
      </c>
      <c r="AY441" s="186">
        <f t="shared" si="296"/>
        <v>0</v>
      </c>
      <c r="AZ441" s="201"/>
      <c r="BA441" s="201"/>
      <c r="BB441" s="201"/>
      <c r="BC441" s="201"/>
      <c r="BD441" s="201"/>
      <c r="BE441" s="201"/>
      <c r="BF441" s="201"/>
      <c r="BG441" s="201"/>
      <c r="BH441" s="186">
        <f t="shared" si="297"/>
        <v>0</v>
      </c>
      <c r="BI441" s="186">
        <f t="shared" si="298"/>
        <v>0</v>
      </c>
      <c r="BJ441" s="201"/>
      <c r="BK441" s="201"/>
      <c r="BL441" s="201"/>
      <c r="BM441" s="201"/>
      <c r="BN441" s="201"/>
      <c r="BO441" s="201"/>
      <c r="BP441" s="201"/>
      <c r="BQ441" s="405"/>
      <c r="BR441" s="413"/>
      <c r="BS441" s="413"/>
      <c r="BT441" s="413"/>
      <c r="BU441" s="413"/>
      <c r="BV441" s="413"/>
      <c r="BW441" s="413"/>
      <c r="BX441" s="413"/>
      <c r="BY441" s="413"/>
    </row>
    <row r="442" spans="1:77" s="21" customFormat="1" x14ac:dyDescent="0.25">
      <c r="A442" s="257">
        <v>17</v>
      </c>
      <c r="B442" s="42" t="s">
        <v>31</v>
      </c>
      <c r="C442" s="40"/>
      <c r="D442" s="201">
        <v>0</v>
      </c>
      <c r="E442" s="201">
        <v>0</v>
      </c>
      <c r="F442" s="186">
        <f t="shared" si="286"/>
        <v>0</v>
      </c>
      <c r="G442" s="186">
        <f t="shared" si="287"/>
        <v>0</v>
      </c>
      <c r="H442" s="202">
        <v>0</v>
      </c>
      <c r="I442" s="201">
        <v>0</v>
      </c>
      <c r="J442" s="201">
        <v>0</v>
      </c>
      <c r="K442" s="201">
        <v>0</v>
      </c>
      <c r="L442" s="201">
        <v>0</v>
      </c>
      <c r="M442" s="201">
        <v>0</v>
      </c>
      <c r="N442" s="201">
        <v>0</v>
      </c>
      <c r="O442" s="201">
        <v>0</v>
      </c>
      <c r="P442" s="186">
        <f t="shared" si="288"/>
        <v>0</v>
      </c>
      <c r="Q442" s="186">
        <f t="shared" si="299"/>
        <v>0</v>
      </c>
      <c r="R442" s="684" t="e">
        <f t="shared" si="300"/>
        <v>#DIV/0!</v>
      </c>
      <c r="S442" s="201">
        <v>0</v>
      </c>
      <c r="T442" s="201">
        <v>0</v>
      </c>
      <c r="U442" s="201">
        <v>0</v>
      </c>
      <c r="V442" s="186">
        <f t="shared" si="289"/>
        <v>0</v>
      </c>
      <c r="W442" s="186">
        <f t="shared" si="290"/>
        <v>0</v>
      </c>
      <c r="X442" s="201">
        <v>0</v>
      </c>
      <c r="Y442" s="201">
        <v>0</v>
      </c>
      <c r="Z442" s="201">
        <v>0</v>
      </c>
      <c r="AA442" s="201">
        <v>0</v>
      </c>
      <c r="AB442" s="201">
        <v>0</v>
      </c>
      <c r="AC442" s="201">
        <v>0</v>
      </c>
      <c r="AD442" s="201">
        <v>0</v>
      </c>
      <c r="AE442" s="201">
        <v>0</v>
      </c>
      <c r="AF442" s="186">
        <f t="shared" si="291"/>
        <v>0</v>
      </c>
      <c r="AG442" s="186">
        <f t="shared" si="301"/>
        <v>0</v>
      </c>
      <c r="AH442" s="256" t="e">
        <f t="shared" si="302"/>
        <v>#DIV/0!</v>
      </c>
      <c r="AI442" s="700"/>
      <c r="AJ442" s="207">
        <f t="shared" si="292"/>
        <v>0</v>
      </c>
      <c r="AK442" s="425"/>
      <c r="AL442" s="186">
        <f t="shared" si="293"/>
        <v>0</v>
      </c>
      <c r="AM442" s="186">
        <f t="shared" si="294"/>
        <v>0</v>
      </c>
      <c r="AN442" s="201">
        <v>0</v>
      </c>
      <c r="AO442" s="201">
        <v>0</v>
      </c>
      <c r="AP442" s="201">
        <v>0</v>
      </c>
      <c r="AQ442" s="201">
        <v>0</v>
      </c>
      <c r="AR442" s="201">
        <v>0</v>
      </c>
      <c r="AS442" s="201">
        <v>0</v>
      </c>
      <c r="AT442" s="201">
        <v>0</v>
      </c>
      <c r="AU442" s="244">
        <v>0</v>
      </c>
      <c r="AV442" s="186">
        <f t="shared" si="303"/>
        <v>0</v>
      </c>
      <c r="AW442" s="277" t="e">
        <f t="shared" si="304"/>
        <v>#DIV/0!</v>
      </c>
      <c r="AX442" s="186">
        <f t="shared" si="295"/>
        <v>0</v>
      </c>
      <c r="AY442" s="186">
        <f t="shared" si="296"/>
        <v>0</v>
      </c>
      <c r="AZ442" s="201">
        <v>0</v>
      </c>
      <c r="BA442" s="201">
        <v>0</v>
      </c>
      <c r="BB442" s="201">
        <v>0</v>
      </c>
      <c r="BC442" s="201">
        <v>0</v>
      </c>
      <c r="BD442" s="201">
        <v>0</v>
      </c>
      <c r="BE442" s="201">
        <v>0</v>
      </c>
      <c r="BF442" s="201">
        <v>0</v>
      </c>
      <c r="BG442" s="201">
        <v>0</v>
      </c>
      <c r="BH442" s="186">
        <f t="shared" si="297"/>
        <v>0</v>
      </c>
      <c r="BI442" s="186">
        <f t="shared" si="298"/>
        <v>0</v>
      </c>
      <c r="BJ442" s="201">
        <v>0</v>
      </c>
      <c r="BK442" s="201">
        <v>0</v>
      </c>
      <c r="BL442" s="201">
        <v>0</v>
      </c>
      <c r="BM442" s="201">
        <v>0</v>
      </c>
      <c r="BN442" s="201">
        <v>0</v>
      </c>
      <c r="BO442" s="201">
        <v>0</v>
      </c>
      <c r="BP442" s="201">
        <v>0</v>
      </c>
      <c r="BQ442" s="405">
        <v>0</v>
      </c>
      <c r="BR442" s="287"/>
      <c r="BS442" s="287"/>
      <c r="BT442" s="287"/>
      <c r="BU442" s="287"/>
      <c r="BV442" s="287"/>
      <c r="BW442" s="287"/>
      <c r="BX442" s="287"/>
      <c r="BY442" s="287"/>
    </row>
    <row r="443" spans="1:77" s="21" customFormat="1" hidden="1" x14ac:dyDescent="0.25">
      <c r="A443" s="23"/>
      <c r="B443" s="19"/>
      <c r="C443" s="40"/>
      <c r="D443" s="201"/>
      <c r="E443" s="201"/>
      <c r="F443" s="186">
        <f t="shared" si="286"/>
        <v>0</v>
      </c>
      <c r="G443" s="186">
        <f t="shared" si="287"/>
        <v>0</v>
      </c>
      <c r="H443" s="202"/>
      <c r="I443" s="201"/>
      <c r="J443" s="201"/>
      <c r="K443" s="201"/>
      <c r="L443" s="201"/>
      <c r="M443" s="201"/>
      <c r="N443" s="201"/>
      <c r="O443" s="201"/>
      <c r="P443" s="186">
        <f t="shared" si="288"/>
        <v>0</v>
      </c>
      <c r="Q443" s="186">
        <f t="shared" si="299"/>
        <v>0</v>
      </c>
      <c r="R443" s="684" t="e">
        <f t="shared" si="300"/>
        <v>#DIV/0!</v>
      </c>
      <c r="S443" s="201"/>
      <c r="T443" s="201"/>
      <c r="U443" s="201"/>
      <c r="V443" s="186">
        <f t="shared" si="289"/>
        <v>0</v>
      </c>
      <c r="W443" s="186">
        <f t="shared" si="290"/>
        <v>0</v>
      </c>
      <c r="X443" s="201"/>
      <c r="Y443" s="201"/>
      <c r="Z443" s="201"/>
      <c r="AA443" s="201"/>
      <c r="AB443" s="201"/>
      <c r="AC443" s="201"/>
      <c r="AD443" s="201"/>
      <c r="AE443" s="201"/>
      <c r="AF443" s="186">
        <f t="shared" si="291"/>
        <v>0</v>
      </c>
      <c r="AG443" s="186">
        <f t="shared" si="301"/>
        <v>0</v>
      </c>
      <c r="AH443" s="256" t="e">
        <f t="shared" si="302"/>
        <v>#DIV/0!</v>
      </c>
      <c r="AI443" s="700"/>
      <c r="AJ443" s="207">
        <f t="shared" si="292"/>
        <v>0</v>
      </c>
      <c r="AK443" s="425"/>
      <c r="AL443" s="186">
        <f t="shared" si="293"/>
        <v>0</v>
      </c>
      <c r="AM443" s="186">
        <f t="shared" si="294"/>
        <v>0</v>
      </c>
      <c r="AN443" s="201"/>
      <c r="AO443" s="201"/>
      <c r="AP443" s="201"/>
      <c r="AQ443" s="201"/>
      <c r="AR443" s="201"/>
      <c r="AS443" s="201"/>
      <c r="AT443" s="201"/>
      <c r="AU443" s="244"/>
      <c r="AV443" s="186">
        <f t="shared" si="303"/>
        <v>0</v>
      </c>
      <c r="AW443" s="277" t="e">
        <f t="shared" si="304"/>
        <v>#DIV/0!</v>
      </c>
      <c r="AX443" s="186">
        <f t="shared" si="295"/>
        <v>0</v>
      </c>
      <c r="AY443" s="186">
        <f t="shared" si="296"/>
        <v>0</v>
      </c>
      <c r="AZ443" s="201"/>
      <c r="BA443" s="201"/>
      <c r="BB443" s="201"/>
      <c r="BC443" s="201"/>
      <c r="BD443" s="201"/>
      <c r="BE443" s="201"/>
      <c r="BF443" s="201"/>
      <c r="BG443" s="201"/>
      <c r="BH443" s="186">
        <f t="shared" si="297"/>
        <v>0</v>
      </c>
      <c r="BI443" s="186">
        <f t="shared" si="298"/>
        <v>0</v>
      </c>
      <c r="BJ443" s="201"/>
      <c r="BK443" s="201"/>
      <c r="BL443" s="201"/>
      <c r="BM443" s="201"/>
      <c r="BN443" s="201"/>
      <c r="BO443" s="201"/>
      <c r="BP443" s="201"/>
      <c r="BQ443" s="405"/>
      <c r="BR443" s="413"/>
      <c r="BS443" s="413"/>
      <c r="BT443" s="413"/>
      <c r="BU443" s="413"/>
      <c r="BV443" s="413"/>
      <c r="BW443" s="413"/>
      <c r="BX443" s="413"/>
      <c r="BY443" s="413"/>
    </row>
    <row r="444" spans="1:77" s="21" customFormat="1" x14ac:dyDescent="0.25">
      <c r="A444" s="257">
        <v>18</v>
      </c>
      <c r="B444" s="42" t="s">
        <v>51</v>
      </c>
      <c r="C444" s="40"/>
      <c r="D444" s="201">
        <v>0</v>
      </c>
      <c r="E444" s="201">
        <v>0</v>
      </c>
      <c r="F444" s="186">
        <f t="shared" si="286"/>
        <v>0</v>
      </c>
      <c r="G444" s="186">
        <f t="shared" si="287"/>
        <v>0</v>
      </c>
      <c r="H444" s="202">
        <v>0</v>
      </c>
      <c r="I444" s="201">
        <v>0</v>
      </c>
      <c r="J444" s="201">
        <v>0</v>
      </c>
      <c r="K444" s="201">
        <v>0</v>
      </c>
      <c r="L444" s="201">
        <v>0</v>
      </c>
      <c r="M444" s="201">
        <v>0</v>
      </c>
      <c r="N444" s="201">
        <v>0</v>
      </c>
      <c r="O444" s="201">
        <v>0</v>
      </c>
      <c r="P444" s="186">
        <f t="shared" si="288"/>
        <v>0</v>
      </c>
      <c r="Q444" s="186">
        <f t="shared" si="299"/>
        <v>0</v>
      </c>
      <c r="R444" s="684" t="e">
        <f t="shared" si="300"/>
        <v>#DIV/0!</v>
      </c>
      <c r="S444" s="201">
        <v>0</v>
      </c>
      <c r="T444" s="201">
        <v>0</v>
      </c>
      <c r="U444" s="201">
        <v>0</v>
      </c>
      <c r="V444" s="186">
        <f t="shared" si="289"/>
        <v>0</v>
      </c>
      <c r="W444" s="186">
        <f t="shared" si="290"/>
        <v>0</v>
      </c>
      <c r="X444" s="201">
        <v>0</v>
      </c>
      <c r="Y444" s="201">
        <v>0</v>
      </c>
      <c r="Z444" s="201">
        <v>0</v>
      </c>
      <c r="AA444" s="201">
        <v>0</v>
      </c>
      <c r="AB444" s="201">
        <v>0</v>
      </c>
      <c r="AC444" s="201">
        <v>0</v>
      </c>
      <c r="AD444" s="201">
        <v>0</v>
      </c>
      <c r="AE444" s="201">
        <v>0</v>
      </c>
      <c r="AF444" s="186">
        <f t="shared" si="291"/>
        <v>0</v>
      </c>
      <c r="AG444" s="186">
        <f t="shared" si="301"/>
        <v>0</v>
      </c>
      <c r="AH444" s="256" t="e">
        <f t="shared" si="302"/>
        <v>#DIV/0!</v>
      </c>
      <c r="AI444" s="700"/>
      <c r="AJ444" s="207">
        <f t="shared" si="292"/>
        <v>0</v>
      </c>
      <c r="AK444" s="425"/>
      <c r="AL444" s="186">
        <f t="shared" si="293"/>
        <v>0</v>
      </c>
      <c r="AM444" s="186">
        <f t="shared" si="294"/>
        <v>0</v>
      </c>
      <c r="AN444" s="201">
        <v>0</v>
      </c>
      <c r="AO444" s="201">
        <v>0</v>
      </c>
      <c r="AP444" s="201">
        <v>0</v>
      </c>
      <c r="AQ444" s="201">
        <v>0</v>
      </c>
      <c r="AR444" s="201">
        <v>0</v>
      </c>
      <c r="AS444" s="201">
        <v>0</v>
      </c>
      <c r="AT444" s="201">
        <v>0</v>
      </c>
      <c r="AU444" s="244">
        <v>0</v>
      </c>
      <c r="AV444" s="186">
        <f t="shared" si="303"/>
        <v>0</v>
      </c>
      <c r="AW444" s="277" t="e">
        <f t="shared" si="304"/>
        <v>#DIV/0!</v>
      </c>
      <c r="AX444" s="186">
        <f t="shared" si="295"/>
        <v>0</v>
      </c>
      <c r="AY444" s="186">
        <f t="shared" si="296"/>
        <v>0</v>
      </c>
      <c r="AZ444" s="201">
        <v>0</v>
      </c>
      <c r="BA444" s="201">
        <v>0</v>
      </c>
      <c r="BB444" s="201">
        <v>0</v>
      </c>
      <c r="BC444" s="201">
        <v>0</v>
      </c>
      <c r="BD444" s="201">
        <v>0</v>
      </c>
      <c r="BE444" s="201">
        <v>0</v>
      </c>
      <c r="BF444" s="201">
        <v>0</v>
      </c>
      <c r="BG444" s="201">
        <v>0</v>
      </c>
      <c r="BH444" s="186">
        <f t="shared" si="297"/>
        <v>0</v>
      </c>
      <c r="BI444" s="186">
        <f t="shared" si="298"/>
        <v>0</v>
      </c>
      <c r="BJ444" s="201">
        <v>0</v>
      </c>
      <c r="BK444" s="201">
        <v>0</v>
      </c>
      <c r="BL444" s="201">
        <v>0</v>
      </c>
      <c r="BM444" s="201">
        <v>0</v>
      </c>
      <c r="BN444" s="201">
        <v>0</v>
      </c>
      <c r="BO444" s="201">
        <v>0</v>
      </c>
      <c r="BP444" s="201">
        <v>0</v>
      </c>
      <c r="BQ444" s="405">
        <v>0</v>
      </c>
      <c r="BR444" s="287"/>
      <c r="BS444" s="287"/>
      <c r="BT444" s="287"/>
      <c r="BU444" s="287"/>
      <c r="BV444" s="287"/>
      <c r="BW444" s="287"/>
      <c r="BX444" s="287"/>
      <c r="BY444" s="287"/>
    </row>
    <row r="445" spans="1:77" s="21" customFormat="1" hidden="1" x14ac:dyDescent="0.25">
      <c r="A445" s="23"/>
      <c r="B445" s="19"/>
      <c r="C445" s="40"/>
      <c r="D445" s="201"/>
      <c r="E445" s="201"/>
      <c r="F445" s="186">
        <f t="shared" si="286"/>
        <v>0</v>
      </c>
      <c r="G445" s="186">
        <f t="shared" si="287"/>
        <v>0</v>
      </c>
      <c r="H445" s="202"/>
      <c r="I445" s="201"/>
      <c r="J445" s="201"/>
      <c r="K445" s="201"/>
      <c r="L445" s="201"/>
      <c r="M445" s="201"/>
      <c r="N445" s="201"/>
      <c r="O445" s="201"/>
      <c r="P445" s="186">
        <f t="shared" si="288"/>
        <v>0</v>
      </c>
      <c r="Q445" s="186">
        <f t="shared" si="299"/>
        <v>0</v>
      </c>
      <c r="R445" s="684" t="e">
        <f t="shared" si="300"/>
        <v>#DIV/0!</v>
      </c>
      <c r="S445" s="201"/>
      <c r="T445" s="201"/>
      <c r="U445" s="201"/>
      <c r="V445" s="186">
        <f t="shared" si="289"/>
        <v>0</v>
      </c>
      <c r="W445" s="186">
        <f t="shared" si="290"/>
        <v>0</v>
      </c>
      <c r="X445" s="201"/>
      <c r="Y445" s="201"/>
      <c r="Z445" s="201"/>
      <c r="AA445" s="201"/>
      <c r="AB445" s="201"/>
      <c r="AC445" s="201"/>
      <c r="AD445" s="201"/>
      <c r="AE445" s="201"/>
      <c r="AF445" s="186">
        <f t="shared" si="291"/>
        <v>0</v>
      </c>
      <c r="AG445" s="186">
        <f t="shared" si="301"/>
        <v>0</v>
      </c>
      <c r="AH445" s="256" t="e">
        <f t="shared" si="302"/>
        <v>#DIV/0!</v>
      </c>
      <c r="AI445" s="700"/>
      <c r="AJ445" s="207">
        <f t="shared" si="292"/>
        <v>0</v>
      </c>
      <c r="AK445" s="425"/>
      <c r="AL445" s="186">
        <f t="shared" si="293"/>
        <v>0</v>
      </c>
      <c r="AM445" s="186">
        <f t="shared" si="294"/>
        <v>0</v>
      </c>
      <c r="AN445" s="201"/>
      <c r="AO445" s="201"/>
      <c r="AP445" s="201"/>
      <c r="AQ445" s="201"/>
      <c r="AR445" s="201"/>
      <c r="AS445" s="201"/>
      <c r="AT445" s="201"/>
      <c r="AU445" s="244"/>
      <c r="AV445" s="186">
        <f t="shared" si="303"/>
        <v>0</v>
      </c>
      <c r="AW445" s="277" t="e">
        <f t="shared" si="304"/>
        <v>#DIV/0!</v>
      </c>
      <c r="AX445" s="186">
        <f t="shared" si="295"/>
        <v>0</v>
      </c>
      <c r="AY445" s="186">
        <f t="shared" si="296"/>
        <v>0</v>
      </c>
      <c r="AZ445" s="201"/>
      <c r="BA445" s="201"/>
      <c r="BB445" s="201"/>
      <c r="BC445" s="201"/>
      <c r="BD445" s="201"/>
      <c r="BE445" s="201"/>
      <c r="BF445" s="201"/>
      <c r="BG445" s="201"/>
      <c r="BH445" s="186">
        <f t="shared" si="297"/>
        <v>0</v>
      </c>
      <c r="BI445" s="186">
        <f t="shared" si="298"/>
        <v>0</v>
      </c>
      <c r="BJ445" s="201"/>
      <c r="BK445" s="201"/>
      <c r="BL445" s="201"/>
      <c r="BM445" s="201"/>
      <c r="BN445" s="201"/>
      <c r="BO445" s="201"/>
      <c r="BP445" s="201"/>
      <c r="BQ445" s="405"/>
      <c r="BR445" s="413"/>
      <c r="BS445" s="413"/>
      <c r="BT445" s="413"/>
      <c r="BU445" s="413"/>
      <c r="BV445" s="413"/>
      <c r="BW445" s="413"/>
      <c r="BX445" s="413"/>
      <c r="BY445" s="413"/>
    </row>
    <row r="446" spans="1:77" s="21" customFormat="1" x14ac:dyDescent="0.25">
      <c r="A446" s="257">
        <v>19</v>
      </c>
      <c r="B446" s="42" t="s">
        <v>52</v>
      </c>
      <c r="C446" s="40"/>
      <c r="D446" s="201">
        <v>0</v>
      </c>
      <c r="E446" s="201">
        <v>0</v>
      </c>
      <c r="F446" s="186">
        <f t="shared" si="286"/>
        <v>0</v>
      </c>
      <c r="G446" s="186">
        <f t="shared" si="287"/>
        <v>0</v>
      </c>
      <c r="H446" s="202">
        <v>0</v>
      </c>
      <c r="I446" s="201">
        <v>0</v>
      </c>
      <c r="J446" s="201">
        <v>0</v>
      </c>
      <c r="K446" s="201">
        <v>0</v>
      </c>
      <c r="L446" s="201">
        <v>0</v>
      </c>
      <c r="M446" s="201">
        <v>0</v>
      </c>
      <c r="N446" s="201">
        <v>0</v>
      </c>
      <c r="O446" s="201">
        <v>0</v>
      </c>
      <c r="P446" s="186">
        <f t="shared" si="288"/>
        <v>0</v>
      </c>
      <c r="Q446" s="186">
        <f t="shared" si="299"/>
        <v>0</v>
      </c>
      <c r="R446" s="684" t="e">
        <f t="shared" si="300"/>
        <v>#DIV/0!</v>
      </c>
      <c r="S446" s="201">
        <v>0</v>
      </c>
      <c r="T446" s="201">
        <v>0</v>
      </c>
      <c r="U446" s="201">
        <v>0</v>
      </c>
      <c r="V446" s="186">
        <f t="shared" si="289"/>
        <v>0</v>
      </c>
      <c r="W446" s="186">
        <f t="shared" si="290"/>
        <v>0</v>
      </c>
      <c r="X446" s="201">
        <v>0</v>
      </c>
      <c r="Y446" s="201">
        <v>0</v>
      </c>
      <c r="Z446" s="201">
        <v>0</v>
      </c>
      <c r="AA446" s="201">
        <v>0</v>
      </c>
      <c r="AB446" s="201">
        <v>0</v>
      </c>
      <c r="AC446" s="201">
        <v>0</v>
      </c>
      <c r="AD446" s="201">
        <v>0</v>
      </c>
      <c r="AE446" s="201">
        <v>0</v>
      </c>
      <c r="AF446" s="186">
        <f t="shared" si="291"/>
        <v>0</v>
      </c>
      <c r="AG446" s="186">
        <f t="shared" si="301"/>
        <v>0</v>
      </c>
      <c r="AH446" s="256" t="e">
        <f t="shared" si="302"/>
        <v>#DIV/0!</v>
      </c>
      <c r="AI446" s="700"/>
      <c r="AJ446" s="207">
        <f t="shared" si="292"/>
        <v>0</v>
      </c>
      <c r="AK446" s="425"/>
      <c r="AL446" s="186">
        <f t="shared" si="293"/>
        <v>0</v>
      </c>
      <c r="AM446" s="186">
        <f t="shared" si="294"/>
        <v>0</v>
      </c>
      <c r="AN446" s="201">
        <v>0</v>
      </c>
      <c r="AO446" s="201">
        <v>0</v>
      </c>
      <c r="AP446" s="201">
        <v>0</v>
      </c>
      <c r="AQ446" s="201">
        <v>0</v>
      </c>
      <c r="AR446" s="201">
        <v>0</v>
      </c>
      <c r="AS446" s="201">
        <v>0</v>
      </c>
      <c r="AT446" s="201">
        <v>0</v>
      </c>
      <c r="AU446" s="244">
        <v>0</v>
      </c>
      <c r="AV446" s="186">
        <f t="shared" si="303"/>
        <v>0</v>
      </c>
      <c r="AW446" s="277" t="e">
        <f t="shared" si="304"/>
        <v>#DIV/0!</v>
      </c>
      <c r="AX446" s="186">
        <f t="shared" si="295"/>
        <v>0</v>
      </c>
      <c r="AY446" s="186">
        <f t="shared" si="296"/>
        <v>0</v>
      </c>
      <c r="AZ446" s="201">
        <v>0</v>
      </c>
      <c r="BA446" s="201">
        <v>0</v>
      </c>
      <c r="BB446" s="201">
        <v>0</v>
      </c>
      <c r="BC446" s="201">
        <v>0</v>
      </c>
      <c r="BD446" s="201">
        <v>0</v>
      </c>
      <c r="BE446" s="201">
        <v>0</v>
      </c>
      <c r="BF446" s="201">
        <v>0</v>
      </c>
      <c r="BG446" s="201">
        <v>0</v>
      </c>
      <c r="BH446" s="186">
        <f t="shared" si="297"/>
        <v>0</v>
      </c>
      <c r="BI446" s="186">
        <f t="shared" si="298"/>
        <v>0</v>
      </c>
      <c r="BJ446" s="201">
        <v>0</v>
      </c>
      <c r="BK446" s="201">
        <v>0</v>
      </c>
      <c r="BL446" s="201">
        <v>0</v>
      </c>
      <c r="BM446" s="201">
        <v>0</v>
      </c>
      <c r="BN446" s="201">
        <v>0</v>
      </c>
      <c r="BO446" s="201">
        <v>0</v>
      </c>
      <c r="BP446" s="201">
        <v>0</v>
      </c>
      <c r="BQ446" s="405">
        <v>0</v>
      </c>
      <c r="BR446" s="287"/>
      <c r="BS446" s="287"/>
      <c r="BT446" s="287"/>
      <c r="BU446" s="287"/>
      <c r="BV446" s="287"/>
      <c r="BW446" s="287"/>
      <c r="BX446" s="287"/>
      <c r="BY446" s="287"/>
    </row>
    <row r="447" spans="1:77" s="21" customFormat="1" hidden="1" x14ac:dyDescent="0.25">
      <c r="A447" s="23"/>
      <c r="B447" s="19"/>
      <c r="C447" s="40"/>
      <c r="D447" s="201"/>
      <c r="E447" s="201"/>
      <c r="F447" s="186">
        <f t="shared" si="286"/>
        <v>0</v>
      </c>
      <c r="G447" s="186">
        <f t="shared" si="287"/>
        <v>0</v>
      </c>
      <c r="H447" s="200"/>
      <c r="I447" s="200"/>
      <c r="J447" s="200"/>
      <c r="K447" s="200"/>
      <c r="L447" s="200"/>
      <c r="M447" s="200"/>
      <c r="N447" s="200"/>
      <c r="O447" s="200"/>
      <c r="P447" s="186">
        <f t="shared" si="288"/>
        <v>0</v>
      </c>
      <c r="Q447" s="186">
        <f t="shared" si="299"/>
        <v>0</v>
      </c>
      <c r="R447" s="684" t="e">
        <f t="shared" si="300"/>
        <v>#DIV/0!</v>
      </c>
      <c r="S447" s="200"/>
      <c r="T447" s="200"/>
      <c r="U447" s="201"/>
      <c r="V447" s="186">
        <f t="shared" si="289"/>
        <v>0</v>
      </c>
      <c r="W447" s="186">
        <f t="shared" si="290"/>
        <v>0</v>
      </c>
      <c r="X447" s="200"/>
      <c r="Y447" s="200"/>
      <c r="Z447" s="200"/>
      <c r="AA447" s="200"/>
      <c r="AB447" s="200"/>
      <c r="AC447" s="200"/>
      <c r="AD447" s="200"/>
      <c r="AE447" s="200"/>
      <c r="AF447" s="186">
        <f t="shared" si="291"/>
        <v>0</v>
      </c>
      <c r="AG447" s="186">
        <f t="shared" si="301"/>
        <v>0</v>
      </c>
      <c r="AH447" s="256" t="e">
        <f t="shared" si="302"/>
        <v>#DIV/0!</v>
      </c>
      <c r="AI447" s="695"/>
      <c r="AJ447" s="207">
        <f t="shared" si="292"/>
        <v>0</v>
      </c>
      <c r="AK447" s="425"/>
      <c r="AL447" s="186">
        <f t="shared" si="293"/>
        <v>0</v>
      </c>
      <c r="AM447" s="186">
        <f t="shared" si="294"/>
        <v>0</v>
      </c>
      <c r="AN447" s="200"/>
      <c r="AO447" s="200"/>
      <c r="AP447" s="200"/>
      <c r="AQ447" s="200"/>
      <c r="AR447" s="200"/>
      <c r="AS447" s="200"/>
      <c r="AT447" s="200"/>
      <c r="AU447" s="238"/>
      <c r="AV447" s="186">
        <f t="shared" si="303"/>
        <v>0</v>
      </c>
      <c r="AW447" s="277" t="e">
        <f t="shared" si="304"/>
        <v>#DIV/0!</v>
      </c>
      <c r="AX447" s="186">
        <f t="shared" si="295"/>
        <v>0</v>
      </c>
      <c r="AY447" s="186">
        <f t="shared" si="296"/>
        <v>0</v>
      </c>
      <c r="AZ447" s="200"/>
      <c r="BA447" s="200"/>
      <c r="BB447" s="200"/>
      <c r="BC447" s="200"/>
      <c r="BD447" s="200"/>
      <c r="BE447" s="200"/>
      <c r="BF447" s="200"/>
      <c r="BG447" s="200"/>
      <c r="BH447" s="186">
        <f t="shared" si="297"/>
        <v>0</v>
      </c>
      <c r="BI447" s="186">
        <f t="shared" si="298"/>
        <v>0</v>
      </c>
      <c r="BJ447" s="200"/>
      <c r="BK447" s="200"/>
      <c r="BL447" s="200"/>
      <c r="BM447" s="200"/>
      <c r="BN447" s="200"/>
      <c r="BO447" s="200"/>
      <c r="BP447" s="200"/>
      <c r="BQ447" s="397"/>
      <c r="BR447" s="413"/>
      <c r="BS447" s="413"/>
      <c r="BT447" s="413"/>
      <c r="BU447" s="413"/>
      <c r="BV447" s="413"/>
      <c r="BW447" s="413"/>
      <c r="BX447" s="413"/>
      <c r="BY447" s="413"/>
    </row>
    <row r="448" spans="1:77" s="21" customFormat="1" x14ac:dyDescent="0.25">
      <c r="A448" s="34" t="s">
        <v>69</v>
      </c>
      <c r="B448" s="30" t="s">
        <v>41</v>
      </c>
      <c r="C448" s="84"/>
      <c r="D448" s="233">
        <f t="shared" ref="D448:BO448" si="310">D449+D451+D453+D455+D457+D459+D461+D463+D465+D467+D469+D471+D473+D475+D477+D479+D481+D483+D485</f>
        <v>0</v>
      </c>
      <c r="E448" s="233">
        <f t="shared" si="310"/>
        <v>0</v>
      </c>
      <c r="F448" s="233">
        <f t="shared" si="310"/>
        <v>0</v>
      </c>
      <c r="G448" s="233">
        <f t="shared" si="310"/>
        <v>0</v>
      </c>
      <c r="H448" s="233">
        <f t="shared" si="310"/>
        <v>0</v>
      </c>
      <c r="I448" s="233">
        <f t="shared" si="310"/>
        <v>0</v>
      </c>
      <c r="J448" s="233">
        <f t="shared" si="310"/>
        <v>0</v>
      </c>
      <c r="K448" s="233">
        <f t="shared" si="310"/>
        <v>0</v>
      </c>
      <c r="L448" s="233">
        <f t="shared" si="310"/>
        <v>0</v>
      </c>
      <c r="M448" s="233">
        <f t="shared" si="310"/>
        <v>0</v>
      </c>
      <c r="N448" s="233">
        <f t="shared" si="310"/>
        <v>0</v>
      </c>
      <c r="O448" s="233">
        <f t="shared" si="310"/>
        <v>0</v>
      </c>
      <c r="P448" s="233">
        <f t="shared" si="310"/>
        <v>0</v>
      </c>
      <c r="Q448" s="233">
        <f t="shared" si="299"/>
        <v>0</v>
      </c>
      <c r="R448" s="233" t="e">
        <f t="shared" si="300"/>
        <v>#DIV/0!</v>
      </c>
      <c r="S448" s="233">
        <f t="shared" si="310"/>
        <v>0</v>
      </c>
      <c r="T448" s="233">
        <f t="shared" si="310"/>
        <v>0</v>
      </c>
      <c r="U448" s="233">
        <f t="shared" si="310"/>
        <v>0</v>
      </c>
      <c r="V448" s="233">
        <f t="shared" si="310"/>
        <v>0</v>
      </c>
      <c r="W448" s="233">
        <f t="shared" si="310"/>
        <v>0</v>
      </c>
      <c r="X448" s="233">
        <f t="shared" si="310"/>
        <v>0</v>
      </c>
      <c r="Y448" s="233">
        <f t="shared" si="310"/>
        <v>0</v>
      </c>
      <c r="Z448" s="233">
        <f t="shared" si="310"/>
        <v>0</v>
      </c>
      <c r="AA448" s="233">
        <f t="shared" si="310"/>
        <v>0</v>
      </c>
      <c r="AB448" s="233">
        <f t="shared" si="310"/>
        <v>0</v>
      </c>
      <c r="AC448" s="233">
        <f t="shared" si="310"/>
        <v>0</v>
      </c>
      <c r="AD448" s="233">
        <f t="shared" si="310"/>
        <v>0</v>
      </c>
      <c r="AE448" s="233">
        <f t="shared" si="310"/>
        <v>0</v>
      </c>
      <c r="AF448" s="233">
        <f t="shared" si="310"/>
        <v>0</v>
      </c>
      <c r="AG448" s="233">
        <f t="shared" si="301"/>
        <v>0</v>
      </c>
      <c r="AH448" s="233" t="e">
        <f t="shared" si="302"/>
        <v>#DIV/0!</v>
      </c>
      <c r="AI448" s="233"/>
      <c r="AJ448" s="233">
        <f t="shared" si="310"/>
        <v>0</v>
      </c>
      <c r="AK448" s="233">
        <f t="shared" si="310"/>
        <v>0</v>
      </c>
      <c r="AL448" s="233">
        <f t="shared" si="310"/>
        <v>0</v>
      </c>
      <c r="AM448" s="233">
        <f t="shared" si="310"/>
        <v>0</v>
      </c>
      <c r="AN448" s="233">
        <f t="shared" si="310"/>
        <v>0</v>
      </c>
      <c r="AO448" s="233">
        <f t="shared" si="310"/>
        <v>0</v>
      </c>
      <c r="AP448" s="233">
        <f t="shared" si="310"/>
        <v>0</v>
      </c>
      <c r="AQ448" s="233">
        <f t="shared" si="310"/>
        <v>0</v>
      </c>
      <c r="AR448" s="233">
        <f t="shared" si="310"/>
        <v>0</v>
      </c>
      <c r="AS448" s="233">
        <f t="shared" si="310"/>
        <v>0</v>
      </c>
      <c r="AT448" s="233">
        <f t="shared" si="310"/>
        <v>0</v>
      </c>
      <c r="AU448" s="233">
        <f t="shared" si="310"/>
        <v>0</v>
      </c>
      <c r="AV448" s="233">
        <f t="shared" si="303"/>
        <v>0</v>
      </c>
      <c r="AW448" s="233" t="e">
        <f t="shared" si="304"/>
        <v>#DIV/0!</v>
      </c>
      <c r="AX448" s="233">
        <f t="shared" si="310"/>
        <v>0</v>
      </c>
      <c r="AY448" s="233">
        <f t="shared" si="310"/>
        <v>0</v>
      </c>
      <c r="AZ448" s="233">
        <f t="shared" si="310"/>
        <v>0</v>
      </c>
      <c r="BA448" s="233">
        <f t="shared" si="310"/>
        <v>0</v>
      </c>
      <c r="BB448" s="233">
        <f t="shared" si="310"/>
        <v>0</v>
      </c>
      <c r="BC448" s="233">
        <f t="shared" si="310"/>
        <v>0</v>
      </c>
      <c r="BD448" s="233">
        <f t="shared" si="310"/>
        <v>0</v>
      </c>
      <c r="BE448" s="233">
        <f t="shared" si="310"/>
        <v>0</v>
      </c>
      <c r="BF448" s="233">
        <f t="shared" si="310"/>
        <v>0</v>
      </c>
      <c r="BG448" s="233">
        <f t="shared" si="310"/>
        <v>0</v>
      </c>
      <c r="BH448" s="233">
        <f t="shared" si="310"/>
        <v>0</v>
      </c>
      <c r="BI448" s="233">
        <f t="shared" si="310"/>
        <v>0</v>
      </c>
      <c r="BJ448" s="233">
        <f t="shared" si="310"/>
        <v>0</v>
      </c>
      <c r="BK448" s="233">
        <f t="shared" si="310"/>
        <v>0</v>
      </c>
      <c r="BL448" s="233">
        <f t="shared" si="310"/>
        <v>0</v>
      </c>
      <c r="BM448" s="233">
        <f t="shared" si="310"/>
        <v>0</v>
      </c>
      <c r="BN448" s="233">
        <f t="shared" si="310"/>
        <v>0</v>
      </c>
      <c r="BO448" s="233">
        <f t="shared" si="310"/>
        <v>0</v>
      </c>
      <c r="BP448" s="233">
        <f t="shared" ref="BP448:BQ448" si="311">BP449+BP451+BP453+BP455+BP457+BP459+BP461+BP463+BP465+BP467+BP469+BP471+BP473+BP475+BP477+BP479+BP481+BP483+BP485</f>
        <v>0</v>
      </c>
      <c r="BQ448" s="233">
        <f t="shared" si="311"/>
        <v>0</v>
      </c>
      <c r="BR448" s="287"/>
      <c r="BS448" s="287"/>
      <c r="BT448" s="287"/>
      <c r="BU448" s="287"/>
      <c r="BV448" s="287"/>
      <c r="BW448" s="287"/>
      <c r="BX448" s="287"/>
      <c r="BY448" s="287"/>
    </row>
    <row r="449" spans="1:77" s="21" customFormat="1" x14ac:dyDescent="0.25">
      <c r="A449" s="257">
        <v>1</v>
      </c>
      <c r="B449" s="42" t="s">
        <v>20</v>
      </c>
      <c r="C449" s="40"/>
      <c r="D449" s="201">
        <v>0</v>
      </c>
      <c r="E449" s="201">
        <v>0</v>
      </c>
      <c r="F449" s="186">
        <f t="shared" si="286"/>
        <v>0</v>
      </c>
      <c r="G449" s="186">
        <f t="shared" si="287"/>
        <v>0</v>
      </c>
      <c r="H449" s="202">
        <v>0</v>
      </c>
      <c r="I449" s="201">
        <v>0</v>
      </c>
      <c r="J449" s="201">
        <v>0</v>
      </c>
      <c r="K449" s="201">
        <v>0</v>
      </c>
      <c r="L449" s="201">
        <v>0</v>
      </c>
      <c r="M449" s="201">
        <v>0</v>
      </c>
      <c r="N449" s="201">
        <v>0</v>
      </c>
      <c r="O449" s="201">
        <v>0</v>
      </c>
      <c r="P449" s="186">
        <f t="shared" si="288"/>
        <v>0</v>
      </c>
      <c r="Q449" s="186">
        <f t="shared" si="299"/>
        <v>0</v>
      </c>
      <c r="R449" s="684" t="e">
        <f t="shared" si="300"/>
        <v>#DIV/0!</v>
      </c>
      <c r="S449" s="201">
        <v>0</v>
      </c>
      <c r="T449" s="201">
        <v>0</v>
      </c>
      <c r="U449" s="201">
        <v>0</v>
      </c>
      <c r="V449" s="186">
        <f t="shared" si="289"/>
        <v>0</v>
      </c>
      <c r="W449" s="186">
        <f t="shared" si="290"/>
        <v>0</v>
      </c>
      <c r="X449" s="201">
        <v>0</v>
      </c>
      <c r="Y449" s="201">
        <v>0</v>
      </c>
      <c r="Z449" s="201">
        <v>0</v>
      </c>
      <c r="AA449" s="201">
        <v>0</v>
      </c>
      <c r="AB449" s="201">
        <v>0</v>
      </c>
      <c r="AC449" s="201">
        <v>0</v>
      </c>
      <c r="AD449" s="201">
        <v>0</v>
      </c>
      <c r="AE449" s="201">
        <v>0</v>
      </c>
      <c r="AF449" s="186">
        <f t="shared" si="291"/>
        <v>0</v>
      </c>
      <c r="AG449" s="186">
        <f t="shared" si="301"/>
        <v>0</v>
      </c>
      <c r="AH449" s="256" t="e">
        <f t="shared" si="302"/>
        <v>#DIV/0!</v>
      </c>
      <c r="AI449" s="700"/>
      <c r="AJ449" s="207">
        <f t="shared" si="292"/>
        <v>0</v>
      </c>
      <c r="AK449" s="425"/>
      <c r="AL449" s="186">
        <f t="shared" si="293"/>
        <v>0</v>
      </c>
      <c r="AM449" s="186">
        <f t="shared" si="294"/>
        <v>0</v>
      </c>
      <c r="AN449" s="201">
        <v>0</v>
      </c>
      <c r="AO449" s="201">
        <v>0</v>
      </c>
      <c r="AP449" s="201">
        <v>0</v>
      </c>
      <c r="AQ449" s="201">
        <v>0</v>
      </c>
      <c r="AR449" s="201">
        <v>0</v>
      </c>
      <c r="AS449" s="201">
        <v>0</v>
      </c>
      <c r="AT449" s="201">
        <v>0</v>
      </c>
      <c r="AU449" s="244">
        <v>0</v>
      </c>
      <c r="AV449" s="186">
        <f t="shared" si="303"/>
        <v>0</v>
      </c>
      <c r="AW449" s="277" t="e">
        <f t="shared" si="304"/>
        <v>#DIV/0!</v>
      </c>
      <c r="AX449" s="186">
        <f t="shared" si="295"/>
        <v>0</v>
      </c>
      <c r="AY449" s="186">
        <f t="shared" si="296"/>
        <v>0</v>
      </c>
      <c r="AZ449" s="201">
        <v>0</v>
      </c>
      <c r="BA449" s="201">
        <v>0</v>
      </c>
      <c r="BB449" s="201">
        <v>0</v>
      </c>
      <c r="BC449" s="201">
        <v>0</v>
      </c>
      <c r="BD449" s="201">
        <v>0</v>
      </c>
      <c r="BE449" s="201">
        <v>0</v>
      </c>
      <c r="BF449" s="201">
        <v>0</v>
      </c>
      <c r="BG449" s="201">
        <v>0</v>
      </c>
      <c r="BH449" s="186">
        <f t="shared" si="297"/>
        <v>0</v>
      </c>
      <c r="BI449" s="186">
        <f t="shared" si="298"/>
        <v>0</v>
      </c>
      <c r="BJ449" s="201">
        <v>0</v>
      </c>
      <c r="BK449" s="201">
        <v>0</v>
      </c>
      <c r="BL449" s="201">
        <v>0</v>
      </c>
      <c r="BM449" s="201">
        <v>0</v>
      </c>
      <c r="BN449" s="201">
        <v>0</v>
      </c>
      <c r="BO449" s="201">
        <v>0</v>
      </c>
      <c r="BP449" s="201">
        <v>0</v>
      </c>
      <c r="BQ449" s="405">
        <v>0</v>
      </c>
      <c r="BR449" s="287"/>
      <c r="BS449" s="287"/>
      <c r="BT449" s="287"/>
      <c r="BU449" s="287"/>
      <c r="BV449" s="287"/>
      <c r="BW449" s="287"/>
      <c r="BX449" s="287"/>
      <c r="BY449" s="287"/>
    </row>
    <row r="450" spans="1:77" s="21" customFormat="1" hidden="1" x14ac:dyDescent="0.25">
      <c r="A450" s="23"/>
      <c r="B450" s="19"/>
      <c r="C450" s="40"/>
      <c r="D450" s="201"/>
      <c r="E450" s="201"/>
      <c r="F450" s="186">
        <f t="shared" si="286"/>
        <v>0</v>
      </c>
      <c r="G450" s="186">
        <f t="shared" si="287"/>
        <v>0</v>
      </c>
      <c r="H450" s="202"/>
      <c r="I450" s="201"/>
      <c r="J450" s="201"/>
      <c r="K450" s="201"/>
      <c r="L450" s="201"/>
      <c r="M450" s="201"/>
      <c r="N450" s="201"/>
      <c r="O450" s="201"/>
      <c r="P450" s="186">
        <f t="shared" si="288"/>
        <v>0</v>
      </c>
      <c r="Q450" s="186">
        <f t="shared" si="299"/>
        <v>0</v>
      </c>
      <c r="R450" s="684" t="e">
        <f t="shared" si="300"/>
        <v>#DIV/0!</v>
      </c>
      <c r="S450" s="201"/>
      <c r="T450" s="201"/>
      <c r="U450" s="201"/>
      <c r="V450" s="186">
        <f t="shared" si="289"/>
        <v>0</v>
      </c>
      <c r="W450" s="186">
        <f t="shared" si="290"/>
        <v>0</v>
      </c>
      <c r="X450" s="201"/>
      <c r="Y450" s="201"/>
      <c r="Z450" s="201"/>
      <c r="AA450" s="201"/>
      <c r="AB450" s="201"/>
      <c r="AC450" s="201"/>
      <c r="AD450" s="201"/>
      <c r="AE450" s="201"/>
      <c r="AF450" s="186">
        <f t="shared" si="291"/>
        <v>0</v>
      </c>
      <c r="AG450" s="186">
        <f t="shared" si="301"/>
        <v>0</v>
      </c>
      <c r="AH450" s="256" t="e">
        <f t="shared" si="302"/>
        <v>#DIV/0!</v>
      </c>
      <c r="AI450" s="700"/>
      <c r="AJ450" s="207">
        <f t="shared" si="292"/>
        <v>0</v>
      </c>
      <c r="AK450" s="425"/>
      <c r="AL450" s="186">
        <f t="shared" si="293"/>
        <v>0</v>
      </c>
      <c r="AM450" s="186">
        <f t="shared" si="294"/>
        <v>0</v>
      </c>
      <c r="AN450" s="201"/>
      <c r="AO450" s="201"/>
      <c r="AP450" s="201"/>
      <c r="AQ450" s="201"/>
      <c r="AR450" s="201"/>
      <c r="AS450" s="201"/>
      <c r="AT450" s="201"/>
      <c r="AU450" s="244"/>
      <c r="AV450" s="186">
        <f t="shared" si="303"/>
        <v>0</v>
      </c>
      <c r="AW450" s="277" t="e">
        <f t="shared" si="304"/>
        <v>#DIV/0!</v>
      </c>
      <c r="AX450" s="186">
        <f t="shared" si="295"/>
        <v>0</v>
      </c>
      <c r="AY450" s="186">
        <f t="shared" si="296"/>
        <v>0</v>
      </c>
      <c r="AZ450" s="201"/>
      <c r="BA450" s="201"/>
      <c r="BB450" s="201"/>
      <c r="BC450" s="201"/>
      <c r="BD450" s="201"/>
      <c r="BE450" s="201"/>
      <c r="BF450" s="201"/>
      <c r="BG450" s="201"/>
      <c r="BH450" s="186">
        <f t="shared" si="297"/>
        <v>0</v>
      </c>
      <c r="BI450" s="186">
        <f t="shared" si="298"/>
        <v>0</v>
      </c>
      <c r="BJ450" s="201"/>
      <c r="BK450" s="201"/>
      <c r="BL450" s="201"/>
      <c r="BM450" s="201"/>
      <c r="BN450" s="201"/>
      <c r="BO450" s="201"/>
      <c r="BP450" s="201"/>
      <c r="BQ450" s="405"/>
      <c r="BR450" s="413"/>
      <c r="BS450" s="413"/>
      <c r="BT450" s="413"/>
      <c r="BU450" s="413"/>
      <c r="BV450" s="413"/>
      <c r="BW450" s="413"/>
      <c r="BX450" s="413"/>
      <c r="BY450" s="413"/>
    </row>
    <row r="451" spans="1:77" s="21" customFormat="1" x14ac:dyDescent="0.25">
      <c r="A451" s="257">
        <v>2</v>
      </c>
      <c r="B451" s="42" t="s">
        <v>21</v>
      </c>
      <c r="C451" s="40"/>
      <c r="D451" s="201">
        <v>0</v>
      </c>
      <c r="E451" s="201">
        <v>0</v>
      </c>
      <c r="F451" s="186">
        <f t="shared" si="286"/>
        <v>0</v>
      </c>
      <c r="G451" s="186">
        <f t="shared" si="287"/>
        <v>0</v>
      </c>
      <c r="H451" s="202">
        <v>0</v>
      </c>
      <c r="I451" s="201">
        <v>0</v>
      </c>
      <c r="J451" s="201">
        <v>0</v>
      </c>
      <c r="K451" s="201">
        <v>0</v>
      </c>
      <c r="L451" s="201">
        <v>0</v>
      </c>
      <c r="M451" s="201">
        <v>0</v>
      </c>
      <c r="N451" s="201">
        <v>0</v>
      </c>
      <c r="O451" s="201">
        <v>0</v>
      </c>
      <c r="P451" s="186">
        <f t="shared" si="288"/>
        <v>0</v>
      </c>
      <c r="Q451" s="186">
        <f t="shared" si="299"/>
        <v>0</v>
      </c>
      <c r="R451" s="684" t="e">
        <f t="shared" si="300"/>
        <v>#DIV/0!</v>
      </c>
      <c r="S451" s="201">
        <v>0</v>
      </c>
      <c r="T451" s="201">
        <v>0</v>
      </c>
      <c r="U451" s="201">
        <v>0</v>
      </c>
      <c r="V451" s="186">
        <f t="shared" si="289"/>
        <v>0</v>
      </c>
      <c r="W451" s="186">
        <f t="shared" si="290"/>
        <v>0</v>
      </c>
      <c r="X451" s="201">
        <v>0</v>
      </c>
      <c r="Y451" s="201">
        <v>0</v>
      </c>
      <c r="Z451" s="201">
        <v>0</v>
      </c>
      <c r="AA451" s="201">
        <v>0</v>
      </c>
      <c r="AB451" s="201">
        <v>0</v>
      </c>
      <c r="AC451" s="201">
        <v>0</v>
      </c>
      <c r="AD451" s="201">
        <v>0</v>
      </c>
      <c r="AE451" s="201">
        <v>0</v>
      </c>
      <c r="AF451" s="186">
        <f t="shared" si="291"/>
        <v>0</v>
      </c>
      <c r="AG451" s="186">
        <f t="shared" si="301"/>
        <v>0</v>
      </c>
      <c r="AH451" s="256" t="e">
        <f t="shared" si="302"/>
        <v>#DIV/0!</v>
      </c>
      <c r="AI451" s="700"/>
      <c r="AJ451" s="207">
        <f t="shared" si="292"/>
        <v>0</v>
      </c>
      <c r="AK451" s="425"/>
      <c r="AL451" s="186">
        <f t="shared" si="293"/>
        <v>0</v>
      </c>
      <c r="AM451" s="186">
        <f t="shared" si="294"/>
        <v>0</v>
      </c>
      <c r="AN451" s="201">
        <v>0</v>
      </c>
      <c r="AO451" s="201">
        <v>0</v>
      </c>
      <c r="AP451" s="201">
        <v>0</v>
      </c>
      <c r="AQ451" s="201">
        <v>0</v>
      </c>
      <c r="AR451" s="201">
        <v>0</v>
      </c>
      <c r="AS451" s="201">
        <v>0</v>
      </c>
      <c r="AT451" s="201">
        <v>0</v>
      </c>
      <c r="AU451" s="244">
        <v>0</v>
      </c>
      <c r="AV451" s="186">
        <f t="shared" si="303"/>
        <v>0</v>
      </c>
      <c r="AW451" s="277" t="e">
        <f t="shared" si="304"/>
        <v>#DIV/0!</v>
      </c>
      <c r="AX451" s="186">
        <f t="shared" si="295"/>
        <v>0</v>
      </c>
      <c r="AY451" s="186">
        <f t="shared" si="296"/>
        <v>0</v>
      </c>
      <c r="AZ451" s="201">
        <v>0</v>
      </c>
      <c r="BA451" s="201">
        <v>0</v>
      </c>
      <c r="BB451" s="201">
        <v>0</v>
      </c>
      <c r="BC451" s="201">
        <v>0</v>
      </c>
      <c r="BD451" s="201">
        <v>0</v>
      </c>
      <c r="BE451" s="201">
        <v>0</v>
      </c>
      <c r="BF451" s="201">
        <v>0</v>
      </c>
      <c r="BG451" s="201">
        <v>0</v>
      </c>
      <c r="BH451" s="186">
        <f t="shared" si="297"/>
        <v>0</v>
      </c>
      <c r="BI451" s="186">
        <f t="shared" si="298"/>
        <v>0</v>
      </c>
      <c r="BJ451" s="201">
        <v>0</v>
      </c>
      <c r="BK451" s="201">
        <v>0</v>
      </c>
      <c r="BL451" s="201">
        <v>0</v>
      </c>
      <c r="BM451" s="201">
        <v>0</v>
      </c>
      <c r="BN451" s="201">
        <v>0</v>
      </c>
      <c r="BO451" s="201">
        <v>0</v>
      </c>
      <c r="BP451" s="201">
        <v>0</v>
      </c>
      <c r="BQ451" s="405">
        <v>0</v>
      </c>
      <c r="BR451" s="287"/>
      <c r="BS451" s="287"/>
      <c r="BT451" s="287"/>
      <c r="BU451" s="287"/>
      <c r="BV451" s="287"/>
      <c r="BW451" s="287"/>
      <c r="BX451" s="287"/>
      <c r="BY451" s="287"/>
    </row>
    <row r="452" spans="1:77" s="21" customFormat="1" hidden="1" x14ac:dyDescent="0.25">
      <c r="A452" s="23"/>
      <c r="B452" s="19"/>
      <c r="C452" s="40"/>
      <c r="D452" s="201"/>
      <c r="E452" s="201"/>
      <c r="F452" s="186">
        <f t="shared" si="286"/>
        <v>0</v>
      </c>
      <c r="G452" s="186">
        <f t="shared" si="287"/>
        <v>0</v>
      </c>
      <c r="H452" s="202"/>
      <c r="I452" s="201"/>
      <c r="J452" s="201"/>
      <c r="K452" s="201"/>
      <c r="L452" s="201"/>
      <c r="M452" s="201"/>
      <c r="N452" s="201"/>
      <c r="O452" s="201"/>
      <c r="P452" s="186">
        <f t="shared" si="288"/>
        <v>0</v>
      </c>
      <c r="Q452" s="186">
        <f t="shared" si="299"/>
        <v>0</v>
      </c>
      <c r="R452" s="684" t="e">
        <f t="shared" si="300"/>
        <v>#DIV/0!</v>
      </c>
      <c r="S452" s="201"/>
      <c r="T452" s="201"/>
      <c r="U452" s="201"/>
      <c r="V452" s="186">
        <f t="shared" si="289"/>
        <v>0</v>
      </c>
      <c r="W452" s="186">
        <f t="shared" si="290"/>
        <v>0</v>
      </c>
      <c r="X452" s="201"/>
      <c r="Y452" s="201"/>
      <c r="Z452" s="201"/>
      <c r="AA452" s="201"/>
      <c r="AB452" s="201"/>
      <c r="AC452" s="201"/>
      <c r="AD452" s="201"/>
      <c r="AE452" s="201"/>
      <c r="AF452" s="186">
        <f t="shared" si="291"/>
        <v>0</v>
      </c>
      <c r="AG452" s="186">
        <f t="shared" si="301"/>
        <v>0</v>
      </c>
      <c r="AH452" s="256" t="e">
        <f t="shared" si="302"/>
        <v>#DIV/0!</v>
      </c>
      <c r="AI452" s="700"/>
      <c r="AJ452" s="207">
        <f t="shared" si="292"/>
        <v>0</v>
      </c>
      <c r="AK452" s="425"/>
      <c r="AL452" s="186">
        <f t="shared" si="293"/>
        <v>0</v>
      </c>
      <c r="AM452" s="186">
        <f t="shared" si="294"/>
        <v>0</v>
      </c>
      <c r="AN452" s="201"/>
      <c r="AO452" s="201"/>
      <c r="AP452" s="201"/>
      <c r="AQ452" s="201"/>
      <c r="AR452" s="201"/>
      <c r="AS452" s="201"/>
      <c r="AT452" s="201"/>
      <c r="AU452" s="244"/>
      <c r="AV452" s="186">
        <f t="shared" si="303"/>
        <v>0</v>
      </c>
      <c r="AW452" s="277" t="e">
        <f t="shared" si="304"/>
        <v>#DIV/0!</v>
      </c>
      <c r="AX452" s="186">
        <f t="shared" si="295"/>
        <v>0</v>
      </c>
      <c r="AY452" s="186">
        <f t="shared" si="296"/>
        <v>0</v>
      </c>
      <c r="AZ452" s="201"/>
      <c r="BA452" s="201"/>
      <c r="BB452" s="201"/>
      <c r="BC452" s="201"/>
      <c r="BD452" s="201"/>
      <c r="BE452" s="201"/>
      <c r="BF452" s="201"/>
      <c r="BG452" s="201"/>
      <c r="BH452" s="186">
        <f t="shared" si="297"/>
        <v>0</v>
      </c>
      <c r="BI452" s="186">
        <f t="shared" si="298"/>
        <v>0</v>
      </c>
      <c r="BJ452" s="201"/>
      <c r="BK452" s="201"/>
      <c r="BL452" s="201"/>
      <c r="BM452" s="201"/>
      <c r="BN452" s="201"/>
      <c r="BO452" s="201"/>
      <c r="BP452" s="201"/>
      <c r="BQ452" s="405"/>
      <c r="BR452" s="413"/>
      <c r="BS452" s="413"/>
      <c r="BT452" s="413"/>
      <c r="BU452" s="413"/>
      <c r="BV452" s="413"/>
      <c r="BW452" s="413"/>
      <c r="BX452" s="413"/>
      <c r="BY452" s="413"/>
    </row>
    <row r="453" spans="1:77" s="21" customFormat="1" x14ac:dyDescent="0.25">
      <c r="A453" s="257">
        <v>3</v>
      </c>
      <c r="B453" s="42" t="s">
        <v>22</v>
      </c>
      <c r="C453" s="40"/>
      <c r="D453" s="201">
        <v>0</v>
      </c>
      <c r="E453" s="201">
        <v>0</v>
      </c>
      <c r="F453" s="186">
        <f t="shared" si="286"/>
        <v>0</v>
      </c>
      <c r="G453" s="186">
        <f t="shared" si="287"/>
        <v>0</v>
      </c>
      <c r="H453" s="202">
        <v>0</v>
      </c>
      <c r="I453" s="201">
        <v>0</v>
      </c>
      <c r="J453" s="201">
        <v>0</v>
      </c>
      <c r="K453" s="201">
        <v>0</v>
      </c>
      <c r="L453" s="201">
        <v>0</v>
      </c>
      <c r="M453" s="201">
        <v>0</v>
      </c>
      <c r="N453" s="201">
        <v>0</v>
      </c>
      <c r="O453" s="201">
        <v>0</v>
      </c>
      <c r="P453" s="186">
        <f t="shared" si="288"/>
        <v>0</v>
      </c>
      <c r="Q453" s="186">
        <f t="shared" si="299"/>
        <v>0</v>
      </c>
      <c r="R453" s="684" t="e">
        <f t="shared" si="300"/>
        <v>#DIV/0!</v>
      </c>
      <c r="S453" s="201">
        <v>0</v>
      </c>
      <c r="T453" s="201">
        <v>0</v>
      </c>
      <c r="U453" s="201">
        <v>0</v>
      </c>
      <c r="V453" s="186">
        <f t="shared" si="289"/>
        <v>0</v>
      </c>
      <c r="W453" s="186">
        <f t="shared" si="290"/>
        <v>0</v>
      </c>
      <c r="X453" s="201">
        <v>0</v>
      </c>
      <c r="Y453" s="201">
        <v>0</v>
      </c>
      <c r="Z453" s="201">
        <v>0</v>
      </c>
      <c r="AA453" s="201">
        <v>0</v>
      </c>
      <c r="AB453" s="201">
        <v>0</v>
      </c>
      <c r="AC453" s="201">
        <v>0</v>
      </c>
      <c r="AD453" s="201">
        <v>0</v>
      </c>
      <c r="AE453" s="201">
        <v>0</v>
      </c>
      <c r="AF453" s="186">
        <f t="shared" si="291"/>
        <v>0</v>
      </c>
      <c r="AG453" s="186">
        <f t="shared" si="301"/>
        <v>0</v>
      </c>
      <c r="AH453" s="256" t="e">
        <f t="shared" si="302"/>
        <v>#DIV/0!</v>
      </c>
      <c r="AI453" s="700"/>
      <c r="AJ453" s="207">
        <f t="shared" si="292"/>
        <v>0</v>
      </c>
      <c r="AK453" s="425"/>
      <c r="AL453" s="186">
        <f t="shared" si="293"/>
        <v>0</v>
      </c>
      <c r="AM453" s="186">
        <f t="shared" si="294"/>
        <v>0</v>
      </c>
      <c r="AN453" s="201">
        <v>0</v>
      </c>
      <c r="AO453" s="201">
        <v>0</v>
      </c>
      <c r="AP453" s="201">
        <v>0</v>
      </c>
      <c r="AQ453" s="201">
        <v>0</v>
      </c>
      <c r="AR453" s="201">
        <v>0</v>
      </c>
      <c r="AS453" s="201">
        <v>0</v>
      </c>
      <c r="AT453" s="201">
        <v>0</v>
      </c>
      <c r="AU453" s="244">
        <v>0</v>
      </c>
      <c r="AV453" s="186">
        <f t="shared" si="303"/>
        <v>0</v>
      </c>
      <c r="AW453" s="277" t="e">
        <f t="shared" si="304"/>
        <v>#DIV/0!</v>
      </c>
      <c r="AX453" s="186">
        <f t="shared" si="295"/>
        <v>0</v>
      </c>
      <c r="AY453" s="186">
        <f t="shared" si="296"/>
        <v>0</v>
      </c>
      <c r="AZ453" s="201">
        <v>0</v>
      </c>
      <c r="BA453" s="201">
        <v>0</v>
      </c>
      <c r="BB453" s="201">
        <v>0</v>
      </c>
      <c r="BC453" s="201">
        <v>0</v>
      </c>
      <c r="BD453" s="201">
        <v>0</v>
      </c>
      <c r="BE453" s="201">
        <v>0</v>
      </c>
      <c r="BF453" s="201">
        <v>0</v>
      </c>
      <c r="BG453" s="201">
        <v>0</v>
      </c>
      <c r="BH453" s="186">
        <f t="shared" si="297"/>
        <v>0</v>
      </c>
      <c r="BI453" s="186">
        <f t="shared" si="298"/>
        <v>0</v>
      </c>
      <c r="BJ453" s="201">
        <v>0</v>
      </c>
      <c r="BK453" s="201">
        <v>0</v>
      </c>
      <c r="BL453" s="201">
        <v>0</v>
      </c>
      <c r="BM453" s="201">
        <v>0</v>
      </c>
      <c r="BN453" s="201">
        <v>0</v>
      </c>
      <c r="BO453" s="201">
        <v>0</v>
      </c>
      <c r="BP453" s="201">
        <v>0</v>
      </c>
      <c r="BQ453" s="405">
        <v>0</v>
      </c>
      <c r="BR453" s="287"/>
      <c r="BS453" s="287"/>
      <c r="BT453" s="287"/>
      <c r="BU453" s="287"/>
      <c r="BV453" s="287"/>
      <c r="BW453" s="287"/>
      <c r="BX453" s="287"/>
      <c r="BY453" s="287"/>
    </row>
    <row r="454" spans="1:77" s="21" customFormat="1" hidden="1" x14ac:dyDescent="0.25">
      <c r="A454" s="23"/>
      <c r="B454" s="19"/>
      <c r="C454" s="40"/>
      <c r="D454" s="201"/>
      <c r="E454" s="201"/>
      <c r="F454" s="186">
        <f t="shared" si="286"/>
        <v>0</v>
      </c>
      <c r="G454" s="186">
        <f t="shared" si="287"/>
        <v>0</v>
      </c>
      <c r="H454" s="202"/>
      <c r="I454" s="201"/>
      <c r="J454" s="201"/>
      <c r="K454" s="201"/>
      <c r="L454" s="201"/>
      <c r="M454" s="201"/>
      <c r="N454" s="201"/>
      <c r="O454" s="201"/>
      <c r="P454" s="186">
        <f t="shared" si="288"/>
        <v>0</v>
      </c>
      <c r="Q454" s="186">
        <f t="shared" si="299"/>
        <v>0</v>
      </c>
      <c r="R454" s="684" t="e">
        <f t="shared" si="300"/>
        <v>#DIV/0!</v>
      </c>
      <c r="S454" s="201"/>
      <c r="T454" s="201"/>
      <c r="U454" s="201"/>
      <c r="V454" s="186">
        <f t="shared" si="289"/>
        <v>0</v>
      </c>
      <c r="W454" s="186">
        <f t="shared" si="290"/>
        <v>0</v>
      </c>
      <c r="X454" s="201"/>
      <c r="Y454" s="201"/>
      <c r="Z454" s="201"/>
      <c r="AA454" s="201"/>
      <c r="AB454" s="201"/>
      <c r="AC454" s="201"/>
      <c r="AD454" s="201"/>
      <c r="AE454" s="201"/>
      <c r="AF454" s="186">
        <f t="shared" si="291"/>
        <v>0</v>
      </c>
      <c r="AG454" s="186">
        <f t="shared" si="301"/>
        <v>0</v>
      </c>
      <c r="AH454" s="256" t="e">
        <f t="shared" si="302"/>
        <v>#DIV/0!</v>
      </c>
      <c r="AI454" s="700"/>
      <c r="AJ454" s="207">
        <f t="shared" si="292"/>
        <v>0</v>
      </c>
      <c r="AK454" s="425"/>
      <c r="AL454" s="186">
        <f t="shared" si="293"/>
        <v>0</v>
      </c>
      <c r="AM454" s="186">
        <f t="shared" si="294"/>
        <v>0</v>
      </c>
      <c r="AN454" s="201"/>
      <c r="AO454" s="201"/>
      <c r="AP454" s="201"/>
      <c r="AQ454" s="201"/>
      <c r="AR454" s="201"/>
      <c r="AS454" s="201"/>
      <c r="AT454" s="201"/>
      <c r="AU454" s="244"/>
      <c r="AV454" s="186">
        <f t="shared" si="303"/>
        <v>0</v>
      </c>
      <c r="AW454" s="277" t="e">
        <f t="shared" si="304"/>
        <v>#DIV/0!</v>
      </c>
      <c r="AX454" s="186">
        <f t="shared" si="295"/>
        <v>0</v>
      </c>
      <c r="AY454" s="186">
        <f t="shared" si="296"/>
        <v>0</v>
      </c>
      <c r="AZ454" s="201"/>
      <c r="BA454" s="201"/>
      <c r="BB454" s="201"/>
      <c r="BC454" s="201"/>
      <c r="BD454" s="201"/>
      <c r="BE454" s="201"/>
      <c r="BF454" s="201"/>
      <c r="BG454" s="201"/>
      <c r="BH454" s="186">
        <f t="shared" si="297"/>
        <v>0</v>
      </c>
      <c r="BI454" s="186">
        <f t="shared" si="298"/>
        <v>0</v>
      </c>
      <c r="BJ454" s="201"/>
      <c r="BK454" s="201"/>
      <c r="BL454" s="201"/>
      <c r="BM454" s="201"/>
      <c r="BN454" s="201"/>
      <c r="BO454" s="201"/>
      <c r="BP454" s="201"/>
      <c r="BQ454" s="405"/>
      <c r="BR454" s="413"/>
      <c r="BS454" s="413"/>
      <c r="BT454" s="413"/>
      <c r="BU454" s="413"/>
      <c r="BV454" s="413"/>
      <c r="BW454" s="413"/>
      <c r="BX454" s="413"/>
      <c r="BY454" s="413"/>
    </row>
    <row r="455" spans="1:77" s="21" customFormat="1" x14ac:dyDescent="0.25">
      <c r="A455" s="257">
        <v>4</v>
      </c>
      <c r="B455" s="42" t="s">
        <v>23</v>
      </c>
      <c r="C455" s="40"/>
      <c r="D455" s="201">
        <v>0</v>
      </c>
      <c r="E455" s="201">
        <v>0</v>
      </c>
      <c r="F455" s="186">
        <f t="shared" si="286"/>
        <v>0</v>
      </c>
      <c r="G455" s="186">
        <f t="shared" si="287"/>
        <v>0</v>
      </c>
      <c r="H455" s="202">
        <v>0</v>
      </c>
      <c r="I455" s="201">
        <v>0</v>
      </c>
      <c r="J455" s="201">
        <v>0</v>
      </c>
      <c r="K455" s="201">
        <v>0</v>
      </c>
      <c r="L455" s="201">
        <v>0</v>
      </c>
      <c r="M455" s="201">
        <v>0</v>
      </c>
      <c r="N455" s="201">
        <v>0</v>
      </c>
      <c r="O455" s="201">
        <v>0</v>
      </c>
      <c r="P455" s="186">
        <f t="shared" si="288"/>
        <v>0</v>
      </c>
      <c r="Q455" s="186">
        <f t="shared" si="299"/>
        <v>0</v>
      </c>
      <c r="R455" s="684" t="e">
        <f t="shared" si="300"/>
        <v>#DIV/0!</v>
      </c>
      <c r="S455" s="201">
        <v>0</v>
      </c>
      <c r="T455" s="201">
        <v>0</v>
      </c>
      <c r="U455" s="201">
        <v>0</v>
      </c>
      <c r="V455" s="186">
        <f t="shared" si="289"/>
        <v>0</v>
      </c>
      <c r="W455" s="186">
        <f t="shared" si="290"/>
        <v>0</v>
      </c>
      <c r="X455" s="201">
        <v>0</v>
      </c>
      <c r="Y455" s="201">
        <v>0</v>
      </c>
      <c r="Z455" s="201">
        <v>0</v>
      </c>
      <c r="AA455" s="201">
        <v>0</v>
      </c>
      <c r="AB455" s="201">
        <v>0</v>
      </c>
      <c r="AC455" s="201">
        <v>0</v>
      </c>
      <c r="AD455" s="201">
        <v>0</v>
      </c>
      <c r="AE455" s="201">
        <v>0</v>
      </c>
      <c r="AF455" s="186">
        <f t="shared" si="291"/>
        <v>0</v>
      </c>
      <c r="AG455" s="186">
        <f t="shared" si="301"/>
        <v>0</v>
      </c>
      <c r="AH455" s="256" t="e">
        <f t="shared" si="302"/>
        <v>#DIV/0!</v>
      </c>
      <c r="AI455" s="700"/>
      <c r="AJ455" s="207">
        <f t="shared" si="292"/>
        <v>0</v>
      </c>
      <c r="AK455" s="425"/>
      <c r="AL455" s="186">
        <f t="shared" si="293"/>
        <v>0</v>
      </c>
      <c r="AM455" s="186">
        <f t="shared" si="294"/>
        <v>0</v>
      </c>
      <c r="AN455" s="201">
        <v>0</v>
      </c>
      <c r="AO455" s="201">
        <v>0</v>
      </c>
      <c r="AP455" s="201">
        <v>0</v>
      </c>
      <c r="AQ455" s="201">
        <v>0</v>
      </c>
      <c r="AR455" s="201">
        <v>0</v>
      </c>
      <c r="AS455" s="201">
        <v>0</v>
      </c>
      <c r="AT455" s="201">
        <v>0</v>
      </c>
      <c r="AU455" s="244">
        <v>0</v>
      </c>
      <c r="AV455" s="186">
        <f t="shared" si="303"/>
        <v>0</v>
      </c>
      <c r="AW455" s="277" t="e">
        <f t="shared" si="304"/>
        <v>#DIV/0!</v>
      </c>
      <c r="AX455" s="186">
        <f t="shared" si="295"/>
        <v>0</v>
      </c>
      <c r="AY455" s="186">
        <f t="shared" si="296"/>
        <v>0</v>
      </c>
      <c r="AZ455" s="201">
        <v>0</v>
      </c>
      <c r="BA455" s="201">
        <v>0</v>
      </c>
      <c r="BB455" s="201">
        <v>0</v>
      </c>
      <c r="BC455" s="201">
        <v>0</v>
      </c>
      <c r="BD455" s="201">
        <v>0</v>
      </c>
      <c r="BE455" s="201">
        <v>0</v>
      </c>
      <c r="BF455" s="201">
        <v>0</v>
      </c>
      <c r="BG455" s="201">
        <v>0</v>
      </c>
      <c r="BH455" s="186">
        <f t="shared" si="297"/>
        <v>0</v>
      </c>
      <c r="BI455" s="186">
        <f t="shared" si="298"/>
        <v>0</v>
      </c>
      <c r="BJ455" s="201">
        <v>0</v>
      </c>
      <c r="BK455" s="201">
        <v>0</v>
      </c>
      <c r="BL455" s="201">
        <v>0</v>
      </c>
      <c r="BM455" s="201">
        <v>0</v>
      </c>
      <c r="BN455" s="201">
        <v>0</v>
      </c>
      <c r="BO455" s="201">
        <v>0</v>
      </c>
      <c r="BP455" s="201">
        <v>0</v>
      </c>
      <c r="BQ455" s="405">
        <v>0</v>
      </c>
      <c r="BR455" s="287"/>
      <c r="BS455" s="287"/>
      <c r="BT455" s="287"/>
      <c r="BU455" s="287"/>
      <c r="BV455" s="287"/>
      <c r="BW455" s="287"/>
      <c r="BX455" s="287"/>
      <c r="BY455" s="287"/>
    </row>
    <row r="456" spans="1:77" s="21" customFormat="1" hidden="1" x14ac:dyDescent="0.25">
      <c r="A456" s="23"/>
      <c r="B456" s="19"/>
      <c r="C456" s="40"/>
      <c r="D456" s="201"/>
      <c r="E456" s="201"/>
      <c r="F456" s="186">
        <f t="shared" si="286"/>
        <v>0</v>
      </c>
      <c r="G456" s="186">
        <f t="shared" si="287"/>
        <v>0</v>
      </c>
      <c r="H456" s="202"/>
      <c r="I456" s="201"/>
      <c r="J456" s="201"/>
      <c r="K456" s="201"/>
      <c r="L456" s="201"/>
      <c r="M456" s="201"/>
      <c r="N456" s="201"/>
      <c r="O456" s="201"/>
      <c r="P456" s="186">
        <f t="shared" si="288"/>
        <v>0</v>
      </c>
      <c r="Q456" s="186">
        <f t="shared" si="299"/>
        <v>0</v>
      </c>
      <c r="R456" s="684" t="e">
        <f t="shared" si="300"/>
        <v>#DIV/0!</v>
      </c>
      <c r="S456" s="201"/>
      <c r="T456" s="201"/>
      <c r="U456" s="201"/>
      <c r="V456" s="186">
        <f t="shared" si="289"/>
        <v>0</v>
      </c>
      <c r="W456" s="186">
        <f t="shared" si="290"/>
        <v>0</v>
      </c>
      <c r="X456" s="201"/>
      <c r="Y456" s="201"/>
      <c r="Z456" s="201"/>
      <c r="AA456" s="201"/>
      <c r="AB456" s="201"/>
      <c r="AC456" s="201"/>
      <c r="AD456" s="201"/>
      <c r="AE456" s="201"/>
      <c r="AF456" s="186">
        <f t="shared" si="291"/>
        <v>0</v>
      </c>
      <c r="AG456" s="186">
        <f t="shared" si="301"/>
        <v>0</v>
      </c>
      <c r="AH456" s="256" t="e">
        <f t="shared" si="302"/>
        <v>#DIV/0!</v>
      </c>
      <c r="AI456" s="700"/>
      <c r="AJ456" s="207">
        <f t="shared" si="292"/>
        <v>0</v>
      </c>
      <c r="AK456" s="425"/>
      <c r="AL456" s="186">
        <f t="shared" si="293"/>
        <v>0</v>
      </c>
      <c r="AM456" s="186">
        <f t="shared" si="294"/>
        <v>0</v>
      </c>
      <c r="AN456" s="201"/>
      <c r="AO456" s="201"/>
      <c r="AP456" s="201"/>
      <c r="AQ456" s="201"/>
      <c r="AR456" s="201"/>
      <c r="AS456" s="201"/>
      <c r="AT456" s="201"/>
      <c r="AU456" s="244"/>
      <c r="AV456" s="186">
        <f t="shared" si="303"/>
        <v>0</v>
      </c>
      <c r="AW456" s="277" t="e">
        <f t="shared" si="304"/>
        <v>#DIV/0!</v>
      </c>
      <c r="AX456" s="186">
        <f t="shared" si="295"/>
        <v>0</v>
      </c>
      <c r="AY456" s="186">
        <f t="shared" si="296"/>
        <v>0</v>
      </c>
      <c r="AZ456" s="201"/>
      <c r="BA456" s="201"/>
      <c r="BB456" s="201"/>
      <c r="BC456" s="201"/>
      <c r="BD456" s="201"/>
      <c r="BE456" s="201"/>
      <c r="BF456" s="201"/>
      <c r="BG456" s="201"/>
      <c r="BH456" s="186">
        <f t="shared" si="297"/>
        <v>0</v>
      </c>
      <c r="BI456" s="186">
        <f t="shared" si="298"/>
        <v>0</v>
      </c>
      <c r="BJ456" s="201"/>
      <c r="BK456" s="201"/>
      <c r="BL456" s="201"/>
      <c r="BM456" s="201"/>
      <c r="BN456" s="201"/>
      <c r="BO456" s="201"/>
      <c r="BP456" s="201"/>
      <c r="BQ456" s="405"/>
      <c r="BR456" s="413"/>
      <c r="BS456" s="413"/>
      <c r="BT456" s="413"/>
      <c r="BU456" s="413"/>
      <c r="BV456" s="413"/>
      <c r="BW456" s="413"/>
      <c r="BX456" s="413"/>
      <c r="BY456" s="413"/>
    </row>
    <row r="457" spans="1:77" s="21" customFormat="1" x14ac:dyDescent="0.25">
      <c r="A457" s="257">
        <v>5</v>
      </c>
      <c r="B457" s="42" t="s">
        <v>46</v>
      </c>
      <c r="C457" s="40"/>
      <c r="D457" s="201">
        <v>0</v>
      </c>
      <c r="E457" s="201">
        <v>0</v>
      </c>
      <c r="F457" s="186">
        <f t="shared" si="286"/>
        <v>0</v>
      </c>
      <c r="G457" s="186">
        <f t="shared" si="287"/>
        <v>0</v>
      </c>
      <c r="H457" s="202">
        <v>0</v>
      </c>
      <c r="I457" s="201">
        <v>0</v>
      </c>
      <c r="J457" s="201">
        <v>0</v>
      </c>
      <c r="K457" s="201">
        <v>0</v>
      </c>
      <c r="L457" s="201">
        <v>0</v>
      </c>
      <c r="M457" s="201">
        <v>0</v>
      </c>
      <c r="N457" s="201">
        <v>0</v>
      </c>
      <c r="O457" s="201">
        <v>0</v>
      </c>
      <c r="P457" s="186">
        <f t="shared" si="288"/>
        <v>0</v>
      </c>
      <c r="Q457" s="186">
        <f t="shared" si="299"/>
        <v>0</v>
      </c>
      <c r="R457" s="684" t="e">
        <f t="shared" si="300"/>
        <v>#DIV/0!</v>
      </c>
      <c r="S457" s="201">
        <v>0</v>
      </c>
      <c r="T457" s="201">
        <v>0</v>
      </c>
      <c r="U457" s="201">
        <v>0</v>
      </c>
      <c r="V457" s="186">
        <f t="shared" si="289"/>
        <v>0</v>
      </c>
      <c r="W457" s="186">
        <f t="shared" si="290"/>
        <v>0</v>
      </c>
      <c r="X457" s="201">
        <v>0</v>
      </c>
      <c r="Y457" s="201">
        <v>0</v>
      </c>
      <c r="Z457" s="201">
        <v>0</v>
      </c>
      <c r="AA457" s="201">
        <v>0</v>
      </c>
      <c r="AB457" s="201">
        <v>0</v>
      </c>
      <c r="AC457" s="201">
        <v>0</v>
      </c>
      <c r="AD457" s="201">
        <v>0</v>
      </c>
      <c r="AE457" s="201">
        <v>0</v>
      </c>
      <c r="AF457" s="186">
        <f t="shared" si="291"/>
        <v>0</v>
      </c>
      <c r="AG457" s="186">
        <f t="shared" si="301"/>
        <v>0</v>
      </c>
      <c r="AH457" s="256" t="e">
        <f t="shared" si="302"/>
        <v>#DIV/0!</v>
      </c>
      <c r="AI457" s="700"/>
      <c r="AJ457" s="207">
        <f t="shared" si="292"/>
        <v>0</v>
      </c>
      <c r="AK457" s="425"/>
      <c r="AL457" s="186">
        <f t="shared" si="293"/>
        <v>0</v>
      </c>
      <c r="AM457" s="186">
        <f t="shared" si="294"/>
        <v>0</v>
      </c>
      <c r="AN457" s="201">
        <v>0</v>
      </c>
      <c r="AO457" s="201">
        <v>0</v>
      </c>
      <c r="AP457" s="201">
        <v>0</v>
      </c>
      <c r="AQ457" s="201">
        <v>0</v>
      </c>
      <c r="AR457" s="201">
        <v>0</v>
      </c>
      <c r="AS457" s="201">
        <v>0</v>
      </c>
      <c r="AT457" s="201">
        <v>0</v>
      </c>
      <c r="AU457" s="244">
        <v>0</v>
      </c>
      <c r="AV457" s="186">
        <f t="shared" si="303"/>
        <v>0</v>
      </c>
      <c r="AW457" s="277" t="e">
        <f t="shared" si="304"/>
        <v>#DIV/0!</v>
      </c>
      <c r="AX457" s="186">
        <f t="shared" si="295"/>
        <v>0</v>
      </c>
      <c r="AY457" s="186">
        <f t="shared" si="296"/>
        <v>0</v>
      </c>
      <c r="AZ457" s="201">
        <v>0</v>
      </c>
      <c r="BA457" s="201">
        <v>0</v>
      </c>
      <c r="BB457" s="201">
        <v>0</v>
      </c>
      <c r="BC457" s="201">
        <v>0</v>
      </c>
      <c r="BD457" s="201">
        <v>0</v>
      </c>
      <c r="BE457" s="201">
        <v>0</v>
      </c>
      <c r="BF457" s="201">
        <v>0</v>
      </c>
      <c r="BG457" s="201">
        <v>0</v>
      </c>
      <c r="BH457" s="186">
        <f t="shared" si="297"/>
        <v>0</v>
      </c>
      <c r="BI457" s="186">
        <f t="shared" si="298"/>
        <v>0</v>
      </c>
      <c r="BJ457" s="201">
        <v>0</v>
      </c>
      <c r="BK457" s="201">
        <v>0</v>
      </c>
      <c r="BL457" s="201">
        <v>0</v>
      </c>
      <c r="BM457" s="201">
        <v>0</v>
      </c>
      <c r="BN457" s="201">
        <v>0</v>
      </c>
      <c r="BO457" s="201">
        <v>0</v>
      </c>
      <c r="BP457" s="201">
        <v>0</v>
      </c>
      <c r="BQ457" s="405">
        <v>0</v>
      </c>
      <c r="BR457" s="287"/>
      <c r="BS457" s="287"/>
      <c r="BT457" s="287"/>
      <c r="BU457" s="287"/>
      <c r="BV457" s="287"/>
      <c r="BW457" s="287"/>
      <c r="BX457" s="287"/>
      <c r="BY457" s="287"/>
    </row>
    <row r="458" spans="1:77" s="21" customFormat="1" hidden="1" x14ac:dyDescent="0.25">
      <c r="A458" s="23"/>
      <c r="B458" s="19"/>
      <c r="C458" s="40"/>
      <c r="D458" s="201"/>
      <c r="E458" s="201"/>
      <c r="F458" s="186">
        <f t="shared" si="286"/>
        <v>0</v>
      </c>
      <c r="G458" s="186">
        <f t="shared" si="287"/>
        <v>0</v>
      </c>
      <c r="H458" s="202"/>
      <c r="I458" s="201"/>
      <c r="J458" s="201"/>
      <c r="K458" s="201"/>
      <c r="L458" s="201"/>
      <c r="M458" s="201"/>
      <c r="N458" s="201"/>
      <c r="O458" s="201"/>
      <c r="P458" s="186">
        <f t="shared" si="288"/>
        <v>0</v>
      </c>
      <c r="Q458" s="186">
        <f t="shared" si="299"/>
        <v>0</v>
      </c>
      <c r="R458" s="684" t="e">
        <f t="shared" si="300"/>
        <v>#DIV/0!</v>
      </c>
      <c r="S458" s="201"/>
      <c r="T458" s="201"/>
      <c r="U458" s="201"/>
      <c r="V458" s="186">
        <f t="shared" si="289"/>
        <v>0</v>
      </c>
      <c r="W458" s="186">
        <f t="shared" si="290"/>
        <v>0</v>
      </c>
      <c r="X458" s="201"/>
      <c r="Y458" s="201"/>
      <c r="Z458" s="201"/>
      <c r="AA458" s="201"/>
      <c r="AB458" s="201"/>
      <c r="AC458" s="201"/>
      <c r="AD458" s="201"/>
      <c r="AE458" s="201"/>
      <c r="AF458" s="186">
        <f t="shared" si="291"/>
        <v>0</v>
      </c>
      <c r="AG458" s="186">
        <f t="shared" si="301"/>
        <v>0</v>
      </c>
      <c r="AH458" s="256" t="e">
        <f t="shared" si="302"/>
        <v>#DIV/0!</v>
      </c>
      <c r="AI458" s="700"/>
      <c r="AJ458" s="207">
        <f t="shared" si="292"/>
        <v>0</v>
      </c>
      <c r="AK458" s="425"/>
      <c r="AL458" s="186">
        <f t="shared" si="293"/>
        <v>0</v>
      </c>
      <c r="AM458" s="186">
        <f t="shared" si="294"/>
        <v>0</v>
      </c>
      <c r="AN458" s="201"/>
      <c r="AO458" s="201"/>
      <c r="AP458" s="201"/>
      <c r="AQ458" s="201"/>
      <c r="AR458" s="201"/>
      <c r="AS458" s="201"/>
      <c r="AT458" s="201"/>
      <c r="AU458" s="244"/>
      <c r="AV458" s="186">
        <f t="shared" si="303"/>
        <v>0</v>
      </c>
      <c r="AW458" s="277" t="e">
        <f t="shared" si="304"/>
        <v>#DIV/0!</v>
      </c>
      <c r="AX458" s="186">
        <f t="shared" si="295"/>
        <v>0</v>
      </c>
      <c r="AY458" s="186">
        <f t="shared" si="296"/>
        <v>0</v>
      </c>
      <c r="AZ458" s="201"/>
      <c r="BA458" s="201"/>
      <c r="BB458" s="201"/>
      <c r="BC458" s="201"/>
      <c r="BD458" s="201"/>
      <c r="BE458" s="201"/>
      <c r="BF458" s="201"/>
      <c r="BG458" s="201"/>
      <c r="BH458" s="186">
        <f t="shared" si="297"/>
        <v>0</v>
      </c>
      <c r="BI458" s="186">
        <f t="shared" si="298"/>
        <v>0</v>
      </c>
      <c r="BJ458" s="201"/>
      <c r="BK458" s="201"/>
      <c r="BL458" s="201"/>
      <c r="BM458" s="201"/>
      <c r="BN458" s="201"/>
      <c r="BO458" s="201"/>
      <c r="BP458" s="201"/>
      <c r="BQ458" s="405"/>
      <c r="BR458" s="413"/>
      <c r="BS458" s="413"/>
      <c r="BT458" s="413"/>
      <c r="BU458" s="413"/>
      <c r="BV458" s="413"/>
      <c r="BW458" s="413"/>
      <c r="BX458" s="413"/>
      <c r="BY458" s="413"/>
    </row>
    <row r="459" spans="1:77" s="21" customFormat="1" x14ac:dyDescent="0.25">
      <c r="A459" s="257">
        <v>6</v>
      </c>
      <c r="B459" s="42" t="s">
        <v>47</v>
      </c>
      <c r="C459" s="40"/>
      <c r="D459" s="201">
        <v>0</v>
      </c>
      <c r="E459" s="201">
        <v>0</v>
      </c>
      <c r="F459" s="186">
        <f t="shared" si="286"/>
        <v>0</v>
      </c>
      <c r="G459" s="186">
        <f t="shared" si="287"/>
        <v>0</v>
      </c>
      <c r="H459" s="202">
        <v>0</v>
      </c>
      <c r="I459" s="201">
        <v>0</v>
      </c>
      <c r="J459" s="201">
        <v>0</v>
      </c>
      <c r="K459" s="201">
        <v>0</v>
      </c>
      <c r="L459" s="201">
        <v>0</v>
      </c>
      <c r="M459" s="201">
        <v>0</v>
      </c>
      <c r="N459" s="201">
        <v>0</v>
      </c>
      <c r="O459" s="201">
        <v>0</v>
      </c>
      <c r="P459" s="186">
        <f t="shared" si="288"/>
        <v>0</v>
      </c>
      <c r="Q459" s="186">
        <f t="shared" si="299"/>
        <v>0</v>
      </c>
      <c r="R459" s="684" t="e">
        <f t="shared" si="300"/>
        <v>#DIV/0!</v>
      </c>
      <c r="S459" s="201">
        <v>0</v>
      </c>
      <c r="T459" s="201">
        <v>0</v>
      </c>
      <c r="U459" s="201">
        <v>0</v>
      </c>
      <c r="V459" s="186">
        <f t="shared" si="289"/>
        <v>0</v>
      </c>
      <c r="W459" s="186">
        <f t="shared" si="290"/>
        <v>0</v>
      </c>
      <c r="X459" s="201">
        <v>0</v>
      </c>
      <c r="Y459" s="201">
        <v>0</v>
      </c>
      <c r="Z459" s="201">
        <v>0</v>
      </c>
      <c r="AA459" s="201">
        <v>0</v>
      </c>
      <c r="AB459" s="201">
        <v>0</v>
      </c>
      <c r="AC459" s="201">
        <v>0</v>
      </c>
      <c r="AD459" s="201">
        <v>0</v>
      </c>
      <c r="AE459" s="201">
        <v>0</v>
      </c>
      <c r="AF459" s="186">
        <f t="shared" si="291"/>
        <v>0</v>
      </c>
      <c r="AG459" s="186">
        <f t="shared" si="301"/>
        <v>0</v>
      </c>
      <c r="AH459" s="256" t="e">
        <f t="shared" si="302"/>
        <v>#DIV/0!</v>
      </c>
      <c r="AI459" s="700"/>
      <c r="AJ459" s="207">
        <f t="shared" si="292"/>
        <v>0</v>
      </c>
      <c r="AK459" s="425"/>
      <c r="AL459" s="186">
        <f t="shared" si="293"/>
        <v>0</v>
      </c>
      <c r="AM459" s="186">
        <f t="shared" si="294"/>
        <v>0</v>
      </c>
      <c r="AN459" s="201">
        <v>0</v>
      </c>
      <c r="AO459" s="201">
        <v>0</v>
      </c>
      <c r="AP459" s="201">
        <v>0</v>
      </c>
      <c r="AQ459" s="201">
        <v>0</v>
      </c>
      <c r="AR459" s="201">
        <v>0</v>
      </c>
      <c r="AS459" s="201">
        <v>0</v>
      </c>
      <c r="AT459" s="201">
        <v>0</v>
      </c>
      <c r="AU459" s="244">
        <v>0</v>
      </c>
      <c r="AV459" s="186">
        <f t="shared" si="303"/>
        <v>0</v>
      </c>
      <c r="AW459" s="277" t="e">
        <f t="shared" si="304"/>
        <v>#DIV/0!</v>
      </c>
      <c r="AX459" s="186">
        <f t="shared" si="295"/>
        <v>0</v>
      </c>
      <c r="AY459" s="186">
        <f t="shared" si="296"/>
        <v>0</v>
      </c>
      <c r="AZ459" s="201">
        <v>0</v>
      </c>
      <c r="BA459" s="201">
        <v>0</v>
      </c>
      <c r="BB459" s="201">
        <v>0</v>
      </c>
      <c r="BC459" s="201">
        <v>0</v>
      </c>
      <c r="BD459" s="201">
        <v>0</v>
      </c>
      <c r="BE459" s="201">
        <v>0</v>
      </c>
      <c r="BF459" s="201">
        <v>0</v>
      </c>
      <c r="BG459" s="201">
        <v>0</v>
      </c>
      <c r="BH459" s="186">
        <f t="shared" si="297"/>
        <v>0</v>
      </c>
      <c r="BI459" s="186">
        <f t="shared" si="298"/>
        <v>0</v>
      </c>
      <c r="BJ459" s="201">
        <v>0</v>
      </c>
      <c r="BK459" s="201">
        <v>0</v>
      </c>
      <c r="BL459" s="201">
        <v>0</v>
      </c>
      <c r="BM459" s="201">
        <v>0</v>
      </c>
      <c r="BN459" s="201">
        <v>0</v>
      </c>
      <c r="BO459" s="201">
        <v>0</v>
      </c>
      <c r="BP459" s="201">
        <v>0</v>
      </c>
      <c r="BQ459" s="405">
        <v>0</v>
      </c>
      <c r="BR459" s="287"/>
      <c r="BS459" s="287"/>
      <c r="BT459" s="287"/>
      <c r="BU459" s="287"/>
      <c r="BV459" s="287"/>
      <c r="BW459" s="287"/>
      <c r="BX459" s="287"/>
      <c r="BY459" s="287"/>
    </row>
    <row r="460" spans="1:77" s="21" customFormat="1" hidden="1" x14ac:dyDescent="0.25">
      <c r="A460" s="23"/>
      <c r="B460" s="19"/>
      <c r="C460" s="40"/>
      <c r="D460" s="201"/>
      <c r="E460" s="201"/>
      <c r="F460" s="186">
        <f t="shared" si="286"/>
        <v>0</v>
      </c>
      <c r="G460" s="186">
        <f t="shared" si="287"/>
        <v>0</v>
      </c>
      <c r="H460" s="202"/>
      <c r="I460" s="201"/>
      <c r="J460" s="201"/>
      <c r="K460" s="201"/>
      <c r="L460" s="201"/>
      <c r="M460" s="201"/>
      <c r="N460" s="201"/>
      <c r="O460" s="201"/>
      <c r="P460" s="186">
        <f t="shared" si="288"/>
        <v>0</v>
      </c>
      <c r="Q460" s="186">
        <f t="shared" si="299"/>
        <v>0</v>
      </c>
      <c r="R460" s="684" t="e">
        <f t="shared" si="300"/>
        <v>#DIV/0!</v>
      </c>
      <c r="S460" s="201"/>
      <c r="T460" s="201"/>
      <c r="U460" s="201"/>
      <c r="V460" s="186">
        <f t="shared" si="289"/>
        <v>0</v>
      </c>
      <c r="W460" s="186">
        <f t="shared" si="290"/>
        <v>0</v>
      </c>
      <c r="X460" s="201"/>
      <c r="Y460" s="201"/>
      <c r="Z460" s="201"/>
      <c r="AA460" s="201"/>
      <c r="AB460" s="201"/>
      <c r="AC460" s="201"/>
      <c r="AD460" s="201"/>
      <c r="AE460" s="201"/>
      <c r="AF460" s="186">
        <f t="shared" si="291"/>
        <v>0</v>
      </c>
      <c r="AG460" s="186">
        <f t="shared" si="301"/>
        <v>0</v>
      </c>
      <c r="AH460" s="256" t="e">
        <f t="shared" si="302"/>
        <v>#DIV/0!</v>
      </c>
      <c r="AI460" s="700"/>
      <c r="AJ460" s="207">
        <f t="shared" si="292"/>
        <v>0</v>
      </c>
      <c r="AK460" s="425"/>
      <c r="AL460" s="186">
        <f t="shared" si="293"/>
        <v>0</v>
      </c>
      <c r="AM460" s="186">
        <f t="shared" si="294"/>
        <v>0</v>
      </c>
      <c r="AN460" s="201"/>
      <c r="AO460" s="201"/>
      <c r="AP460" s="201"/>
      <c r="AQ460" s="201"/>
      <c r="AR460" s="201"/>
      <c r="AS460" s="201"/>
      <c r="AT460" s="201"/>
      <c r="AU460" s="244"/>
      <c r="AV460" s="186">
        <f t="shared" si="303"/>
        <v>0</v>
      </c>
      <c r="AW460" s="277" t="e">
        <f t="shared" si="304"/>
        <v>#DIV/0!</v>
      </c>
      <c r="AX460" s="186">
        <f t="shared" si="295"/>
        <v>0</v>
      </c>
      <c r="AY460" s="186">
        <f t="shared" si="296"/>
        <v>0</v>
      </c>
      <c r="AZ460" s="201"/>
      <c r="BA460" s="201"/>
      <c r="BB460" s="201"/>
      <c r="BC460" s="201"/>
      <c r="BD460" s="201"/>
      <c r="BE460" s="201"/>
      <c r="BF460" s="201"/>
      <c r="BG460" s="201"/>
      <c r="BH460" s="186">
        <f t="shared" si="297"/>
        <v>0</v>
      </c>
      <c r="BI460" s="186">
        <f t="shared" si="298"/>
        <v>0</v>
      </c>
      <c r="BJ460" s="201"/>
      <c r="BK460" s="201"/>
      <c r="BL460" s="201"/>
      <c r="BM460" s="201"/>
      <c r="BN460" s="201"/>
      <c r="BO460" s="201"/>
      <c r="BP460" s="201"/>
      <c r="BQ460" s="405"/>
      <c r="BR460" s="413"/>
      <c r="BS460" s="413"/>
      <c r="BT460" s="413"/>
      <c r="BU460" s="413"/>
      <c r="BV460" s="413"/>
      <c r="BW460" s="413"/>
      <c r="BX460" s="413"/>
      <c r="BY460" s="413"/>
    </row>
    <row r="461" spans="1:77" s="21" customFormat="1" x14ac:dyDescent="0.25">
      <c r="A461" s="257">
        <v>7</v>
      </c>
      <c r="B461" s="42" t="s">
        <v>24</v>
      </c>
      <c r="C461" s="40"/>
      <c r="D461" s="201">
        <v>0</v>
      </c>
      <c r="E461" s="201">
        <v>0</v>
      </c>
      <c r="F461" s="186">
        <f t="shared" si="286"/>
        <v>0</v>
      </c>
      <c r="G461" s="186">
        <f t="shared" si="287"/>
        <v>0</v>
      </c>
      <c r="H461" s="202">
        <v>0</v>
      </c>
      <c r="I461" s="201">
        <v>0</v>
      </c>
      <c r="J461" s="201">
        <v>0</v>
      </c>
      <c r="K461" s="201">
        <v>0</v>
      </c>
      <c r="L461" s="201">
        <v>0</v>
      </c>
      <c r="M461" s="201">
        <v>0</v>
      </c>
      <c r="N461" s="201">
        <v>0</v>
      </c>
      <c r="O461" s="201">
        <v>0</v>
      </c>
      <c r="P461" s="186">
        <f t="shared" si="288"/>
        <v>0</v>
      </c>
      <c r="Q461" s="186">
        <f t="shared" si="299"/>
        <v>0</v>
      </c>
      <c r="R461" s="684" t="e">
        <f t="shared" si="300"/>
        <v>#DIV/0!</v>
      </c>
      <c r="S461" s="201">
        <v>0</v>
      </c>
      <c r="T461" s="201">
        <v>0</v>
      </c>
      <c r="U461" s="201">
        <v>0</v>
      </c>
      <c r="V461" s="186">
        <f t="shared" si="289"/>
        <v>0</v>
      </c>
      <c r="W461" s="186">
        <f t="shared" si="290"/>
        <v>0</v>
      </c>
      <c r="X461" s="201">
        <v>0</v>
      </c>
      <c r="Y461" s="201">
        <v>0</v>
      </c>
      <c r="Z461" s="201">
        <v>0</v>
      </c>
      <c r="AA461" s="201">
        <v>0</v>
      </c>
      <c r="AB461" s="201">
        <v>0</v>
      </c>
      <c r="AC461" s="201">
        <v>0</v>
      </c>
      <c r="AD461" s="201">
        <v>0</v>
      </c>
      <c r="AE461" s="201">
        <v>0</v>
      </c>
      <c r="AF461" s="186">
        <f t="shared" si="291"/>
        <v>0</v>
      </c>
      <c r="AG461" s="186">
        <f t="shared" si="301"/>
        <v>0</v>
      </c>
      <c r="AH461" s="256" t="e">
        <f t="shared" si="302"/>
        <v>#DIV/0!</v>
      </c>
      <c r="AI461" s="700"/>
      <c r="AJ461" s="207">
        <f t="shared" si="292"/>
        <v>0</v>
      </c>
      <c r="AK461" s="425"/>
      <c r="AL461" s="186">
        <f t="shared" si="293"/>
        <v>0</v>
      </c>
      <c r="AM461" s="186">
        <f t="shared" si="294"/>
        <v>0</v>
      </c>
      <c r="AN461" s="201">
        <v>0</v>
      </c>
      <c r="AO461" s="201">
        <v>0</v>
      </c>
      <c r="AP461" s="201">
        <v>0</v>
      </c>
      <c r="AQ461" s="201">
        <v>0</v>
      </c>
      <c r="AR461" s="201">
        <v>0</v>
      </c>
      <c r="AS461" s="201">
        <v>0</v>
      </c>
      <c r="AT461" s="201">
        <v>0</v>
      </c>
      <c r="AU461" s="244">
        <v>0</v>
      </c>
      <c r="AV461" s="186">
        <f t="shared" si="303"/>
        <v>0</v>
      </c>
      <c r="AW461" s="277" t="e">
        <f t="shared" si="304"/>
        <v>#DIV/0!</v>
      </c>
      <c r="AX461" s="186">
        <f t="shared" si="295"/>
        <v>0</v>
      </c>
      <c r="AY461" s="186">
        <f t="shared" si="296"/>
        <v>0</v>
      </c>
      <c r="AZ461" s="201">
        <v>0</v>
      </c>
      <c r="BA461" s="201">
        <v>0</v>
      </c>
      <c r="BB461" s="201">
        <v>0</v>
      </c>
      <c r="BC461" s="201">
        <v>0</v>
      </c>
      <c r="BD461" s="201">
        <v>0</v>
      </c>
      <c r="BE461" s="201">
        <v>0</v>
      </c>
      <c r="BF461" s="201">
        <v>0</v>
      </c>
      <c r="BG461" s="201">
        <v>0</v>
      </c>
      <c r="BH461" s="186">
        <f t="shared" si="297"/>
        <v>0</v>
      </c>
      <c r="BI461" s="186">
        <f t="shared" si="298"/>
        <v>0</v>
      </c>
      <c r="BJ461" s="201">
        <v>0</v>
      </c>
      <c r="BK461" s="201">
        <v>0</v>
      </c>
      <c r="BL461" s="201">
        <v>0</v>
      </c>
      <c r="BM461" s="201">
        <v>0</v>
      </c>
      <c r="BN461" s="201">
        <v>0</v>
      </c>
      <c r="BO461" s="201">
        <v>0</v>
      </c>
      <c r="BP461" s="201">
        <v>0</v>
      </c>
      <c r="BQ461" s="405">
        <v>0</v>
      </c>
      <c r="BR461" s="287"/>
      <c r="BS461" s="287"/>
      <c r="BT461" s="287"/>
      <c r="BU461" s="287"/>
      <c r="BV461" s="287"/>
      <c r="BW461" s="287"/>
      <c r="BX461" s="287"/>
      <c r="BY461" s="287"/>
    </row>
    <row r="462" spans="1:77" s="21" customFormat="1" hidden="1" x14ac:dyDescent="0.25">
      <c r="A462" s="23"/>
      <c r="B462" s="19"/>
      <c r="C462" s="40"/>
      <c r="D462" s="201"/>
      <c r="E462" s="201"/>
      <c r="F462" s="186">
        <f t="shared" ref="F462:F499" si="312">H462+J462+L462+N462</f>
        <v>0</v>
      </c>
      <c r="G462" s="186">
        <f t="shared" ref="G462:G499" si="313">I462+K462+M462+O462</f>
        <v>0</v>
      </c>
      <c r="H462" s="202"/>
      <c r="I462" s="201"/>
      <c r="J462" s="201"/>
      <c r="K462" s="201"/>
      <c r="L462" s="201"/>
      <c r="M462" s="201"/>
      <c r="N462" s="201"/>
      <c r="O462" s="201"/>
      <c r="P462" s="186">
        <f t="shared" ref="P462:P503" si="314">E462-G462</f>
        <v>0</v>
      </c>
      <c r="Q462" s="186">
        <f t="shared" si="299"/>
        <v>0</v>
      </c>
      <c r="R462" s="684" t="e">
        <f t="shared" si="300"/>
        <v>#DIV/0!</v>
      </c>
      <c r="S462" s="201"/>
      <c r="T462" s="201"/>
      <c r="U462" s="201"/>
      <c r="V462" s="186">
        <f t="shared" ref="V462:V499" si="315">X462+Z462+AB462+AD462</f>
        <v>0</v>
      </c>
      <c r="W462" s="186">
        <f t="shared" ref="W462:W499" si="316">Y462+AA462+AC462+AE462</f>
        <v>0</v>
      </c>
      <c r="X462" s="201"/>
      <c r="Y462" s="201"/>
      <c r="Z462" s="201"/>
      <c r="AA462" s="201"/>
      <c r="AB462" s="201"/>
      <c r="AC462" s="201"/>
      <c r="AD462" s="201"/>
      <c r="AE462" s="201"/>
      <c r="AF462" s="186">
        <f t="shared" ref="AF462:AF499" si="317">D462/1.18-U462-W462</f>
        <v>0</v>
      </c>
      <c r="AG462" s="186">
        <f t="shared" si="301"/>
        <v>0</v>
      </c>
      <c r="AH462" s="256" t="e">
        <f t="shared" si="302"/>
        <v>#DIV/0!</v>
      </c>
      <c r="AI462" s="700"/>
      <c r="AJ462" s="207">
        <f t="shared" ref="AJ462:AJ499" si="318">U462+W462-AM462</f>
        <v>0</v>
      </c>
      <c r="AK462" s="425"/>
      <c r="AL462" s="186">
        <f t="shared" ref="AL462:AL499" si="319">AN462+AP462+AR462+AT462</f>
        <v>0</v>
      </c>
      <c r="AM462" s="186">
        <f t="shared" ref="AM462:AM499" si="320">AO462+AQ462+AS462+AU462</f>
        <v>0</v>
      </c>
      <c r="AN462" s="201"/>
      <c r="AO462" s="201"/>
      <c r="AP462" s="201"/>
      <c r="AQ462" s="201"/>
      <c r="AR462" s="201"/>
      <c r="AS462" s="201"/>
      <c r="AT462" s="201"/>
      <c r="AU462" s="244"/>
      <c r="AV462" s="186">
        <f t="shared" si="303"/>
        <v>0</v>
      </c>
      <c r="AW462" s="277" t="e">
        <f t="shared" si="304"/>
        <v>#DIV/0!</v>
      </c>
      <c r="AX462" s="186">
        <f t="shared" ref="AX462:AX499" si="321">AZ462+BB462+BD462+BF462</f>
        <v>0</v>
      </c>
      <c r="AY462" s="186">
        <f t="shared" ref="AY462:AY499" si="322">BA462+BC462+BE462+BG462</f>
        <v>0</v>
      </c>
      <c r="AZ462" s="201"/>
      <c r="BA462" s="201"/>
      <c r="BB462" s="201"/>
      <c r="BC462" s="201"/>
      <c r="BD462" s="201"/>
      <c r="BE462" s="201"/>
      <c r="BF462" s="201"/>
      <c r="BG462" s="201"/>
      <c r="BH462" s="186">
        <f t="shared" ref="BH462:BH499" si="323">BJ462+BL462+BN462+BP462</f>
        <v>0</v>
      </c>
      <c r="BI462" s="186">
        <f t="shared" ref="BI462:BI499" si="324">BK462+BM462+BO462+BQ462</f>
        <v>0</v>
      </c>
      <c r="BJ462" s="201"/>
      <c r="BK462" s="201"/>
      <c r="BL462" s="201"/>
      <c r="BM462" s="201"/>
      <c r="BN462" s="201"/>
      <c r="BO462" s="201"/>
      <c r="BP462" s="201"/>
      <c r="BQ462" s="405"/>
      <c r="BR462" s="413"/>
      <c r="BS462" s="413"/>
      <c r="BT462" s="413"/>
      <c r="BU462" s="413"/>
      <c r="BV462" s="413"/>
      <c r="BW462" s="413"/>
      <c r="BX462" s="413"/>
      <c r="BY462" s="413"/>
    </row>
    <row r="463" spans="1:77" s="21" customFormat="1" x14ac:dyDescent="0.25">
      <c r="A463" s="257">
        <v>8</v>
      </c>
      <c r="B463" s="42" t="s">
        <v>25</v>
      </c>
      <c r="C463" s="40"/>
      <c r="D463" s="201">
        <v>0</v>
      </c>
      <c r="E463" s="201">
        <v>0</v>
      </c>
      <c r="F463" s="186">
        <f t="shared" si="312"/>
        <v>0</v>
      </c>
      <c r="G463" s="186">
        <f t="shared" si="313"/>
        <v>0</v>
      </c>
      <c r="H463" s="202">
        <v>0</v>
      </c>
      <c r="I463" s="201">
        <v>0</v>
      </c>
      <c r="J463" s="201">
        <v>0</v>
      </c>
      <c r="K463" s="201">
        <v>0</v>
      </c>
      <c r="L463" s="201">
        <v>0</v>
      </c>
      <c r="M463" s="201">
        <v>0</v>
      </c>
      <c r="N463" s="201">
        <v>0</v>
      </c>
      <c r="O463" s="201">
        <v>0</v>
      </c>
      <c r="P463" s="186">
        <f t="shared" si="314"/>
        <v>0</v>
      </c>
      <c r="Q463" s="186">
        <f t="shared" si="299"/>
        <v>0</v>
      </c>
      <c r="R463" s="684" t="e">
        <f t="shared" si="300"/>
        <v>#DIV/0!</v>
      </c>
      <c r="S463" s="201">
        <v>0</v>
      </c>
      <c r="T463" s="201">
        <v>0</v>
      </c>
      <c r="U463" s="201">
        <v>0</v>
      </c>
      <c r="V463" s="186">
        <f t="shared" si="315"/>
        <v>0</v>
      </c>
      <c r="W463" s="186">
        <f t="shared" si="316"/>
        <v>0</v>
      </c>
      <c r="X463" s="201">
        <v>0</v>
      </c>
      <c r="Y463" s="201">
        <v>0</v>
      </c>
      <c r="Z463" s="201">
        <v>0</v>
      </c>
      <c r="AA463" s="201">
        <v>0</v>
      </c>
      <c r="AB463" s="201">
        <v>0</v>
      </c>
      <c r="AC463" s="201">
        <v>0</v>
      </c>
      <c r="AD463" s="201">
        <v>0</v>
      </c>
      <c r="AE463" s="201">
        <v>0</v>
      </c>
      <c r="AF463" s="186">
        <f t="shared" si="317"/>
        <v>0</v>
      </c>
      <c r="AG463" s="186">
        <f t="shared" si="301"/>
        <v>0</v>
      </c>
      <c r="AH463" s="256" t="e">
        <f t="shared" si="302"/>
        <v>#DIV/0!</v>
      </c>
      <c r="AI463" s="700"/>
      <c r="AJ463" s="207">
        <f t="shared" si="318"/>
        <v>0</v>
      </c>
      <c r="AK463" s="425"/>
      <c r="AL463" s="186">
        <f t="shared" si="319"/>
        <v>0</v>
      </c>
      <c r="AM463" s="186">
        <f t="shared" si="320"/>
        <v>0</v>
      </c>
      <c r="AN463" s="201">
        <v>0</v>
      </c>
      <c r="AO463" s="201">
        <v>0</v>
      </c>
      <c r="AP463" s="201">
        <v>0</v>
      </c>
      <c r="AQ463" s="201">
        <v>0</v>
      </c>
      <c r="AR463" s="201">
        <v>0</v>
      </c>
      <c r="AS463" s="201">
        <v>0</v>
      </c>
      <c r="AT463" s="201">
        <v>0</v>
      </c>
      <c r="AU463" s="244">
        <v>0</v>
      </c>
      <c r="AV463" s="186">
        <f t="shared" si="303"/>
        <v>0</v>
      </c>
      <c r="AW463" s="277" t="e">
        <f t="shared" si="304"/>
        <v>#DIV/0!</v>
      </c>
      <c r="AX463" s="186">
        <f t="shared" si="321"/>
        <v>0</v>
      </c>
      <c r="AY463" s="186">
        <f t="shared" si="322"/>
        <v>0</v>
      </c>
      <c r="AZ463" s="201">
        <v>0</v>
      </c>
      <c r="BA463" s="201">
        <v>0</v>
      </c>
      <c r="BB463" s="201">
        <v>0</v>
      </c>
      <c r="BC463" s="201">
        <v>0</v>
      </c>
      <c r="BD463" s="201">
        <v>0</v>
      </c>
      <c r="BE463" s="201">
        <v>0</v>
      </c>
      <c r="BF463" s="201">
        <v>0</v>
      </c>
      <c r="BG463" s="201">
        <v>0</v>
      </c>
      <c r="BH463" s="186">
        <f t="shared" si="323"/>
        <v>0</v>
      </c>
      <c r="BI463" s="186">
        <f t="shared" si="324"/>
        <v>0</v>
      </c>
      <c r="BJ463" s="201">
        <v>0</v>
      </c>
      <c r="BK463" s="201">
        <v>0</v>
      </c>
      <c r="BL463" s="201">
        <v>0</v>
      </c>
      <c r="BM463" s="201">
        <v>0</v>
      </c>
      <c r="BN463" s="201">
        <v>0</v>
      </c>
      <c r="BO463" s="201">
        <v>0</v>
      </c>
      <c r="BP463" s="201">
        <v>0</v>
      </c>
      <c r="BQ463" s="405">
        <v>0</v>
      </c>
      <c r="BR463" s="287"/>
      <c r="BS463" s="287"/>
      <c r="BT463" s="287"/>
      <c r="BU463" s="287"/>
      <c r="BV463" s="287"/>
      <c r="BW463" s="287"/>
      <c r="BX463" s="287"/>
      <c r="BY463" s="287"/>
    </row>
    <row r="464" spans="1:77" s="21" customFormat="1" hidden="1" x14ac:dyDescent="0.25">
      <c r="A464" s="23"/>
      <c r="B464" s="19"/>
      <c r="C464" s="40"/>
      <c r="D464" s="201"/>
      <c r="E464" s="201"/>
      <c r="F464" s="186">
        <f t="shared" si="312"/>
        <v>0</v>
      </c>
      <c r="G464" s="186">
        <f t="shared" si="313"/>
        <v>0</v>
      </c>
      <c r="H464" s="202"/>
      <c r="I464" s="201"/>
      <c r="J464" s="201"/>
      <c r="K464" s="201"/>
      <c r="L464" s="201"/>
      <c r="M464" s="201"/>
      <c r="N464" s="201"/>
      <c r="O464" s="201"/>
      <c r="P464" s="186">
        <f t="shared" si="314"/>
        <v>0</v>
      </c>
      <c r="Q464" s="186">
        <f t="shared" si="299"/>
        <v>0</v>
      </c>
      <c r="R464" s="684" t="e">
        <f t="shared" si="300"/>
        <v>#DIV/0!</v>
      </c>
      <c r="S464" s="201"/>
      <c r="T464" s="201"/>
      <c r="U464" s="201"/>
      <c r="V464" s="186">
        <f t="shared" si="315"/>
        <v>0</v>
      </c>
      <c r="W464" s="186">
        <f t="shared" si="316"/>
        <v>0</v>
      </c>
      <c r="X464" s="201"/>
      <c r="Y464" s="201"/>
      <c r="Z464" s="201"/>
      <c r="AA464" s="201"/>
      <c r="AB464" s="201"/>
      <c r="AC464" s="201"/>
      <c r="AD464" s="201"/>
      <c r="AE464" s="201"/>
      <c r="AF464" s="186">
        <f t="shared" si="317"/>
        <v>0</v>
      </c>
      <c r="AG464" s="186">
        <f t="shared" si="301"/>
        <v>0</v>
      </c>
      <c r="AH464" s="256" t="e">
        <f t="shared" si="302"/>
        <v>#DIV/0!</v>
      </c>
      <c r="AI464" s="700"/>
      <c r="AJ464" s="207">
        <f t="shared" si="318"/>
        <v>0</v>
      </c>
      <c r="AK464" s="425"/>
      <c r="AL464" s="186">
        <f t="shared" si="319"/>
        <v>0</v>
      </c>
      <c r="AM464" s="186">
        <f t="shared" si="320"/>
        <v>0</v>
      </c>
      <c r="AN464" s="201"/>
      <c r="AO464" s="201"/>
      <c r="AP464" s="201"/>
      <c r="AQ464" s="201"/>
      <c r="AR464" s="201"/>
      <c r="AS464" s="201"/>
      <c r="AT464" s="201"/>
      <c r="AU464" s="244"/>
      <c r="AV464" s="186">
        <f t="shared" si="303"/>
        <v>0</v>
      </c>
      <c r="AW464" s="277" t="e">
        <f t="shared" si="304"/>
        <v>#DIV/0!</v>
      </c>
      <c r="AX464" s="186">
        <f t="shared" si="321"/>
        <v>0</v>
      </c>
      <c r="AY464" s="186">
        <f t="shared" si="322"/>
        <v>0</v>
      </c>
      <c r="AZ464" s="201"/>
      <c r="BA464" s="201"/>
      <c r="BB464" s="201"/>
      <c r="BC464" s="201"/>
      <c r="BD464" s="201"/>
      <c r="BE464" s="201"/>
      <c r="BF464" s="201"/>
      <c r="BG464" s="201"/>
      <c r="BH464" s="186">
        <f t="shared" si="323"/>
        <v>0</v>
      </c>
      <c r="BI464" s="186">
        <f t="shared" si="324"/>
        <v>0</v>
      </c>
      <c r="BJ464" s="201"/>
      <c r="BK464" s="201"/>
      <c r="BL464" s="201"/>
      <c r="BM464" s="201"/>
      <c r="BN464" s="201"/>
      <c r="BO464" s="201"/>
      <c r="BP464" s="201"/>
      <c r="BQ464" s="405"/>
      <c r="BR464" s="413"/>
      <c r="BS464" s="413"/>
      <c r="BT464" s="413"/>
      <c r="BU464" s="413"/>
      <c r="BV464" s="413"/>
      <c r="BW464" s="413"/>
      <c r="BX464" s="413"/>
      <c r="BY464" s="413"/>
    </row>
    <row r="465" spans="1:77" s="21" customFormat="1" x14ac:dyDescent="0.25">
      <c r="A465" s="257">
        <v>9</v>
      </c>
      <c r="B465" s="42" t="s">
        <v>26</v>
      </c>
      <c r="C465" s="40"/>
      <c r="D465" s="201">
        <v>0</v>
      </c>
      <c r="E465" s="201">
        <v>0</v>
      </c>
      <c r="F465" s="186">
        <f t="shared" si="312"/>
        <v>0</v>
      </c>
      <c r="G465" s="186">
        <f t="shared" si="313"/>
        <v>0</v>
      </c>
      <c r="H465" s="202">
        <v>0</v>
      </c>
      <c r="I465" s="201">
        <v>0</v>
      </c>
      <c r="J465" s="201">
        <v>0</v>
      </c>
      <c r="K465" s="201">
        <v>0</v>
      </c>
      <c r="L465" s="201">
        <v>0</v>
      </c>
      <c r="M465" s="201">
        <v>0</v>
      </c>
      <c r="N465" s="201">
        <v>0</v>
      </c>
      <c r="O465" s="201">
        <v>0</v>
      </c>
      <c r="P465" s="186">
        <f t="shared" si="314"/>
        <v>0</v>
      </c>
      <c r="Q465" s="186">
        <f t="shared" si="299"/>
        <v>0</v>
      </c>
      <c r="R465" s="684" t="e">
        <f t="shared" si="300"/>
        <v>#DIV/0!</v>
      </c>
      <c r="S465" s="201">
        <v>0</v>
      </c>
      <c r="T465" s="201">
        <v>0</v>
      </c>
      <c r="U465" s="201">
        <v>0</v>
      </c>
      <c r="V465" s="186">
        <f t="shared" si="315"/>
        <v>0</v>
      </c>
      <c r="W465" s="186">
        <f t="shared" si="316"/>
        <v>0</v>
      </c>
      <c r="X465" s="201">
        <v>0</v>
      </c>
      <c r="Y465" s="201">
        <v>0</v>
      </c>
      <c r="Z465" s="201">
        <v>0</v>
      </c>
      <c r="AA465" s="201">
        <v>0</v>
      </c>
      <c r="AB465" s="201">
        <v>0</v>
      </c>
      <c r="AC465" s="201">
        <v>0</v>
      </c>
      <c r="AD465" s="201">
        <v>0</v>
      </c>
      <c r="AE465" s="201">
        <v>0</v>
      </c>
      <c r="AF465" s="186">
        <f t="shared" si="317"/>
        <v>0</v>
      </c>
      <c r="AG465" s="186">
        <f t="shared" si="301"/>
        <v>0</v>
      </c>
      <c r="AH465" s="256" t="e">
        <f t="shared" si="302"/>
        <v>#DIV/0!</v>
      </c>
      <c r="AI465" s="700"/>
      <c r="AJ465" s="207">
        <f t="shared" si="318"/>
        <v>0</v>
      </c>
      <c r="AK465" s="425"/>
      <c r="AL465" s="186">
        <f t="shared" si="319"/>
        <v>0</v>
      </c>
      <c r="AM465" s="186">
        <f t="shared" si="320"/>
        <v>0</v>
      </c>
      <c r="AN465" s="201">
        <v>0</v>
      </c>
      <c r="AO465" s="201">
        <v>0</v>
      </c>
      <c r="AP465" s="201">
        <v>0</v>
      </c>
      <c r="AQ465" s="201">
        <v>0</v>
      </c>
      <c r="AR465" s="201">
        <v>0</v>
      </c>
      <c r="AS465" s="201">
        <v>0</v>
      </c>
      <c r="AT465" s="201">
        <v>0</v>
      </c>
      <c r="AU465" s="244">
        <v>0</v>
      </c>
      <c r="AV465" s="186">
        <f t="shared" si="303"/>
        <v>0</v>
      </c>
      <c r="AW465" s="277" t="e">
        <f t="shared" si="304"/>
        <v>#DIV/0!</v>
      </c>
      <c r="AX465" s="186">
        <f t="shared" si="321"/>
        <v>0</v>
      </c>
      <c r="AY465" s="186">
        <f t="shared" si="322"/>
        <v>0</v>
      </c>
      <c r="AZ465" s="201">
        <v>0</v>
      </c>
      <c r="BA465" s="201">
        <v>0</v>
      </c>
      <c r="BB465" s="201">
        <v>0</v>
      </c>
      <c r="BC465" s="201">
        <v>0</v>
      </c>
      <c r="BD465" s="201">
        <v>0</v>
      </c>
      <c r="BE465" s="201">
        <v>0</v>
      </c>
      <c r="BF465" s="201">
        <v>0</v>
      </c>
      <c r="BG465" s="201">
        <v>0</v>
      </c>
      <c r="BH465" s="186">
        <f t="shared" si="323"/>
        <v>0</v>
      </c>
      <c r="BI465" s="186">
        <f t="shared" si="324"/>
        <v>0</v>
      </c>
      <c r="BJ465" s="201">
        <v>0</v>
      </c>
      <c r="BK465" s="201">
        <v>0</v>
      </c>
      <c r="BL465" s="201">
        <v>0</v>
      </c>
      <c r="BM465" s="201">
        <v>0</v>
      </c>
      <c r="BN465" s="201">
        <v>0</v>
      </c>
      <c r="BO465" s="201">
        <v>0</v>
      </c>
      <c r="BP465" s="201">
        <v>0</v>
      </c>
      <c r="BQ465" s="405">
        <v>0</v>
      </c>
      <c r="BR465" s="287"/>
      <c r="BS465" s="287"/>
      <c r="BT465" s="287"/>
      <c r="BU465" s="287"/>
      <c r="BV465" s="287"/>
      <c r="BW465" s="287"/>
      <c r="BX465" s="287"/>
      <c r="BY465" s="287"/>
    </row>
    <row r="466" spans="1:77" s="21" customFormat="1" hidden="1" x14ac:dyDescent="0.25">
      <c r="A466" s="23"/>
      <c r="B466" s="19"/>
      <c r="C466" s="40"/>
      <c r="D466" s="201"/>
      <c r="E466" s="201"/>
      <c r="F466" s="186">
        <f t="shared" si="312"/>
        <v>0</v>
      </c>
      <c r="G466" s="186">
        <f t="shared" si="313"/>
        <v>0</v>
      </c>
      <c r="H466" s="202"/>
      <c r="I466" s="201"/>
      <c r="J466" s="201"/>
      <c r="K466" s="201"/>
      <c r="L466" s="201"/>
      <c r="M466" s="201"/>
      <c r="N466" s="201"/>
      <c r="O466" s="201"/>
      <c r="P466" s="186">
        <f t="shared" si="314"/>
        <v>0</v>
      </c>
      <c r="Q466" s="186">
        <f t="shared" si="299"/>
        <v>0</v>
      </c>
      <c r="R466" s="684" t="e">
        <f t="shared" si="300"/>
        <v>#DIV/0!</v>
      </c>
      <c r="S466" s="201"/>
      <c r="T466" s="201"/>
      <c r="U466" s="201"/>
      <c r="V466" s="186">
        <f t="shared" si="315"/>
        <v>0</v>
      </c>
      <c r="W466" s="186">
        <f t="shared" si="316"/>
        <v>0</v>
      </c>
      <c r="X466" s="201"/>
      <c r="Y466" s="201"/>
      <c r="Z466" s="201"/>
      <c r="AA466" s="201"/>
      <c r="AB466" s="201"/>
      <c r="AC466" s="201"/>
      <c r="AD466" s="201"/>
      <c r="AE466" s="201"/>
      <c r="AF466" s="186">
        <f t="shared" si="317"/>
        <v>0</v>
      </c>
      <c r="AG466" s="186">
        <f t="shared" si="301"/>
        <v>0</v>
      </c>
      <c r="AH466" s="256" t="e">
        <f t="shared" si="302"/>
        <v>#DIV/0!</v>
      </c>
      <c r="AI466" s="700"/>
      <c r="AJ466" s="207">
        <f t="shared" si="318"/>
        <v>0</v>
      </c>
      <c r="AK466" s="425"/>
      <c r="AL466" s="186">
        <f t="shared" si="319"/>
        <v>0</v>
      </c>
      <c r="AM466" s="186">
        <f t="shared" si="320"/>
        <v>0</v>
      </c>
      <c r="AN466" s="201"/>
      <c r="AO466" s="201"/>
      <c r="AP466" s="201"/>
      <c r="AQ466" s="201"/>
      <c r="AR466" s="201"/>
      <c r="AS466" s="201"/>
      <c r="AT466" s="201"/>
      <c r="AU466" s="244"/>
      <c r="AV466" s="186">
        <f t="shared" si="303"/>
        <v>0</v>
      </c>
      <c r="AW466" s="277" t="e">
        <f t="shared" si="304"/>
        <v>#DIV/0!</v>
      </c>
      <c r="AX466" s="186">
        <f t="shared" si="321"/>
        <v>0</v>
      </c>
      <c r="AY466" s="186">
        <f t="shared" si="322"/>
        <v>0</v>
      </c>
      <c r="AZ466" s="201"/>
      <c r="BA466" s="201"/>
      <c r="BB466" s="201"/>
      <c r="BC466" s="201"/>
      <c r="BD466" s="201"/>
      <c r="BE466" s="201"/>
      <c r="BF466" s="201"/>
      <c r="BG466" s="201"/>
      <c r="BH466" s="186">
        <f t="shared" si="323"/>
        <v>0</v>
      </c>
      <c r="BI466" s="186">
        <f t="shared" si="324"/>
        <v>0</v>
      </c>
      <c r="BJ466" s="201"/>
      <c r="BK466" s="201"/>
      <c r="BL466" s="201"/>
      <c r="BM466" s="201"/>
      <c r="BN466" s="201"/>
      <c r="BO466" s="201"/>
      <c r="BP466" s="201"/>
      <c r="BQ466" s="405"/>
      <c r="BR466" s="413"/>
      <c r="BS466" s="413"/>
      <c r="BT466" s="413"/>
      <c r="BU466" s="413"/>
      <c r="BV466" s="413"/>
      <c r="BW466" s="413"/>
      <c r="BX466" s="413"/>
      <c r="BY466" s="413"/>
    </row>
    <row r="467" spans="1:77" s="21" customFormat="1" x14ac:dyDescent="0.25">
      <c r="A467" s="257">
        <v>10</v>
      </c>
      <c r="B467" s="42" t="s">
        <v>27</v>
      </c>
      <c r="C467" s="40"/>
      <c r="D467" s="201">
        <v>0</v>
      </c>
      <c r="E467" s="201">
        <v>0</v>
      </c>
      <c r="F467" s="186">
        <f t="shared" si="312"/>
        <v>0</v>
      </c>
      <c r="G467" s="186">
        <f t="shared" si="313"/>
        <v>0</v>
      </c>
      <c r="H467" s="202">
        <v>0</v>
      </c>
      <c r="I467" s="201">
        <v>0</v>
      </c>
      <c r="J467" s="201">
        <v>0</v>
      </c>
      <c r="K467" s="201">
        <v>0</v>
      </c>
      <c r="L467" s="201">
        <v>0</v>
      </c>
      <c r="M467" s="201">
        <v>0</v>
      </c>
      <c r="N467" s="201">
        <v>0</v>
      </c>
      <c r="O467" s="201">
        <v>0</v>
      </c>
      <c r="P467" s="186">
        <f t="shared" si="314"/>
        <v>0</v>
      </c>
      <c r="Q467" s="186">
        <f t="shared" si="299"/>
        <v>0</v>
      </c>
      <c r="R467" s="684" t="e">
        <f t="shared" si="300"/>
        <v>#DIV/0!</v>
      </c>
      <c r="S467" s="201">
        <v>0</v>
      </c>
      <c r="T467" s="201">
        <v>0</v>
      </c>
      <c r="U467" s="201">
        <v>0</v>
      </c>
      <c r="V467" s="186">
        <f t="shared" si="315"/>
        <v>0</v>
      </c>
      <c r="W467" s="186">
        <f t="shared" si="316"/>
        <v>0</v>
      </c>
      <c r="X467" s="201">
        <v>0</v>
      </c>
      <c r="Y467" s="201">
        <v>0</v>
      </c>
      <c r="Z467" s="201">
        <v>0</v>
      </c>
      <c r="AA467" s="201">
        <v>0</v>
      </c>
      <c r="AB467" s="201">
        <v>0</v>
      </c>
      <c r="AC467" s="201">
        <v>0</v>
      </c>
      <c r="AD467" s="201">
        <v>0</v>
      </c>
      <c r="AE467" s="201">
        <v>0</v>
      </c>
      <c r="AF467" s="186">
        <f t="shared" si="317"/>
        <v>0</v>
      </c>
      <c r="AG467" s="186">
        <f t="shared" si="301"/>
        <v>0</v>
      </c>
      <c r="AH467" s="256" t="e">
        <f t="shared" si="302"/>
        <v>#DIV/0!</v>
      </c>
      <c r="AI467" s="700"/>
      <c r="AJ467" s="207">
        <f t="shared" si="318"/>
        <v>0</v>
      </c>
      <c r="AK467" s="425"/>
      <c r="AL467" s="186">
        <f t="shared" si="319"/>
        <v>0</v>
      </c>
      <c r="AM467" s="186">
        <f t="shared" si="320"/>
        <v>0</v>
      </c>
      <c r="AN467" s="201">
        <v>0</v>
      </c>
      <c r="AO467" s="201">
        <v>0</v>
      </c>
      <c r="AP467" s="201">
        <v>0</v>
      </c>
      <c r="AQ467" s="201">
        <v>0</v>
      </c>
      <c r="AR467" s="201">
        <v>0</v>
      </c>
      <c r="AS467" s="201">
        <v>0</v>
      </c>
      <c r="AT467" s="201">
        <v>0</v>
      </c>
      <c r="AU467" s="244">
        <v>0</v>
      </c>
      <c r="AV467" s="186">
        <f t="shared" si="303"/>
        <v>0</v>
      </c>
      <c r="AW467" s="277" t="e">
        <f t="shared" si="304"/>
        <v>#DIV/0!</v>
      </c>
      <c r="AX467" s="186">
        <f t="shared" si="321"/>
        <v>0</v>
      </c>
      <c r="AY467" s="186">
        <f t="shared" si="322"/>
        <v>0</v>
      </c>
      <c r="AZ467" s="201">
        <v>0</v>
      </c>
      <c r="BA467" s="201">
        <v>0</v>
      </c>
      <c r="BB467" s="201">
        <v>0</v>
      </c>
      <c r="BC467" s="201">
        <v>0</v>
      </c>
      <c r="BD467" s="201">
        <v>0</v>
      </c>
      <c r="BE467" s="201">
        <v>0</v>
      </c>
      <c r="BF467" s="201">
        <v>0</v>
      </c>
      <c r="BG467" s="201">
        <v>0</v>
      </c>
      <c r="BH467" s="186">
        <f t="shared" si="323"/>
        <v>0</v>
      </c>
      <c r="BI467" s="186">
        <f t="shared" si="324"/>
        <v>0</v>
      </c>
      <c r="BJ467" s="201">
        <v>0</v>
      </c>
      <c r="BK467" s="201">
        <v>0</v>
      </c>
      <c r="BL467" s="201">
        <v>0</v>
      </c>
      <c r="BM467" s="201">
        <v>0</v>
      </c>
      <c r="BN467" s="201">
        <v>0</v>
      </c>
      <c r="BO467" s="201">
        <v>0</v>
      </c>
      <c r="BP467" s="201">
        <v>0</v>
      </c>
      <c r="BQ467" s="405">
        <v>0</v>
      </c>
      <c r="BR467" s="287"/>
      <c r="BS467" s="287"/>
      <c r="BT467" s="287"/>
      <c r="BU467" s="287"/>
      <c r="BV467" s="287"/>
      <c r="BW467" s="287"/>
      <c r="BX467" s="287"/>
      <c r="BY467" s="287"/>
    </row>
    <row r="468" spans="1:77" s="21" customFormat="1" hidden="1" x14ac:dyDescent="0.25">
      <c r="A468" s="23"/>
      <c r="B468" s="19"/>
      <c r="C468" s="40"/>
      <c r="D468" s="201"/>
      <c r="E468" s="201"/>
      <c r="F468" s="186">
        <f t="shared" si="312"/>
        <v>0</v>
      </c>
      <c r="G468" s="186">
        <f t="shared" si="313"/>
        <v>0</v>
      </c>
      <c r="H468" s="202"/>
      <c r="I468" s="201"/>
      <c r="J468" s="201"/>
      <c r="K468" s="201"/>
      <c r="L468" s="201"/>
      <c r="M468" s="201"/>
      <c r="N468" s="201"/>
      <c r="O468" s="201"/>
      <c r="P468" s="186">
        <f t="shared" si="314"/>
        <v>0</v>
      </c>
      <c r="Q468" s="186">
        <f t="shared" si="299"/>
        <v>0</v>
      </c>
      <c r="R468" s="684" t="e">
        <f t="shared" si="300"/>
        <v>#DIV/0!</v>
      </c>
      <c r="S468" s="201"/>
      <c r="T468" s="201"/>
      <c r="U468" s="201"/>
      <c r="V468" s="186">
        <f t="shared" si="315"/>
        <v>0</v>
      </c>
      <c r="W468" s="186">
        <f t="shared" si="316"/>
        <v>0</v>
      </c>
      <c r="X468" s="201"/>
      <c r="Y468" s="201"/>
      <c r="Z468" s="201"/>
      <c r="AA468" s="201"/>
      <c r="AB468" s="201"/>
      <c r="AC468" s="201"/>
      <c r="AD468" s="201"/>
      <c r="AE468" s="201"/>
      <c r="AF468" s="186">
        <f t="shared" si="317"/>
        <v>0</v>
      </c>
      <c r="AG468" s="186">
        <f t="shared" si="301"/>
        <v>0</v>
      </c>
      <c r="AH468" s="256" t="e">
        <f t="shared" si="302"/>
        <v>#DIV/0!</v>
      </c>
      <c r="AI468" s="700"/>
      <c r="AJ468" s="207">
        <f t="shared" si="318"/>
        <v>0</v>
      </c>
      <c r="AK468" s="425"/>
      <c r="AL468" s="186">
        <f t="shared" si="319"/>
        <v>0</v>
      </c>
      <c r="AM468" s="186">
        <f t="shared" si="320"/>
        <v>0</v>
      </c>
      <c r="AN468" s="201"/>
      <c r="AO468" s="201"/>
      <c r="AP468" s="201"/>
      <c r="AQ468" s="201"/>
      <c r="AR468" s="201"/>
      <c r="AS468" s="201"/>
      <c r="AT468" s="201"/>
      <c r="AU468" s="244"/>
      <c r="AV468" s="186">
        <f t="shared" si="303"/>
        <v>0</v>
      </c>
      <c r="AW468" s="277" t="e">
        <f t="shared" si="304"/>
        <v>#DIV/0!</v>
      </c>
      <c r="AX468" s="186">
        <f t="shared" si="321"/>
        <v>0</v>
      </c>
      <c r="AY468" s="186">
        <f t="shared" si="322"/>
        <v>0</v>
      </c>
      <c r="AZ468" s="201"/>
      <c r="BA468" s="201"/>
      <c r="BB468" s="201"/>
      <c r="BC468" s="201"/>
      <c r="BD468" s="201"/>
      <c r="BE468" s="201"/>
      <c r="BF468" s="201"/>
      <c r="BG468" s="201"/>
      <c r="BH468" s="186">
        <f t="shared" si="323"/>
        <v>0</v>
      </c>
      <c r="BI468" s="186">
        <f t="shared" si="324"/>
        <v>0</v>
      </c>
      <c r="BJ468" s="201"/>
      <c r="BK468" s="201"/>
      <c r="BL468" s="201"/>
      <c r="BM468" s="201"/>
      <c r="BN468" s="201"/>
      <c r="BO468" s="201"/>
      <c r="BP468" s="201"/>
      <c r="BQ468" s="405"/>
      <c r="BR468" s="413"/>
      <c r="BS468" s="413"/>
      <c r="BT468" s="413"/>
      <c r="BU468" s="413"/>
      <c r="BV468" s="413"/>
      <c r="BW468" s="413"/>
      <c r="BX468" s="413"/>
      <c r="BY468" s="413"/>
    </row>
    <row r="469" spans="1:77" s="21" customFormat="1" x14ac:dyDescent="0.25">
      <c r="A469" s="257">
        <v>11</v>
      </c>
      <c r="B469" s="42" t="s">
        <v>48</v>
      </c>
      <c r="C469" s="40"/>
      <c r="D469" s="201">
        <v>0</v>
      </c>
      <c r="E469" s="201">
        <v>0</v>
      </c>
      <c r="F469" s="186">
        <f t="shared" si="312"/>
        <v>0</v>
      </c>
      <c r="G469" s="186">
        <f t="shared" si="313"/>
        <v>0</v>
      </c>
      <c r="H469" s="202">
        <v>0</v>
      </c>
      <c r="I469" s="201">
        <v>0</v>
      </c>
      <c r="J469" s="201">
        <v>0</v>
      </c>
      <c r="K469" s="201">
        <v>0</v>
      </c>
      <c r="L469" s="201">
        <v>0</v>
      </c>
      <c r="M469" s="201">
        <v>0</v>
      </c>
      <c r="N469" s="201">
        <v>0</v>
      </c>
      <c r="O469" s="201">
        <v>0</v>
      </c>
      <c r="P469" s="186">
        <f t="shared" si="314"/>
        <v>0</v>
      </c>
      <c r="Q469" s="186">
        <f t="shared" si="299"/>
        <v>0</v>
      </c>
      <c r="R469" s="684" t="e">
        <f t="shared" si="300"/>
        <v>#DIV/0!</v>
      </c>
      <c r="S469" s="201">
        <v>0</v>
      </c>
      <c r="T469" s="201">
        <v>0</v>
      </c>
      <c r="U469" s="201">
        <v>0</v>
      </c>
      <c r="V469" s="186">
        <f t="shared" si="315"/>
        <v>0</v>
      </c>
      <c r="W469" s="186">
        <f t="shared" si="316"/>
        <v>0</v>
      </c>
      <c r="X469" s="201">
        <v>0</v>
      </c>
      <c r="Y469" s="201">
        <v>0</v>
      </c>
      <c r="Z469" s="201">
        <v>0</v>
      </c>
      <c r="AA469" s="201">
        <v>0</v>
      </c>
      <c r="AB469" s="201">
        <v>0</v>
      </c>
      <c r="AC469" s="201">
        <v>0</v>
      </c>
      <c r="AD469" s="201">
        <v>0</v>
      </c>
      <c r="AE469" s="201">
        <v>0</v>
      </c>
      <c r="AF469" s="186">
        <f t="shared" si="317"/>
        <v>0</v>
      </c>
      <c r="AG469" s="186">
        <f t="shared" si="301"/>
        <v>0</v>
      </c>
      <c r="AH469" s="256" t="e">
        <f t="shared" si="302"/>
        <v>#DIV/0!</v>
      </c>
      <c r="AI469" s="700"/>
      <c r="AJ469" s="207">
        <f t="shared" si="318"/>
        <v>0</v>
      </c>
      <c r="AK469" s="425"/>
      <c r="AL469" s="186">
        <f t="shared" si="319"/>
        <v>0</v>
      </c>
      <c r="AM469" s="186">
        <f t="shared" si="320"/>
        <v>0</v>
      </c>
      <c r="AN469" s="201">
        <v>0</v>
      </c>
      <c r="AO469" s="201">
        <v>0</v>
      </c>
      <c r="AP469" s="201">
        <v>0</v>
      </c>
      <c r="AQ469" s="201">
        <v>0</v>
      </c>
      <c r="AR469" s="201">
        <v>0</v>
      </c>
      <c r="AS469" s="201">
        <v>0</v>
      </c>
      <c r="AT469" s="201">
        <v>0</v>
      </c>
      <c r="AU469" s="244">
        <v>0</v>
      </c>
      <c r="AV469" s="186">
        <f t="shared" si="303"/>
        <v>0</v>
      </c>
      <c r="AW469" s="277" t="e">
        <f t="shared" si="304"/>
        <v>#DIV/0!</v>
      </c>
      <c r="AX469" s="186">
        <f t="shared" si="321"/>
        <v>0</v>
      </c>
      <c r="AY469" s="186">
        <f t="shared" si="322"/>
        <v>0</v>
      </c>
      <c r="AZ469" s="201">
        <v>0</v>
      </c>
      <c r="BA469" s="201">
        <v>0</v>
      </c>
      <c r="BB469" s="201">
        <v>0</v>
      </c>
      <c r="BC469" s="201">
        <v>0</v>
      </c>
      <c r="BD469" s="201">
        <v>0</v>
      </c>
      <c r="BE469" s="201">
        <v>0</v>
      </c>
      <c r="BF469" s="201">
        <v>0</v>
      </c>
      <c r="BG469" s="201">
        <v>0</v>
      </c>
      <c r="BH469" s="186">
        <f t="shared" si="323"/>
        <v>0</v>
      </c>
      <c r="BI469" s="186">
        <f t="shared" si="324"/>
        <v>0</v>
      </c>
      <c r="BJ469" s="201">
        <v>0</v>
      </c>
      <c r="BK469" s="201">
        <v>0</v>
      </c>
      <c r="BL469" s="201">
        <v>0</v>
      </c>
      <c r="BM469" s="201">
        <v>0</v>
      </c>
      <c r="BN469" s="201">
        <v>0</v>
      </c>
      <c r="BO469" s="201">
        <v>0</v>
      </c>
      <c r="BP469" s="201">
        <v>0</v>
      </c>
      <c r="BQ469" s="405">
        <v>0</v>
      </c>
      <c r="BR469" s="287"/>
      <c r="BS469" s="287"/>
      <c r="BT469" s="287"/>
      <c r="BU469" s="287"/>
      <c r="BV469" s="287"/>
      <c r="BW469" s="287"/>
      <c r="BX469" s="287"/>
      <c r="BY469" s="287"/>
    </row>
    <row r="470" spans="1:77" s="21" customFormat="1" hidden="1" x14ac:dyDescent="0.25">
      <c r="A470" s="23"/>
      <c r="B470" s="19"/>
      <c r="C470" s="40"/>
      <c r="D470" s="201"/>
      <c r="E470" s="201"/>
      <c r="F470" s="186">
        <f t="shared" si="312"/>
        <v>0</v>
      </c>
      <c r="G470" s="186">
        <f t="shared" si="313"/>
        <v>0</v>
      </c>
      <c r="H470" s="202"/>
      <c r="I470" s="201"/>
      <c r="J470" s="201"/>
      <c r="K470" s="201"/>
      <c r="L470" s="201"/>
      <c r="M470" s="201"/>
      <c r="N470" s="201"/>
      <c r="O470" s="201"/>
      <c r="P470" s="186">
        <f t="shared" si="314"/>
        <v>0</v>
      </c>
      <c r="Q470" s="186">
        <f t="shared" si="299"/>
        <v>0</v>
      </c>
      <c r="R470" s="684" t="e">
        <f t="shared" si="300"/>
        <v>#DIV/0!</v>
      </c>
      <c r="S470" s="201"/>
      <c r="T470" s="201"/>
      <c r="U470" s="201"/>
      <c r="V470" s="186">
        <f t="shared" si="315"/>
        <v>0</v>
      </c>
      <c r="W470" s="186">
        <f t="shared" si="316"/>
        <v>0</v>
      </c>
      <c r="X470" s="201"/>
      <c r="Y470" s="201"/>
      <c r="Z470" s="201"/>
      <c r="AA470" s="201"/>
      <c r="AB470" s="201"/>
      <c r="AC470" s="201"/>
      <c r="AD470" s="201"/>
      <c r="AE470" s="201"/>
      <c r="AF470" s="186">
        <f t="shared" si="317"/>
        <v>0</v>
      </c>
      <c r="AG470" s="186">
        <f t="shared" si="301"/>
        <v>0</v>
      </c>
      <c r="AH470" s="256" t="e">
        <f t="shared" si="302"/>
        <v>#DIV/0!</v>
      </c>
      <c r="AI470" s="700"/>
      <c r="AJ470" s="207">
        <f t="shared" si="318"/>
        <v>0</v>
      </c>
      <c r="AK470" s="425"/>
      <c r="AL470" s="186">
        <f t="shared" si="319"/>
        <v>0</v>
      </c>
      <c r="AM470" s="186">
        <f t="shared" si="320"/>
        <v>0</v>
      </c>
      <c r="AN470" s="201"/>
      <c r="AO470" s="201"/>
      <c r="AP470" s="201"/>
      <c r="AQ470" s="201"/>
      <c r="AR470" s="201"/>
      <c r="AS470" s="201"/>
      <c r="AT470" s="201"/>
      <c r="AU470" s="244"/>
      <c r="AV470" s="186">
        <f t="shared" si="303"/>
        <v>0</v>
      </c>
      <c r="AW470" s="277" t="e">
        <f t="shared" si="304"/>
        <v>#DIV/0!</v>
      </c>
      <c r="AX470" s="186">
        <f t="shared" si="321"/>
        <v>0</v>
      </c>
      <c r="AY470" s="186">
        <f t="shared" si="322"/>
        <v>0</v>
      </c>
      <c r="AZ470" s="201"/>
      <c r="BA470" s="201"/>
      <c r="BB470" s="201"/>
      <c r="BC470" s="201"/>
      <c r="BD470" s="201"/>
      <c r="BE470" s="201"/>
      <c r="BF470" s="201"/>
      <c r="BG470" s="201"/>
      <c r="BH470" s="186">
        <f t="shared" si="323"/>
        <v>0</v>
      </c>
      <c r="BI470" s="186">
        <f t="shared" si="324"/>
        <v>0</v>
      </c>
      <c r="BJ470" s="201"/>
      <c r="BK470" s="201"/>
      <c r="BL470" s="201"/>
      <c r="BM470" s="201"/>
      <c r="BN470" s="201"/>
      <c r="BO470" s="201"/>
      <c r="BP470" s="201"/>
      <c r="BQ470" s="405"/>
      <c r="BR470" s="413"/>
      <c r="BS470" s="413"/>
      <c r="BT470" s="413"/>
      <c r="BU470" s="413"/>
      <c r="BV470" s="413"/>
      <c r="BW470" s="413"/>
      <c r="BX470" s="413"/>
      <c r="BY470" s="413"/>
    </row>
    <row r="471" spans="1:77" s="21" customFormat="1" x14ac:dyDescent="0.25">
      <c r="A471" s="257">
        <v>12</v>
      </c>
      <c r="B471" s="42" t="s">
        <v>49</v>
      </c>
      <c r="C471" s="40"/>
      <c r="D471" s="201">
        <v>0</v>
      </c>
      <c r="E471" s="201">
        <v>0</v>
      </c>
      <c r="F471" s="186">
        <f t="shared" si="312"/>
        <v>0</v>
      </c>
      <c r="G471" s="186">
        <f t="shared" si="313"/>
        <v>0</v>
      </c>
      <c r="H471" s="202">
        <v>0</v>
      </c>
      <c r="I471" s="201">
        <v>0</v>
      </c>
      <c r="J471" s="201">
        <v>0</v>
      </c>
      <c r="K471" s="201">
        <v>0</v>
      </c>
      <c r="L471" s="201">
        <v>0</v>
      </c>
      <c r="M471" s="201">
        <v>0</v>
      </c>
      <c r="N471" s="201">
        <v>0</v>
      </c>
      <c r="O471" s="201">
        <v>0</v>
      </c>
      <c r="P471" s="186">
        <f t="shared" si="314"/>
        <v>0</v>
      </c>
      <c r="Q471" s="186">
        <f t="shared" ref="Q471:Q530" si="325">I471-H471</f>
        <v>0</v>
      </c>
      <c r="R471" s="684" t="e">
        <f t="shared" ref="R471:R530" si="326">I471/H471</f>
        <v>#DIV/0!</v>
      </c>
      <c r="S471" s="201">
        <v>0</v>
      </c>
      <c r="T471" s="201">
        <v>0</v>
      </c>
      <c r="U471" s="201">
        <v>0</v>
      </c>
      <c r="V471" s="186">
        <f t="shared" si="315"/>
        <v>0</v>
      </c>
      <c r="W471" s="186">
        <f t="shared" si="316"/>
        <v>0</v>
      </c>
      <c r="X471" s="201">
        <v>0</v>
      </c>
      <c r="Y471" s="201">
        <v>0</v>
      </c>
      <c r="Z471" s="201">
        <v>0</v>
      </c>
      <c r="AA471" s="201">
        <v>0</v>
      </c>
      <c r="AB471" s="201">
        <v>0</v>
      </c>
      <c r="AC471" s="201">
        <v>0</v>
      </c>
      <c r="AD471" s="201">
        <v>0</v>
      </c>
      <c r="AE471" s="201">
        <v>0</v>
      </c>
      <c r="AF471" s="186">
        <f t="shared" si="317"/>
        <v>0</v>
      </c>
      <c r="AG471" s="186">
        <f t="shared" ref="AG471:AG530" si="327">Y471-X471</f>
        <v>0</v>
      </c>
      <c r="AH471" s="256" t="e">
        <f t="shared" ref="AH471:AH530" si="328">Y471/X471</f>
        <v>#DIV/0!</v>
      </c>
      <c r="AI471" s="700"/>
      <c r="AJ471" s="207">
        <f t="shared" si="318"/>
        <v>0</v>
      </c>
      <c r="AK471" s="425"/>
      <c r="AL471" s="186">
        <f t="shared" si="319"/>
        <v>0</v>
      </c>
      <c r="AM471" s="186">
        <f t="shared" si="320"/>
        <v>0</v>
      </c>
      <c r="AN471" s="201">
        <v>0</v>
      </c>
      <c r="AO471" s="201">
        <v>0</v>
      </c>
      <c r="AP471" s="201">
        <v>0</v>
      </c>
      <c r="AQ471" s="201">
        <v>0</v>
      </c>
      <c r="AR471" s="201">
        <v>0</v>
      </c>
      <c r="AS471" s="201">
        <v>0</v>
      </c>
      <c r="AT471" s="201">
        <v>0</v>
      </c>
      <c r="AU471" s="244">
        <v>0</v>
      </c>
      <c r="AV471" s="186">
        <f t="shared" ref="AV471:AV531" si="329">AO471-AN471</f>
        <v>0</v>
      </c>
      <c r="AW471" s="277" t="e">
        <f t="shared" ref="AW471:AW531" si="330">AO471/AN471</f>
        <v>#DIV/0!</v>
      </c>
      <c r="AX471" s="186">
        <f t="shared" si="321"/>
        <v>0</v>
      </c>
      <c r="AY471" s="186">
        <f t="shared" si="322"/>
        <v>0</v>
      </c>
      <c r="AZ471" s="201">
        <v>0</v>
      </c>
      <c r="BA471" s="201">
        <v>0</v>
      </c>
      <c r="BB471" s="201">
        <v>0</v>
      </c>
      <c r="BC471" s="201">
        <v>0</v>
      </c>
      <c r="BD471" s="201">
        <v>0</v>
      </c>
      <c r="BE471" s="201">
        <v>0</v>
      </c>
      <c r="BF471" s="201">
        <v>0</v>
      </c>
      <c r="BG471" s="201">
        <v>0</v>
      </c>
      <c r="BH471" s="186">
        <f t="shared" si="323"/>
        <v>0</v>
      </c>
      <c r="BI471" s="186">
        <f t="shared" si="324"/>
        <v>0</v>
      </c>
      <c r="BJ471" s="201">
        <v>0</v>
      </c>
      <c r="BK471" s="201">
        <v>0</v>
      </c>
      <c r="BL471" s="201">
        <v>0</v>
      </c>
      <c r="BM471" s="201">
        <v>0</v>
      </c>
      <c r="BN471" s="201">
        <v>0</v>
      </c>
      <c r="BO471" s="201">
        <v>0</v>
      </c>
      <c r="BP471" s="201">
        <v>0</v>
      </c>
      <c r="BQ471" s="405">
        <v>0</v>
      </c>
      <c r="BR471" s="287"/>
      <c r="BS471" s="287"/>
      <c r="BT471" s="287"/>
      <c r="BU471" s="287"/>
      <c r="BV471" s="287"/>
      <c r="BW471" s="287"/>
      <c r="BX471" s="287"/>
      <c r="BY471" s="287"/>
    </row>
    <row r="472" spans="1:77" s="21" customFormat="1" hidden="1" x14ac:dyDescent="0.25">
      <c r="A472" s="23"/>
      <c r="B472" s="19"/>
      <c r="C472" s="40"/>
      <c r="D472" s="201"/>
      <c r="E472" s="201"/>
      <c r="F472" s="186">
        <f t="shared" si="312"/>
        <v>0</v>
      </c>
      <c r="G472" s="186">
        <f t="shared" si="313"/>
        <v>0</v>
      </c>
      <c r="H472" s="202"/>
      <c r="I472" s="201"/>
      <c r="J472" s="201"/>
      <c r="K472" s="201"/>
      <c r="L472" s="201"/>
      <c r="M472" s="201"/>
      <c r="N472" s="201"/>
      <c r="O472" s="201"/>
      <c r="P472" s="186">
        <f t="shared" si="314"/>
        <v>0</v>
      </c>
      <c r="Q472" s="186">
        <f t="shared" si="325"/>
        <v>0</v>
      </c>
      <c r="R472" s="684" t="e">
        <f t="shared" si="326"/>
        <v>#DIV/0!</v>
      </c>
      <c r="S472" s="201"/>
      <c r="T472" s="201"/>
      <c r="U472" s="201"/>
      <c r="V472" s="186">
        <f t="shared" si="315"/>
        <v>0</v>
      </c>
      <c r="W472" s="186">
        <f t="shared" si="316"/>
        <v>0</v>
      </c>
      <c r="X472" s="201"/>
      <c r="Y472" s="201"/>
      <c r="Z472" s="201"/>
      <c r="AA472" s="201"/>
      <c r="AB472" s="201"/>
      <c r="AC472" s="201"/>
      <c r="AD472" s="201"/>
      <c r="AE472" s="201"/>
      <c r="AF472" s="186">
        <f t="shared" si="317"/>
        <v>0</v>
      </c>
      <c r="AG472" s="186">
        <f t="shared" si="327"/>
        <v>0</v>
      </c>
      <c r="AH472" s="256" t="e">
        <f t="shared" si="328"/>
        <v>#DIV/0!</v>
      </c>
      <c r="AI472" s="700"/>
      <c r="AJ472" s="207">
        <f t="shared" si="318"/>
        <v>0</v>
      </c>
      <c r="AK472" s="425"/>
      <c r="AL472" s="186">
        <f t="shared" si="319"/>
        <v>0</v>
      </c>
      <c r="AM472" s="186">
        <f t="shared" si="320"/>
        <v>0</v>
      </c>
      <c r="AN472" s="201"/>
      <c r="AO472" s="201"/>
      <c r="AP472" s="201"/>
      <c r="AQ472" s="201"/>
      <c r="AR472" s="201"/>
      <c r="AS472" s="201"/>
      <c r="AT472" s="201"/>
      <c r="AU472" s="244"/>
      <c r="AV472" s="186">
        <f t="shared" si="329"/>
        <v>0</v>
      </c>
      <c r="AW472" s="277" t="e">
        <f t="shared" si="330"/>
        <v>#DIV/0!</v>
      </c>
      <c r="AX472" s="186">
        <f t="shared" si="321"/>
        <v>0</v>
      </c>
      <c r="AY472" s="186">
        <f t="shared" si="322"/>
        <v>0</v>
      </c>
      <c r="AZ472" s="201"/>
      <c r="BA472" s="201"/>
      <c r="BB472" s="201"/>
      <c r="BC472" s="201"/>
      <c r="BD472" s="201"/>
      <c r="BE472" s="201"/>
      <c r="BF472" s="201"/>
      <c r="BG472" s="201"/>
      <c r="BH472" s="186">
        <f t="shared" si="323"/>
        <v>0</v>
      </c>
      <c r="BI472" s="186">
        <f t="shared" si="324"/>
        <v>0</v>
      </c>
      <c r="BJ472" s="201"/>
      <c r="BK472" s="201"/>
      <c r="BL472" s="201"/>
      <c r="BM472" s="201"/>
      <c r="BN472" s="201"/>
      <c r="BO472" s="201"/>
      <c r="BP472" s="201"/>
      <c r="BQ472" s="405"/>
      <c r="BR472" s="413"/>
      <c r="BS472" s="413"/>
      <c r="BT472" s="413"/>
      <c r="BU472" s="413"/>
      <c r="BV472" s="413"/>
      <c r="BW472" s="413"/>
      <c r="BX472" s="413"/>
      <c r="BY472" s="413"/>
    </row>
    <row r="473" spans="1:77" s="21" customFormat="1" x14ac:dyDescent="0.25">
      <c r="A473" s="257">
        <v>13</v>
      </c>
      <c r="B473" s="42" t="s">
        <v>50</v>
      </c>
      <c r="C473" s="40"/>
      <c r="D473" s="201">
        <v>0</v>
      </c>
      <c r="E473" s="201">
        <v>0</v>
      </c>
      <c r="F473" s="186">
        <f t="shared" si="312"/>
        <v>0</v>
      </c>
      <c r="G473" s="186">
        <f t="shared" si="313"/>
        <v>0</v>
      </c>
      <c r="H473" s="202">
        <v>0</v>
      </c>
      <c r="I473" s="201">
        <v>0</v>
      </c>
      <c r="J473" s="201">
        <v>0</v>
      </c>
      <c r="K473" s="201">
        <v>0</v>
      </c>
      <c r="L473" s="201">
        <v>0</v>
      </c>
      <c r="M473" s="201">
        <v>0</v>
      </c>
      <c r="N473" s="201">
        <v>0</v>
      </c>
      <c r="O473" s="201">
        <v>0</v>
      </c>
      <c r="P473" s="186">
        <f t="shared" si="314"/>
        <v>0</v>
      </c>
      <c r="Q473" s="186">
        <f t="shared" si="325"/>
        <v>0</v>
      </c>
      <c r="R473" s="684" t="e">
        <f t="shared" si="326"/>
        <v>#DIV/0!</v>
      </c>
      <c r="S473" s="201">
        <v>0</v>
      </c>
      <c r="T473" s="201">
        <v>0</v>
      </c>
      <c r="U473" s="201">
        <v>0</v>
      </c>
      <c r="V473" s="186">
        <f t="shared" si="315"/>
        <v>0</v>
      </c>
      <c r="W473" s="186">
        <f t="shared" si="316"/>
        <v>0</v>
      </c>
      <c r="X473" s="201">
        <v>0</v>
      </c>
      <c r="Y473" s="201">
        <v>0</v>
      </c>
      <c r="Z473" s="201">
        <v>0</v>
      </c>
      <c r="AA473" s="201">
        <v>0</v>
      </c>
      <c r="AB473" s="201">
        <v>0</v>
      </c>
      <c r="AC473" s="201">
        <v>0</v>
      </c>
      <c r="AD473" s="201">
        <v>0</v>
      </c>
      <c r="AE473" s="201">
        <v>0</v>
      </c>
      <c r="AF473" s="186">
        <f t="shared" si="317"/>
        <v>0</v>
      </c>
      <c r="AG473" s="186">
        <f t="shared" si="327"/>
        <v>0</v>
      </c>
      <c r="AH473" s="256" t="e">
        <f t="shared" si="328"/>
        <v>#DIV/0!</v>
      </c>
      <c r="AI473" s="700"/>
      <c r="AJ473" s="207">
        <f t="shared" si="318"/>
        <v>0</v>
      </c>
      <c r="AK473" s="425"/>
      <c r="AL473" s="186">
        <f t="shared" si="319"/>
        <v>0</v>
      </c>
      <c r="AM473" s="186">
        <f t="shared" si="320"/>
        <v>0</v>
      </c>
      <c r="AN473" s="201">
        <v>0</v>
      </c>
      <c r="AO473" s="201">
        <v>0</v>
      </c>
      <c r="AP473" s="201">
        <v>0</v>
      </c>
      <c r="AQ473" s="201">
        <v>0</v>
      </c>
      <c r="AR473" s="201">
        <v>0</v>
      </c>
      <c r="AS473" s="201">
        <v>0</v>
      </c>
      <c r="AT473" s="201">
        <v>0</v>
      </c>
      <c r="AU473" s="244">
        <v>0</v>
      </c>
      <c r="AV473" s="186">
        <f t="shared" si="329"/>
        <v>0</v>
      </c>
      <c r="AW473" s="277" t="e">
        <f t="shared" si="330"/>
        <v>#DIV/0!</v>
      </c>
      <c r="AX473" s="186">
        <f t="shared" si="321"/>
        <v>0</v>
      </c>
      <c r="AY473" s="186">
        <f t="shared" si="322"/>
        <v>0</v>
      </c>
      <c r="AZ473" s="201">
        <v>0</v>
      </c>
      <c r="BA473" s="201">
        <v>0</v>
      </c>
      <c r="BB473" s="201">
        <v>0</v>
      </c>
      <c r="BC473" s="201">
        <v>0</v>
      </c>
      <c r="BD473" s="201">
        <v>0</v>
      </c>
      <c r="BE473" s="201">
        <v>0</v>
      </c>
      <c r="BF473" s="201">
        <v>0</v>
      </c>
      <c r="BG473" s="201">
        <v>0</v>
      </c>
      <c r="BH473" s="186">
        <f t="shared" si="323"/>
        <v>0</v>
      </c>
      <c r="BI473" s="186">
        <f t="shared" si="324"/>
        <v>0</v>
      </c>
      <c r="BJ473" s="201">
        <v>0</v>
      </c>
      <c r="BK473" s="201">
        <v>0</v>
      </c>
      <c r="BL473" s="201">
        <v>0</v>
      </c>
      <c r="BM473" s="201">
        <v>0</v>
      </c>
      <c r="BN473" s="201">
        <v>0</v>
      </c>
      <c r="BO473" s="201">
        <v>0</v>
      </c>
      <c r="BP473" s="201">
        <v>0</v>
      </c>
      <c r="BQ473" s="405">
        <v>0</v>
      </c>
      <c r="BR473" s="287"/>
      <c r="BS473" s="287"/>
      <c r="BT473" s="287"/>
      <c r="BU473" s="287"/>
      <c r="BV473" s="287"/>
      <c r="BW473" s="287"/>
      <c r="BX473" s="287"/>
      <c r="BY473" s="287"/>
    </row>
    <row r="474" spans="1:77" s="21" customFormat="1" hidden="1" x14ac:dyDescent="0.25">
      <c r="A474" s="23"/>
      <c r="B474" s="19"/>
      <c r="C474" s="40"/>
      <c r="D474" s="201"/>
      <c r="E474" s="201"/>
      <c r="F474" s="186">
        <f t="shared" si="312"/>
        <v>0</v>
      </c>
      <c r="G474" s="186">
        <f t="shared" si="313"/>
        <v>0</v>
      </c>
      <c r="H474" s="202"/>
      <c r="I474" s="201"/>
      <c r="J474" s="201"/>
      <c r="K474" s="201"/>
      <c r="L474" s="201"/>
      <c r="M474" s="201"/>
      <c r="N474" s="201"/>
      <c r="O474" s="201"/>
      <c r="P474" s="186">
        <f t="shared" si="314"/>
        <v>0</v>
      </c>
      <c r="Q474" s="186">
        <f t="shared" si="325"/>
        <v>0</v>
      </c>
      <c r="R474" s="684" t="e">
        <f t="shared" si="326"/>
        <v>#DIV/0!</v>
      </c>
      <c r="S474" s="201"/>
      <c r="T474" s="201"/>
      <c r="U474" s="201"/>
      <c r="V474" s="186">
        <f t="shared" si="315"/>
        <v>0</v>
      </c>
      <c r="W474" s="186">
        <f t="shared" si="316"/>
        <v>0</v>
      </c>
      <c r="X474" s="201"/>
      <c r="Y474" s="201"/>
      <c r="Z474" s="201"/>
      <c r="AA474" s="201"/>
      <c r="AB474" s="201"/>
      <c r="AC474" s="201"/>
      <c r="AD474" s="201"/>
      <c r="AE474" s="201"/>
      <c r="AF474" s="186">
        <f t="shared" si="317"/>
        <v>0</v>
      </c>
      <c r="AG474" s="186">
        <f t="shared" si="327"/>
        <v>0</v>
      </c>
      <c r="AH474" s="256" t="e">
        <f t="shared" si="328"/>
        <v>#DIV/0!</v>
      </c>
      <c r="AI474" s="700"/>
      <c r="AJ474" s="207">
        <f t="shared" si="318"/>
        <v>0</v>
      </c>
      <c r="AK474" s="425"/>
      <c r="AL474" s="186">
        <f t="shared" si="319"/>
        <v>0</v>
      </c>
      <c r="AM474" s="186">
        <f t="shared" si="320"/>
        <v>0</v>
      </c>
      <c r="AN474" s="201"/>
      <c r="AO474" s="201"/>
      <c r="AP474" s="201"/>
      <c r="AQ474" s="201"/>
      <c r="AR474" s="201"/>
      <c r="AS474" s="201"/>
      <c r="AT474" s="201"/>
      <c r="AU474" s="244"/>
      <c r="AV474" s="186">
        <f t="shared" si="329"/>
        <v>0</v>
      </c>
      <c r="AW474" s="277" t="e">
        <f t="shared" si="330"/>
        <v>#DIV/0!</v>
      </c>
      <c r="AX474" s="186">
        <f t="shared" si="321"/>
        <v>0</v>
      </c>
      <c r="AY474" s="186">
        <f t="shared" si="322"/>
        <v>0</v>
      </c>
      <c r="AZ474" s="201"/>
      <c r="BA474" s="201"/>
      <c r="BB474" s="201"/>
      <c r="BC474" s="201"/>
      <c r="BD474" s="201"/>
      <c r="BE474" s="201"/>
      <c r="BF474" s="201"/>
      <c r="BG474" s="201"/>
      <c r="BH474" s="186">
        <f t="shared" si="323"/>
        <v>0</v>
      </c>
      <c r="BI474" s="186">
        <f t="shared" si="324"/>
        <v>0</v>
      </c>
      <c r="BJ474" s="201"/>
      <c r="BK474" s="201"/>
      <c r="BL474" s="201"/>
      <c r="BM474" s="201"/>
      <c r="BN474" s="201"/>
      <c r="BO474" s="201"/>
      <c r="BP474" s="201"/>
      <c r="BQ474" s="405"/>
      <c r="BR474" s="413"/>
      <c r="BS474" s="413"/>
      <c r="BT474" s="413"/>
      <c r="BU474" s="413"/>
      <c r="BV474" s="413"/>
      <c r="BW474" s="413"/>
      <c r="BX474" s="413"/>
      <c r="BY474" s="413"/>
    </row>
    <row r="475" spans="1:77" s="21" customFormat="1" x14ac:dyDescent="0.25">
      <c r="A475" s="257">
        <v>14</v>
      </c>
      <c r="B475" s="42" t="s">
        <v>28</v>
      </c>
      <c r="C475" s="40"/>
      <c r="D475" s="201">
        <v>0</v>
      </c>
      <c r="E475" s="201">
        <v>0</v>
      </c>
      <c r="F475" s="186">
        <f t="shared" si="312"/>
        <v>0</v>
      </c>
      <c r="G475" s="186">
        <f t="shared" si="313"/>
        <v>0</v>
      </c>
      <c r="H475" s="202">
        <v>0</v>
      </c>
      <c r="I475" s="201">
        <v>0</v>
      </c>
      <c r="J475" s="201">
        <v>0</v>
      </c>
      <c r="K475" s="201">
        <v>0</v>
      </c>
      <c r="L475" s="201">
        <v>0</v>
      </c>
      <c r="M475" s="201">
        <v>0</v>
      </c>
      <c r="N475" s="201">
        <v>0</v>
      </c>
      <c r="O475" s="201">
        <v>0</v>
      </c>
      <c r="P475" s="186">
        <f t="shared" si="314"/>
        <v>0</v>
      </c>
      <c r="Q475" s="186">
        <f t="shared" si="325"/>
        <v>0</v>
      </c>
      <c r="R475" s="684" t="e">
        <f t="shared" si="326"/>
        <v>#DIV/0!</v>
      </c>
      <c r="S475" s="201">
        <v>0</v>
      </c>
      <c r="T475" s="201">
        <v>0</v>
      </c>
      <c r="U475" s="201">
        <v>0</v>
      </c>
      <c r="V475" s="186">
        <f t="shared" si="315"/>
        <v>0</v>
      </c>
      <c r="W475" s="186">
        <f t="shared" si="316"/>
        <v>0</v>
      </c>
      <c r="X475" s="201">
        <v>0</v>
      </c>
      <c r="Y475" s="201">
        <v>0</v>
      </c>
      <c r="Z475" s="201">
        <v>0</v>
      </c>
      <c r="AA475" s="201">
        <v>0</v>
      </c>
      <c r="AB475" s="201">
        <v>0</v>
      </c>
      <c r="AC475" s="201">
        <v>0</v>
      </c>
      <c r="AD475" s="201">
        <v>0</v>
      </c>
      <c r="AE475" s="201">
        <v>0</v>
      </c>
      <c r="AF475" s="186">
        <f t="shared" si="317"/>
        <v>0</v>
      </c>
      <c r="AG475" s="186">
        <f t="shared" si="327"/>
        <v>0</v>
      </c>
      <c r="AH475" s="256" t="e">
        <f t="shared" si="328"/>
        <v>#DIV/0!</v>
      </c>
      <c r="AI475" s="700"/>
      <c r="AJ475" s="207">
        <f t="shared" si="318"/>
        <v>0</v>
      </c>
      <c r="AK475" s="425"/>
      <c r="AL475" s="186">
        <f t="shared" si="319"/>
        <v>0</v>
      </c>
      <c r="AM475" s="186">
        <f t="shared" si="320"/>
        <v>0</v>
      </c>
      <c r="AN475" s="201">
        <v>0</v>
      </c>
      <c r="AO475" s="201">
        <v>0</v>
      </c>
      <c r="AP475" s="201">
        <v>0</v>
      </c>
      <c r="AQ475" s="201">
        <v>0</v>
      </c>
      <c r="AR475" s="201">
        <v>0</v>
      </c>
      <c r="AS475" s="201">
        <v>0</v>
      </c>
      <c r="AT475" s="201">
        <v>0</v>
      </c>
      <c r="AU475" s="244">
        <v>0</v>
      </c>
      <c r="AV475" s="186">
        <f t="shared" si="329"/>
        <v>0</v>
      </c>
      <c r="AW475" s="277" t="e">
        <f t="shared" si="330"/>
        <v>#DIV/0!</v>
      </c>
      <c r="AX475" s="186">
        <f t="shared" si="321"/>
        <v>0</v>
      </c>
      <c r="AY475" s="186">
        <f t="shared" si="322"/>
        <v>0</v>
      </c>
      <c r="AZ475" s="201">
        <v>0</v>
      </c>
      <c r="BA475" s="201">
        <v>0</v>
      </c>
      <c r="BB475" s="201">
        <v>0</v>
      </c>
      <c r="BC475" s="201">
        <v>0</v>
      </c>
      <c r="BD475" s="201">
        <v>0</v>
      </c>
      <c r="BE475" s="201">
        <v>0</v>
      </c>
      <c r="BF475" s="201">
        <v>0</v>
      </c>
      <c r="BG475" s="201">
        <v>0</v>
      </c>
      <c r="BH475" s="186">
        <f t="shared" si="323"/>
        <v>0</v>
      </c>
      <c r="BI475" s="186">
        <f t="shared" si="324"/>
        <v>0</v>
      </c>
      <c r="BJ475" s="201">
        <v>0</v>
      </c>
      <c r="BK475" s="201">
        <v>0</v>
      </c>
      <c r="BL475" s="201">
        <v>0</v>
      </c>
      <c r="BM475" s="201">
        <v>0</v>
      </c>
      <c r="BN475" s="201">
        <v>0</v>
      </c>
      <c r="BO475" s="201">
        <v>0</v>
      </c>
      <c r="BP475" s="201">
        <v>0</v>
      </c>
      <c r="BQ475" s="405">
        <v>0</v>
      </c>
      <c r="BR475" s="287"/>
      <c r="BS475" s="287"/>
      <c r="BT475" s="287"/>
      <c r="BU475" s="287"/>
      <c r="BV475" s="287"/>
      <c r="BW475" s="287"/>
      <c r="BX475" s="287"/>
      <c r="BY475" s="287"/>
    </row>
    <row r="476" spans="1:77" s="21" customFormat="1" hidden="1" x14ac:dyDescent="0.25">
      <c r="A476" s="23"/>
      <c r="B476" s="19"/>
      <c r="C476" s="40"/>
      <c r="D476" s="201"/>
      <c r="E476" s="201"/>
      <c r="F476" s="186">
        <f t="shared" si="312"/>
        <v>0</v>
      </c>
      <c r="G476" s="186">
        <f t="shared" si="313"/>
        <v>0</v>
      </c>
      <c r="H476" s="202"/>
      <c r="I476" s="201"/>
      <c r="J476" s="201"/>
      <c r="K476" s="201"/>
      <c r="L476" s="201"/>
      <c r="M476" s="201"/>
      <c r="N476" s="201"/>
      <c r="O476" s="201"/>
      <c r="P476" s="186">
        <f t="shared" si="314"/>
        <v>0</v>
      </c>
      <c r="Q476" s="186">
        <f t="shared" si="325"/>
        <v>0</v>
      </c>
      <c r="R476" s="684" t="e">
        <f t="shared" si="326"/>
        <v>#DIV/0!</v>
      </c>
      <c r="S476" s="201"/>
      <c r="T476" s="201"/>
      <c r="U476" s="201"/>
      <c r="V476" s="186">
        <f t="shared" si="315"/>
        <v>0</v>
      </c>
      <c r="W476" s="186">
        <f t="shared" si="316"/>
        <v>0</v>
      </c>
      <c r="X476" s="201"/>
      <c r="Y476" s="201"/>
      <c r="Z476" s="201"/>
      <c r="AA476" s="201"/>
      <c r="AB476" s="201"/>
      <c r="AC476" s="201"/>
      <c r="AD476" s="201"/>
      <c r="AE476" s="201"/>
      <c r="AF476" s="186">
        <f t="shared" si="317"/>
        <v>0</v>
      </c>
      <c r="AG476" s="186">
        <f t="shared" si="327"/>
        <v>0</v>
      </c>
      <c r="AH476" s="256" t="e">
        <f t="shared" si="328"/>
        <v>#DIV/0!</v>
      </c>
      <c r="AI476" s="700"/>
      <c r="AJ476" s="207">
        <f t="shared" si="318"/>
        <v>0</v>
      </c>
      <c r="AK476" s="425"/>
      <c r="AL476" s="186">
        <f t="shared" si="319"/>
        <v>0</v>
      </c>
      <c r="AM476" s="186">
        <f t="shared" si="320"/>
        <v>0</v>
      </c>
      <c r="AN476" s="201"/>
      <c r="AO476" s="201"/>
      <c r="AP476" s="201"/>
      <c r="AQ476" s="201"/>
      <c r="AR476" s="201"/>
      <c r="AS476" s="201"/>
      <c r="AT476" s="201"/>
      <c r="AU476" s="244"/>
      <c r="AV476" s="186">
        <f t="shared" si="329"/>
        <v>0</v>
      </c>
      <c r="AW476" s="277" t="e">
        <f t="shared" si="330"/>
        <v>#DIV/0!</v>
      </c>
      <c r="AX476" s="186">
        <f t="shared" si="321"/>
        <v>0</v>
      </c>
      <c r="AY476" s="186">
        <f t="shared" si="322"/>
        <v>0</v>
      </c>
      <c r="AZ476" s="201"/>
      <c r="BA476" s="201"/>
      <c r="BB476" s="201"/>
      <c r="BC476" s="201"/>
      <c r="BD476" s="201"/>
      <c r="BE476" s="201"/>
      <c r="BF476" s="201"/>
      <c r="BG476" s="201"/>
      <c r="BH476" s="186">
        <f t="shared" si="323"/>
        <v>0</v>
      </c>
      <c r="BI476" s="186">
        <f t="shared" si="324"/>
        <v>0</v>
      </c>
      <c r="BJ476" s="201"/>
      <c r="BK476" s="201"/>
      <c r="BL476" s="201"/>
      <c r="BM476" s="201"/>
      <c r="BN476" s="201"/>
      <c r="BO476" s="201"/>
      <c r="BP476" s="201"/>
      <c r="BQ476" s="405"/>
      <c r="BR476" s="413"/>
      <c r="BS476" s="413"/>
      <c r="BT476" s="413"/>
      <c r="BU476" s="413"/>
      <c r="BV476" s="413"/>
      <c r="BW476" s="413"/>
      <c r="BX476" s="413"/>
      <c r="BY476" s="413"/>
    </row>
    <row r="477" spans="1:77" s="21" customFormat="1" x14ac:dyDescent="0.25">
      <c r="A477" s="257">
        <v>15</v>
      </c>
      <c r="B477" s="42" t="s">
        <v>29</v>
      </c>
      <c r="C477" s="40"/>
      <c r="D477" s="201">
        <v>0</v>
      </c>
      <c r="E477" s="201">
        <v>0</v>
      </c>
      <c r="F477" s="186">
        <f t="shared" si="312"/>
        <v>0</v>
      </c>
      <c r="G477" s="186">
        <f t="shared" si="313"/>
        <v>0</v>
      </c>
      <c r="H477" s="202">
        <v>0</v>
      </c>
      <c r="I477" s="201">
        <v>0</v>
      </c>
      <c r="J477" s="201">
        <v>0</v>
      </c>
      <c r="K477" s="201">
        <v>0</v>
      </c>
      <c r="L477" s="201">
        <v>0</v>
      </c>
      <c r="M477" s="201">
        <v>0</v>
      </c>
      <c r="N477" s="201">
        <v>0</v>
      </c>
      <c r="O477" s="201">
        <v>0</v>
      </c>
      <c r="P477" s="186">
        <f t="shared" si="314"/>
        <v>0</v>
      </c>
      <c r="Q477" s="186">
        <f t="shared" si="325"/>
        <v>0</v>
      </c>
      <c r="R477" s="684" t="e">
        <f t="shared" si="326"/>
        <v>#DIV/0!</v>
      </c>
      <c r="S477" s="201">
        <v>0</v>
      </c>
      <c r="T477" s="201">
        <v>0</v>
      </c>
      <c r="U477" s="201">
        <v>0</v>
      </c>
      <c r="V477" s="186">
        <f t="shared" si="315"/>
        <v>0</v>
      </c>
      <c r="W477" s="186">
        <f t="shared" si="316"/>
        <v>0</v>
      </c>
      <c r="X477" s="201">
        <v>0</v>
      </c>
      <c r="Y477" s="201">
        <v>0</v>
      </c>
      <c r="Z477" s="201">
        <v>0</v>
      </c>
      <c r="AA477" s="201">
        <v>0</v>
      </c>
      <c r="AB477" s="201">
        <v>0</v>
      </c>
      <c r="AC477" s="201">
        <v>0</v>
      </c>
      <c r="AD477" s="201">
        <v>0</v>
      </c>
      <c r="AE477" s="201">
        <v>0</v>
      </c>
      <c r="AF477" s="186">
        <f t="shared" si="317"/>
        <v>0</v>
      </c>
      <c r="AG477" s="186">
        <f t="shared" si="327"/>
        <v>0</v>
      </c>
      <c r="AH477" s="256" t="e">
        <f t="shared" si="328"/>
        <v>#DIV/0!</v>
      </c>
      <c r="AI477" s="700"/>
      <c r="AJ477" s="207">
        <f t="shared" si="318"/>
        <v>0</v>
      </c>
      <c r="AK477" s="425"/>
      <c r="AL477" s="186">
        <f t="shared" si="319"/>
        <v>0</v>
      </c>
      <c r="AM477" s="186">
        <f t="shared" si="320"/>
        <v>0</v>
      </c>
      <c r="AN477" s="201">
        <v>0</v>
      </c>
      <c r="AO477" s="201">
        <v>0</v>
      </c>
      <c r="AP477" s="201">
        <v>0</v>
      </c>
      <c r="AQ477" s="201">
        <v>0</v>
      </c>
      <c r="AR477" s="201">
        <v>0</v>
      </c>
      <c r="AS477" s="201">
        <v>0</v>
      </c>
      <c r="AT477" s="201">
        <v>0</v>
      </c>
      <c r="AU477" s="244">
        <v>0</v>
      </c>
      <c r="AV477" s="186">
        <f t="shared" si="329"/>
        <v>0</v>
      </c>
      <c r="AW477" s="277" t="e">
        <f t="shared" si="330"/>
        <v>#DIV/0!</v>
      </c>
      <c r="AX477" s="186">
        <f t="shared" si="321"/>
        <v>0</v>
      </c>
      <c r="AY477" s="186">
        <f t="shared" si="322"/>
        <v>0</v>
      </c>
      <c r="AZ477" s="201">
        <v>0</v>
      </c>
      <c r="BA477" s="201">
        <v>0</v>
      </c>
      <c r="BB477" s="201">
        <v>0</v>
      </c>
      <c r="BC477" s="201">
        <v>0</v>
      </c>
      <c r="BD477" s="201">
        <v>0</v>
      </c>
      <c r="BE477" s="201">
        <v>0</v>
      </c>
      <c r="BF477" s="201">
        <v>0</v>
      </c>
      <c r="BG477" s="201">
        <v>0</v>
      </c>
      <c r="BH477" s="186">
        <f t="shared" si="323"/>
        <v>0</v>
      </c>
      <c r="BI477" s="186">
        <f t="shared" si="324"/>
        <v>0</v>
      </c>
      <c r="BJ477" s="201">
        <v>0</v>
      </c>
      <c r="BK477" s="201">
        <v>0</v>
      </c>
      <c r="BL477" s="201">
        <v>0</v>
      </c>
      <c r="BM477" s="201">
        <v>0</v>
      </c>
      <c r="BN477" s="201">
        <v>0</v>
      </c>
      <c r="BO477" s="201">
        <v>0</v>
      </c>
      <c r="BP477" s="201">
        <v>0</v>
      </c>
      <c r="BQ477" s="405">
        <v>0</v>
      </c>
      <c r="BR477" s="287"/>
      <c r="BS477" s="287"/>
      <c r="BT477" s="287"/>
      <c r="BU477" s="287"/>
      <c r="BV477" s="287"/>
      <c r="BW477" s="287"/>
      <c r="BX477" s="287"/>
      <c r="BY477" s="287"/>
    </row>
    <row r="478" spans="1:77" s="21" customFormat="1" hidden="1" x14ac:dyDescent="0.25">
      <c r="A478" s="23"/>
      <c r="B478" s="19"/>
      <c r="C478" s="40"/>
      <c r="D478" s="201"/>
      <c r="E478" s="201"/>
      <c r="F478" s="186">
        <f t="shared" si="312"/>
        <v>0</v>
      </c>
      <c r="G478" s="186">
        <f t="shared" si="313"/>
        <v>0</v>
      </c>
      <c r="H478" s="202"/>
      <c r="I478" s="201"/>
      <c r="J478" s="201"/>
      <c r="K478" s="201"/>
      <c r="L478" s="201"/>
      <c r="M478" s="201"/>
      <c r="N478" s="201"/>
      <c r="O478" s="201"/>
      <c r="P478" s="186">
        <f t="shared" si="314"/>
        <v>0</v>
      </c>
      <c r="Q478" s="186">
        <f t="shared" si="325"/>
        <v>0</v>
      </c>
      <c r="R478" s="684" t="e">
        <f t="shared" si="326"/>
        <v>#DIV/0!</v>
      </c>
      <c r="S478" s="201"/>
      <c r="T478" s="201"/>
      <c r="U478" s="201"/>
      <c r="V478" s="186">
        <f t="shared" si="315"/>
        <v>0</v>
      </c>
      <c r="W478" s="186">
        <f t="shared" si="316"/>
        <v>0</v>
      </c>
      <c r="X478" s="201"/>
      <c r="Y478" s="201"/>
      <c r="Z478" s="201"/>
      <c r="AA478" s="201"/>
      <c r="AB478" s="201"/>
      <c r="AC478" s="201"/>
      <c r="AD478" s="201"/>
      <c r="AE478" s="201"/>
      <c r="AF478" s="186">
        <f t="shared" si="317"/>
        <v>0</v>
      </c>
      <c r="AG478" s="186">
        <f t="shared" si="327"/>
        <v>0</v>
      </c>
      <c r="AH478" s="256" t="e">
        <f t="shared" si="328"/>
        <v>#DIV/0!</v>
      </c>
      <c r="AI478" s="700"/>
      <c r="AJ478" s="207">
        <f t="shared" si="318"/>
        <v>0</v>
      </c>
      <c r="AK478" s="425"/>
      <c r="AL478" s="186">
        <f t="shared" si="319"/>
        <v>0</v>
      </c>
      <c r="AM478" s="186">
        <f t="shared" si="320"/>
        <v>0</v>
      </c>
      <c r="AN478" s="201"/>
      <c r="AO478" s="201"/>
      <c r="AP478" s="201"/>
      <c r="AQ478" s="201"/>
      <c r="AR478" s="201"/>
      <c r="AS478" s="201"/>
      <c r="AT478" s="201"/>
      <c r="AU478" s="244"/>
      <c r="AV478" s="186">
        <f t="shared" si="329"/>
        <v>0</v>
      </c>
      <c r="AW478" s="277" t="e">
        <f t="shared" si="330"/>
        <v>#DIV/0!</v>
      </c>
      <c r="AX478" s="186">
        <f t="shared" si="321"/>
        <v>0</v>
      </c>
      <c r="AY478" s="186">
        <f t="shared" si="322"/>
        <v>0</v>
      </c>
      <c r="AZ478" s="201"/>
      <c r="BA478" s="201"/>
      <c r="BB478" s="201"/>
      <c r="BC478" s="201"/>
      <c r="BD478" s="201"/>
      <c r="BE478" s="201"/>
      <c r="BF478" s="201"/>
      <c r="BG478" s="201"/>
      <c r="BH478" s="186">
        <f t="shared" si="323"/>
        <v>0</v>
      </c>
      <c r="BI478" s="186">
        <f t="shared" si="324"/>
        <v>0</v>
      </c>
      <c r="BJ478" s="201"/>
      <c r="BK478" s="201"/>
      <c r="BL478" s="201"/>
      <c r="BM478" s="201"/>
      <c r="BN478" s="201"/>
      <c r="BO478" s="201"/>
      <c r="BP478" s="201"/>
      <c r="BQ478" s="405"/>
      <c r="BR478" s="413"/>
      <c r="BS478" s="413"/>
      <c r="BT478" s="413"/>
      <c r="BU478" s="413"/>
      <c r="BV478" s="413"/>
      <c r="BW478" s="413"/>
      <c r="BX478" s="413"/>
      <c r="BY478" s="413"/>
    </row>
    <row r="479" spans="1:77" s="21" customFormat="1" x14ac:dyDescent="0.25">
      <c r="A479" s="257">
        <v>16</v>
      </c>
      <c r="B479" s="42" t="s">
        <v>30</v>
      </c>
      <c r="C479" s="40"/>
      <c r="D479" s="201">
        <v>0</v>
      </c>
      <c r="E479" s="201">
        <v>0</v>
      </c>
      <c r="F479" s="186">
        <f t="shared" si="312"/>
        <v>0</v>
      </c>
      <c r="G479" s="186">
        <f t="shared" si="313"/>
        <v>0</v>
      </c>
      <c r="H479" s="202">
        <v>0</v>
      </c>
      <c r="I479" s="201">
        <v>0</v>
      </c>
      <c r="J479" s="201">
        <v>0</v>
      </c>
      <c r="K479" s="201">
        <v>0</v>
      </c>
      <c r="L479" s="201">
        <v>0</v>
      </c>
      <c r="M479" s="201">
        <v>0</v>
      </c>
      <c r="N479" s="201">
        <v>0</v>
      </c>
      <c r="O479" s="201">
        <v>0</v>
      </c>
      <c r="P479" s="186">
        <f t="shared" si="314"/>
        <v>0</v>
      </c>
      <c r="Q479" s="186">
        <f t="shared" si="325"/>
        <v>0</v>
      </c>
      <c r="R479" s="684" t="e">
        <f t="shared" si="326"/>
        <v>#DIV/0!</v>
      </c>
      <c r="S479" s="201">
        <v>0</v>
      </c>
      <c r="T479" s="201">
        <v>0</v>
      </c>
      <c r="U479" s="201">
        <v>0</v>
      </c>
      <c r="V479" s="186">
        <f t="shared" si="315"/>
        <v>0</v>
      </c>
      <c r="W479" s="186">
        <f t="shared" si="316"/>
        <v>0</v>
      </c>
      <c r="X479" s="201">
        <v>0</v>
      </c>
      <c r="Y479" s="201">
        <v>0</v>
      </c>
      <c r="Z479" s="201">
        <v>0</v>
      </c>
      <c r="AA479" s="201">
        <v>0</v>
      </c>
      <c r="AB479" s="201">
        <v>0</v>
      </c>
      <c r="AC479" s="201">
        <v>0</v>
      </c>
      <c r="AD479" s="201">
        <v>0</v>
      </c>
      <c r="AE479" s="201">
        <v>0</v>
      </c>
      <c r="AF479" s="186">
        <f t="shared" si="317"/>
        <v>0</v>
      </c>
      <c r="AG479" s="186">
        <f t="shared" si="327"/>
        <v>0</v>
      </c>
      <c r="AH479" s="256" t="e">
        <f t="shared" si="328"/>
        <v>#DIV/0!</v>
      </c>
      <c r="AI479" s="700"/>
      <c r="AJ479" s="207">
        <f t="shared" si="318"/>
        <v>0</v>
      </c>
      <c r="AK479" s="425"/>
      <c r="AL479" s="186">
        <f t="shared" si="319"/>
        <v>0</v>
      </c>
      <c r="AM479" s="186">
        <f t="shared" si="320"/>
        <v>0</v>
      </c>
      <c r="AN479" s="201">
        <v>0</v>
      </c>
      <c r="AO479" s="201">
        <v>0</v>
      </c>
      <c r="AP479" s="201">
        <v>0</v>
      </c>
      <c r="AQ479" s="201">
        <v>0</v>
      </c>
      <c r="AR479" s="201">
        <v>0</v>
      </c>
      <c r="AS479" s="201">
        <v>0</v>
      </c>
      <c r="AT479" s="201">
        <v>0</v>
      </c>
      <c r="AU479" s="244">
        <v>0</v>
      </c>
      <c r="AV479" s="186">
        <f t="shared" si="329"/>
        <v>0</v>
      </c>
      <c r="AW479" s="277" t="e">
        <f t="shared" si="330"/>
        <v>#DIV/0!</v>
      </c>
      <c r="AX479" s="186">
        <f t="shared" si="321"/>
        <v>0</v>
      </c>
      <c r="AY479" s="186">
        <f t="shared" si="322"/>
        <v>0</v>
      </c>
      <c r="AZ479" s="201">
        <v>0</v>
      </c>
      <c r="BA479" s="201">
        <v>0</v>
      </c>
      <c r="BB479" s="201">
        <v>0</v>
      </c>
      <c r="BC479" s="201">
        <v>0</v>
      </c>
      <c r="BD479" s="201">
        <v>0</v>
      </c>
      <c r="BE479" s="201">
        <v>0</v>
      </c>
      <c r="BF479" s="201">
        <v>0</v>
      </c>
      <c r="BG479" s="201">
        <v>0</v>
      </c>
      <c r="BH479" s="186">
        <f t="shared" si="323"/>
        <v>0</v>
      </c>
      <c r="BI479" s="186">
        <f t="shared" si="324"/>
        <v>0</v>
      </c>
      <c r="BJ479" s="201">
        <v>0</v>
      </c>
      <c r="BK479" s="201">
        <v>0</v>
      </c>
      <c r="BL479" s="201">
        <v>0</v>
      </c>
      <c r="BM479" s="201">
        <v>0</v>
      </c>
      <c r="BN479" s="201">
        <v>0</v>
      </c>
      <c r="BO479" s="201">
        <v>0</v>
      </c>
      <c r="BP479" s="201">
        <v>0</v>
      </c>
      <c r="BQ479" s="405">
        <v>0</v>
      </c>
      <c r="BR479" s="287"/>
      <c r="BS479" s="287"/>
      <c r="BT479" s="287"/>
      <c r="BU479" s="287"/>
      <c r="BV479" s="287"/>
      <c r="BW479" s="287"/>
      <c r="BX479" s="287"/>
      <c r="BY479" s="287"/>
    </row>
    <row r="480" spans="1:77" s="21" customFormat="1" hidden="1" x14ac:dyDescent="0.25">
      <c r="A480" s="23"/>
      <c r="B480" s="19"/>
      <c r="C480" s="40"/>
      <c r="D480" s="201"/>
      <c r="E480" s="201"/>
      <c r="F480" s="186">
        <f t="shared" si="312"/>
        <v>0</v>
      </c>
      <c r="G480" s="186">
        <f t="shared" si="313"/>
        <v>0</v>
      </c>
      <c r="H480" s="202"/>
      <c r="I480" s="201"/>
      <c r="J480" s="201"/>
      <c r="K480" s="201"/>
      <c r="L480" s="201"/>
      <c r="M480" s="201"/>
      <c r="N480" s="201"/>
      <c r="O480" s="201"/>
      <c r="P480" s="186">
        <f t="shared" si="314"/>
        <v>0</v>
      </c>
      <c r="Q480" s="186">
        <f t="shared" si="325"/>
        <v>0</v>
      </c>
      <c r="R480" s="684" t="e">
        <f t="shared" si="326"/>
        <v>#DIV/0!</v>
      </c>
      <c r="S480" s="201"/>
      <c r="T480" s="201"/>
      <c r="U480" s="201"/>
      <c r="V480" s="186">
        <f t="shared" si="315"/>
        <v>0</v>
      </c>
      <c r="W480" s="186">
        <f t="shared" si="316"/>
        <v>0</v>
      </c>
      <c r="X480" s="201"/>
      <c r="Y480" s="201"/>
      <c r="Z480" s="201"/>
      <c r="AA480" s="201"/>
      <c r="AB480" s="201"/>
      <c r="AC480" s="201"/>
      <c r="AD480" s="201"/>
      <c r="AE480" s="201"/>
      <c r="AF480" s="186">
        <f t="shared" si="317"/>
        <v>0</v>
      </c>
      <c r="AG480" s="186">
        <f t="shared" si="327"/>
        <v>0</v>
      </c>
      <c r="AH480" s="256" t="e">
        <f t="shared" si="328"/>
        <v>#DIV/0!</v>
      </c>
      <c r="AI480" s="700"/>
      <c r="AJ480" s="207">
        <f t="shared" si="318"/>
        <v>0</v>
      </c>
      <c r="AK480" s="425"/>
      <c r="AL480" s="186">
        <f t="shared" si="319"/>
        <v>0</v>
      </c>
      <c r="AM480" s="186">
        <f t="shared" si="320"/>
        <v>0</v>
      </c>
      <c r="AN480" s="201"/>
      <c r="AO480" s="201"/>
      <c r="AP480" s="201"/>
      <c r="AQ480" s="201"/>
      <c r="AR480" s="201"/>
      <c r="AS480" s="201"/>
      <c r="AT480" s="201"/>
      <c r="AU480" s="244"/>
      <c r="AV480" s="186">
        <f t="shared" si="329"/>
        <v>0</v>
      </c>
      <c r="AW480" s="277" t="e">
        <f t="shared" si="330"/>
        <v>#DIV/0!</v>
      </c>
      <c r="AX480" s="186">
        <f t="shared" si="321"/>
        <v>0</v>
      </c>
      <c r="AY480" s="186">
        <f t="shared" si="322"/>
        <v>0</v>
      </c>
      <c r="AZ480" s="201"/>
      <c r="BA480" s="201"/>
      <c r="BB480" s="201"/>
      <c r="BC480" s="201"/>
      <c r="BD480" s="201"/>
      <c r="BE480" s="201"/>
      <c r="BF480" s="201"/>
      <c r="BG480" s="201"/>
      <c r="BH480" s="186">
        <f t="shared" si="323"/>
        <v>0</v>
      </c>
      <c r="BI480" s="186">
        <f t="shared" si="324"/>
        <v>0</v>
      </c>
      <c r="BJ480" s="201"/>
      <c r="BK480" s="201"/>
      <c r="BL480" s="201"/>
      <c r="BM480" s="201"/>
      <c r="BN480" s="201"/>
      <c r="BO480" s="201"/>
      <c r="BP480" s="201"/>
      <c r="BQ480" s="405"/>
      <c r="BR480" s="413"/>
      <c r="BS480" s="413"/>
      <c r="BT480" s="413"/>
      <c r="BU480" s="413"/>
      <c r="BV480" s="413"/>
      <c r="BW480" s="413"/>
      <c r="BX480" s="413"/>
      <c r="BY480" s="413"/>
    </row>
    <row r="481" spans="1:77" s="21" customFormat="1" x14ac:dyDescent="0.25">
      <c r="A481" s="257">
        <v>17</v>
      </c>
      <c r="B481" s="42" t="s">
        <v>31</v>
      </c>
      <c r="C481" s="40"/>
      <c r="D481" s="201">
        <v>0</v>
      </c>
      <c r="E481" s="201">
        <v>0</v>
      </c>
      <c r="F481" s="186">
        <f t="shared" si="312"/>
        <v>0</v>
      </c>
      <c r="G481" s="186">
        <f t="shared" si="313"/>
        <v>0</v>
      </c>
      <c r="H481" s="202">
        <v>0</v>
      </c>
      <c r="I481" s="201">
        <v>0</v>
      </c>
      <c r="J481" s="201">
        <v>0</v>
      </c>
      <c r="K481" s="201">
        <v>0</v>
      </c>
      <c r="L481" s="201">
        <v>0</v>
      </c>
      <c r="M481" s="201">
        <v>0</v>
      </c>
      <c r="N481" s="201">
        <v>0</v>
      </c>
      <c r="O481" s="201">
        <v>0</v>
      </c>
      <c r="P481" s="186">
        <f t="shared" si="314"/>
        <v>0</v>
      </c>
      <c r="Q481" s="186">
        <f t="shared" si="325"/>
        <v>0</v>
      </c>
      <c r="R481" s="684" t="e">
        <f t="shared" si="326"/>
        <v>#DIV/0!</v>
      </c>
      <c r="S481" s="201">
        <v>0</v>
      </c>
      <c r="T481" s="201">
        <v>0</v>
      </c>
      <c r="U481" s="201">
        <v>0</v>
      </c>
      <c r="V481" s="186">
        <f t="shared" si="315"/>
        <v>0</v>
      </c>
      <c r="W481" s="186">
        <f t="shared" si="316"/>
        <v>0</v>
      </c>
      <c r="X481" s="201">
        <v>0</v>
      </c>
      <c r="Y481" s="201">
        <v>0</v>
      </c>
      <c r="Z481" s="201">
        <v>0</v>
      </c>
      <c r="AA481" s="201">
        <v>0</v>
      </c>
      <c r="AB481" s="201">
        <v>0</v>
      </c>
      <c r="AC481" s="201">
        <v>0</v>
      </c>
      <c r="AD481" s="201">
        <v>0</v>
      </c>
      <c r="AE481" s="201">
        <v>0</v>
      </c>
      <c r="AF481" s="186">
        <f t="shared" si="317"/>
        <v>0</v>
      </c>
      <c r="AG481" s="186">
        <f t="shared" si="327"/>
        <v>0</v>
      </c>
      <c r="AH481" s="256" t="e">
        <f t="shared" si="328"/>
        <v>#DIV/0!</v>
      </c>
      <c r="AI481" s="700"/>
      <c r="AJ481" s="207">
        <f t="shared" si="318"/>
        <v>0</v>
      </c>
      <c r="AK481" s="425"/>
      <c r="AL481" s="186">
        <f t="shared" si="319"/>
        <v>0</v>
      </c>
      <c r="AM481" s="186">
        <f t="shared" si="320"/>
        <v>0</v>
      </c>
      <c r="AN481" s="201">
        <v>0</v>
      </c>
      <c r="AO481" s="201">
        <v>0</v>
      </c>
      <c r="AP481" s="201">
        <v>0</v>
      </c>
      <c r="AQ481" s="201">
        <v>0</v>
      </c>
      <c r="AR481" s="201">
        <v>0</v>
      </c>
      <c r="AS481" s="201">
        <v>0</v>
      </c>
      <c r="AT481" s="201">
        <v>0</v>
      </c>
      <c r="AU481" s="244">
        <v>0</v>
      </c>
      <c r="AV481" s="186">
        <f t="shared" si="329"/>
        <v>0</v>
      </c>
      <c r="AW481" s="277" t="e">
        <f t="shared" si="330"/>
        <v>#DIV/0!</v>
      </c>
      <c r="AX481" s="186">
        <f t="shared" si="321"/>
        <v>0</v>
      </c>
      <c r="AY481" s="186">
        <f t="shared" si="322"/>
        <v>0</v>
      </c>
      <c r="AZ481" s="201">
        <v>0</v>
      </c>
      <c r="BA481" s="201">
        <v>0</v>
      </c>
      <c r="BB481" s="201">
        <v>0</v>
      </c>
      <c r="BC481" s="201">
        <v>0</v>
      </c>
      <c r="BD481" s="201">
        <v>0</v>
      </c>
      <c r="BE481" s="201">
        <v>0</v>
      </c>
      <c r="BF481" s="201">
        <v>0</v>
      </c>
      <c r="BG481" s="201">
        <v>0</v>
      </c>
      <c r="BH481" s="186">
        <f t="shared" si="323"/>
        <v>0</v>
      </c>
      <c r="BI481" s="186">
        <f t="shared" si="324"/>
        <v>0</v>
      </c>
      <c r="BJ481" s="201">
        <v>0</v>
      </c>
      <c r="BK481" s="201">
        <v>0</v>
      </c>
      <c r="BL481" s="201">
        <v>0</v>
      </c>
      <c r="BM481" s="201">
        <v>0</v>
      </c>
      <c r="BN481" s="201">
        <v>0</v>
      </c>
      <c r="BO481" s="201">
        <v>0</v>
      </c>
      <c r="BP481" s="201">
        <v>0</v>
      </c>
      <c r="BQ481" s="405">
        <v>0</v>
      </c>
      <c r="BR481" s="287"/>
      <c r="BS481" s="287"/>
      <c r="BT481" s="287"/>
      <c r="BU481" s="287"/>
      <c r="BV481" s="287"/>
      <c r="BW481" s="287"/>
      <c r="BX481" s="287"/>
      <c r="BY481" s="287"/>
    </row>
    <row r="482" spans="1:77" s="21" customFormat="1" hidden="1" x14ac:dyDescent="0.25">
      <c r="A482" s="23"/>
      <c r="B482" s="19"/>
      <c r="C482" s="40"/>
      <c r="D482" s="201"/>
      <c r="E482" s="201"/>
      <c r="F482" s="186">
        <f t="shared" si="312"/>
        <v>0</v>
      </c>
      <c r="G482" s="186">
        <f t="shared" si="313"/>
        <v>0</v>
      </c>
      <c r="H482" s="202"/>
      <c r="I482" s="201"/>
      <c r="J482" s="201"/>
      <c r="K482" s="201"/>
      <c r="L482" s="201"/>
      <c r="M482" s="201"/>
      <c r="N482" s="201"/>
      <c r="O482" s="201"/>
      <c r="P482" s="186">
        <f t="shared" si="314"/>
        <v>0</v>
      </c>
      <c r="Q482" s="186">
        <f t="shared" si="325"/>
        <v>0</v>
      </c>
      <c r="R482" s="684" t="e">
        <f t="shared" si="326"/>
        <v>#DIV/0!</v>
      </c>
      <c r="S482" s="201"/>
      <c r="T482" s="201"/>
      <c r="U482" s="201"/>
      <c r="V482" s="186">
        <f t="shared" si="315"/>
        <v>0</v>
      </c>
      <c r="W482" s="186">
        <f t="shared" si="316"/>
        <v>0</v>
      </c>
      <c r="X482" s="201"/>
      <c r="Y482" s="201"/>
      <c r="Z482" s="201"/>
      <c r="AA482" s="201"/>
      <c r="AB482" s="201"/>
      <c r="AC482" s="201"/>
      <c r="AD482" s="201"/>
      <c r="AE482" s="201"/>
      <c r="AF482" s="186">
        <f t="shared" si="317"/>
        <v>0</v>
      </c>
      <c r="AG482" s="186">
        <f t="shared" si="327"/>
        <v>0</v>
      </c>
      <c r="AH482" s="256" t="e">
        <f t="shared" si="328"/>
        <v>#DIV/0!</v>
      </c>
      <c r="AI482" s="700"/>
      <c r="AJ482" s="207">
        <f t="shared" si="318"/>
        <v>0</v>
      </c>
      <c r="AK482" s="425"/>
      <c r="AL482" s="186">
        <f t="shared" si="319"/>
        <v>0</v>
      </c>
      <c r="AM482" s="186">
        <f t="shared" si="320"/>
        <v>0</v>
      </c>
      <c r="AN482" s="201"/>
      <c r="AO482" s="201"/>
      <c r="AP482" s="201"/>
      <c r="AQ482" s="201"/>
      <c r="AR482" s="201"/>
      <c r="AS482" s="201"/>
      <c r="AT482" s="201"/>
      <c r="AU482" s="244"/>
      <c r="AV482" s="186">
        <f t="shared" si="329"/>
        <v>0</v>
      </c>
      <c r="AW482" s="277" t="e">
        <f t="shared" si="330"/>
        <v>#DIV/0!</v>
      </c>
      <c r="AX482" s="186">
        <f t="shared" si="321"/>
        <v>0</v>
      </c>
      <c r="AY482" s="186">
        <f t="shared" si="322"/>
        <v>0</v>
      </c>
      <c r="AZ482" s="201"/>
      <c r="BA482" s="201"/>
      <c r="BB482" s="201"/>
      <c r="BC482" s="201"/>
      <c r="BD482" s="201"/>
      <c r="BE482" s="201"/>
      <c r="BF482" s="201"/>
      <c r="BG482" s="201"/>
      <c r="BH482" s="186">
        <f t="shared" si="323"/>
        <v>0</v>
      </c>
      <c r="BI482" s="186">
        <f t="shared" si="324"/>
        <v>0</v>
      </c>
      <c r="BJ482" s="201"/>
      <c r="BK482" s="201"/>
      <c r="BL482" s="201"/>
      <c r="BM482" s="201"/>
      <c r="BN482" s="201"/>
      <c r="BO482" s="201"/>
      <c r="BP482" s="201"/>
      <c r="BQ482" s="405"/>
      <c r="BR482" s="413"/>
      <c r="BS482" s="413"/>
      <c r="BT482" s="413"/>
      <c r="BU482" s="413"/>
      <c r="BV482" s="413"/>
      <c r="BW482" s="413"/>
      <c r="BX482" s="413"/>
      <c r="BY482" s="413"/>
    </row>
    <row r="483" spans="1:77" s="21" customFormat="1" x14ac:dyDescent="0.25">
      <c r="A483" s="257">
        <v>18</v>
      </c>
      <c r="B483" s="42" t="s">
        <v>51</v>
      </c>
      <c r="C483" s="40"/>
      <c r="D483" s="201">
        <v>0</v>
      </c>
      <c r="E483" s="201">
        <v>0</v>
      </c>
      <c r="F483" s="186">
        <f t="shared" si="312"/>
        <v>0</v>
      </c>
      <c r="G483" s="186">
        <f t="shared" si="313"/>
        <v>0</v>
      </c>
      <c r="H483" s="202">
        <v>0</v>
      </c>
      <c r="I483" s="201">
        <v>0</v>
      </c>
      <c r="J483" s="201">
        <v>0</v>
      </c>
      <c r="K483" s="201">
        <v>0</v>
      </c>
      <c r="L483" s="201">
        <v>0</v>
      </c>
      <c r="M483" s="201">
        <v>0</v>
      </c>
      <c r="N483" s="201">
        <v>0</v>
      </c>
      <c r="O483" s="201">
        <v>0</v>
      </c>
      <c r="P483" s="186">
        <f t="shared" si="314"/>
        <v>0</v>
      </c>
      <c r="Q483" s="186">
        <f t="shared" si="325"/>
        <v>0</v>
      </c>
      <c r="R483" s="684" t="e">
        <f t="shared" si="326"/>
        <v>#DIV/0!</v>
      </c>
      <c r="S483" s="201">
        <v>0</v>
      </c>
      <c r="T483" s="201">
        <v>0</v>
      </c>
      <c r="U483" s="201">
        <v>0</v>
      </c>
      <c r="V483" s="186">
        <f t="shared" si="315"/>
        <v>0</v>
      </c>
      <c r="W483" s="186">
        <f t="shared" si="316"/>
        <v>0</v>
      </c>
      <c r="X483" s="201">
        <v>0</v>
      </c>
      <c r="Y483" s="201">
        <v>0</v>
      </c>
      <c r="Z483" s="201">
        <v>0</v>
      </c>
      <c r="AA483" s="201">
        <v>0</v>
      </c>
      <c r="AB483" s="201">
        <v>0</v>
      </c>
      <c r="AC483" s="201">
        <v>0</v>
      </c>
      <c r="AD483" s="201">
        <v>0</v>
      </c>
      <c r="AE483" s="201">
        <v>0</v>
      </c>
      <c r="AF483" s="186">
        <f t="shared" si="317"/>
        <v>0</v>
      </c>
      <c r="AG483" s="186">
        <f t="shared" si="327"/>
        <v>0</v>
      </c>
      <c r="AH483" s="256" t="e">
        <f t="shared" si="328"/>
        <v>#DIV/0!</v>
      </c>
      <c r="AI483" s="700"/>
      <c r="AJ483" s="207">
        <f t="shared" si="318"/>
        <v>0</v>
      </c>
      <c r="AK483" s="425"/>
      <c r="AL483" s="186">
        <f t="shared" si="319"/>
        <v>0</v>
      </c>
      <c r="AM483" s="186">
        <f t="shared" si="320"/>
        <v>0</v>
      </c>
      <c r="AN483" s="201">
        <v>0</v>
      </c>
      <c r="AO483" s="201">
        <v>0</v>
      </c>
      <c r="AP483" s="201">
        <v>0</v>
      </c>
      <c r="AQ483" s="201">
        <v>0</v>
      </c>
      <c r="AR483" s="201">
        <v>0</v>
      </c>
      <c r="AS483" s="201">
        <v>0</v>
      </c>
      <c r="AT483" s="201">
        <v>0</v>
      </c>
      <c r="AU483" s="244">
        <v>0</v>
      </c>
      <c r="AV483" s="186">
        <f t="shared" si="329"/>
        <v>0</v>
      </c>
      <c r="AW483" s="277" t="e">
        <f t="shared" si="330"/>
        <v>#DIV/0!</v>
      </c>
      <c r="AX483" s="186">
        <f t="shared" si="321"/>
        <v>0</v>
      </c>
      <c r="AY483" s="186">
        <f t="shared" si="322"/>
        <v>0</v>
      </c>
      <c r="AZ483" s="201">
        <v>0</v>
      </c>
      <c r="BA483" s="201">
        <v>0</v>
      </c>
      <c r="BB483" s="201">
        <v>0</v>
      </c>
      <c r="BC483" s="201">
        <v>0</v>
      </c>
      <c r="BD483" s="201">
        <v>0</v>
      </c>
      <c r="BE483" s="201">
        <v>0</v>
      </c>
      <c r="BF483" s="201">
        <v>0</v>
      </c>
      <c r="BG483" s="201">
        <v>0</v>
      </c>
      <c r="BH483" s="186">
        <f t="shared" si="323"/>
        <v>0</v>
      </c>
      <c r="BI483" s="186">
        <f t="shared" si="324"/>
        <v>0</v>
      </c>
      <c r="BJ483" s="201">
        <v>0</v>
      </c>
      <c r="BK483" s="201">
        <v>0</v>
      </c>
      <c r="BL483" s="201">
        <v>0</v>
      </c>
      <c r="BM483" s="201">
        <v>0</v>
      </c>
      <c r="BN483" s="201">
        <v>0</v>
      </c>
      <c r="BO483" s="201">
        <v>0</v>
      </c>
      <c r="BP483" s="201">
        <v>0</v>
      </c>
      <c r="BQ483" s="405">
        <v>0</v>
      </c>
      <c r="BR483" s="287"/>
      <c r="BS483" s="287"/>
      <c r="BT483" s="287"/>
      <c r="BU483" s="287"/>
      <c r="BV483" s="287"/>
      <c r="BW483" s="287"/>
      <c r="BX483" s="287"/>
      <c r="BY483" s="287"/>
    </row>
    <row r="484" spans="1:77" s="21" customFormat="1" hidden="1" x14ac:dyDescent="0.25">
      <c r="A484" s="23"/>
      <c r="B484" s="19"/>
      <c r="C484" s="40"/>
      <c r="D484" s="201"/>
      <c r="E484" s="201"/>
      <c r="F484" s="186">
        <f t="shared" si="312"/>
        <v>0</v>
      </c>
      <c r="G484" s="186">
        <f t="shared" si="313"/>
        <v>0</v>
      </c>
      <c r="H484" s="202"/>
      <c r="I484" s="201"/>
      <c r="J484" s="201"/>
      <c r="K484" s="201"/>
      <c r="L484" s="201"/>
      <c r="M484" s="201"/>
      <c r="N484" s="201"/>
      <c r="O484" s="201"/>
      <c r="P484" s="186">
        <f t="shared" si="314"/>
        <v>0</v>
      </c>
      <c r="Q484" s="186">
        <f t="shared" si="325"/>
        <v>0</v>
      </c>
      <c r="R484" s="684" t="e">
        <f t="shared" si="326"/>
        <v>#DIV/0!</v>
      </c>
      <c r="S484" s="201"/>
      <c r="T484" s="201"/>
      <c r="U484" s="201"/>
      <c r="V484" s="186">
        <f t="shared" si="315"/>
        <v>0</v>
      </c>
      <c r="W484" s="186">
        <f t="shared" si="316"/>
        <v>0</v>
      </c>
      <c r="X484" s="201"/>
      <c r="Y484" s="201"/>
      <c r="Z484" s="201"/>
      <c r="AA484" s="201"/>
      <c r="AB484" s="201"/>
      <c r="AC484" s="201"/>
      <c r="AD484" s="201"/>
      <c r="AE484" s="201"/>
      <c r="AF484" s="186">
        <f t="shared" si="317"/>
        <v>0</v>
      </c>
      <c r="AG484" s="186">
        <f t="shared" si="327"/>
        <v>0</v>
      </c>
      <c r="AH484" s="256" t="e">
        <f t="shared" si="328"/>
        <v>#DIV/0!</v>
      </c>
      <c r="AI484" s="700"/>
      <c r="AJ484" s="207">
        <f t="shared" si="318"/>
        <v>0</v>
      </c>
      <c r="AK484" s="425"/>
      <c r="AL484" s="186">
        <f t="shared" si="319"/>
        <v>0</v>
      </c>
      <c r="AM484" s="186">
        <f t="shared" si="320"/>
        <v>0</v>
      </c>
      <c r="AN484" s="201"/>
      <c r="AO484" s="201"/>
      <c r="AP484" s="201"/>
      <c r="AQ484" s="201"/>
      <c r="AR484" s="201"/>
      <c r="AS484" s="201"/>
      <c r="AT484" s="201"/>
      <c r="AU484" s="244"/>
      <c r="AV484" s="186">
        <f t="shared" si="329"/>
        <v>0</v>
      </c>
      <c r="AW484" s="277" t="e">
        <f t="shared" si="330"/>
        <v>#DIV/0!</v>
      </c>
      <c r="AX484" s="186">
        <f t="shared" si="321"/>
        <v>0</v>
      </c>
      <c r="AY484" s="186">
        <f t="shared" si="322"/>
        <v>0</v>
      </c>
      <c r="AZ484" s="201"/>
      <c r="BA484" s="201"/>
      <c r="BB484" s="201"/>
      <c r="BC484" s="201"/>
      <c r="BD484" s="201"/>
      <c r="BE484" s="201"/>
      <c r="BF484" s="201"/>
      <c r="BG484" s="201"/>
      <c r="BH484" s="186">
        <f t="shared" si="323"/>
        <v>0</v>
      </c>
      <c r="BI484" s="186">
        <f t="shared" si="324"/>
        <v>0</v>
      </c>
      <c r="BJ484" s="201"/>
      <c r="BK484" s="201"/>
      <c r="BL484" s="201"/>
      <c r="BM484" s="201"/>
      <c r="BN484" s="201"/>
      <c r="BO484" s="201"/>
      <c r="BP484" s="201"/>
      <c r="BQ484" s="405"/>
      <c r="BR484" s="413"/>
      <c r="BS484" s="413"/>
      <c r="BT484" s="413"/>
      <c r="BU484" s="413"/>
      <c r="BV484" s="413"/>
      <c r="BW484" s="413"/>
      <c r="BX484" s="413"/>
      <c r="BY484" s="413"/>
    </row>
    <row r="485" spans="1:77" s="21" customFormat="1" x14ac:dyDescent="0.25">
      <c r="A485" s="257">
        <v>19</v>
      </c>
      <c r="B485" s="42" t="s">
        <v>52</v>
      </c>
      <c r="C485" s="40"/>
      <c r="D485" s="201">
        <v>0</v>
      </c>
      <c r="E485" s="201">
        <v>0</v>
      </c>
      <c r="F485" s="186">
        <f t="shared" si="312"/>
        <v>0</v>
      </c>
      <c r="G485" s="186">
        <f t="shared" si="313"/>
        <v>0</v>
      </c>
      <c r="H485" s="202">
        <v>0</v>
      </c>
      <c r="I485" s="201">
        <v>0</v>
      </c>
      <c r="J485" s="201">
        <v>0</v>
      </c>
      <c r="K485" s="201">
        <v>0</v>
      </c>
      <c r="L485" s="201">
        <v>0</v>
      </c>
      <c r="M485" s="201">
        <v>0</v>
      </c>
      <c r="N485" s="201">
        <v>0</v>
      </c>
      <c r="O485" s="201">
        <v>0</v>
      </c>
      <c r="P485" s="186">
        <f t="shared" si="314"/>
        <v>0</v>
      </c>
      <c r="Q485" s="186">
        <f t="shared" si="325"/>
        <v>0</v>
      </c>
      <c r="R485" s="684" t="e">
        <f t="shared" si="326"/>
        <v>#DIV/0!</v>
      </c>
      <c r="S485" s="201">
        <v>0</v>
      </c>
      <c r="T485" s="201">
        <v>0</v>
      </c>
      <c r="U485" s="201">
        <v>0</v>
      </c>
      <c r="V485" s="186">
        <f t="shared" si="315"/>
        <v>0</v>
      </c>
      <c r="W485" s="186">
        <f t="shared" si="316"/>
        <v>0</v>
      </c>
      <c r="X485" s="201">
        <v>0</v>
      </c>
      <c r="Y485" s="201">
        <v>0</v>
      </c>
      <c r="Z485" s="201">
        <v>0</v>
      </c>
      <c r="AA485" s="201">
        <v>0</v>
      </c>
      <c r="AB485" s="201">
        <v>0</v>
      </c>
      <c r="AC485" s="201">
        <v>0</v>
      </c>
      <c r="AD485" s="201">
        <v>0</v>
      </c>
      <c r="AE485" s="201">
        <v>0</v>
      </c>
      <c r="AF485" s="186">
        <f t="shared" si="317"/>
        <v>0</v>
      </c>
      <c r="AG485" s="186">
        <f t="shared" si="327"/>
        <v>0</v>
      </c>
      <c r="AH485" s="256" t="e">
        <f t="shared" si="328"/>
        <v>#DIV/0!</v>
      </c>
      <c r="AI485" s="700"/>
      <c r="AJ485" s="207">
        <f t="shared" si="318"/>
        <v>0</v>
      </c>
      <c r="AK485" s="425"/>
      <c r="AL485" s="186">
        <f t="shared" si="319"/>
        <v>0</v>
      </c>
      <c r="AM485" s="186">
        <f t="shared" si="320"/>
        <v>0</v>
      </c>
      <c r="AN485" s="201">
        <v>0</v>
      </c>
      <c r="AO485" s="201">
        <v>0</v>
      </c>
      <c r="AP485" s="201">
        <v>0</v>
      </c>
      <c r="AQ485" s="201">
        <v>0</v>
      </c>
      <c r="AR485" s="201">
        <v>0</v>
      </c>
      <c r="AS485" s="201">
        <v>0</v>
      </c>
      <c r="AT485" s="201">
        <v>0</v>
      </c>
      <c r="AU485" s="244">
        <v>0</v>
      </c>
      <c r="AV485" s="186">
        <f t="shared" si="329"/>
        <v>0</v>
      </c>
      <c r="AW485" s="277" t="e">
        <f t="shared" si="330"/>
        <v>#DIV/0!</v>
      </c>
      <c r="AX485" s="186">
        <f t="shared" si="321"/>
        <v>0</v>
      </c>
      <c r="AY485" s="186">
        <f t="shared" si="322"/>
        <v>0</v>
      </c>
      <c r="AZ485" s="201">
        <v>0</v>
      </c>
      <c r="BA485" s="201">
        <v>0</v>
      </c>
      <c r="BB485" s="201">
        <v>0</v>
      </c>
      <c r="BC485" s="201">
        <v>0</v>
      </c>
      <c r="BD485" s="201">
        <v>0</v>
      </c>
      <c r="BE485" s="201">
        <v>0</v>
      </c>
      <c r="BF485" s="201">
        <v>0</v>
      </c>
      <c r="BG485" s="201">
        <v>0</v>
      </c>
      <c r="BH485" s="186">
        <f t="shared" si="323"/>
        <v>0</v>
      </c>
      <c r="BI485" s="186">
        <f t="shared" si="324"/>
        <v>0</v>
      </c>
      <c r="BJ485" s="201">
        <v>0</v>
      </c>
      <c r="BK485" s="201">
        <v>0</v>
      </c>
      <c r="BL485" s="201">
        <v>0</v>
      </c>
      <c r="BM485" s="201">
        <v>0</v>
      </c>
      <c r="BN485" s="201">
        <v>0</v>
      </c>
      <c r="BO485" s="201">
        <v>0</v>
      </c>
      <c r="BP485" s="201">
        <v>0</v>
      </c>
      <c r="BQ485" s="405">
        <v>0</v>
      </c>
      <c r="BR485" s="287"/>
      <c r="BS485" s="287"/>
      <c r="BT485" s="287"/>
      <c r="BU485" s="287"/>
      <c r="BV485" s="287"/>
      <c r="BW485" s="287"/>
      <c r="BX485" s="287"/>
      <c r="BY485" s="287"/>
    </row>
    <row r="486" spans="1:77" s="21" customFormat="1" hidden="1" x14ac:dyDescent="0.25">
      <c r="A486" s="23"/>
      <c r="B486" s="41"/>
      <c r="C486" s="452"/>
      <c r="D486" s="453"/>
      <c r="E486" s="453"/>
      <c r="F486" s="440">
        <f t="shared" si="312"/>
        <v>0</v>
      </c>
      <c r="G486" s="440">
        <f t="shared" si="313"/>
        <v>0</v>
      </c>
      <c r="H486" s="200"/>
      <c r="I486" s="200"/>
      <c r="J486" s="200"/>
      <c r="K486" s="200"/>
      <c r="L486" s="200"/>
      <c r="M486" s="200"/>
      <c r="N486" s="200"/>
      <c r="O486" s="200"/>
      <c r="P486" s="186">
        <f t="shared" si="314"/>
        <v>0</v>
      </c>
      <c r="Q486" s="186">
        <f t="shared" si="325"/>
        <v>0</v>
      </c>
      <c r="R486" s="684" t="e">
        <f t="shared" si="326"/>
        <v>#DIV/0!</v>
      </c>
      <c r="S486" s="200"/>
      <c r="T486" s="200"/>
      <c r="U486" s="201"/>
      <c r="V486" s="186">
        <f t="shared" si="315"/>
        <v>0</v>
      </c>
      <c r="W486" s="186">
        <f t="shared" si="316"/>
        <v>0</v>
      </c>
      <c r="X486" s="200"/>
      <c r="Y486" s="200"/>
      <c r="Z486" s="200"/>
      <c r="AA486" s="200"/>
      <c r="AB486" s="200"/>
      <c r="AC486" s="200"/>
      <c r="AD486" s="200"/>
      <c r="AE486" s="200"/>
      <c r="AF486" s="186">
        <f t="shared" si="317"/>
        <v>0</v>
      </c>
      <c r="AG486" s="186">
        <f t="shared" si="327"/>
        <v>0</v>
      </c>
      <c r="AH486" s="256" t="e">
        <f t="shared" si="328"/>
        <v>#DIV/0!</v>
      </c>
      <c r="AI486" s="695"/>
      <c r="AJ486" s="207">
        <f t="shared" si="318"/>
        <v>0</v>
      </c>
      <c r="AK486" s="425"/>
      <c r="AL486" s="440">
        <f t="shared" si="319"/>
        <v>0</v>
      </c>
      <c r="AM486" s="440">
        <f t="shared" si="320"/>
        <v>0</v>
      </c>
      <c r="AN486" s="427"/>
      <c r="AO486" s="427"/>
      <c r="AP486" s="427"/>
      <c r="AQ486" s="427"/>
      <c r="AR486" s="427"/>
      <c r="AS486" s="427"/>
      <c r="AT486" s="427"/>
      <c r="AU486" s="445"/>
      <c r="AV486" s="440">
        <f t="shared" si="329"/>
        <v>0</v>
      </c>
      <c r="AW486" s="441" t="e">
        <f t="shared" si="330"/>
        <v>#DIV/0!</v>
      </c>
      <c r="AX486" s="440">
        <f t="shared" si="321"/>
        <v>0</v>
      </c>
      <c r="AY486" s="440">
        <f t="shared" si="322"/>
        <v>0</v>
      </c>
      <c r="AZ486" s="427"/>
      <c r="BA486" s="427"/>
      <c r="BB486" s="427"/>
      <c r="BC486" s="427"/>
      <c r="BD486" s="427"/>
      <c r="BE486" s="427"/>
      <c r="BF486" s="427"/>
      <c r="BG486" s="427"/>
      <c r="BH486" s="440">
        <f t="shared" si="323"/>
        <v>0</v>
      </c>
      <c r="BI486" s="440">
        <f t="shared" si="324"/>
        <v>0</v>
      </c>
      <c r="BJ486" s="427"/>
      <c r="BK486" s="427"/>
      <c r="BL486" s="427"/>
      <c r="BM486" s="427"/>
      <c r="BN486" s="427"/>
      <c r="BO486" s="427"/>
      <c r="BP486" s="427"/>
      <c r="BQ486" s="446"/>
      <c r="BR486" s="413"/>
      <c r="BS486" s="413"/>
      <c r="BT486" s="413"/>
      <c r="BU486" s="413"/>
      <c r="BV486" s="413"/>
      <c r="BW486" s="413"/>
      <c r="BX486" s="413"/>
      <c r="BY486" s="413"/>
    </row>
    <row r="487" spans="1:77" ht="47.25" x14ac:dyDescent="0.25">
      <c r="A487" s="520">
        <v>5</v>
      </c>
      <c r="B487" s="433" t="s">
        <v>70</v>
      </c>
      <c r="C487" s="433"/>
      <c r="D487" s="424">
        <f>D488+D504</f>
        <v>98.770050180000013</v>
      </c>
      <c r="E487" s="424">
        <f>E488+E504</f>
        <v>41.840942000000005</v>
      </c>
      <c r="F487" s="424">
        <f t="shared" si="312"/>
        <v>0</v>
      </c>
      <c r="G487" s="424">
        <f t="shared" si="313"/>
        <v>41.840942000000005</v>
      </c>
      <c r="H487" s="424">
        <f>H488+H504</f>
        <v>0</v>
      </c>
      <c r="I487" s="424">
        <f>I488+I504</f>
        <v>41.840942000000005</v>
      </c>
      <c r="J487" s="424">
        <f>J488+J504</f>
        <v>0</v>
      </c>
      <c r="K487" s="424">
        <f>K488+K504</f>
        <v>0</v>
      </c>
      <c r="L487" s="424">
        <f>L488+L504</f>
        <v>0</v>
      </c>
      <c r="M487" s="424">
        <f>M488+M504</f>
        <v>0</v>
      </c>
      <c r="N487" s="424">
        <f>N488+N504</f>
        <v>0</v>
      </c>
      <c r="O487" s="424">
        <f>O488+O504</f>
        <v>0</v>
      </c>
      <c r="P487" s="424">
        <f>P488+P504</f>
        <v>0</v>
      </c>
      <c r="Q487" s="424">
        <f>Q488+Q504</f>
        <v>41.840942000000005</v>
      </c>
      <c r="R487" s="424" t="e">
        <f>R488+R504</f>
        <v>#DIV/0!</v>
      </c>
      <c r="S487" s="424">
        <f>S488+S504</f>
        <v>0</v>
      </c>
      <c r="T487" s="424">
        <f>T488+T504</f>
        <v>0</v>
      </c>
      <c r="U487" s="424">
        <f>U488+U504</f>
        <v>0</v>
      </c>
      <c r="V487" s="424">
        <f>V488+V504</f>
        <v>0</v>
      </c>
      <c r="W487" s="424">
        <f>W488+W504</f>
        <v>0</v>
      </c>
      <c r="X487" s="424">
        <f>X488+X504</f>
        <v>0</v>
      </c>
      <c r="Y487" s="424">
        <f>Y488+Y504</f>
        <v>0</v>
      </c>
      <c r="Z487" s="424">
        <f>Z488+Z504</f>
        <v>0</v>
      </c>
      <c r="AA487" s="424">
        <f>AA488+AA504</f>
        <v>0</v>
      </c>
      <c r="AB487" s="424">
        <f>AB488+AB504</f>
        <v>0</v>
      </c>
      <c r="AC487" s="424">
        <f>AC488+AC504</f>
        <v>0</v>
      </c>
      <c r="AD487" s="424">
        <f>AD488+AD504</f>
        <v>0</v>
      </c>
      <c r="AE487" s="424">
        <f>AE488+AE504</f>
        <v>0</v>
      </c>
      <c r="AF487" s="424">
        <f>AF488+AF504</f>
        <v>83.703432355932193</v>
      </c>
      <c r="AG487" s="424">
        <f>AG488+AG504</f>
        <v>0</v>
      </c>
      <c r="AH487" s="424" t="e">
        <f>AH488+AH504</f>
        <v>#DIV/0!</v>
      </c>
      <c r="AI487" s="698"/>
      <c r="AJ487" s="424">
        <f t="shared" si="318"/>
        <v>0</v>
      </c>
      <c r="AK487" s="600"/>
      <c r="AL487" s="424">
        <f t="shared" si="319"/>
        <v>0</v>
      </c>
      <c r="AM487" s="424">
        <f t="shared" si="320"/>
        <v>0</v>
      </c>
      <c r="AN487" s="424">
        <f>AN488+AN504</f>
        <v>0</v>
      </c>
      <c r="AO487" s="424">
        <f>AO488+AO504</f>
        <v>0</v>
      </c>
      <c r="AP487" s="424">
        <f>AP488+AP504</f>
        <v>0</v>
      </c>
      <c r="AQ487" s="424">
        <f>AQ488+AQ504</f>
        <v>0</v>
      </c>
      <c r="AR487" s="424">
        <f>AR488+AR504</f>
        <v>0</v>
      </c>
      <c r="AS487" s="424">
        <f>AS488+AS504</f>
        <v>0</v>
      </c>
      <c r="AT487" s="424">
        <f>AT488+AT504</f>
        <v>0</v>
      </c>
      <c r="AU487" s="424">
        <f>AU488+AU504</f>
        <v>0</v>
      </c>
      <c r="AV487" s="192">
        <f t="shared" si="329"/>
        <v>0</v>
      </c>
      <c r="AW487" s="599" t="e">
        <f t="shared" si="330"/>
        <v>#DIV/0!</v>
      </c>
      <c r="AX487" s="424">
        <f t="shared" si="321"/>
        <v>0</v>
      </c>
      <c r="AY487" s="424">
        <f t="shared" si="322"/>
        <v>0</v>
      </c>
      <c r="AZ487" s="424">
        <f>AZ488+AZ504</f>
        <v>0</v>
      </c>
      <c r="BA487" s="424">
        <f>BA488+BA504</f>
        <v>0</v>
      </c>
      <c r="BB487" s="424">
        <f>BB488+BB504</f>
        <v>0</v>
      </c>
      <c r="BC487" s="424">
        <f>BC488+BC504</f>
        <v>0</v>
      </c>
      <c r="BD487" s="424">
        <f>BD488+BD504</f>
        <v>0</v>
      </c>
      <c r="BE487" s="424">
        <f>BE488+BE504</f>
        <v>0</v>
      </c>
      <c r="BF487" s="424">
        <f>BF488+BF504</f>
        <v>0</v>
      </c>
      <c r="BG487" s="424">
        <f>BG488+BG504</f>
        <v>0</v>
      </c>
      <c r="BH487" s="424">
        <f t="shared" si="323"/>
        <v>0</v>
      </c>
      <c r="BI487" s="424">
        <f t="shared" si="324"/>
        <v>0</v>
      </c>
      <c r="BJ487" s="424">
        <f>BJ488+BJ504</f>
        <v>0</v>
      </c>
      <c r="BK487" s="424">
        <f>BK488+BK504</f>
        <v>0</v>
      </c>
      <c r="BL487" s="424">
        <f>BL488+BL504</f>
        <v>0</v>
      </c>
      <c r="BM487" s="424">
        <f>BM488+BM504</f>
        <v>0</v>
      </c>
      <c r="BN487" s="424">
        <f>BN488+BN504</f>
        <v>0</v>
      </c>
      <c r="BO487" s="424">
        <f>BO488+BO504</f>
        <v>0</v>
      </c>
      <c r="BP487" s="424">
        <f>BP488+BP504</f>
        <v>0</v>
      </c>
      <c r="BQ487" s="424">
        <f>BQ488+BQ504</f>
        <v>0</v>
      </c>
      <c r="BR487" s="287"/>
      <c r="BS487" s="287"/>
      <c r="BT487" s="287"/>
      <c r="BU487" s="287"/>
      <c r="BV487" s="287"/>
      <c r="BW487" s="287"/>
      <c r="BX487" s="287"/>
      <c r="BY487" s="287"/>
    </row>
    <row r="488" spans="1:77" x14ac:dyDescent="0.25">
      <c r="A488" s="34" t="s">
        <v>71</v>
      </c>
      <c r="B488" s="464" t="s">
        <v>39</v>
      </c>
      <c r="C488" s="460"/>
      <c r="D488" s="461">
        <f>D489+D491+D498</f>
        <v>12.821476439999998</v>
      </c>
      <c r="E488" s="461">
        <f>E489+E491+E498</f>
        <v>2.4043330000000003</v>
      </c>
      <c r="F488" s="461">
        <f>F489+F491+F498</f>
        <v>0</v>
      </c>
      <c r="G488" s="461">
        <f>G489+G491+G498</f>
        <v>2.4043330000000003</v>
      </c>
      <c r="H488" s="461">
        <f>H489+H491+H498</f>
        <v>0</v>
      </c>
      <c r="I488" s="461">
        <f>I489+I491+I498</f>
        <v>2.4043330000000003</v>
      </c>
      <c r="J488" s="461">
        <f>J489+J491+J498</f>
        <v>0</v>
      </c>
      <c r="K488" s="461">
        <f>K489+K491+K498</f>
        <v>0</v>
      </c>
      <c r="L488" s="461">
        <f>L489+L491+L498</f>
        <v>0</v>
      </c>
      <c r="M488" s="461">
        <f>M489+M491+M498</f>
        <v>0</v>
      </c>
      <c r="N488" s="461">
        <f>N489+N491+N498</f>
        <v>0</v>
      </c>
      <c r="O488" s="461">
        <f>O489+O491+O498</f>
        <v>0</v>
      </c>
      <c r="P488" s="461">
        <f>P489+P491+P498</f>
        <v>0</v>
      </c>
      <c r="Q488" s="461">
        <f>Q489+Q491+Q498</f>
        <v>2.4043330000000003</v>
      </c>
      <c r="R488" s="461" t="e">
        <f>R489+R491+R498</f>
        <v>#DIV/0!</v>
      </c>
      <c r="S488" s="461">
        <f>S489+S491+S498</f>
        <v>0</v>
      </c>
      <c r="T488" s="461">
        <f>T489+T491+T498</f>
        <v>0</v>
      </c>
      <c r="U488" s="461">
        <f>U489+U491+U498</f>
        <v>0</v>
      </c>
      <c r="V488" s="461">
        <f>V489+V491+V498</f>
        <v>0</v>
      </c>
      <c r="W488" s="461">
        <f>W489+W491+W498</f>
        <v>0</v>
      </c>
      <c r="X488" s="461">
        <f>X489+X491+X498</f>
        <v>0</v>
      </c>
      <c r="Y488" s="461">
        <f>Y489+Y491+Y498</f>
        <v>0</v>
      </c>
      <c r="Z488" s="461">
        <f>Z489+Z491+Z498</f>
        <v>0</v>
      </c>
      <c r="AA488" s="461">
        <f>AA489+AA491+AA498</f>
        <v>0</v>
      </c>
      <c r="AB488" s="461">
        <f>AB489+AB491+AB498</f>
        <v>0</v>
      </c>
      <c r="AC488" s="461">
        <f>AC489+AC491+AC498</f>
        <v>0</v>
      </c>
      <c r="AD488" s="461">
        <f>AD489+AD491+AD498</f>
        <v>0</v>
      </c>
      <c r="AE488" s="461">
        <f>AE489+AE491+AE498</f>
        <v>0</v>
      </c>
      <c r="AF488" s="461">
        <f>AF489+AF491+AF498</f>
        <v>10.865658</v>
      </c>
      <c r="AG488" s="461">
        <f>AG489+AG491+AG498</f>
        <v>0</v>
      </c>
      <c r="AH488" s="461" t="e">
        <f>AH489+AH491+AH498</f>
        <v>#DIV/0!</v>
      </c>
      <c r="AI488" s="461"/>
      <c r="AJ488" s="461">
        <f>AJ489+AJ491+AJ498</f>
        <v>0</v>
      </c>
      <c r="AK488" s="461">
        <f>AK489+AK491+AK498</f>
        <v>0</v>
      </c>
      <c r="AL488" s="461">
        <f>AL489+AL491+AL498</f>
        <v>0</v>
      </c>
      <c r="AM488" s="461">
        <f>AM489+AM491+AM498</f>
        <v>0</v>
      </c>
      <c r="AN488" s="461">
        <f>AN489+AN491+AN498</f>
        <v>0</v>
      </c>
      <c r="AO488" s="461">
        <f>AO489+AO491+AO498</f>
        <v>0</v>
      </c>
      <c r="AP488" s="461">
        <f>AP489+AP491+AP498</f>
        <v>0</v>
      </c>
      <c r="AQ488" s="461">
        <f>AQ489+AQ491+AQ498</f>
        <v>0</v>
      </c>
      <c r="AR488" s="461">
        <f>AR489+AR491+AR498</f>
        <v>0</v>
      </c>
      <c r="AS488" s="461">
        <f>AS489+AS491+AS498</f>
        <v>0</v>
      </c>
      <c r="AT488" s="461">
        <f>AT489+AT491+AT498</f>
        <v>0</v>
      </c>
      <c r="AU488" s="461">
        <f>AU489+AU491+AU498</f>
        <v>0</v>
      </c>
      <c r="AV488" s="461">
        <f t="shared" si="329"/>
        <v>0</v>
      </c>
      <c r="AW488" s="461" t="e">
        <f t="shared" si="330"/>
        <v>#DIV/0!</v>
      </c>
      <c r="AX488" s="461">
        <f>AX489+AX491+AX498</f>
        <v>0</v>
      </c>
      <c r="AY488" s="461">
        <f>AY489+AY491+AY498</f>
        <v>0</v>
      </c>
      <c r="AZ488" s="461">
        <f>AZ489+AZ491+AZ498</f>
        <v>0</v>
      </c>
      <c r="BA488" s="461">
        <f>BA489+BA491+BA498</f>
        <v>0</v>
      </c>
      <c r="BB488" s="461">
        <f>BB489+BB491+BB498</f>
        <v>0</v>
      </c>
      <c r="BC488" s="461">
        <f>BC489+BC491+BC498</f>
        <v>0</v>
      </c>
      <c r="BD488" s="461">
        <f>BD489+BD491+BD498</f>
        <v>0</v>
      </c>
      <c r="BE488" s="461">
        <f>BE489+BE491+BE498</f>
        <v>0</v>
      </c>
      <c r="BF488" s="461">
        <f>BF489+BF491+BF498</f>
        <v>0</v>
      </c>
      <c r="BG488" s="461">
        <f>BG489+BG491+BG498</f>
        <v>0</v>
      </c>
      <c r="BH488" s="461">
        <f>BH489+BH491+BH498</f>
        <v>0</v>
      </c>
      <c r="BI488" s="461">
        <f>BI489+BI491+BI498</f>
        <v>0</v>
      </c>
      <c r="BJ488" s="461">
        <f>BJ489+BJ491+BJ498</f>
        <v>0</v>
      </c>
      <c r="BK488" s="461">
        <f>BK489+BK491+BK498</f>
        <v>0</v>
      </c>
      <c r="BL488" s="461">
        <f>BL489+BL491+BL498</f>
        <v>0</v>
      </c>
      <c r="BM488" s="461">
        <f>BM489+BM491+BM498</f>
        <v>0</v>
      </c>
      <c r="BN488" s="461">
        <f>BN489+BN491+BN498</f>
        <v>0</v>
      </c>
      <c r="BO488" s="461">
        <f>BO489+BO491+BO498</f>
        <v>0</v>
      </c>
      <c r="BP488" s="461">
        <f>BP489+BP491+BP498</f>
        <v>0</v>
      </c>
      <c r="BQ488" s="461">
        <f>BQ489+BQ491+BQ498</f>
        <v>0</v>
      </c>
      <c r="BR488" s="287"/>
      <c r="BS488" s="287"/>
      <c r="BT488" s="287"/>
      <c r="BU488" s="287"/>
      <c r="BV488" s="287"/>
      <c r="BW488" s="287"/>
      <c r="BX488" s="287"/>
      <c r="BY488" s="287"/>
    </row>
    <row r="489" spans="1:77" x14ac:dyDescent="0.25">
      <c r="A489" s="257">
        <v>1</v>
      </c>
      <c r="B489" s="289" t="s">
        <v>46</v>
      </c>
      <c r="C489" s="604"/>
      <c r="D489" s="204">
        <f>SUM(D490:D490)</f>
        <v>0.27436769999999999</v>
      </c>
      <c r="E489" s="204">
        <f>SUM(E490:E490)</f>
        <v>5.3775999999999997E-2</v>
      </c>
      <c r="F489" s="204">
        <f>SUM(F490:F490)</f>
        <v>0</v>
      </c>
      <c r="G489" s="204">
        <f>SUM(G490:G490)</f>
        <v>5.3775999999999997E-2</v>
      </c>
      <c r="H489" s="204">
        <f>SUM(H490:H490)</f>
        <v>0</v>
      </c>
      <c r="I489" s="204">
        <f>SUM(I490:I490)</f>
        <v>5.3775999999999997E-2</v>
      </c>
      <c r="J489" s="204">
        <f>SUM(J490:J490)</f>
        <v>0</v>
      </c>
      <c r="K489" s="204">
        <f>SUM(K490:K490)</f>
        <v>0</v>
      </c>
      <c r="L489" s="204">
        <f>SUM(L490:L490)</f>
        <v>0</v>
      </c>
      <c r="M489" s="204">
        <f>SUM(M490:M490)</f>
        <v>0</v>
      </c>
      <c r="N489" s="204">
        <f>SUM(N490:N490)</f>
        <v>0</v>
      </c>
      <c r="O489" s="204">
        <f>SUM(O490:O490)</f>
        <v>0</v>
      </c>
      <c r="P489" s="204">
        <f>SUM(P490:P490)</f>
        <v>0</v>
      </c>
      <c r="Q489" s="204">
        <f>SUM(Q490:Q490)</f>
        <v>5.3775999999999997E-2</v>
      </c>
      <c r="R489" s="204" t="e">
        <f>SUM(R490:R490)</f>
        <v>#DIV/0!</v>
      </c>
      <c r="S489" s="204">
        <f>SUM(S490:S490)</f>
        <v>0</v>
      </c>
      <c r="T489" s="204">
        <f>SUM(T490:T490)</f>
        <v>0</v>
      </c>
      <c r="U489" s="204">
        <f>SUM(U490:U490)</f>
        <v>0</v>
      </c>
      <c r="V489" s="204">
        <f>SUM(V490:V490)</f>
        <v>0</v>
      </c>
      <c r="W489" s="204">
        <f>SUM(W490:W490)</f>
        <v>0</v>
      </c>
      <c r="X489" s="204">
        <f>SUM(X490:X490)</f>
        <v>0</v>
      </c>
      <c r="Y489" s="204">
        <f>SUM(Y490:Y490)</f>
        <v>0</v>
      </c>
      <c r="Z489" s="204">
        <f>SUM(Z490:Z490)</f>
        <v>0</v>
      </c>
      <c r="AA489" s="204">
        <f>SUM(AA490:AA490)</f>
        <v>0</v>
      </c>
      <c r="AB489" s="204">
        <f>SUM(AB490:AB490)</f>
        <v>0</v>
      </c>
      <c r="AC489" s="204">
        <f>SUM(AC490:AC490)</f>
        <v>0</v>
      </c>
      <c r="AD489" s="204">
        <f>SUM(AD490:AD490)</f>
        <v>0</v>
      </c>
      <c r="AE489" s="204">
        <f>SUM(AE490:AE490)</f>
        <v>0</v>
      </c>
      <c r="AF489" s="204">
        <f>SUM(AF490:AF490)</f>
        <v>0.232515</v>
      </c>
      <c r="AG489" s="204">
        <f>SUM(AG490:AG490)</f>
        <v>0</v>
      </c>
      <c r="AH489" s="204" t="e">
        <f>SUM(AH490:AH490)</f>
        <v>#DIV/0!</v>
      </c>
      <c r="AI489" s="204"/>
      <c r="AJ489" s="204">
        <f>SUM(AJ490:AJ490)</f>
        <v>0</v>
      </c>
      <c r="AK489" s="204">
        <f>SUM(AK490:AK490)</f>
        <v>0</v>
      </c>
      <c r="AL489" s="204">
        <f>SUM(AL490:AL490)</f>
        <v>0</v>
      </c>
      <c r="AM489" s="204">
        <f>SUM(AM490:AM490)</f>
        <v>0</v>
      </c>
      <c r="AN489" s="204">
        <f>SUM(AN490:AN490)</f>
        <v>0</v>
      </c>
      <c r="AO489" s="204">
        <f>SUM(AO490:AO490)</f>
        <v>0</v>
      </c>
      <c r="AP489" s="204">
        <f>SUM(AP490:AP490)</f>
        <v>0</v>
      </c>
      <c r="AQ489" s="204">
        <f>SUM(AQ490:AQ490)</f>
        <v>0</v>
      </c>
      <c r="AR489" s="204">
        <f>SUM(AR490:AR490)</f>
        <v>0</v>
      </c>
      <c r="AS489" s="204">
        <f>SUM(AS490:AS490)</f>
        <v>0</v>
      </c>
      <c r="AT489" s="204">
        <f>SUM(AT490:AT490)</f>
        <v>0</v>
      </c>
      <c r="AU489" s="204">
        <f>SUM(AU490:AU490)</f>
        <v>0</v>
      </c>
      <c r="AV489" s="204">
        <f t="shared" si="329"/>
        <v>0</v>
      </c>
      <c r="AW489" s="204" t="e">
        <f t="shared" si="330"/>
        <v>#DIV/0!</v>
      </c>
      <c r="AX489" s="204">
        <f>SUM(AX490:AX490)</f>
        <v>0</v>
      </c>
      <c r="AY489" s="204">
        <f>SUM(AY490:AY490)</f>
        <v>0</v>
      </c>
      <c r="AZ489" s="204">
        <f>SUM(AZ490:AZ490)</f>
        <v>0</v>
      </c>
      <c r="BA489" s="204">
        <f>SUM(BA490:BA490)</f>
        <v>0</v>
      </c>
      <c r="BB489" s="204">
        <f>SUM(BB490:BB490)</f>
        <v>0</v>
      </c>
      <c r="BC489" s="204">
        <f>SUM(BC490:BC490)</f>
        <v>0</v>
      </c>
      <c r="BD489" s="204">
        <f>SUM(BD490:BD490)</f>
        <v>0</v>
      </c>
      <c r="BE489" s="204">
        <f>SUM(BE490:BE490)</f>
        <v>0</v>
      </c>
      <c r="BF489" s="204">
        <f>SUM(BF490:BF490)</f>
        <v>0</v>
      </c>
      <c r="BG489" s="204">
        <f>SUM(BG490:BG490)</f>
        <v>0</v>
      </c>
      <c r="BH489" s="204">
        <f>SUM(BH490:BH490)</f>
        <v>0</v>
      </c>
      <c r="BI489" s="204">
        <f>SUM(BI490:BI490)</f>
        <v>0</v>
      </c>
      <c r="BJ489" s="204">
        <f>SUM(BJ490:BJ490)</f>
        <v>0</v>
      </c>
      <c r="BK489" s="204">
        <f>SUM(BK490:BK490)</f>
        <v>0</v>
      </c>
      <c r="BL489" s="204">
        <f>SUM(BL490:BL490)</f>
        <v>0</v>
      </c>
      <c r="BM489" s="204">
        <f>SUM(BM490:BM490)</f>
        <v>0</v>
      </c>
      <c r="BN489" s="204">
        <f>SUM(BN490:BN490)</f>
        <v>0</v>
      </c>
      <c r="BO489" s="204">
        <f>SUM(BO490:BO490)</f>
        <v>0</v>
      </c>
      <c r="BP489" s="204">
        <f>SUM(BP490:BP490)</f>
        <v>0</v>
      </c>
      <c r="BQ489" s="204">
        <f>SUM(BQ490:BQ490)</f>
        <v>0</v>
      </c>
      <c r="BR489" s="287"/>
      <c r="BS489" s="287"/>
      <c r="BT489" s="287"/>
      <c r="BU489" s="287"/>
      <c r="BV489" s="287"/>
      <c r="BW489" s="287"/>
      <c r="BX489" s="287"/>
      <c r="BY489" s="287"/>
    </row>
    <row r="490" spans="1:77" ht="31.5" customHeight="1" x14ac:dyDescent="0.25">
      <c r="A490" s="363"/>
      <c r="B490" s="290" t="s">
        <v>453</v>
      </c>
      <c r="C490" s="31" t="s">
        <v>381</v>
      </c>
      <c r="D490" s="733">
        <v>0.27436769999999999</v>
      </c>
      <c r="E490" s="733">
        <f>I490</f>
        <v>5.3775999999999997E-2</v>
      </c>
      <c r="F490" s="148">
        <f t="shared" ref="F490" si="331">H490+J490+L490+N490</f>
        <v>0</v>
      </c>
      <c r="G490" s="148">
        <f>I490+K490+M490+O490</f>
        <v>5.3775999999999997E-2</v>
      </c>
      <c r="H490" s="733"/>
      <c r="I490" s="284">
        <v>5.3775999999999997E-2</v>
      </c>
      <c r="J490" s="733"/>
      <c r="K490" s="733"/>
      <c r="L490" s="733"/>
      <c r="M490" s="733"/>
      <c r="N490" s="733"/>
      <c r="O490" s="477"/>
      <c r="P490" s="148">
        <f t="shared" si="314"/>
        <v>0</v>
      </c>
      <c r="Q490" s="148">
        <f t="shared" si="325"/>
        <v>5.3775999999999997E-2</v>
      </c>
      <c r="R490" s="684" t="e">
        <f t="shared" si="326"/>
        <v>#DIV/0!</v>
      </c>
      <c r="S490" s="477"/>
      <c r="T490" s="477"/>
      <c r="U490" s="477"/>
      <c r="V490" s="478">
        <f t="shared" ref="V490" si="332">X490+Z490+AB490+AD490</f>
        <v>0</v>
      </c>
      <c r="W490" s="478">
        <f t="shared" ref="W490" si="333">Y490+AA490+AC490+AE490</f>
        <v>0</v>
      </c>
      <c r="X490" s="733"/>
      <c r="Y490" s="477"/>
      <c r="Z490" s="733"/>
      <c r="AA490" s="477"/>
      <c r="AB490" s="733"/>
      <c r="AC490" s="733"/>
      <c r="AD490" s="733"/>
      <c r="AE490" s="477"/>
      <c r="AF490" s="148">
        <f t="shared" ref="AF490" si="334">D490/1.18-U490-W490</f>
        <v>0.232515</v>
      </c>
      <c r="AG490" s="148">
        <f t="shared" si="327"/>
        <v>0</v>
      </c>
      <c r="AH490" s="684" t="e">
        <f t="shared" si="328"/>
        <v>#DIV/0!</v>
      </c>
      <c r="AI490" s="703"/>
      <c r="AJ490" s="212">
        <f t="shared" ref="AJ490" si="335">U490+W490-AM490</f>
        <v>0</v>
      </c>
      <c r="AK490" s="425"/>
      <c r="AL490" s="148">
        <f t="shared" ref="AL490" si="336">AN490+AP490+AR490+AT490</f>
        <v>0</v>
      </c>
      <c r="AM490" s="148">
        <f t="shared" ref="AM490" si="337">AO490+AQ490+AS490+AU490</f>
        <v>0</v>
      </c>
      <c r="AN490" s="733"/>
      <c r="AO490" s="477"/>
      <c r="AP490" s="733"/>
      <c r="AQ490" s="477"/>
      <c r="AR490" s="733"/>
      <c r="AS490" s="733"/>
      <c r="AT490" s="733"/>
      <c r="AU490" s="479"/>
      <c r="AV490" s="148">
        <f t="shared" si="329"/>
        <v>0</v>
      </c>
      <c r="AW490" s="283" t="e">
        <f t="shared" si="330"/>
        <v>#DIV/0!</v>
      </c>
      <c r="AX490" s="148">
        <f t="shared" ref="AX490" si="338">AZ490+BB490+BD490+BF490</f>
        <v>0</v>
      </c>
      <c r="AY490" s="148">
        <f t="shared" ref="AY490" si="339">BA490+BC490+BE490+BG490</f>
        <v>0</v>
      </c>
      <c r="AZ490" s="477"/>
      <c r="BA490" s="477"/>
      <c r="BB490" s="477"/>
      <c r="BC490" s="477"/>
      <c r="BD490" s="477"/>
      <c r="BE490" s="477"/>
      <c r="BF490" s="477"/>
      <c r="BG490" s="477"/>
      <c r="BH490" s="148">
        <f t="shared" ref="BH490" si="340">BJ490+BL490+BN490+BP490</f>
        <v>0</v>
      </c>
      <c r="BI490" s="148">
        <f t="shared" ref="BI490" si="341">BK490+BM490+BO490+BQ490</f>
        <v>0</v>
      </c>
      <c r="BJ490" s="733"/>
      <c r="BK490" s="733"/>
      <c r="BL490" s="733"/>
      <c r="BM490" s="477"/>
      <c r="BN490" s="733"/>
      <c r="BO490" s="733"/>
      <c r="BP490" s="733"/>
      <c r="BQ490" s="480"/>
      <c r="BR490" s="287"/>
      <c r="BS490" s="287"/>
      <c r="BT490" s="287"/>
      <c r="BU490" s="287"/>
      <c r="BV490" s="287"/>
      <c r="BW490" s="287"/>
      <c r="BX490" s="287"/>
      <c r="BY490" s="287"/>
    </row>
    <row r="491" spans="1:77" x14ac:dyDescent="0.25">
      <c r="A491" s="430">
        <v>2</v>
      </c>
      <c r="B491" s="251" t="s">
        <v>47</v>
      </c>
      <c r="C491" s="748"/>
      <c r="D491" s="437">
        <f t="shared" ref="D491" si="342">SUM(D492:D497)</f>
        <v>9.4809436399999996</v>
      </c>
      <c r="E491" s="437">
        <f t="shared" ref="E491" si="343">SUM(E492:E497)</f>
        <v>1.874412</v>
      </c>
      <c r="F491" s="437">
        <f t="shared" ref="F491" si="344">SUM(F492:F497)</f>
        <v>0</v>
      </c>
      <c r="G491" s="437">
        <f t="shared" ref="G491" si="345">SUM(G492:G497)</f>
        <v>1.874412</v>
      </c>
      <c r="H491" s="437">
        <f t="shared" ref="H491" si="346">SUM(H492:H497)</f>
        <v>0</v>
      </c>
      <c r="I491" s="437">
        <f t="shared" ref="I491" si="347">SUM(I492:I497)</f>
        <v>1.874412</v>
      </c>
      <c r="J491" s="437">
        <f t="shared" ref="J491" si="348">SUM(J492:J497)</f>
        <v>0</v>
      </c>
      <c r="K491" s="437">
        <f t="shared" ref="K491" si="349">SUM(K492:K497)</f>
        <v>0</v>
      </c>
      <c r="L491" s="437">
        <f t="shared" ref="L491" si="350">SUM(L492:L497)</f>
        <v>0</v>
      </c>
      <c r="M491" s="437">
        <f t="shared" ref="M491" si="351">SUM(M492:M497)</f>
        <v>0</v>
      </c>
      <c r="N491" s="437">
        <f t="shared" ref="N491" si="352">SUM(N492:N497)</f>
        <v>0</v>
      </c>
      <c r="O491" s="437">
        <f t="shared" ref="O491:AH491" si="353">SUM(O492:O497)</f>
        <v>0</v>
      </c>
      <c r="P491" s="437">
        <f t="shared" si="353"/>
        <v>0</v>
      </c>
      <c r="Q491" s="437">
        <f t="shared" si="353"/>
        <v>1.874412</v>
      </c>
      <c r="R491" s="437" t="e">
        <f t="shared" si="353"/>
        <v>#DIV/0!</v>
      </c>
      <c r="S491" s="437">
        <f t="shared" si="353"/>
        <v>0</v>
      </c>
      <c r="T491" s="437">
        <f t="shared" si="353"/>
        <v>0</v>
      </c>
      <c r="U491" s="437">
        <f t="shared" si="353"/>
        <v>0</v>
      </c>
      <c r="V491" s="437">
        <f t="shared" si="353"/>
        <v>0</v>
      </c>
      <c r="W491" s="437">
        <f t="shared" si="353"/>
        <v>0</v>
      </c>
      <c r="X491" s="437">
        <f t="shared" si="353"/>
        <v>0</v>
      </c>
      <c r="Y491" s="437">
        <f t="shared" si="353"/>
        <v>0</v>
      </c>
      <c r="Z491" s="437">
        <f t="shared" si="353"/>
        <v>0</v>
      </c>
      <c r="AA491" s="437">
        <f t="shared" si="353"/>
        <v>0</v>
      </c>
      <c r="AB491" s="437">
        <f t="shared" si="353"/>
        <v>0</v>
      </c>
      <c r="AC491" s="437">
        <f t="shared" si="353"/>
        <v>0</v>
      </c>
      <c r="AD491" s="437">
        <f t="shared" si="353"/>
        <v>0</v>
      </c>
      <c r="AE491" s="437">
        <f t="shared" si="353"/>
        <v>0</v>
      </c>
      <c r="AF491" s="437">
        <f t="shared" si="353"/>
        <v>8.0346980000000006</v>
      </c>
      <c r="AG491" s="437">
        <f t="shared" si="353"/>
        <v>0</v>
      </c>
      <c r="AH491" s="437" t="e">
        <f t="shared" si="353"/>
        <v>#DIV/0!</v>
      </c>
      <c r="AI491" s="437"/>
      <c r="AJ491" s="437">
        <f t="shared" ref="AJ491" si="354">SUM(AJ492:AJ497)</f>
        <v>0</v>
      </c>
      <c r="AK491" s="437">
        <f t="shared" ref="AK491" si="355">SUM(AK492:AK497)</f>
        <v>0</v>
      </c>
      <c r="AL491" s="437">
        <f t="shared" ref="AL491" si="356">SUM(AL492:AL497)</f>
        <v>0</v>
      </c>
      <c r="AM491" s="437">
        <f t="shared" ref="AM491" si="357">SUM(AM492:AM497)</f>
        <v>0</v>
      </c>
      <c r="AN491" s="437">
        <f t="shared" ref="AN491" si="358">SUM(AN492:AN497)</f>
        <v>0</v>
      </c>
      <c r="AO491" s="437">
        <f t="shared" ref="AO491" si="359">SUM(AO492:AO497)</f>
        <v>0</v>
      </c>
      <c r="AP491" s="437">
        <f t="shared" ref="AP491" si="360">SUM(AP492:AP497)</f>
        <v>0</v>
      </c>
      <c r="AQ491" s="437">
        <f t="shared" ref="AQ491" si="361">SUM(AQ492:AQ497)</f>
        <v>0</v>
      </c>
      <c r="AR491" s="437">
        <f t="shared" ref="AR491" si="362">SUM(AR492:AR497)</f>
        <v>0</v>
      </c>
      <c r="AS491" s="437">
        <f t="shared" ref="AS491" si="363">SUM(AS492:AS497)</f>
        <v>0</v>
      </c>
      <c r="AT491" s="437">
        <f t="shared" ref="AT491" si="364">SUM(AT492:AT497)</f>
        <v>0</v>
      </c>
      <c r="AU491" s="437">
        <f t="shared" ref="AU491" si="365">SUM(AU492:AU497)</f>
        <v>0</v>
      </c>
      <c r="AV491" s="437">
        <f t="shared" si="329"/>
        <v>0</v>
      </c>
      <c r="AW491" s="437" t="e">
        <f t="shared" si="330"/>
        <v>#DIV/0!</v>
      </c>
      <c r="AX491" s="437">
        <f t="shared" ref="AX491" si="366">SUM(AX492:AX497)</f>
        <v>0</v>
      </c>
      <c r="AY491" s="437">
        <f t="shared" ref="AY491" si="367">SUM(AY492:AY497)</f>
        <v>0</v>
      </c>
      <c r="AZ491" s="437">
        <f t="shared" ref="AZ491" si="368">SUM(AZ492:AZ497)</f>
        <v>0</v>
      </c>
      <c r="BA491" s="437">
        <f t="shared" ref="BA491" si="369">SUM(BA492:BA497)</f>
        <v>0</v>
      </c>
      <c r="BB491" s="437">
        <f t="shared" ref="BB491" si="370">SUM(BB492:BB497)</f>
        <v>0</v>
      </c>
      <c r="BC491" s="437">
        <f t="shared" ref="BC491" si="371">SUM(BC492:BC497)</f>
        <v>0</v>
      </c>
      <c r="BD491" s="437">
        <f t="shared" ref="BD491" si="372">SUM(BD492:BD497)</f>
        <v>0</v>
      </c>
      <c r="BE491" s="437">
        <f t="shared" ref="BE491" si="373">SUM(BE492:BE497)</f>
        <v>0</v>
      </c>
      <c r="BF491" s="437">
        <f t="shared" ref="BF491" si="374">SUM(BF492:BF497)</f>
        <v>0</v>
      </c>
      <c r="BG491" s="437">
        <f t="shared" ref="BG491" si="375">SUM(BG492:BG497)</f>
        <v>0</v>
      </c>
      <c r="BH491" s="437">
        <f t="shared" ref="BH491" si="376">SUM(BH492:BH497)</f>
        <v>0</v>
      </c>
      <c r="BI491" s="437">
        <f t="shared" ref="BI491" si="377">SUM(BI492:BI497)</f>
        <v>0</v>
      </c>
      <c r="BJ491" s="437">
        <f t="shared" ref="BJ491" si="378">SUM(BJ492:BJ497)</f>
        <v>0</v>
      </c>
      <c r="BK491" s="437">
        <f t="shared" ref="BK491" si="379">SUM(BK492:BK497)</f>
        <v>0</v>
      </c>
      <c r="BL491" s="437">
        <f t="shared" ref="BL491" si="380">SUM(BL492:BL497)</f>
        <v>0</v>
      </c>
      <c r="BM491" s="437">
        <f t="shared" ref="BM491" si="381">SUM(BM492:BM497)</f>
        <v>0</v>
      </c>
      <c r="BN491" s="437">
        <f t="shared" ref="BN491" si="382">SUM(BN492:BN497)</f>
        <v>0</v>
      </c>
      <c r="BO491" s="437">
        <f t="shared" ref="BO491" si="383">SUM(BO492:BO497)</f>
        <v>0</v>
      </c>
      <c r="BP491" s="437">
        <f t="shared" ref="BP491" si="384">SUM(BP492:BP497)</f>
        <v>0</v>
      </c>
      <c r="BQ491" s="437">
        <f t="shared" ref="BQ491" si="385">SUM(BQ492:BQ497)</f>
        <v>0</v>
      </c>
      <c r="BR491" s="287"/>
      <c r="BS491" s="287"/>
      <c r="BT491" s="287"/>
      <c r="BU491" s="287"/>
      <c r="BV491" s="287"/>
      <c r="BW491" s="287"/>
      <c r="BX491" s="287"/>
      <c r="BY491" s="287"/>
    </row>
    <row r="492" spans="1:77" ht="31.5" x14ac:dyDescent="0.25">
      <c r="A492" s="672">
        <v>1</v>
      </c>
      <c r="B492" s="734" t="s">
        <v>383</v>
      </c>
      <c r="C492" s="31" t="s">
        <v>381</v>
      </c>
      <c r="D492" s="284">
        <v>1.5582844</v>
      </c>
      <c r="E492" s="284">
        <f t="shared" ref="E492:E497" si="386">I492</f>
        <v>0.30978699999999998</v>
      </c>
      <c r="F492" s="148">
        <f t="shared" si="312"/>
        <v>0</v>
      </c>
      <c r="G492" s="148">
        <f t="shared" si="313"/>
        <v>0.30978699999999998</v>
      </c>
      <c r="H492" s="284"/>
      <c r="I492" s="284">
        <v>0.30978699999999998</v>
      </c>
      <c r="J492" s="284"/>
      <c r="K492" s="284"/>
      <c r="L492" s="284"/>
      <c r="M492" s="284"/>
      <c r="N492" s="284"/>
      <c r="O492" s="281"/>
      <c r="P492" s="148">
        <f t="shared" si="314"/>
        <v>0</v>
      </c>
      <c r="Q492" s="148">
        <f t="shared" si="325"/>
        <v>0.30978699999999998</v>
      </c>
      <c r="R492" s="684" t="e">
        <f t="shared" si="326"/>
        <v>#DIV/0!</v>
      </c>
      <c r="S492" s="281"/>
      <c r="T492" s="281"/>
      <c r="U492" s="281"/>
      <c r="V492" s="148">
        <f t="shared" si="315"/>
        <v>0</v>
      </c>
      <c r="W492" s="148">
        <f t="shared" si="316"/>
        <v>0</v>
      </c>
      <c r="X492" s="284"/>
      <c r="Y492" s="281"/>
      <c r="Z492" s="284"/>
      <c r="AA492" s="281"/>
      <c r="AB492" s="284"/>
      <c r="AC492" s="284"/>
      <c r="AD492" s="284"/>
      <c r="AE492" s="281"/>
      <c r="AF492" s="148">
        <f t="shared" si="317"/>
        <v>1.3205800000000001</v>
      </c>
      <c r="AG492" s="148">
        <f t="shared" si="327"/>
        <v>0</v>
      </c>
      <c r="AH492" s="684" t="e">
        <f t="shared" si="328"/>
        <v>#DIV/0!</v>
      </c>
      <c r="AI492" s="700"/>
      <c r="AJ492" s="212">
        <f t="shared" si="318"/>
        <v>0</v>
      </c>
      <c r="AK492" s="425"/>
      <c r="AL492" s="148">
        <f t="shared" si="319"/>
        <v>0</v>
      </c>
      <c r="AM492" s="148">
        <f t="shared" si="320"/>
        <v>0</v>
      </c>
      <c r="AN492" s="284"/>
      <c r="AO492" s="284"/>
      <c r="AP492" s="284"/>
      <c r="AQ492" s="281"/>
      <c r="AR492" s="284"/>
      <c r="AS492" s="284"/>
      <c r="AT492" s="284"/>
      <c r="AU492" s="281"/>
      <c r="AV492" s="148">
        <f t="shared" si="329"/>
        <v>0</v>
      </c>
      <c r="AW492" s="283" t="e">
        <f t="shared" si="330"/>
        <v>#DIV/0!</v>
      </c>
      <c r="AX492" s="148">
        <f t="shared" si="321"/>
        <v>0</v>
      </c>
      <c r="AY492" s="148">
        <f t="shared" si="322"/>
        <v>0</v>
      </c>
      <c r="AZ492" s="281"/>
      <c r="BA492" s="281"/>
      <c r="BB492" s="281"/>
      <c r="BC492" s="281"/>
      <c r="BD492" s="281"/>
      <c r="BE492" s="281"/>
      <c r="BF492" s="281"/>
      <c r="BG492" s="281"/>
      <c r="BH492" s="148">
        <f t="shared" si="323"/>
        <v>0</v>
      </c>
      <c r="BI492" s="148">
        <f t="shared" si="324"/>
        <v>0</v>
      </c>
      <c r="BJ492" s="284"/>
      <c r="BK492" s="284"/>
      <c r="BL492" s="284"/>
      <c r="BM492" s="281"/>
      <c r="BN492" s="284"/>
      <c r="BO492" s="284"/>
      <c r="BP492" s="284"/>
      <c r="BQ492" s="403"/>
      <c r="BR492" s="287"/>
      <c r="BS492" s="287"/>
      <c r="BT492" s="287"/>
      <c r="BU492" s="287"/>
      <c r="BV492" s="287"/>
      <c r="BW492" s="287"/>
      <c r="BX492" s="287"/>
      <c r="BY492" s="287"/>
    </row>
    <row r="493" spans="1:77" ht="31.5" x14ac:dyDescent="0.25">
      <c r="A493" s="672">
        <f>A492+1</f>
        <v>2</v>
      </c>
      <c r="B493" s="734" t="s">
        <v>384</v>
      </c>
      <c r="C493" s="31" t="s">
        <v>381</v>
      </c>
      <c r="D493" s="284">
        <v>1.9630432799999999</v>
      </c>
      <c r="E493" s="284">
        <f t="shared" si="386"/>
        <v>0.39025300000000002</v>
      </c>
      <c r="F493" s="148">
        <f t="shared" ref="F493:F497" si="387">H493+J493+L493+N493</f>
        <v>0</v>
      </c>
      <c r="G493" s="148">
        <f t="shared" ref="G493:G497" si="388">I493+K493+M493+O493</f>
        <v>0.39025300000000002</v>
      </c>
      <c r="H493" s="284"/>
      <c r="I493" s="284">
        <v>0.39025300000000002</v>
      </c>
      <c r="J493" s="284"/>
      <c r="K493" s="284"/>
      <c r="L493" s="284"/>
      <c r="M493" s="284"/>
      <c r="N493" s="284"/>
      <c r="O493" s="281"/>
      <c r="P493" s="148">
        <f t="shared" si="314"/>
        <v>0</v>
      </c>
      <c r="Q493" s="148">
        <f>I493-H493</f>
        <v>0.39025300000000002</v>
      </c>
      <c r="R493" s="684" t="e">
        <f t="shared" si="326"/>
        <v>#DIV/0!</v>
      </c>
      <c r="S493" s="281"/>
      <c r="T493" s="281"/>
      <c r="U493" s="281"/>
      <c r="V493" s="148">
        <f t="shared" ref="V493:V497" si="389">X493+Z493+AB493+AD493</f>
        <v>0</v>
      </c>
      <c r="W493" s="148">
        <f t="shared" ref="W493:W497" si="390">Y493+AA493+AC493+AE493</f>
        <v>0</v>
      </c>
      <c r="X493" s="284"/>
      <c r="Y493" s="281"/>
      <c r="Z493" s="284"/>
      <c r="AA493" s="281"/>
      <c r="AB493" s="284"/>
      <c r="AC493" s="284"/>
      <c r="AD493" s="284"/>
      <c r="AE493" s="281"/>
      <c r="AF493" s="148">
        <f t="shared" ref="AF493:AF497" si="391">D493/1.18-U493-W493</f>
        <v>1.6635960000000001</v>
      </c>
      <c r="AG493" s="148">
        <f t="shared" si="327"/>
        <v>0</v>
      </c>
      <c r="AH493" s="684" t="e">
        <f t="shared" si="328"/>
        <v>#DIV/0!</v>
      </c>
      <c r="AI493" s="700"/>
      <c r="AJ493" s="212">
        <f t="shared" ref="AJ493:AJ497" si="392">U493+W493-AM493</f>
        <v>0</v>
      </c>
      <c r="AK493" s="425"/>
      <c r="AL493" s="148">
        <f t="shared" ref="AL493:AL497" si="393">AN493+AP493+AR493+AT493</f>
        <v>0</v>
      </c>
      <c r="AM493" s="148">
        <f t="shared" ref="AM493:AM497" si="394">AO493+AQ493+AS493+AU493</f>
        <v>0</v>
      </c>
      <c r="AN493" s="284"/>
      <c r="AO493" s="284"/>
      <c r="AP493" s="284"/>
      <c r="AQ493" s="281"/>
      <c r="AR493" s="284"/>
      <c r="AS493" s="284"/>
      <c r="AT493" s="284"/>
      <c r="AU493" s="281"/>
      <c r="AV493" s="148">
        <f t="shared" si="329"/>
        <v>0</v>
      </c>
      <c r="AW493" s="283" t="e">
        <f t="shared" si="330"/>
        <v>#DIV/0!</v>
      </c>
      <c r="AX493" s="148">
        <f t="shared" ref="AX493:AX497" si="395">AZ493+BB493+BD493+BF493</f>
        <v>0</v>
      </c>
      <c r="AY493" s="148">
        <f t="shared" ref="AY493:AY497" si="396">BA493+BC493+BE493+BG493</f>
        <v>0</v>
      </c>
      <c r="AZ493" s="281"/>
      <c r="BA493" s="281"/>
      <c r="BB493" s="281"/>
      <c r="BC493" s="281"/>
      <c r="BD493" s="281"/>
      <c r="BE493" s="281"/>
      <c r="BF493" s="281"/>
      <c r="BG493" s="281"/>
      <c r="BH493" s="148">
        <f t="shared" ref="BH493:BH497" si="397">BJ493+BL493+BN493+BP493</f>
        <v>0</v>
      </c>
      <c r="BI493" s="148">
        <f t="shared" ref="BI493:BI497" si="398">BK493+BM493+BO493+BQ493</f>
        <v>0</v>
      </c>
      <c r="BJ493" s="284"/>
      <c r="BK493" s="284"/>
      <c r="BL493" s="284"/>
      <c r="BM493" s="281"/>
      <c r="BN493" s="284"/>
      <c r="BO493" s="284"/>
      <c r="BP493" s="284"/>
      <c r="BQ493" s="403"/>
      <c r="BR493" s="287"/>
      <c r="BS493" s="287"/>
      <c r="BT493" s="287"/>
      <c r="BU493" s="287"/>
      <c r="BV493" s="287"/>
      <c r="BW493" s="287"/>
      <c r="BX493" s="287"/>
      <c r="BY493" s="287"/>
    </row>
    <row r="494" spans="1:77" ht="31.5" x14ac:dyDescent="0.25">
      <c r="A494" s="672">
        <f t="shared" ref="A494:A497" si="399">A493+1</f>
        <v>3</v>
      </c>
      <c r="B494" s="734" t="s">
        <v>385</v>
      </c>
      <c r="C494" s="31" t="s">
        <v>381</v>
      </c>
      <c r="D494" s="284">
        <v>0.93458477999999989</v>
      </c>
      <c r="E494" s="284">
        <f t="shared" si="386"/>
        <v>0.18684400000000001</v>
      </c>
      <c r="F494" s="148">
        <f t="shared" si="387"/>
        <v>0</v>
      </c>
      <c r="G494" s="148">
        <f t="shared" si="388"/>
        <v>0.18684400000000001</v>
      </c>
      <c r="H494" s="284"/>
      <c r="I494" s="284">
        <v>0.18684400000000001</v>
      </c>
      <c r="J494" s="284"/>
      <c r="K494" s="284"/>
      <c r="L494" s="284"/>
      <c r="M494" s="284"/>
      <c r="N494" s="284"/>
      <c r="O494" s="281"/>
      <c r="P494" s="148">
        <f t="shared" si="314"/>
        <v>0</v>
      </c>
      <c r="Q494" s="148">
        <f t="shared" si="325"/>
        <v>0.18684400000000001</v>
      </c>
      <c r="R494" s="684" t="e">
        <f t="shared" si="326"/>
        <v>#DIV/0!</v>
      </c>
      <c r="S494" s="281"/>
      <c r="T494" s="281"/>
      <c r="U494" s="281"/>
      <c r="V494" s="148">
        <f t="shared" si="389"/>
        <v>0</v>
      </c>
      <c r="W494" s="148">
        <f t="shared" si="390"/>
        <v>0</v>
      </c>
      <c r="X494" s="284"/>
      <c r="Y494" s="281"/>
      <c r="Z494" s="284"/>
      <c r="AA494" s="281"/>
      <c r="AB494" s="284"/>
      <c r="AC494" s="284"/>
      <c r="AD494" s="284"/>
      <c r="AE494" s="281"/>
      <c r="AF494" s="148">
        <f t="shared" si="391"/>
        <v>0.79202099999999998</v>
      </c>
      <c r="AG494" s="148">
        <f t="shared" si="327"/>
        <v>0</v>
      </c>
      <c r="AH494" s="684" t="e">
        <f t="shared" si="328"/>
        <v>#DIV/0!</v>
      </c>
      <c r="AI494" s="700"/>
      <c r="AJ494" s="212">
        <f t="shared" si="392"/>
        <v>0</v>
      </c>
      <c r="AK494" s="425"/>
      <c r="AL494" s="148">
        <f t="shared" si="393"/>
        <v>0</v>
      </c>
      <c r="AM494" s="148">
        <f t="shared" si="394"/>
        <v>0</v>
      </c>
      <c r="AN494" s="284"/>
      <c r="AO494" s="284"/>
      <c r="AP494" s="284"/>
      <c r="AQ494" s="281"/>
      <c r="AR494" s="284"/>
      <c r="AS494" s="284"/>
      <c r="AT494" s="284"/>
      <c r="AU494" s="281"/>
      <c r="AV494" s="148">
        <f t="shared" si="329"/>
        <v>0</v>
      </c>
      <c r="AW494" s="283" t="e">
        <f t="shared" si="330"/>
        <v>#DIV/0!</v>
      </c>
      <c r="AX494" s="148">
        <f t="shared" si="395"/>
        <v>0</v>
      </c>
      <c r="AY494" s="148">
        <f t="shared" si="396"/>
        <v>0</v>
      </c>
      <c r="AZ494" s="281"/>
      <c r="BA494" s="281"/>
      <c r="BB494" s="281"/>
      <c r="BC494" s="281"/>
      <c r="BD494" s="281"/>
      <c r="BE494" s="281"/>
      <c r="BF494" s="281"/>
      <c r="BG494" s="281"/>
      <c r="BH494" s="148">
        <f t="shared" si="397"/>
        <v>0</v>
      </c>
      <c r="BI494" s="148">
        <f t="shared" si="398"/>
        <v>0</v>
      </c>
      <c r="BJ494" s="284"/>
      <c r="BK494" s="284"/>
      <c r="BL494" s="284"/>
      <c r="BM494" s="281"/>
      <c r="BN494" s="284"/>
      <c r="BO494" s="284"/>
      <c r="BP494" s="284"/>
      <c r="BQ494" s="403"/>
      <c r="BR494" s="287"/>
      <c r="BS494" s="287"/>
      <c r="BT494" s="287"/>
      <c r="BU494" s="287"/>
      <c r="BV494" s="287"/>
      <c r="BW494" s="287"/>
      <c r="BX494" s="287"/>
      <c r="BY494" s="287"/>
    </row>
    <row r="495" spans="1:77" x14ac:dyDescent="0.25">
      <c r="A495" s="672">
        <f t="shared" si="399"/>
        <v>4</v>
      </c>
      <c r="B495" s="32" t="s">
        <v>451</v>
      </c>
      <c r="C495" s="31" t="s">
        <v>381</v>
      </c>
      <c r="D495" s="284">
        <v>0.22060926</v>
      </c>
      <c r="E495" s="284">
        <f t="shared" si="386"/>
        <v>4.3857E-2</v>
      </c>
      <c r="F495" s="148">
        <f t="shared" si="387"/>
        <v>0</v>
      </c>
      <c r="G495" s="148">
        <f t="shared" si="388"/>
        <v>4.3857E-2</v>
      </c>
      <c r="H495" s="284"/>
      <c r="I495" s="284">
        <v>4.3857E-2</v>
      </c>
      <c r="J495" s="284"/>
      <c r="K495" s="284"/>
      <c r="L495" s="284"/>
      <c r="M495" s="284"/>
      <c r="N495" s="284"/>
      <c r="O495" s="281"/>
      <c r="P495" s="148">
        <f t="shared" si="314"/>
        <v>0</v>
      </c>
      <c r="Q495" s="148">
        <f t="shared" si="325"/>
        <v>4.3857E-2</v>
      </c>
      <c r="R495" s="684" t="e">
        <f t="shared" si="326"/>
        <v>#DIV/0!</v>
      </c>
      <c r="S495" s="281"/>
      <c r="T495" s="281"/>
      <c r="U495" s="281"/>
      <c r="V495" s="148">
        <f t="shared" si="389"/>
        <v>0</v>
      </c>
      <c r="W495" s="148">
        <f t="shared" si="390"/>
        <v>0</v>
      </c>
      <c r="X495" s="284"/>
      <c r="Y495" s="281"/>
      <c r="Z495" s="284"/>
      <c r="AA495" s="281"/>
      <c r="AB495" s="284"/>
      <c r="AC495" s="284"/>
      <c r="AD495" s="284"/>
      <c r="AE495" s="281"/>
      <c r="AF495" s="148">
        <f t="shared" si="391"/>
        <v>0.18695700000000001</v>
      </c>
      <c r="AG495" s="148">
        <f t="shared" si="327"/>
        <v>0</v>
      </c>
      <c r="AH495" s="684" t="e">
        <f t="shared" si="328"/>
        <v>#DIV/0!</v>
      </c>
      <c r="AI495" s="700"/>
      <c r="AJ495" s="212">
        <f t="shared" si="392"/>
        <v>0</v>
      </c>
      <c r="AK495" s="425"/>
      <c r="AL495" s="148">
        <f t="shared" si="393"/>
        <v>0</v>
      </c>
      <c r="AM495" s="148">
        <f t="shared" si="394"/>
        <v>0</v>
      </c>
      <c r="AN495" s="284"/>
      <c r="AO495" s="284"/>
      <c r="AP495" s="284"/>
      <c r="AQ495" s="281"/>
      <c r="AR495" s="284"/>
      <c r="AS495" s="284"/>
      <c r="AT495" s="284"/>
      <c r="AU495" s="281"/>
      <c r="AV495" s="148">
        <f t="shared" si="329"/>
        <v>0</v>
      </c>
      <c r="AW495" s="283" t="e">
        <f t="shared" si="330"/>
        <v>#DIV/0!</v>
      </c>
      <c r="AX495" s="148">
        <f t="shared" si="395"/>
        <v>0</v>
      </c>
      <c r="AY495" s="148">
        <f t="shared" si="396"/>
        <v>0</v>
      </c>
      <c r="AZ495" s="281"/>
      <c r="BA495" s="281"/>
      <c r="BB495" s="281"/>
      <c r="BC495" s="281"/>
      <c r="BD495" s="281"/>
      <c r="BE495" s="281"/>
      <c r="BF495" s="281"/>
      <c r="BG495" s="281"/>
      <c r="BH495" s="148">
        <f t="shared" si="397"/>
        <v>0</v>
      </c>
      <c r="BI495" s="148">
        <f t="shared" si="398"/>
        <v>0</v>
      </c>
      <c r="BJ495" s="284"/>
      <c r="BK495" s="284"/>
      <c r="BL495" s="284"/>
      <c r="BM495" s="281"/>
      <c r="BN495" s="284"/>
      <c r="BO495" s="284"/>
      <c r="BP495" s="284"/>
      <c r="BQ495" s="403"/>
      <c r="BR495" s="287"/>
      <c r="BS495" s="287"/>
      <c r="BT495" s="287"/>
      <c r="BU495" s="287"/>
      <c r="BV495" s="287"/>
      <c r="BW495" s="287"/>
      <c r="BX495" s="287"/>
      <c r="BY495" s="287"/>
    </row>
    <row r="496" spans="1:77" x14ac:dyDescent="0.25">
      <c r="A496" s="672">
        <f t="shared" si="399"/>
        <v>5</v>
      </c>
      <c r="B496" s="32" t="s">
        <v>452</v>
      </c>
      <c r="C496" s="31" t="s">
        <v>381</v>
      </c>
      <c r="D496" s="284">
        <v>0.19766651999999998</v>
      </c>
      <c r="E496" s="284">
        <f t="shared" si="386"/>
        <v>3.9308999999999997E-2</v>
      </c>
      <c r="F496" s="148">
        <f t="shared" si="387"/>
        <v>0</v>
      </c>
      <c r="G496" s="148">
        <f t="shared" si="388"/>
        <v>3.9308999999999997E-2</v>
      </c>
      <c r="H496" s="284"/>
      <c r="I496" s="284">
        <v>3.9308999999999997E-2</v>
      </c>
      <c r="J496" s="284"/>
      <c r="K496" s="284"/>
      <c r="L496" s="284"/>
      <c r="M496" s="284"/>
      <c r="N496" s="284"/>
      <c r="O496" s="281"/>
      <c r="P496" s="148">
        <f t="shared" si="314"/>
        <v>0</v>
      </c>
      <c r="Q496" s="148">
        <f t="shared" si="325"/>
        <v>3.9308999999999997E-2</v>
      </c>
      <c r="R496" s="684" t="e">
        <f t="shared" si="326"/>
        <v>#DIV/0!</v>
      </c>
      <c r="S496" s="281"/>
      <c r="T496" s="281"/>
      <c r="U496" s="281"/>
      <c r="V496" s="148">
        <f t="shared" si="389"/>
        <v>0</v>
      </c>
      <c r="W496" s="148">
        <f t="shared" si="390"/>
        <v>0</v>
      </c>
      <c r="X496" s="284"/>
      <c r="Y496" s="281"/>
      <c r="Z496" s="284"/>
      <c r="AA496" s="281"/>
      <c r="AB496" s="284"/>
      <c r="AC496" s="284"/>
      <c r="AD496" s="284"/>
      <c r="AE496" s="281"/>
      <c r="AF496" s="148">
        <f t="shared" si="391"/>
        <v>0.167514</v>
      </c>
      <c r="AG496" s="148">
        <f t="shared" si="327"/>
        <v>0</v>
      </c>
      <c r="AH496" s="684" t="e">
        <f t="shared" si="328"/>
        <v>#DIV/0!</v>
      </c>
      <c r="AI496" s="700"/>
      <c r="AJ496" s="212">
        <f t="shared" si="392"/>
        <v>0</v>
      </c>
      <c r="AK496" s="425"/>
      <c r="AL496" s="148">
        <f t="shared" si="393"/>
        <v>0</v>
      </c>
      <c r="AM496" s="148">
        <f t="shared" si="394"/>
        <v>0</v>
      </c>
      <c r="AN496" s="284"/>
      <c r="AO496" s="284"/>
      <c r="AP496" s="284"/>
      <c r="AQ496" s="281"/>
      <c r="AR496" s="284"/>
      <c r="AS496" s="284"/>
      <c r="AT496" s="284"/>
      <c r="AU496" s="281"/>
      <c r="AV496" s="148">
        <f t="shared" si="329"/>
        <v>0</v>
      </c>
      <c r="AW496" s="283" t="e">
        <f t="shared" si="330"/>
        <v>#DIV/0!</v>
      </c>
      <c r="AX496" s="148">
        <f t="shared" si="395"/>
        <v>0</v>
      </c>
      <c r="AY496" s="148">
        <f t="shared" si="396"/>
        <v>0</v>
      </c>
      <c r="AZ496" s="281"/>
      <c r="BA496" s="281"/>
      <c r="BB496" s="281"/>
      <c r="BC496" s="281"/>
      <c r="BD496" s="281"/>
      <c r="BE496" s="281"/>
      <c r="BF496" s="281"/>
      <c r="BG496" s="281"/>
      <c r="BH496" s="148">
        <f t="shared" si="397"/>
        <v>0</v>
      </c>
      <c r="BI496" s="148">
        <f t="shared" si="398"/>
        <v>0</v>
      </c>
      <c r="BJ496" s="284"/>
      <c r="BK496" s="284"/>
      <c r="BL496" s="284"/>
      <c r="BM496" s="281"/>
      <c r="BN496" s="284"/>
      <c r="BO496" s="284"/>
      <c r="BP496" s="284"/>
      <c r="BQ496" s="403"/>
      <c r="BR496" s="287"/>
      <c r="BS496" s="287"/>
      <c r="BT496" s="287"/>
      <c r="BU496" s="287"/>
      <c r="BV496" s="287"/>
      <c r="BW496" s="287"/>
      <c r="BX496" s="287"/>
      <c r="BY496" s="287"/>
    </row>
    <row r="497" spans="1:77" x14ac:dyDescent="0.25">
      <c r="A497" s="672">
        <f t="shared" si="399"/>
        <v>6</v>
      </c>
      <c r="B497" s="734" t="s">
        <v>386</v>
      </c>
      <c r="C497" s="31" t="s">
        <v>381</v>
      </c>
      <c r="D497" s="284">
        <v>4.6067553999999999</v>
      </c>
      <c r="E497" s="284">
        <f t="shared" si="386"/>
        <v>0.904362</v>
      </c>
      <c r="F497" s="148">
        <f t="shared" si="387"/>
        <v>0</v>
      </c>
      <c r="G497" s="148">
        <f t="shared" si="388"/>
        <v>0.904362</v>
      </c>
      <c r="H497" s="284"/>
      <c r="I497" s="284">
        <v>0.904362</v>
      </c>
      <c r="J497" s="284"/>
      <c r="K497" s="284"/>
      <c r="L497" s="284"/>
      <c r="M497" s="284"/>
      <c r="N497" s="284"/>
      <c r="O497" s="281"/>
      <c r="P497" s="148">
        <f t="shared" si="314"/>
        <v>0</v>
      </c>
      <c r="Q497" s="148">
        <f t="shared" si="325"/>
        <v>0.904362</v>
      </c>
      <c r="R497" s="684" t="e">
        <f t="shared" si="326"/>
        <v>#DIV/0!</v>
      </c>
      <c r="S497" s="281"/>
      <c r="T497" s="281"/>
      <c r="U497" s="281"/>
      <c r="V497" s="148">
        <f t="shared" si="389"/>
        <v>0</v>
      </c>
      <c r="W497" s="148">
        <f t="shared" si="390"/>
        <v>0</v>
      </c>
      <c r="X497" s="284"/>
      <c r="Y497" s="281"/>
      <c r="Z497" s="284"/>
      <c r="AA497" s="281"/>
      <c r="AB497" s="284"/>
      <c r="AC497" s="284"/>
      <c r="AD497" s="284"/>
      <c r="AE497" s="281"/>
      <c r="AF497" s="148">
        <f t="shared" si="391"/>
        <v>3.9040300000000001</v>
      </c>
      <c r="AG497" s="148">
        <f t="shared" si="327"/>
        <v>0</v>
      </c>
      <c r="AH497" s="684" t="e">
        <f t="shared" si="328"/>
        <v>#DIV/0!</v>
      </c>
      <c r="AI497" s="700"/>
      <c r="AJ497" s="212">
        <f t="shared" si="392"/>
        <v>0</v>
      </c>
      <c r="AK497" s="425"/>
      <c r="AL497" s="148">
        <f t="shared" si="393"/>
        <v>0</v>
      </c>
      <c r="AM497" s="148">
        <f t="shared" si="394"/>
        <v>0</v>
      </c>
      <c r="AN497" s="284"/>
      <c r="AO497" s="284"/>
      <c r="AP497" s="284"/>
      <c r="AQ497" s="281"/>
      <c r="AR497" s="284"/>
      <c r="AS497" s="284"/>
      <c r="AT497" s="284"/>
      <c r="AU497" s="281"/>
      <c r="AV497" s="148">
        <f t="shared" si="329"/>
        <v>0</v>
      </c>
      <c r="AW497" s="283" t="e">
        <f t="shared" si="330"/>
        <v>#DIV/0!</v>
      </c>
      <c r="AX497" s="148">
        <f t="shared" si="395"/>
        <v>0</v>
      </c>
      <c r="AY497" s="148">
        <f t="shared" si="396"/>
        <v>0</v>
      </c>
      <c r="AZ497" s="281"/>
      <c r="BA497" s="281"/>
      <c r="BB497" s="281"/>
      <c r="BC497" s="281"/>
      <c r="BD497" s="281"/>
      <c r="BE497" s="281"/>
      <c r="BF497" s="281"/>
      <c r="BG497" s="281"/>
      <c r="BH497" s="148">
        <f t="shared" si="397"/>
        <v>0</v>
      </c>
      <c r="BI497" s="148">
        <f t="shared" si="398"/>
        <v>0</v>
      </c>
      <c r="BJ497" s="284"/>
      <c r="BK497" s="284"/>
      <c r="BL497" s="284"/>
      <c r="BM497" s="281"/>
      <c r="BN497" s="284"/>
      <c r="BO497" s="284"/>
      <c r="BP497" s="284"/>
      <c r="BQ497" s="403"/>
      <c r="BR497" s="287"/>
      <c r="BS497" s="287"/>
      <c r="BT497" s="287"/>
      <c r="BU497" s="287"/>
      <c r="BV497" s="287"/>
      <c r="BW497" s="287"/>
      <c r="BX497" s="287"/>
      <c r="BY497" s="287"/>
    </row>
    <row r="498" spans="1:77" x14ac:dyDescent="0.25">
      <c r="A498" s="257">
        <v>7</v>
      </c>
      <c r="B498" s="428" t="s">
        <v>83</v>
      </c>
      <c r="C498" s="748"/>
      <c r="D498" s="204">
        <f t="shared" ref="D498" si="400">SUM(D499:D503)</f>
        <v>3.0661651000000001</v>
      </c>
      <c r="E498" s="204">
        <f t="shared" ref="E498" si="401">SUM(E499:E503)</f>
        <v>0.47614500000000004</v>
      </c>
      <c r="F498" s="204">
        <f t="shared" ref="F498" si="402">SUM(F499:F503)</f>
        <v>0</v>
      </c>
      <c r="G498" s="204">
        <f t="shared" ref="G498" si="403">SUM(G499:G503)</f>
        <v>0.47614500000000004</v>
      </c>
      <c r="H498" s="204">
        <f t="shared" ref="H498" si="404">SUM(H499:H503)</f>
        <v>0</v>
      </c>
      <c r="I498" s="204">
        <f t="shared" ref="I498" si="405">SUM(I499:I503)</f>
        <v>0.47614500000000004</v>
      </c>
      <c r="J498" s="204">
        <f t="shared" ref="J498" si="406">SUM(J499:J503)</f>
        <v>0</v>
      </c>
      <c r="K498" s="204">
        <f t="shared" ref="K498" si="407">SUM(K499:K503)</f>
        <v>0</v>
      </c>
      <c r="L498" s="204">
        <f t="shared" ref="L498" si="408">SUM(L499:L503)</f>
        <v>0</v>
      </c>
      <c r="M498" s="204">
        <f t="shared" ref="M498" si="409">SUM(M499:M503)</f>
        <v>0</v>
      </c>
      <c r="N498" s="204">
        <f t="shared" ref="N498" si="410">SUM(N499:N503)</f>
        <v>0</v>
      </c>
      <c r="O498" s="204">
        <f t="shared" ref="O498:AH498" si="411">SUM(O499:O503)</f>
        <v>0</v>
      </c>
      <c r="P498" s="204">
        <f t="shared" si="411"/>
        <v>0</v>
      </c>
      <c r="Q498" s="204">
        <f t="shared" si="411"/>
        <v>0.47614500000000004</v>
      </c>
      <c r="R498" s="204" t="e">
        <f t="shared" si="411"/>
        <v>#DIV/0!</v>
      </c>
      <c r="S498" s="204">
        <f t="shared" si="411"/>
        <v>0</v>
      </c>
      <c r="T498" s="204">
        <f t="shared" si="411"/>
        <v>0</v>
      </c>
      <c r="U498" s="204">
        <f t="shared" si="411"/>
        <v>0</v>
      </c>
      <c r="V498" s="204">
        <f t="shared" si="411"/>
        <v>0</v>
      </c>
      <c r="W498" s="204">
        <f t="shared" si="411"/>
        <v>0</v>
      </c>
      <c r="X498" s="204">
        <f t="shared" si="411"/>
        <v>0</v>
      </c>
      <c r="Y498" s="204">
        <f t="shared" si="411"/>
        <v>0</v>
      </c>
      <c r="Z498" s="204">
        <f t="shared" si="411"/>
        <v>0</v>
      </c>
      <c r="AA498" s="204">
        <f t="shared" si="411"/>
        <v>0</v>
      </c>
      <c r="AB498" s="204">
        <f t="shared" si="411"/>
        <v>0</v>
      </c>
      <c r="AC498" s="204">
        <f t="shared" si="411"/>
        <v>0</v>
      </c>
      <c r="AD498" s="204">
        <f t="shared" si="411"/>
        <v>0</v>
      </c>
      <c r="AE498" s="204">
        <f t="shared" si="411"/>
        <v>0</v>
      </c>
      <c r="AF498" s="204">
        <f t="shared" si="411"/>
        <v>2.5984449999999999</v>
      </c>
      <c r="AG498" s="204">
        <f t="shared" si="411"/>
        <v>0</v>
      </c>
      <c r="AH498" s="204" t="e">
        <f t="shared" si="411"/>
        <v>#DIV/0!</v>
      </c>
      <c r="AI498" s="204"/>
      <c r="AJ498" s="204">
        <f t="shared" ref="AJ498" si="412">SUM(AJ499:AJ503)</f>
        <v>0</v>
      </c>
      <c r="AK498" s="204">
        <f t="shared" ref="AK498" si="413">SUM(AK499:AK503)</f>
        <v>0</v>
      </c>
      <c r="AL498" s="204">
        <f t="shared" ref="AL498" si="414">SUM(AL499:AL503)</f>
        <v>0</v>
      </c>
      <c r="AM498" s="204">
        <f t="shared" ref="AM498" si="415">SUM(AM499:AM503)</f>
        <v>0</v>
      </c>
      <c r="AN498" s="204">
        <f t="shared" ref="AN498" si="416">SUM(AN499:AN503)</f>
        <v>0</v>
      </c>
      <c r="AO498" s="204">
        <f t="shared" ref="AO498" si="417">SUM(AO499:AO503)</f>
        <v>0</v>
      </c>
      <c r="AP498" s="204">
        <f t="shared" ref="AP498" si="418">SUM(AP499:AP503)</f>
        <v>0</v>
      </c>
      <c r="AQ498" s="204">
        <f t="shared" ref="AQ498" si="419">SUM(AQ499:AQ503)</f>
        <v>0</v>
      </c>
      <c r="AR498" s="204">
        <f t="shared" ref="AR498" si="420">SUM(AR499:AR503)</f>
        <v>0</v>
      </c>
      <c r="AS498" s="204">
        <f t="shared" ref="AS498" si="421">SUM(AS499:AS503)</f>
        <v>0</v>
      </c>
      <c r="AT498" s="204">
        <f t="shared" ref="AT498" si="422">SUM(AT499:AT503)</f>
        <v>0</v>
      </c>
      <c r="AU498" s="204">
        <f t="shared" ref="AU498" si="423">SUM(AU499:AU503)</f>
        <v>0</v>
      </c>
      <c r="AV498" s="204">
        <f t="shared" si="329"/>
        <v>0</v>
      </c>
      <c r="AW498" s="204" t="e">
        <f t="shared" si="330"/>
        <v>#DIV/0!</v>
      </c>
      <c r="AX498" s="204">
        <f t="shared" ref="AX498" si="424">SUM(AX499:AX503)</f>
        <v>0</v>
      </c>
      <c r="AY498" s="204">
        <f t="shared" ref="AY498" si="425">SUM(AY499:AY503)</f>
        <v>0</v>
      </c>
      <c r="AZ498" s="204">
        <f t="shared" ref="AZ498" si="426">SUM(AZ499:AZ503)</f>
        <v>0</v>
      </c>
      <c r="BA498" s="204">
        <f t="shared" ref="BA498" si="427">SUM(BA499:BA503)</f>
        <v>0</v>
      </c>
      <c r="BB498" s="204">
        <f t="shared" ref="BB498" si="428">SUM(BB499:BB503)</f>
        <v>0</v>
      </c>
      <c r="BC498" s="204">
        <f t="shared" ref="BC498" si="429">SUM(BC499:BC503)</f>
        <v>0</v>
      </c>
      <c r="BD498" s="204">
        <f t="shared" ref="BD498" si="430">SUM(BD499:BD503)</f>
        <v>0</v>
      </c>
      <c r="BE498" s="204">
        <f t="shared" ref="BE498" si="431">SUM(BE499:BE503)</f>
        <v>0</v>
      </c>
      <c r="BF498" s="204">
        <f t="shared" ref="BF498" si="432">SUM(BF499:BF503)</f>
        <v>0</v>
      </c>
      <c r="BG498" s="204">
        <f t="shared" ref="BG498" si="433">SUM(BG499:BG503)</f>
        <v>0</v>
      </c>
      <c r="BH498" s="204">
        <f t="shared" ref="BH498" si="434">SUM(BH499:BH503)</f>
        <v>0</v>
      </c>
      <c r="BI498" s="204">
        <f t="shared" ref="BI498" si="435">SUM(BI499:BI503)</f>
        <v>0</v>
      </c>
      <c r="BJ498" s="204">
        <f t="shared" ref="BJ498" si="436">SUM(BJ499:BJ503)</f>
        <v>0</v>
      </c>
      <c r="BK498" s="204">
        <f t="shared" ref="BK498" si="437">SUM(BK499:BK503)</f>
        <v>0</v>
      </c>
      <c r="BL498" s="204">
        <f t="shared" ref="BL498" si="438">SUM(BL499:BL503)</f>
        <v>0</v>
      </c>
      <c r="BM498" s="204">
        <f t="shared" ref="BM498" si="439">SUM(BM499:BM503)</f>
        <v>0</v>
      </c>
      <c r="BN498" s="204">
        <f t="shared" ref="BN498" si="440">SUM(BN499:BN503)</f>
        <v>0</v>
      </c>
      <c r="BO498" s="204">
        <f t="shared" ref="BO498" si="441">SUM(BO499:BO503)</f>
        <v>0</v>
      </c>
      <c r="BP498" s="204">
        <f t="shared" ref="BP498" si="442">SUM(BP499:BP503)</f>
        <v>0</v>
      </c>
      <c r="BQ498" s="204">
        <f t="shared" ref="BQ498" si="443">SUM(BQ499:BQ503)</f>
        <v>0</v>
      </c>
      <c r="BR498" s="287"/>
      <c r="BS498" s="287"/>
      <c r="BT498" s="287"/>
      <c r="BU498" s="287"/>
      <c r="BV498" s="287"/>
      <c r="BW498" s="287"/>
      <c r="BX498" s="287"/>
      <c r="BY498" s="287"/>
    </row>
    <row r="499" spans="1:77" ht="31.5" x14ac:dyDescent="0.25">
      <c r="A499" s="18">
        <v>1</v>
      </c>
      <c r="B499" s="598" t="s">
        <v>463</v>
      </c>
      <c r="C499" s="31" t="s">
        <v>381</v>
      </c>
      <c r="D499" s="284">
        <v>0.5093647</v>
      </c>
      <c r="E499" s="284">
        <f>I499</f>
        <v>8.7609999999999997E-3</v>
      </c>
      <c r="F499" s="148">
        <f t="shared" si="312"/>
        <v>0</v>
      </c>
      <c r="G499" s="148">
        <f t="shared" si="313"/>
        <v>8.7609999999999997E-3</v>
      </c>
      <c r="H499" s="212"/>
      <c r="I499" s="212">
        <v>8.7609999999999997E-3</v>
      </c>
      <c r="J499" s="212"/>
      <c r="K499" s="212"/>
      <c r="L499" s="284"/>
      <c r="M499" s="212"/>
      <c r="N499" s="284"/>
      <c r="O499" s="212"/>
      <c r="P499" s="148">
        <f t="shared" si="314"/>
        <v>0</v>
      </c>
      <c r="Q499" s="148">
        <f t="shared" si="325"/>
        <v>8.7609999999999997E-3</v>
      </c>
      <c r="R499" s="684" t="e">
        <f t="shared" si="326"/>
        <v>#DIV/0!</v>
      </c>
      <c r="S499" s="281"/>
      <c r="T499" s="281"/>
      <c r="U499" s="284"/>
      <c r="V499" s="148">
        <f t="shared" si="315"/>
        <v>0</v>
      </c>
      <c r="W499" s="148">
        <f t="shared" si="316"/>
        <v>0</v>
      </c>
      <c r="X499" s="148"/>
      <c r="Y499" s="148"/>
      <c r="Z499" s="148"/>
      <c r="AA499" s="148"/>
      <c r="AB499" s="392"/>
      <c r="AC499" s="281"/>
      <c r="AD499" s="281"/>
      <c r="AE499" s="281"/>
      <c r="AF499" s="148">
        <f t="shared" si="317"/>
        <v>0.43166500000000002</v>
      </c>
      <c r="AG499" s="148">
        <f t="shared" si="327"/>
        <v>0</v>
      </c>
      <c r="AH499" s="684" t="e">
        <f t="shared" si="328"/>
        <v>#DIV/0!</v>
      </c>
      <c r="AI499" s="695"/>
      <c r="AJ499" s="212">
        <f t="shared" si="318"/>
        <v>0</v>
      </c>
      <c r="AK499" s="425"/>
      <c r="AL499" s="148">
        <f t="shared" si="319"/>
        <v>0</v>
      </c>
      <c r="AM499" s="148">
        <f t="shared" si="320"/>
        <v>0</v>
      </c>
      <c r="AN499" s="212"/>
      <c r="AO499" s="212"/>
      <c r="AP499" s="212"/>
      <c r="AQ499" s="212"/>
      <c r="AR499" s="212"/>
      <c r="AS499" s="212"/>
      <c r="AT499" s="212"/>
      <c r="AU499" s="273"/>
      <c r="AV499" s="148">
        <f t="shared" si="329"/>
        <v>0</v>
      </c>
      <c r="AW499" s="283" t="e">
        <f t="shared" si="330"/>
        <v>#DIV/0!</v>
      </c>
      <c r="AX499" s="148">
        <f t="shared" si="321"/>
        <v>0</v>
      </c>
      <c r="AY499" s="148">
        <f t="shared" si="322"/>
        <v>0</v>
      </c>
      <c r="AZ499" s="212"/>
      <c r="BA499" s="212"/>
      <c r="BB499" s="212"/>
      <c r="BC499" s="212"/>
      <c r="BD499" s="212"/>
      <c r="BE499" s="212"/>
      <c r="BF499" s="212"/>
      <c r="BG499" s="212"/>
      <c r="BH499" s="148">
        <f t="shared" si="323"/>
        <v>0</v>
      </c>
      <c r="BI499" s="148">
        <f t="shared" si="324"/>
        <v>0</v>
      </c>
      <c r="BJ499" s="212"/>
      <c r="BK499" s="212"/>
      <c r="BL499" s="212"/>
      <c r="BM499" s="212"/>
      <c r="BN499" s="212"/>
      <c r="BO499" s="212"/>
      <c r="BP499" s="212"/>
      <c r="BQ499" s="399"/>
      <c r="BR499" s="287"/>
      <c r="BS499" s="287"/>
      <c r="BT499" s="287"/>
      <c r="BU499" s="287"/>
      <c r="BV499" s="287"/>
      <c r="BW499" s="287"/>
      <c r="BX499" s="287"/>
      <c r="BY499" s="287"/>
    </row>
    <row r="500" spans="1:77" ht="31.5" x14ac:dyDescent="0.25">
      <c r="A500" s="18">
        <f>A499+1</f>
        <v>2</v>
      </c>
      <c r="B500" s="598" t="s">
        <v>464</v>
      </c>
      <c r="C500" s="31" t="s">
        <v>381</v>
      </c>
      <c r="D500" s="284">
        <v>0.63920010000000005</v>
      </c>
      <c r="E500" s="284">
        <f t="shared" ref="E500:E503" si="444">I500</f>
        <v>0.11684600000000001</v>
      </c>
      <c r="F500" s="148">
        <f t="shared" ref="F500:F503" si="445">H500+J500+L500+N500</f>
        <v>0</v>
      </c>
      <c r="G500" s="148">
        <f t="shared" ref="G500:G503" si="446">I500+K500+M500+O500</f>
        <v>0.11684600000000001</v>
      </c>
      <c r="H500" s="212"/>
      <c r="I500" s="212">
        <v>0.11684600000000001</v>
      </c>
      <c r="J500" s="212"/>
      <c r="K500" s="212"/>
      <c r="L500" s="284"/>
      <c r="M500" s="212"/>
      <c r="N500" s="284"/>
      <c r="O500" s="212"/>
      <c r="P500" s="148">
        <f t="shared" si="314"/>
        <v>0</v>
      </c>
      <c r="Q500" s="148">
        <f t="shared" si="325"/>
        <v>0.11684600000000001</v>
      </c>
      <c r="R500" s="684" t="e">
        <f t="shared" si="326"/>
        <v>#DIV/0!</v>
      </c>
      <c r="S500" s="281"/>
      <c r="T500" s="281"/>
      <c r="U500" s="284"/>
      <c r="V500" s="148">
        <f t="shared" ref="V500:V503" si="447">X500+Z500+AB500+AD500</f>
        <v>0</v>
      </c>
      <c r="W500" s="148">
        <f t="shared" ref="W500:W503" si="448">Y500+AA500+AC500+AE500</f>
        <v>0</v>
      </c>
      <c r="X500" s="148"/>
      <c r="Y500" s="148"/>
      <c r="Z500" s="148"/>
      <c r="AA500" s="148"/>
      <c r="AB500" s="392"/>
      <c r="AC500" s="281"/>
      <c r="AD500" s="281"/>
      <c r="AE500" s="281"/>
      <c r="AF500" s="148">
        <f t="shared" ref="AF500:AF503" si="449">D500/1.18-U500-W500</f>
        <v>0.54169500000000004</v>
      </c>
      <c r="AG500" s="148">
        <f t="shared" si="327"/>
        <v>0</v>
      </c>
      <c r="AH500" s="684" t="e">
        <f t="shared" si="328"/>
        <v>#DIV/0!</v>
      </c>
      <c r="AI500" s="695"/>
      <c r="AJ500" s="212">
        <f t="shared" ref="AJ500:AJ503" si="450">U500+W500-AM500</f>
        <v>0</v>
      </c>
      <c r="AK500" s="425"/>
      <c r="AL500" s="148">
        <f t="shared" ref="AL500:AL503" si="451">AN500+AP500+AR500+AT500</f>
        <v>0</v>
      </c>
      <c r="AM500" s="148">
        <f t="shared" ref="AM500:AM503" si="452">AO500+AQ500+AS500+AU500</f>
        <v>0</v>
      </c>
      <c r="AN500" s="212"/>
      <c r="AO500" s="212"/>
      <c r="AP500" s="212"/>
      <c r="AQ500" s="212"/>
      <c r="AR500" s="212"/>
      <c r="AS500" s="212"/>
      <c r="AT500" s="212"/>
      <c r="AU500" s="273"/>
      <c r="AV500" s="148">
        <f t="shared" si="329"/>
        <v>0</v>
      </c>
      <c r="AW500" s="283" t="e">
        <f t="shared" si="330"/>
        <v>#DIV/0!</v>
      </c>
      <c r="AX500" s="148">
        <f t="shared" ref="AX500:AX503" si="453">AZ500+BB500+BD500+BF500</f>
        <v>0</v>
      </c>
      <c r="AY500" s="148">
        <f t="shared" ref="AY500:AY503" si="454">BA500+BC500+BE500+BG500</f>
        <v>0</v>
      </c>
      <c r="AZ500" s="212"/>
      <c r="BA500" s="212"/>
      <c r="BB500" s="212"/>
      <c r="BC500" s="212"/>
      <c r="BD500" s="212"/>
      <c r="BE500" s="212"/>
      <c r="BF500" s="212"/>
      <c r="BG500" s="212"/>
      <c r="BH500" s="148">
        <f t="shared" ref="BH500:BH503" si="455">BJ500+BL500+BN500+BP500</f>
        <v>0</v>
      </c>
      <c r="BI500" s="148">
        <f t="shared" ref="BI500:BI503" si="456">BK500+BM500+BO500+BQ500</f>
        <v>0</v>
      </c>
      <c r="BJ500" s="212"/>
      <c r="BK500" s="212"/>
      <c r="BL500" s="212"/>
      <c r="BM500" s="212"/>
      <c r="BN500" s="212"/>
      <c r="BO500" s="212"/>
      <c r="BP500" s="212"/>
      <c r="BQ500" s="399"/>
      <c r="BR500" s="287"/>
      <c r="BS500" s="287"/>
      <c r="BT500" s="287"/>
      <c r="BU500" s="287"/>
      <c r="BV500" s="287"/>
      <c r="BW500" s="287"/>
      <c r="BX500" s="287"/>
      <c r="BY500" s="287"/>
    </row>
    <row r="501" spans="1:77" ht="31.5" x14ac:dyDescent="0.25">
      <c r="A501" s="18">
        <f t="shared" ref="A501:A503" si="457">A500+1</f>
        <v>3</v>
      </c>
      <c r="B501" s="598" t="s">
        <v>465</v>
      </c>
      <c r="C501" s="31" t="s">
        <v>381</v>
      </c>
      <c r="D501" s="284">
        <v>0.63920010000000005</v>
      </c>
      <c r="E501" s="284">
        <f t="shared" si="444"/>
        <v>0.11684600000000001</v>
      </c>
      <c r="F501" s="148">
        <f t="shared" si="445"/>
        <v>0</v>
      </c>
      <c r="G501" s="148">
        <f t="shared" si="446"/>
        <v>0.11684600000000001</v>
      </c>
      <c r="H501" s="212"/>
      <c r="I501" s="212">
        <v>0.11684600000000001</v>
      </c>
      <c r="J501" s="212"/>
      <c r="K501" s="212"/>
      <c r="L501" s="284"/>
      <c r="M501" s="212"/>
      <c r="N501" s="284"/>
      <c r="O501" s="212"/>
      <c r="P501" s="148">
        <f t="shared" si="314"/>
        <v>0</v>
      </c>
      <c r="Q501" s="148">
        <f t="shared" si="325"/>
        <v>0.11684600000000001</v>
      </c>
      <c r="R501" s="684" t="e">
        <f t="shared" si="326"/>
        <v>#DIV/0!</v>
      </c>
      <c r="S501" s="281"/>
      <c r="T501" s="281"/>
      <c r="U501" s="284"/>
      <c r="V501" s="148">
        <f t="shared" si="447"/>
        <v>0</v>
      </c>
      <c r="W501" s="148">
        <f t="shared" si="448"/>
        <v>0</v>
      </c>
      <c r="X501" s="148"/>
      <c r="Y501" s="148"/>
      <c r="Z501" s="148"/>
      <c r="AA501" s="148"/>
      <c r="AB501" s="392"/>
      <c r="AC501" s="281"/>
      <c r="AD501" s="281"/>
      <c r="AE501" s="281"/>
      <c r="AF501" s="148">
        <f t="shared" si="449"/>
        <v>0.54169500000000004</v>
      </c>
      <c r="AG501" s="148">
        <f t="shared" si="327"/>
        <v>0</v>
      </c>
      <c r="AH501" s="684" t="e">
        <f t="shared" si="328"/>
        <v>#DIV/0!</v>
      </c>
      <c r="AI501" s="695"/>
      <c r="AJ501" s="212">
        <f t="shared" si="450"/>
        <v>0</v>
      </c>
      <c r="AK501" s="425"/>
      <c r="AL501" s="148">
        <f t="shared" si="451"/>
        <v>0</v>
      </c>
      <c r="AM501" s="148">
        <f t="shared" si="452"/>
        <v>0</v>
      </c>
      <c r="AN501" s="212"/>
      <c r="AO501" s="212"/>
      <c r="AP501" s="212"/>
      <c r="AQ501" s="212"/>
      <c r="AR501" s="212"/>
      <c r="AS501" s="212"/>
      <c r="AT501" s="212"/>
      <c r="AU501" s="273"/>
      <c r="AV501" s="148">
        <f t="shared" si="329"/>
        <v>0</v>
      </c>
      <c r="AW501" s="283" t="e">
        <f t="shared" si="330"/>
        <v>#DIV/0!</v>
      </c>
      <c r="AX501" s="148">
        <f t="shared" si="453"/>
        <v>0</v>
      </c>
      <c r="AY501" s="148">
        <f t="shared" si="454"/>
        <v>0</v>
      </c>
      <c r="AZ501" s="212"/>
      <c r="BA501" s="212"/>
      <c r="BB501" s="212"/>
      <c r="BC501" s="212"/>
      <c r="BD501" s="212"/>
      <c r="BE501" s="212"/>
      <c r="BF501" s="212"/>
      <c r="BG501" s="212"/>
      <c r="BH501" s="148">
        <f t="shared" si="455"/>
        <v>0</v>
      </c>
      <c r="BI501" s="148">
        <f t="shared" si="456"/>
        <v>0</v>
      </c>
      <c r="BJ501" s="212"/>
      <c r="BK501" s="212"/>
      <c r="BL501" s="212"/>
      <c r="BM501" s="212"/>
      <c r="BN501" s="212"/>
      <c r="BO501" s="212"/>
      <c r="BP501" s="212"/>
      <c r="BQ501" s="399"/>
      <c r="BR501" s="287"/>
      <c r="BS501" s="287"/>
      <c r="BT501" s="287"/>
      <c r="BU501" s="287"/>
      <c r="BV501" s="287"/>
      <c r="BW501" s="287"/>
      <c r="BX501" s="287"/>
      <c r="BY501" s="287"/>
    </row>
    <row r="502" spans="1:77" ht="31.5" x14ac:dyDescent="0.25">
      <c r="A502" s="18">
        <f t="shared" si="457"/>
        <v>4</v>
      </c>
      <c r="B502" s="598" t="s">
        <v>466</v>
      </c>
      <c r="C502" s="31" t="s">
        <v>381</v>
      </c>
      <c r="D502" s="284">
        <v>0.63920010000000005</v>
      </c>
      <c r="E502" s="284">
        <f t="shared" si="444"/>
        <v>0.11684600000000001</v>
      </c>
      <c r="F502" s="148">
        <f t="shared" si="445"/>
        <v>0</v>
      </c>
      <c r="G502" s="148">
        <f t="shared" si="446"/>
        <v>0.11684600000000001</v>
      </c>
      <c r="H502" s="212"/>
      <c r="I502" s="212">
        <v>0.11684600000000001</v>
      </c>
      <c r="J502" s="212"/>
      <c r="K502" s="212"/>
      <c r="L502" s="284"/>
      <c r="M502" s="212"/>
      <c r="N502" s="284"/>
      <c r="O502" s="212"/>
      <c r="P502" s="148">
        <f t="shared" si="314"/>
        <v>0</v>
      </c>
      <c r="Q502" s="148">
        <f t="shared" si="325"/>
        <v>0.11684600000000001</v>
      </c>
      <c r="R502" s="684" t="e">
        <f t="shared" si="326"/>
        <v>#DIV/0!</v>
      </c>
      <c r="S502" s="281"/>
      <c r="T502" s="281"/>
      <c r="U502" s="284"/>
      <c r="V502" s="148">
        <f t="shared" si="447"/>
        <v>0</v>
      </c>
      <c r="W502" s="148">
        <f t="shared" si="448"/>
        <v>0</v>
      </c>
      <c r="X502" s="148"/>
      <c r="Y502" s="148"/>
      <c r="Z502" s="148"/>
      <c r="AA502" s="148"/>
      <c r="AB502" s="392"/>
      <c r="AC502" s="281"/>
      <c r="AD502" s="281"/>
      <c r="AE502" s="281"/>
      <c r="AF502" s="148">
        <f t="shared" si="449"/>
        <v>0.54169500000000004</v>
      </c>
      <c r="AG502" s="148">
        <f t="shared" si="327"/>
        <v>0</v>
      </c>
      <c r="AH502" s="684" t="e">
        <f t="shared" si="328"/>
        <v>#DIV/0!</v>
      </c>
      <c r="AI502" s="695"/>
      <c r="AJ502" s="212">
        <f t="shared" si="450"/>
        <v>0</v>
      </c>
      <c r="AK502" s="425"/>
      <c r="AL502" s="148">
        <f t="shared" si="451"/>
        <v>0</v>
      </c>
      <c r="AM502" s="148">
        <f t="shared" si="452"/>
        <v>0</v>
      </c>
      <c r="AN502" s="212"/>
      <c r="AO502" s="212"/>
      <c r="AP502" s="212"/>
      <c r="AQ502" s="212"/>
      <c r="AR502" s="212"/>
      <c r="AS502" s="212"/>
      <c r="AT502" s="212"/>
      <c r="AU502" s="273"/>
      <c r="AV502" s="148">
        <f t="shared" si="329"/>
        <v>0</v>
      </c>
      <c r="AW502" s="283" t="e">
        <f t="shared" si="330"/>
        <v>#DIV/0!</v>
      </c>
      <c r="AX502" s="148">
        <f t="shared" si="453"/>
        <v>0</v>
      </c>
      <c r="AY502" s="148">
        <f t="shared" si="454"/>
        <v>0</v>
      </c>
      <c r="AZ502" s="212"/>
      <c r="BA502" s="212"/>
      <c r="BB502" s="212"/>
      <c r="BC502" s="212"/>
      <c r="BD502" s="212"/>
      <c r="BE502" s="212"/>
      <c r="BF502" s="212"/>
      <c r="BG502" s="212"/>
      <c r="BH502" s="148">
        <f t="shared" si="455"/>
        <v>0</v>
      </c>
      <c r="BI502" s="148">
        <f t="shared" si="456"/>
        <v>0</v>
      </c>
      <c r="BJ502" s="212"/>
      <c r="BK502" s="212"/>
      <c r="BL502" s="212"/>
      <c r="BM502" s="212"/>
      <c r="BN502" s="212"/>
      <c r="BO502" s="212"/>
      <c r="BP502" s="212"/>
      <c r="BQ502" s="399"/>
      <c r="BR502" s="287"/>
      <c r="BS502" s="287"/>
      <c r="BT502" s="287"/>
      <c r="BU502" s="287"/>
      <c r="BV502" s="287"/>
      <c r="BW502" s="287"/>
      <c r="BX502" s="287"/>
      <c r="BY502" s="287"/>
    </row>
    <row r="503" spans="1:77" ht="31.5" x14ac:dyDescent="0.25">
      <c r="A503" s="18">
        <f t="shared" si="457"/>
        <v>5</v>
      </c>
      <c r="B503" s="598" t="s">
        <v>467</v>
      </c>
      <c r="C503" s="31" t="s">
        <v>381</v>
      </c>
      <c r="D503" s="284">
        <v>0.63920010000000005</v>
      </c>
      <c r="E503" s="284">
        <f t="shared" si="444"/>
        <v>0.11684600000000001</v>
      </c>
      <c r="F503" s="148">
        <f t="shared" si="445"/>
        <v>0</v>
      </c>
      <c r="G503" s="148">
        <f t="shared" si="446"/>
        <v>0.11684600000000001</v>
      </c>
      <c r="H503" s="212"/>
      <c r="I503" s="212">
        <v>0.11684600000000001</v>
      </c>
      <c r="J503" s="212"/>
      <c r="K503" s="212"/>
      <c r="L503" s="284"/>
      <c r="M503" s="212"/>
      <c r="N503" s="284"/>
      <c r="O503" s="212"/>
      <c r="P503" s="148">
        <f t="shared" si="314"/>
        <v>0</v>
      </c>
      <c r="Q503" s="148">
        <f t="shared" si="325"/>
        <v>0.11684600000000001</v>
      </c>
      <c r="R503" s="684" t="e">
        <f t="shared" si="326"/>
        <v>#DIV/0!</v>
      </c>
      <c r="S503" s="281"/>
      <c r="T503" s="281"/>
      <c r="U503" s="284"/>
      <c r="V503" s="148">
        <f t="shared" si="447"/>
        <v>0</v>
      </c>
      <c r="W503" s="148">
        <f t="shared" si="448"/>
        <v>0</v>
      </c>
      <c r="X503" s="148"/>
      <c r="Y503" s="148"/>
      <c r="Z503" s="148"/>
      <c r="AA503" s="148"/>
      <c r="AB503" s="392"/>
      <c r="AC503" s="281"/>
      <c r="AD503" s="281"/>
      <c r="AE503" s="281"/>
      <c r="AF503" s="148">
        <f t="shared" si="449"/>
        <v>0.54169500000000004</v>
      </c>
      <c r="AG503" s="148">
        <f t="shared" si="327"/>
        <v>0</v>
      </c>
      <c r="AH503" s="684" t="e">
        <f t="shared" si="328"/>
        <v>#DIV/0!</v>
      </c>
      <c r="AI503" s="695"/>
      <c r="AJ503" s="212">
        <f t="shared" si="450"/>
        <v>0</v>
      </c>
      <c r="AK503" s="425"/>
      <c r="AL503" s="148">
        <f t="shared" si="451"/>
        <v>0</v>
      </c>
      <c r="AM503" s="148">
        <f t="shared" si="452"/>
        <v>0</v>
      </c>
      <c r="AN503" s="212"/>
      <c r="AO503" s="212"/>
      <c r="AP503" s="212"/>
      <c r="AQ503" s="212"/>
      <c r="AR503" s="212"/>
      <c r="AS503" s="212"/>
      <c r="AT503" s="212"/>
      <c r="AU503" s="273"/>
      <c r="AV503" s="148">
        <f t="shared" si="329"/>
        <v>0</v>
      </c>
      <c r="AW503" s="283" t="e">
        <f t="shared" si="330"/>
        <v>#DIV/0!</v>
      </c>
      <c r="AX503" s="148">
        <f t="shared" si="453"/>
        <v>0</v>
      </c>
      <c r="AY503" s="148">
        <f t="shared" si="454"/>
        <v>0</v>
      </c>
      <c r="AZ503" s="212"/>
      <c r="BA503" s="212"/>
      <c r="BB503" s="212"/>
      <c r="BC503" s="212"/>
      <c r="BD503" s="212"/>
      <c r="BE503" s="212"/>
      <c r="BF503" s="212"/>
      <c r="BG503" s="212"/>
      <c r="BH503" s="148">
        <f t="shared" si="455"/>
        <v>0</v>
      </c>
      <c r="BI503" s="148">
        <f t="shared" si="456"/>
        <v>0</v>
      </c>
      <c r="BJ503" s="212"/>
      <c r="BK503" s="212"/>
      <c r="BL503" s="212"/>
      <c r="BM503" s="212"/>
      <c r="BN503" s="212"/>
      <c r="BO503" s="212"/>
      <c r="BP503" s="212"/>
      <c r="BQ503" s="399"/>
      <c r="BR503" s="287"/>
      <c r="BS503" s="287"/>
      <c r="BT503" s="287"/>
      <c r="BU503" s="287"/>
      <c r="BV503" s="287"/>
      <c r="BW503" s="287"/>
      <c r="BX503" s="287"/>
      <c r="BY503" s="287"/>
    </row>
    <row r="504" spans="1:77" x14ac:dyDescent="0.25">
      <c r="A504" s="34" t="s">
        <v>87</v>
      </c>
      <c r="B504" s="30" t="s">
        <v>41</v>
      </c>
      <c r="C504" s="84"/>
      <c r="D504" s="233">
        <f>D505+D531+D561+D563+D565+D567+D569</f>
        <v>85.948573740000015</v>
      </c>
      <c r="E504" s="233">
        <f>E505+E531+E561+E563+E565+E567+E569</f>
        <v>39.436609000000004</v>
      </c>
      <c r="F504" s="233">
        <f>F505+F531+F561+F563+F565+F567+F569</f>
        <v>0</v>
      </c>
      <c r="G504" s="233">
        <f>G505+G531+G561+G563+G565+G567+G569</f>
        <v>39.436609000000004</v>
      </c>
      <c r="H504" s="233">
        <f>H505+H531+H561+H563+H565+H567+H569</f>
        <v>0</v>
      </c>
      <c r="I504" s="233">
        <f>I505+I531+I561+I563+I565+I567+I569</f>
        <v>39.436609000000004</v>
      </c>
      <c r="J504" s="233">
        <f>J505+J531+J561+J563+J565+J567+J569</f>
        <v>0</v>
      </c>
      <c r="K504" s="233">
        <f>K505+K531+K561+K563+K565+K567+K569</f>
        <v>0</v>
      </c>
      <c r="L504" s="233">
        <f>L505+L531+L561+L563+L565+L567+L569</f>
        <v>0</v>
      </c>
      <c r="M504" s="233">
        <f>M505+M531+M561+M563+M565+M567+M569</f>
        <v>0</v>
      </c>
      <c r="N504" s="233">
        <f>N505+N531+N561+N563+N565+N567+N569</f>
        <v>0</v>
      </c>
      <c r="O504" s="233">
        <f>O505+O531+O561+O563+O565+O567+O569</f>
        <v>0</v>
      </c>
      <c r="P504" s="233">
        <f>P505+P531+P561+P563+P565+P567+P569</f>
        <v>0</v>
      </c>
      <c r="Q504" s="233">
        <f>Q505+Q531+Q561+Q563+Q565+Q567+Q569</f>
        <v>39.436609000000004</v>
      </c>
      <c r="R504" s="233" t="e">
        <f>R505+R531+R561+R563+R565+R567+R569</f>
        <v>#DIV/0!</v>
      </c>
      <c r="S504" s="233">
        <f>S505+S531+S561+S563+S565+S567+S569</f>
        <v>0</v>
      </c>
      <c r="T504" s="233">
        <f>T505+T531+T561+T563+T565+T567+T569</f>
        <v>0</v>
      </c>
      <c r="U504" s="233">
        <f>U505+U531+U561+U563+U565+U567+U569</f>
        <v>0</v>
      </c>
      <c r="V504" s="233">
        <f>V505+V531+V561+V563+V565+V567+V569</f>
        <v>0</v>
      </c>
      <c r="W504" s="233">
        <f>W505+W531+W561+W563+W565+W567+W569</f>
        <v>0</v>
      </c>
      <c r="X504" s="233">
        <f>X505+X531+X561+X563+X565+X567+X569</f>
        <v>0</v>
      </c>
      <c r="Y504" s="233">
        <f>Y505+Y531+Y561+Y563+Y565+Y567+Y569</f>
        <v>0</v>
      </c>
      <c r="Z504" s="233">
        <f>Z505+Z531+Z561+Z563+Z565+Z567+Z569</f>
        <v>0</v>
      </c>
      <c r="AA504" s="233">
        <f>AA505+AA531+AA561+AA563+AA565+AA567+AA569</f>
        <v>0</v>
      </c>
      <c r="AB504" s="233">
        <f>AB505+AB531+AB561+AB563+AB565+AB567+AB569</f>
        <v>0</v>
      </c>
      <c r="AC504" s="233">
        <f>AC505+AC531+AC561+AC563+AC565+AC567+AC569</f>
        <v>0</v>
      </c>
      <c r="AD504" s="233">
        <f>AD505+AD531+AD561+AD563+AD565+AD567+AD569</f>
        <v>0</v>
      </c>
      <c r="AE504" s="233">
        <f>AE505+AE531+AE561+AE563+AE565+AE567+AE569</f>
        <v>0</v>
      </c>
      <c r="AF504" s="233">
        <f>AF505+AF531+AF561+AF563+AF565+AF567+AF569</f>
        <v>72.837774355932197</v>
      </c>
      <c r="AG504" s="233">
        <f>AG505+AG531+AG561+AG563+AG565+AG567+AG569</f>
        <v>0</v>
      </c>
      <c r="AH504" s="233" t="e">
        <f>AH505+AH531+AH561+AH563+AH565+AH567+AH569</f>
        <v>#DIV/0!</v>
      </c>
      <c r="AI504" s="233"/>
      <c r="AJ504" s="233">
        <f>AJ505+AJ531+AJ561+AJ563+AJ565+AJ567+AJ569</f>
        <v>0</v>
      </c>
      <c r="AK504" s="233">
        <f>AK505+AK531+AK561+AK563+AK565+AK567+AK569</f>
        <v>0</v>
      </c>
      <c r="AL504" s="233">
        <f>AL505+AL531+AL561+AL563+AL565+AL567+AL569</f>
        <v>0</v>
      </c>
      <c r="AM504" s="233">
        <f>AM505+AM531+AM561+AM563+AM565+AM567+AM569</f>
        <v>0</v>
      </c>
      <c r="AN504" s="233">
        <f>AN505+AN531+AN561+AN563+AN565+AN567+AN569</f>
        <v>0</v>
      </c>
      <c r="AO504" s="233">
        <f>AO505+AO531+AO561+AO563+AO565+AO567+AO569</f>
        <v>0</v>
      </c>
      <c r="AP504" s="233">
        <f>AP505+AP531+AP561+AP563+AP565+AP567+AP569</f>
        <v>0</v>
      </c>
      <c r="AQ504" s="233">
        <f>AQ505+AQ531+AQ561+AQ563+AQ565+AQ567+AQ569</f>
        <v>0</v>
      </c>
      <c r="AR504" s="233">
        <f>AR505+AR531+AR561+AR563+AR565+AR567+AR569</f>
        <v>0</v>
      </c>
      <c r="AS504" s="233">
        <f>AS505+AS531+AS561+AS563+AS565+AS567+AS569</f>
        <v>0</v>
      </c>
      <c r="AT504" s="233">
        <f>AT505+AT531+AT561+AT563+AT565+AT567+AT569</f>
        <v>0</v>
      </c>
      <c r="AU504" s="233">
        <f>AU505+AU531+AU561+AU563+AU565+AU567+AU569</f>
        <v>0</v>
      </c>
      <c r="AV504" s="233">
        <f t="shared" si="329"/>
        <v>0</v>
      </c>
      <c r="AW504" s="233" t="e">
        <f t="shared" si="330"/>
        <v>#DIV/0!</v>
      </c>
      <c r="AX504" s="233">
        <f>AX505+AX531+AX561+AX563+AX565+AX567+AX569</f>
        <v>0</v>
      </c>
      <c r="AY504" s="233">
        <f>AY505+AY531+AY561+AY563+AY565+AY567+AY569</f>
        <v>0</v>
      </c>
      <c r="AZ504" s="233">
        <f>AZ505+AZ531+AZ561+AZ563+AZ565+AZ567+AZ569</f>
        <v>0</v>
      </c>
      <c r="BA504" s="233">
        <f>BA505+BA531+BA561+BA563+BA565+BA567+BA569</f>
        <v>0</v>
      </c>
      <c r="BB504" s="233">
        <f>BB505+BB531+BB561+BB563+BB565+BB567+BB569</f>
        <v>0</v>
      </c>
      <c r="BC504" s="233">
        <f>BC505+BC531+BC561+BC563+BC565+BC567+BC569</f>
        <v>0</v>
      </c>
      <c r="BD504" s="233">
        <f>BD505+BD531+BD561+BD563+BD565+BD567+BD569</f>
        <v>0</v>
      </c>
      <c r="BE504" s="233">
        <f>BE505+BE531+BE561+BE563+BE565+BE567+BE569</f>
        <v>0</v>
      </c>
      <c r="BF504" s="233">
        <f>BF505+BF531+BF561+BF563+BF565+BF567+BF569</f>
        <v>0</v>
      </c>
      <c r="BG504" s="233">
        <f>BG505+BG531+BG561+BG563+BG565+BG567+BG569</f>
        <v>0</v>
      </c>
      <c r="BH504" s="233">
        <f>BH505+BH531+BH561+BH563+BH565+BH567+BH569</f>
        <v>0</v>
      </c>
      <c r="BI504" s="233">
        <f>BI505+BI531+BI561+BI563+BI565+BI567+BI569</f>
        <v>0</v>
      </c>
      <c r="BJ504" s="233">
        <f>BJ505+BJ531+BJ561+BJ563+BJ565+BJ567+BJ569</f>
        <v>0</v>
      </c>
      <c r="BK504" s="233">
        <f>BK505+BK531+BK561+BK563+BK565+BK567+BK569</f>
        <v>0</v>
      </c>
      <c r="BL504" s="233">
        <f>BL505+BL531+BL561+BL563+BL565+BL567+BL569</f>
        <v>0</v>
      </c>
      <c r="BM504" s="233">
        <f>BM505+BM531+BM561+BM563+BM565+BM567+BM569</f>
        <v>0</v>
      </c>
      <c r="BN504" s="233">
        <f>BN505+BN531+BN561+BN563+BN565+BN567+BN569</f>
        <v>0</v>
      </c>
      <c r="BO504" s="233">
        <f>BO505+BO531+BO561+BO563+BO565+BO567+BO569</f>
        <v>0</v>
      </c>
      <c r="BP504" s="233">
        <f>BP505+BP531+BP561+BP563+BP565+BP567+BP569</f>
        <v>0</v>
      </c>
      <c r="BQ504" s="233">
        <f>BQ505+BQ531+BQ561+BQ563+BQ565+BQ567+BQ569</f>
        <v>0</v>
      </c>
      <c r="BR504" s="287"/>
      <c r="BS504" s="287"/>
      <c r="BT504" s="287"/>
      <c r="BU504" s="287"/>
      <c r="BV504" s="287"/>
      <c r="BW504" s="287"/>
      <c r="BX504" s="287"/>
      <c r="BY504" s="287"/>
    </row>
    <row r="505" spans="1:77" x14ac:dyDescent="0.25">
      <c r="A505" s="735">
        <v>1</v>
      </c>
      <c r="B505" s="285" t="s">
        <v>46</v>
      </c>
      <c r="C505" s="604"/>
      <c r="D505" s="204">
        <f>SUM(D506:D530)</f>
        <v>42.765318740000005</v>
      </c>
      <c r="E505" s="204">
        <f>SUM(E506:E530)</f>
        <v>20.917895000000001</v>
      </c>
      <c r="F505" s="204">
        <f>SUM(F506:F530)</f>
        <v>0</v>
      </c>
      <c r="G505" s="204">
        <f>SUM(G506:G530)</f>
        <v>20.917895000000001</v>
      </c>
      <c r="H505" s="204">
        <f>SUM(H506:H530)</f>
        <v>0</v>
      </c>
      <c r="I505" s="204">
        <f>SUM(I506:I530)</f>
        <v>20.917895000000001</v>
      </c>
      <c r="J505" s="204">
        <f>SUM(J506:J530)</f>
        <v>0</v>
      </c>
      <c r="K505" s="204">
        <f>SUM(K506:K530)</f>
        <v>0</v>
      </c>
      <c r="L505" s="204">
        <f>SUM(L506:L530)</f>
        <v>0</v>
      </c>
      <c r="M505" s="204">
        <f>SUM(M506:M530)</f>
        <v>0</v>
      </c>
      <c r="N505" s="204">
        <f>SUM(N506:N530)</f>
        <v>0</v>
      </c>
      <c r="O505" s="204">
        <f>SUM(O506:O530)</f>
        <v>0</v>
      </c>
      <c r="P505" s="204">
        <f>SUM(P506:P530)</f>
        <v>0</v>
      </c>
      <c r="Q505" s="204">
        <f>SUM(Q506:Q530)</f>
        <v>20.917895000000001</v>
      </c>
      <c r="R505" s="204" t="e">
        <f>SUM(R506:R530)</f>
        <v>#DIV/0!</v>
      </c>
      <c r="S505" s="204">
        <f>SUM(S506:S530)</f>
        <v>0</v>
      </c>
      <c r="T505" s="204">
        <f>SUM(T506:T530)</f>
        <v>0</v>
      </c>
      <c r="U505" s="204">
        <f>SUM(U506:U530)</f>
        <v>0</v>
      </c>
      <c r="V505" s="204">
        <f>SUM(V506:V530)</f>
        <v>0</v>
      </c>
      <c r="W505" s="204">
        <f>SUM(W506:W530)</f>
        <v>0</v>
      </c>
      <c r="X505" s="204">
        <f>SUM(X506:X530)</f>
        <v>0</v>
      </c>
      <c r="Y505" s="204">
        <f>SUM(Y506:Y530)</f>
        <v>0</v>
      </c>
      <c r="Z505" s="204">
        <f>SUM(Z506:Z530)</f>
        <v>0</v>
      </c>
      <c r="AA505" s="204">
        <f>SUM(AA506:AA530)</f>
        <v>0</v>
      </c>
      <c r="AB505" s="204">
        <f>SUM(AB506:AB530)</f>
        <v>0</v>
      </c>
      <c r="AC505" s="204">
        <f>SUM(AC506:AC530)</f>
        <v>0</v>
      </c>
      <c r="AD505" s="204">
        <f>SUM(AD506:AD530)</f>
        <v>0</v>
      </c>
      <c r="AE505" s="204">
        <f>SUM(AE506:AE530)</f>
        <v>0</v>
      </c>
      <c r="AF505" s="204">
        <f>SUM(AF506:AF530)</f>
        <v>36.24179554237287</v>
      </c>
      <c r="AG505" s="204">
        <f>SUM(AG506:AG530)</f>
        <v>0</v>
      </c>
      <c r="AH505" s="204" t="e">
        <f>SUM(AH506:AH530)</f>
        <v>#DIV/0!</v>
      </c>
      <c r="AI505" s="204"/>
      <c r="AJ505" s="204">
        <f>SUM(AJ506:AJ530)</f>
        <v>0</v>
      </c>
      <c r="AK505" s="204">
        <f>SUM(AK506:AK530)</f>
        <v>0</v>
      </c>
      <c r="AL505" s="204">
        <f>SUM(AL506:AL530)</f>
        <v>0</v>
      </c>
      <c r="AM505" s="204">
        <f>SUM(AM506:AM530)</f>
        <v>0</v>
      </c>
      <c r="AN505" s="204">
        <f>SUM(AN506:AN530)</f>
        <v>0</v>
      </c>
      <c r="AO505" s="204">
        <f>SUM(AO506:AO530)</f>
        <v>0</v>
      </c>
      <c r="AP505" s="204">
        <f>SUM(AP506:AP530)</f>
        <v>0</v>
      </c>
      <c r="AQ505" s="204">
        <f>SUM(AQ506:AQ530)</f>
        <v>0</v>
      </c>
      <c r="AR505" s="204">
        <f>SUM(AR506:AR530)</f>
        <v>0</v>
      </c>
      <c r="AS505" s="204">
        <f>SUM(AS506:AS530)</f>
        <v>0</v>
      </c>
      <c r="AT505" s="204">
        <f>SUM(AT506:AT530)</f>
        <v>0</v>
      </c>
      <c r="AU505" s="204">
        <f>SUM(AU506:AU530)</f>
        <v>0</v>
      </c>
      <c r="AV505" s="204">
        <f t="shared" si="329"/>
        <v>0</v>
      </c>
      <c r="AW505" s="204" t="e">
        <f t="shared" si="330"/>
        <v>#DIV/0!</v>
      </c>
      <c r="AX505" s="204">
        <f>SUM(AX506:AX530)</f>
        <v>0</v>
      </c>
      <c r="AY505" s="204">
        <f>SUM(AY506:AY530)</f>
        <v>0</v>
      </c>
      <c r="AZ505" s="204">
        <f>SUM(AZ506:AZ530)</f>
        <v>0</v>
      </c>
      <c r="BA505" s="204">
        <f>SUM(BA506:BA530)</f>
        <v>0</v>
      </c>
      <c r="BB505" s="204">
        <f>SUM(BB506:BB530)</f>
        <v>0</v>
      </c>
      <c r="BC505" s="204">
        <f>SUM(BC506:BC530)</f>
        <v>0</v>
      </c>
      <c r="BD505" s="204">
        <f>SUM(BD506:BD530)</f>
        <v>0</v>
      </c>
      <c r="BE505" s="204">
        <f>SUM(BE506:BE530)</f>
        <v>0</v>
      </c>
      <c r="BF505" s="204">
        <f>SUM(BF506:BF530)</f>
        <v>0</v>
      </c>
      <c r="BG505" s="204">
        <f>SUM(BG506:BG530)</f>
        <v>0</v>
      </c>
      <c r="BH505" s="204">
        <f>SUM(BH506:BH530)</f>
        <v>0</v>
      </c>
      <c r="BI505" s="204">
        <f>SUM(BI506:BI530)</f>
        <v>0</v>
      </c>
      <c r="BJ505" s="204">
        <f>SUM(BJ506:BJ530)</f>
        <v>0</v>
      </c>
      <c r="BK505" s="204">
        <f>SUM(BK506:BK530)</f>
        <v>0</v>
      </c>
      <c r="BL505" s="204">
        <f>SUM(BL506:BL530)</f>
        <v>0</v>
      </c>
      <c r="BM505" s="204">
        <f>SUM(BM506:BM530)</f>
        <v>0</v>
      </c>
      <c r="BN505" s="204">
        <f>SUM(BN506:BN530)</f>
        <v>0</v>
      </c>
      <c r="BO505" s="204">
        <f>SUM(BO506:BO530)</f>
        <v>0</v>
      </c>
      <c r="BP505" s="204">
        <f>SUM(BP506:BP530)</f>
        <v>0</v>
      </c>
      <c r="BQ505" s="204">
        <f>SUM(BQ506:BQ530)</f>
        <v>0</v>
      </c>
      <c r="BR505" s="287"/>
      <c r="BS505" s="287"/>
      <c r="BT505" s="287"/>
      <c r="BU505" s="287"/>
      <c r="BV505" s="287"/>
      <c r="BW505" s="287"/>
      <c r="BX505" s="287"/>
      <c r="BY505" s="287"/>
    </row>
    <row r="506" spans="1:77" ht="31.5" x14ac:dyDescent="0.25">
      <c r="A506" s="666">
        <v>1</v>
      </c>
      <c r="B506" s="32" t="s">
        <v>456</v>
      </c>
      <c r="C506" s="31" t="s">
        <v>381</v>
      </c>
      <c r="D506" s="284">
        <v>3.8434818399999999</v>
      </c>
      <c r="E506" s="284">
        <f>I506</f>
        <v>2.8041339999999999</v>
      </c>
      <c r="F506" s="148">
        <f t="shared" ref="F506" si="458">H506+J506+L506+N506</f>
        <v>0</v>
      </c>
      <c r="G506" s="148">
        <f t="shared" ref="G506" si="459">I506+K506+M506+O506</f>
        <v>2.8041339999999999</v>
      </c>
      <c r="H506" s="284"/>
      <c r="I506" s="284">
        <v>2.8041339999999999</v>
      </c>
      <c r="J506" s="284"/>
      <c r="K506" s="284"/>
      <c r="L506" s="284"/>
      <c r="M506" s="284"/>
      <c r="N506" s="284"/>
      <c r="O506" s="284"/>
      <c r="P506" s="148">
        <f t="shared" ref="P506:P530" si="460">E506-G506</f>
        <v>0</v>
      </c>
      <c r="Q506" s="148">
        <f t="shared" si="325"/>
        <v>2.8041339999999999</v>
      </c>
      <c r="R506" s="684" t="e">
        <f t="shared" si="326"/>
        <v>#DIV/0!</v>
      </c>
      <c r="S506" s="281"/>
      <c r="T506" s="281"/>
      <c r="U506" s="284"/>
      <c r="V506" s="148">
        <f t="shared" ref="V506" si="461">X506+Z506+AB506+AD506</f>
        <v>0</v>
      </c>
      <c r="W506" s="148">
        <f t="shared" ref="W506" si="462">Y506+AA506+AC506+AE506</f>
        <v>0</v>
      </c>
      <c r="X506" s="284"/>
      <c r="Y506" s="281"/>
      <c r="Z506" s="284"/>
      <c r="AA506" s="281"/>
      <c r="AB506" s="284"/>
      <c r="AC506" s="284"/>
      <c r="AD506" s="284"/>
      <c r="AE506" s="281"/>
      <c r="AF506" s="148">
        <f t="shared" ref="AF506" si="463">D506/1.18-U506-W506</f>
        <v>3.2571880000000002</v>
      </c>
      <c r="AG506" s="148">
        <f t="shared" si="327"/>
        <v>0</v>
      </c>
      <c r="AH506" s="684" t="e">
        <f t="shared" si="328"/>
        <v>#DIV/0!</v>
      </c>
      <c r="AI506" s="700"/>
      <c r="AJ506" s="212">
        <f t="shared" ref="AJ506" si="464">U506+W506-AM506</f>
        <v>0</v>
      </c>
      <c r="AK506" s="425"/>
      <c r="AL506" s="148">
        <f t="shared" ref="AL506" si="465">AN506+AP506+AR506+AT506</f>
        <v>0</v>
      </c>
      <c r="AM506" s="148">
        <f t="shared" ref="AM506" si="466">AO506+AQ506+AS506+AU506</f>
        <v>0</v>
      </c>
      <c r="AN506" s="284"/>
      <c r="AO506" s="281"/>
      <c r="AP506" s="284"/>
      <c r="AQ506" s="281"/>
      <c r="AR506" s="284"/>
      <c r="AS506" s="284"/>
      <c r="AT506" s="284"/>
      <c r="AU506" s="282"/>
      <c r="AV506" s="148">
        <f t="shared" si="329"/>
        <v>0</v>
      </c>
      <c r="AW506" s="283" t="e">
        <f t="shared" si="330"/>
        <v>#DIV/0!</v>
      </c>
      <c r="AX506" s="148">
        <f t="shared" ref="AX506" si="467">AZ506+BB506+BD506+BF506</f>
        <v>0</v>
      </c>
      <c r="AY506" s="148">
        <f t="shared" ref="AY506" si="468">BA506+BC506+BE506+BG506</f>
        <v>0</v>
      </c>
      <c r="AZ506" s="281"/>
      <c r="BA506" s="281"/>
      <c r="BB506" s="281"/>
      <c r="BC506" s="281"/>
      <c r="BD506" s="281"/>
      <c r="BE506" s="284"/>
      <c r="BF506" s="281"/>
      <c r="BG506" s="281"/>
      <c r="BH506" s="148">
        <f t="shared" ref="BH506" si="469">BJ506+BL506+BN506+BP506</f>
        <v>0</v>
      </c>
      <c r="BI506" s="148">
        <f t="shared" ref="BI506" si="470">BK506+BM506+BO506+BQ506</f>
        <v>0</v>
      </c>
      <c r="BJ506" s="284"/>
      <c r="BK506" s="281"/>
      <c r="BL506" s="284"/>
      <c r="BM506" s="281"/>
      <c r="BN506" s="284"/>
      <c r="BO506" s="284"/>
      <c r="BP506" s="284"/>
      <c r="BQ506" s="403"/>
      <c r="BR506" s="287"/>
      <c r="BS506" s="287"/>
      <c r="BT506" s="287"/>
      <c r="BU506" s="287"/>
      <c r="BV506" s="287"/>
      <c r="BW506" s="287"/>
      <c r="BX506" s="287"/>
      <c r="BY506" s="287"/>
    </row>
    <row r="507" spans="1:77" ht="31.5" x14ac:dyDescent="0.25">
      <c r="A507" s="666">
        <f>A506+1</f>
        <v>2</v>
      </c>
      <c r="B507" s="32" t="s">
        <v>491</v>
      </c>
      <c r="C507" s="31" t="s">
        <v>381</v>
      </c>
      <c r="D507" s="733">
        <v>0.13894800000000002</v>
      </c>
      <c r="E507" s="733">
        <v>0.13894800000000002</v>
      </c>
      <c r="F507" s="148">
        <f t="shared" ref="F507:F530" si="471">H507+J507+L507+N507</f>
        <v>0</v>
      </c>
      <c r="G507" s="148">
        <f t="shared" ref="G507:G530" si="472">I507+K507+M507+O507</f>
        <v>0.13894800000000002</v>
      </c>
      <c r="H507" s="733"/>
      <c r="I507" s="733">
        <f>0.053948+0.085</f>
        <v>0.13894800000000002</v>
      </c>
      <c r="J507" s="733"/>
      <c r="K507" s="733"/>
      <c r="L507" s="733"/>
      <c r="M507" s="733"/>
      <c r="N507" s="733"/>
      <c r="O507" s="733"/>
      <c r="P507" s="148">
        <f t="shared" si="460"/>
        <v>0</v>
      </c>
      <c r="Q507" s="148">
        <f t="shared" si="325"/>
        <v>0.13894800000000002</v>
      </c>
      <c r="R507" s="684" t="e">
        <f t="shared" si="326"/>
        <v>#DIV/0!</v>
      </c>
      <c r="S507" s="477"/>
      <c r="T507" s="477"/>
      <c r="U507" s="733"/>
      <c r="V507" s="148">
        <f t="shared" ref="V507:V530" si="473">X507+Z507+AB507+AD507</f>
        <v>0</v>
      </c>
      <c r="W507" s="148">
        <f t="shared" ref="W507:W530" si="474">Y507+AA507+AC507+AE507</f>
        <v>0</v>
      </c>
      <c r="X507" s="733"/>
      <c r="Y507" s="477"/>
      <c r="Z507" s="733"/>
      <c r="AA507" s="477"/>
      <c r="AB507" s="733"/>
      <c r="AC507" s="733"/>
      <c r="AD507" s="733"/>
      <c r="AE507" s="477"/>
      <c r="AF507" s="148">
        <f t="shared" ref="AF507:AF530" si="475">D507/1.18-U507-W507</f>
        <v>0.11775254237288138</v>
      </c>
      <c r="AG507" s="148">
        <f t="shared" si="327"/>
        <v>0</v>
      </c>
      <c r="AH507" s="684" t="e">
        <f t="shared" si="328"/>
        <v>#DIV/0!</v>
      </c>
      <c r="AI507" s="703"/>
      <c r="AJ507" s="212">
        <f t="shared" ref="AJ507:AJ530" si="476">U507+W507-AM507</f>
        <v>0</v>
      </c>
      <c r="AK507" s="425"/>
      <c r="AL507" s="148">
        <f t="shared" ref="AL507:AL530" si="477">AN507+AP507+AR507+AT507</f>
        <v>0</v>
      </c>
      <c r="AM507" s="148">
        <f t="shared" ref="AM507:AM530" si="478">AO507+AQ507+AS507+AU507</f>
        <v>0</v>
      </c>
      <c r="AN507" s="733"/>
      <c r="AO507" s="477"/>
      <c r="AP507" s="733"/>
      <c r="AQ507" s="477"/>
      <c r="AR507" s="733"/>
      <c r="AS507" s="733"/>
      <c r="AT507" s="733"/>
      <c r="AU507" s="479"/>
      <c r="AV507" s="148">
        <f t="shared" si="329"/>
        <v>0</v>
      </c>
      <c r="AW507" s="283" t="e">
        <f t="shared" si="330"/>
        <v>#DIV/0!</v>
      </c>
      <c r="AX507" s="148">
        <f t="shared" ref="AX507:AX530" si="479">AZ507+BB507+BD507+BF507</f>
        <v>0</v>
      </c>
      <c r="AY507" s="148">
        <f t="shared" ref="AY507:AY530" si="480">BA507+BC507+BE507+BG507</f>
        <v>0</v>
      </c>
      <c r="AZ507" s="477"/>
      <c r="BA507" s="477"/>
      <c r="BB507" s="477"/>
      <c r="BC507" s="477"/>
      <c r="BD507" s="477"/>
      <c r="BE507" s="733"/>
      <c r="BF507" s="477"/>
      <c r="BG507" s="477"/>
      <c r="BH507" s="148">
        <f t="shared" ref="BH507:BH530" si="481">BJ507+BL507+BN507+BP507</f>
        <v>0</v>
      </c>
      <c r="BI507" s="148">
        <f t="shared" ref="BI507:BI530" si="482">BK507+BM507+BO507+BQ507</f>
        <v>0</v>
      </c>
      <c r="BJ507" s="733"/>
      <c r="BK507" s="477"/>
      <c r="BL507" s="733"/>
      <c r="BM507" s="477"/>
      <c r="BN507" s="733"/>
      <c r="BO507" s="733"/>
      <c r="BP507" s="733"/>
      <c r="BQ507" s="480"/>
      <c r="BR507" s="287"/>
      <c r="BS507" s="287"/>
      <c r="BT507" s="287"/>
      <c r="BU507" s="287"/>
      <c r="BV507" s="287"/>
      <c r="BW507" s="287"/>
      <c r="BX507" s="287"/>
      <c r="BY507" s="287"/>
    </row>
    <row r="508" spans="1:77" ht="31.5" x14ac:dyDescent="0.25">
      <c r="A508" s="666">
        <f>A507+1</f>
        <v>3</v>
      </c>
      <c r="B508" s="32" t="s">
        <v>457</v>
      </c>
      <c r="C508" s="31" t="s">
        <v>381</v>
      </c>
      <c r="D508" s="733">
        <v>0.28050606</v>
      </c>
      <c r="E508" s="733">
        <f>I508</f>
        <v>5.5119000000000001E-2</v>
      </c>
      <c r="F508" s="148">
        <f t="shared" si="471"/>
        <v>0</v>
      </c>
      <c r="G508" s="148">
        <f t="shared" si="472"/>
        <v>5.5119000000000001E-2</v>
      </c>
      <c r="H508" s="733"/>
      <c r="I508" s="733">
        <v>5.5119000000000001E-2</v>
      </c>
      <c r="J508" s="733"/>
      <c r="K508" s="733"/>
      <c r="L508" s="733"/>
      <c r="M508" s="733"/>
      <c r="N508" s="733"/>
      <c r="O508" s="733"/>
      <c r="P508" s="148">
        <f t="shared" si="460"/>
        <v>0</v>
      </c>
      <c r="Q508" s="148">
        <f t="shared" si="325"/>
        <v>5.5119000000000001E-2</v>
      </c>
      <c r="R508" s="684" t="e">
        <f t="shared" si="326"/>
        <v>#DIV/0!</v>
      </c>
      <c r="S508" s="477"/>
      <c r="T508" s="477"/>
      <c r="U508" s="733"/>
      <c r="V508" s="148">
        <f t="shared" si="473"/>
        <v>0</v>
      </c>
      <c r="W508" s="148">
        <f t="shared" si="474"/>
        <v>0</v>
      </c>
      <c r="X508" s="733"/>
      <c r="Y508" s="477"/>
      <c r="Z508" s="733"/>
      <c r="AA508" s="477"/>
      <c r="AB508" s="733"/>
      <c r="AC508" s="733"/>
      <c r="AD508" s="733"/>
      <c r="AE508" s="477"/>
      <c r="AF508" s="148">
        <f t="shared" si="475"/>
        <v>0.23771700000000001</v>
      </c>
      <c r="AG508" s="148">
        <f t="shared" si="327"/>
        <v>0</v>
      </c>
      <c r="AH508" s="684" t="e">
        <f t="shared" si="328"/>
        <v>#DIV/0!</v>
      </c>
      <c r="AI508" s="703"/>
      <c r="AJ508" s="212">
        <f t="shared" si="476"/>
        <v>0</v>
      </c>
      <c r="AK508" s="425"/>
      <c r="AL508" s="148">
        <f t="shared" si="477"/>
        <v>0</v>
      </c>
      <c r="AM508" s="148">
        <f t="shared" si="478"/>
        <v>0</v>
      </c>
      <c r="AN508" s="733"/>
      <c r="AO508" s="477"/>
      <c r="AP508" s="733"/>
      <c r="AQ508" s="477"/>
      <c r="AR508" s="733"/>
      <c r="AS508" s="733"/>
      <c r="AT508" s="733"/>
      <c r="AU508" s="479"/>
      <c r="AV508" s="148">
        <f t="shared" si="329"/>
        <v>0</v>
      </c>
      <c r="AW508" s="283" t="e">
        <f t="shared" si="330"/>
        <v>#DIV/0!</v>
      </c>
      <c r="AX508" s="148">
        <f t="shared" si="479"/>
        <v>0</v>
      </c>
      <c r="AY508" s="148">
        <f t="shared" si="480"/>
        <v>0</v>
      </c>
      <c r="AZ508" s="477"/>
      <c r="BA508" s="477"/>
      <c r="BB508" s="477"/>
      <c r="BC508" s="477"/>
      <c r="BD508" s="477"/>
      <c r="BE508" s="733"/>
      <c r="BF508" s="477"/>
      <c r="BG508" s="477"/>
      <c r="BH508" s="148">
        <f t="shared" si="481"/>
        <v>0</v>
      </c>
      <c r="BI508" s="148">
        <f t="shared" si="482"/>
        <v>0</v>
      </c>
      <c r="BJ508" s="733"/>
      <c r="BK508" s="477"/>
      <c r="BL508" s="733"/>
      <c r="BM508" s="477"/>
      <c r="BN508" s="733"/>
      <c r="BO508" s="733"/>
      <c r="BP508" s="733"/>
      <c r="BQ508" s="480"/>
      <c r="BR508" s="287"/>
      <c r="BS508" s="287"/>
      <c r="BT508" s="287"/>
      <c r="BU508" s="287"/>
      <c r="BV508" s="287"/>
      <c r="BW508" s="287"/>
      <c r="BX508" s="287"/>
      <c r="BY508" s="287"/>
    </row>
    <row r="509" spans="1:77" ht="31.5" x14ac:dyDescent="0.25">
      <c r="A509" s="666">
        <f t="shared" ref="A509:A530" si="483">A508+1</f>
        <v>4</v>
      </c>
      <c r="B509" s="32" t="s">
        <v>458</v>
      </c>
      <c r="C509" s="31" t="s">
        <v>381</v>
      </c>
      <c r="D509" s="733">
        <v>1.17971326</v>
      </c>
      <c r="E509" s="733">
        <f>I509</f>
        <v>0.23181399999999999</v>
      </c>
      <c r="F509" s="148">
        <f t="shared" si="471"/>
        <v>0</v>
      </c>
      <c r="G509" s="148">
        <f t="shared" si="472"/>
        <v>0.23181399999999999</v>
      </c>
      <c r="H509" s="733"/>
      <c r="I509" s="733">
        <v>0.23181399999999999</v>
      </c>
      <c r="J509" s="733"/>
      <c r="K509" s="733"/>
      <c r="L509" s="733"/>
      <c r="M509" s="733"/>
      <c r="N509" s="733"/>
      <c r="O509" s="733"/>
      <c r="P509" s="148">
        <f t="shared" si="460"/>
        <v>0</v>
      </c>
      <c r="Q509" s="148">
        <f t="shared" si="325"/>
        <v>0.23181399999999999</v>
      </c>
      <c r="R509" s="684" t="e">
        <f t="shared" si="326"/>
        <v>#DIV/0!</v>
      </c>
      <c r="S509" s="477"/>
      <c r="T509" s="477"/>
      <c r="U509" s="733"/>
      <c r="V509" s="148">
        <f t="shared" si="473"/>
        <v>0</v>
      </c>
      <c r="W509" s="148">
        <f t="shared" si="474"/>
        <v>0</v>
      </c>
      <c r="X509" s="733"/>
      <c r="Y509" s="477"/>
      <c r="Z509" s="733"/>
      <c r="AA509" s="477"/>
      <c r="AB509" s="733"/>
      <c r="AC509" s="733"/>
      <c r="AD509" s="733"/>
      <c r="AE509" s="477"/>
      <c r="AF509" s="148">
        <f t="shared" si="475"/>
        <v>0.99975700000000001</v>
      </c>
      <c r="AG509" s="148">
        <f t="shared" si="327"/>
        <v>0</v>
      </c>
      <c r="AH509" s="684" t="e">
        <f t="shared" si="328"/>
        <v>#DIV/0!</v>
      </c>
      <c r="AI509" s="703"/>
      <c r="AJ509" s="212">
        <f t="shared" si="476"/>
        <v>0</v>
      </c>
      <c r="AK509" s="425"/>
      <c r="AL509" s="148">
        <f t="shared" si="477"/>
        <v>0</v>
      </c>
      <c r="AM509" s="148">
        <f t="shared" si="478"/>
        <v>0</v>
      </c>
      <c r="AN509" s="733"/>
      <c r="AO509" s="477"/>
      <c r="AP509" s="733"/>
      <c r="AQ509" s="477"/>
      <c r="AR509" s="733"/>
      <c r="AS509" s="733"/>
      <c r="AT509" s="733"/>
      <c r="AU509" s="479"/>
      <c r="AV509" s="148">
        <f t="shared" si="329"/>
        <v>0</v>
      </c>
      <c r="AW509" s="283" t="e">
        <f t="shared" si="330"/>
        <v>#DIV/0!</v>
      </c>
      <c r="AX509" s="148">
        <f t="shared" si="479"/>
        <v>0</v>
      </c>
      <c r="AY509" s="148">
        <f t="shared" si="480"/>
        <v>0</v>
      </c>
      <c r="AZ509" s="477"/>
      <c r="BA509" s="477"/>
      <c r="BB509" s="477"/>
      <c r="BC509" s="477"/>
      <c r="BD509" s="477"/>
      <c r="BE509" s="733"/>
      <c r="BF509" s="477"/>
      <c r="BG509" s="477"/>
      <c r="BH509" s="148">
        <f t="shared" si="481"/>
        <v>0</v>
      </c>
      <c r="BI509" s="148">
        <f t="shared" si="482"/>
        <v>0</v>
      </c>
      <c r="BJ509" s="733"/>
      <c r="BK509" s="477"/>
      <c r="BL509" s="733"/>
      <c r="BM509" s="477"/>
      <c r="BN509" s="733"/>
      <c r="BO509" s="733"/>
      <c r="BP509" s="733"/>
      <c r="BQ509" s="480"/>
      <c r="BR509" s="287"/>
      <c r="BS509" s="287"/>
      <c r="BT509" s="287"/>
      <c r="BU509" s="287"/>
      <c r="BV509" s="287"/>
      <c r="BW509" s="287"/>
      <c r="BX509" s="287"/>
      <c r="BY509" s="287"/>
    </row>
    <row r="510" spans="1:77" ht="31.5" x14ac:dyDescent="0.25">
      <c r="A510" s="666">
        <f t="shared" si="483"/>
        <v>5</v>
      </c>
      <c r="B510" s="32" t="s">
        <v>387</v>
      </c>
      <c r="C510" s="31" t="s">
        <v>381</v>
      </c>
      <c r="D510" s="733">
        <v>0.62223759999999995</v>
      </c>
      <c r="E510" s="733">
        <f>I510</f>
        <v>0.122195</v>
      </c>
      <c r="F510" s="148">
        <f t="shared" si="471"/>
        <v>0</v>
      </c>
      <c r="G510" s="148">
        <f t="shared" si="472"/>
        <v>0.122195</v>
      </c>
      <c r="H510" s="733"/>
      <c r="I510" s="733">
        <f>0.066195+0.056</f>
        <v>0.122195</v>
      </c>
      <c r="J510" s="733"/>
      <c r="K510" s="733"/>
      <c r="L510" s="733"/>
      <c r="M510" s="733"/>
      <c r="N510" s="733"/>
      <c r="O510" s="733"/>
      <c r="P510" s="148">
        <f t="shared" si="460"/>
        <v>0</v>
      </c>
      <c r="Q510" s="148">
        <f t="shared" si="325"/>
        <v>0.122195</v>
      </c>
      <c r="R510" s="684" t="e">
        <f t="shared" si="326"/>
        <v>#DIV/0!</v>
      </c>
      <c r="S510" s="477"/>
      <c r="T510" s="477"/>
      <c r="U510" s="733"/>
      <c r="V510" s="148">
        <f t="shared" si="473"/>
        <v>0</v>
      </c>
      <c r="W510" s="148">
        <f t="shared" si="474"/>
        <v>0</v>
      </c>
      <c r="X510" s="733"/>
      <c r="Y510" s="477"/>
      <c r="Z510" s="733"/>
      <c r="AA510" s="477"/>
      <c r="AB510" s="733"/>
      <c r="AC510" s="733"/>
      <c r="AD510" s="733"/>
      <c r="AE510" s="477"/>
      <c r="AF510" s="148">
        <f t="shared" si="475"/>
        <v>0.52732000000000001</v>
      </c>
      <c r="AG510" s="148">
        <f t="shared" si="327"/>
        <v>0</v>
      </c>
      <c r="AH510" s="684" t="e">
        <f t="shared" si="328"/>
        <v>#DIV/0!</v>
      </c>
      <c r="AI510" s="703"/>
      <c r="AJ510" s="212">
        <f t="shared" si="476"/>
        <v>0</v>
      </c>
      <c r="AK510" s="425"/>
      <c r="AL510" s="148">
        <f t="shared" si="477"/>
        <v>0</v>
      </c>
      <c r="AM510" s="148">
        <f t="shared" si="478"/>
        <v>0</v>
      </c>
      <c r="AN510" s="733"/>
      <c r="AO510" s="477"/>
      <c r="AP510" s="733"/>
      <c r="AQ510" s="477"/>
      <c r="AR510" s="733"/>
      <c r="AS510" s="733"/>
      <c r="AT510" s="733"/>
      <c r="AU510" s="479"/>
      <c r="AV510" s="148">
        <f t="shared" si="329"/>
        <v>0</v>
      </c>
      <c r="AW510" s="283" t="e">
        <f t="shared" si="330"/>
        <v>#DIV/0!</v>
      </c>
      <c r="AX510" s="148">
        <f t="shared" si="479"/>
        <v>0</v>
      </c>
      <c r="AY510" s="148">
        <f t="shared" si="480"/>
        <v>0</v>
      </c>
      <c r="AZ510" s="477"/>
      <c r="BA510" s="477"/>
      <c r="BB510" s="477"/>
      <c r="BC510" s="477"/>
      <c r="BD510" s="477"/>
      <c r="BE510" s="733"/>
      <c r="BF510" s="477"/>
      <c r="BG510" s="477"/>
      <c r="BH510" s="148">
        <f t="shared" si="481"/>
        <v>0</v>
      </c>
      <c r="BI510" s="148">
        <f t="shared" si="482"/>
        <v>0</v>
      </c>
      <c r="BJ510" s="733"/>
      <c r="BK510" s="477"/>
      <c r="BL510" s="733"/>
      <c r="BM510" s="477"/>
      <c r="BN510" s="733"/>
      <c r="BO510" s="733"/>
      <c r="BP510" s="733"/>
      <c r="BQ510" s="480"/>
      <c r="BR510" s="287"/>
      <c r="BS510" s="287"/>
      <c r="BT510" s="287"/>
      <c r="BU510" s="287"/>
      <c r="BV510" s="287"/>
      <c r="BW510" s="287"/>
      <c r="BX510" s="287"/>
      <c r="BY510" s="287"/>
    </row>
    <row r="511" spans="1:77" ht="31.5" x14ac:dyDescent="0.25">
      <c r="A511" s="666">
        <f t="shared" si="483"/>
        <v>6</v>
      </c>
      <c r="B511" s="32" t="s">
        <v>389</v>
      </c>
      <c r="C511" s="31" t="s">
        <v>381</v>
      </c>
      <c r="D511" s="733">
        <v>0.86001231999999994</v>
      </c>
      <c r="E511" s="733">
        <f>I511</f>
        <v>0.168992</v>
      </c>
      <c r="F511" s="148">
        <f t="shared" si="471"/>
        <v>0</v>
      </c>
      <c r="G511" s="148">
        <f t="shared" si="472"/>
        <v>0.168992</v>
      </c>
      <c r="H511" s="733"/>
      <c r="I511" s="733">
        <v>0.168992</v>
      </c>
      <c r="J511" s="733"/>
      <c r="K511" s="733"/>
      <c r="L511" s="733"/>
      <c r="M511" s="733"/>
      <c r="N511" s="733"/>
      <c r="O511" s="733"/>
      <c r="P511" s="148">
        <f t="shared" si="460"/>
        <v>0</v>
      </c>
      <c r="Q511" s="148">
        <f t="shared" si="325"/>
        <v>0.168992</v>
      </c>
      <c r="R511" s="684" t="e">
        <f t="shared" si="326"/>
        <v>#DIV/0!</v>
      </c>
      <c r="S511" s="477"/>
      <c r="T511" s="477"/>
      <c r="U511" s="733"/>
      <c r="V511" s="148">
        <f t="shared" si="473"/>
        <v>0</v>
      </c>
      <c r="W511" s="148">
        <f t="shared" si="474"/>
        <v>0</v>
      </c>
      <c r="X511" s="733"/>
      <c r="Y511" s="477"/>
      <c r="Z511" s="733"/>
      <c r="AA511" s="477"/>
      <c r="AB511" s="733"/>
      <c r="AC511" s="733"/>
      <c r="AD511" s="733"/>
      <c r="AE511" s="477"/>
      <c r="AF511" s="148">
        <f t="shared" si="475"/>
        <v>0.72882400000000003</v>
      </c>
      <c r="AG511" s="148">
        <f t="shared" si="327"/>
        <v>0</v>
      </c>
      <c r="AH511" s="684" t="e">
        <f t="shared" si="328"/>
        <v>#DIV/0!</v>
      </c>
      <c r="AI511" s="703"/>
      <c r="AJ511" s="212">
        <f t="shared" si="476"/>
        <v>0</v>
      </c>
      <c r="AK511" s="425"/>
      <c r="AL511" s="148">
        <f t="shared" si="477"/>
        <v>0</v>
      </c>
      <c r="AM511" s="148">
        <f t="shared" si="478"/>
        <v>0</v>
      </c>
      <c r="AN511" s="733"/>
      <c r="AO511" s="477"/>
      <c r="AP511" s="733"/>
      <c r="AQ511" s="477"/>
      <c r="AR511" s="733"/>
      <c r="AS511" s="733"/>
      <c r="AT511" s="733"/>
      <c r="AU511" s="479"/>
      <c r="AV511" s="148">
        <f t="shared" si="329"/>
        <v>0</v>
      </c>
      <c r="AW511" s="283" t="e">
        <f t="shared" si="330"/>
        <v>#DIV/0!</v>
      </c>
      <c r="AX511" s="148">
        <f t="shared" si="479"/>
        <v>0</v>
      </c>
      <c r="AY511" s="148">
        <f t="shared" si="480"/>
        <v>0</v>
      </c>
      <c r="AZ511" s="477"/>
      <c r="BA511" s="477"/>
      <c r="BB511" s="477"/>
      <c r="BC511" s="477"/>
      <c r="BD511" s="477"/>
      <c r="BE511" s="733"/>
      <c r="BF511" s="477"/>
      <c r="BG511" s="477"/>
      <c r="BH511" s="148">
        <f t="shared" si="481"/>
        <v>0</v>
      </c>
      <c r="BI511" s="148">
        <f t="shared" si="482"/>
        <v>0</v>
      </c>
      <c r="BJ511" s="733"/>
      <c r="BK511" s="477"/>
      <c r="BL511" s="733"/>
      <c r="BM511" s="477"/>
      <c r="BN511" s="733"/>
      <c r="BO511" s="733"/>
      <c r="BP511" s="733"/>
      <c r="BQ511" s="480"/>
      <c r="BR511" s="287"/>
      <c r="BS511" s="287"/>
      <c r="BT511" s="287"/>
      <c r="BU511" s="287"/>
      <c r="BV511" s="287"/>
      <c r="BW511" s="287"/>
      <c r="BX511" s="287"/>
      <c r="BY511" s="287"/>
    </row>
    <row r="512" spans="1:77" ht="31.5" x14ac:dyDescent="0.25">
      <c r="A512" s="666">
        <f t="shared" si="483"/>
        <v>7</v>
      </c>
      <c r="B512" s="32" t="s">
        <v>390</v>
      </c>
      <c r="C512" s="31" t="s">
        <v>381</v>
      </c>
      <c r="D512" s="733">
        <v>4.4854171799999998</v>
      </c>
      <c r="E512" s="733">
        <f t="shared" ref="E512:E513" si="484">I512</f>
        <v>0.88138399999999995</v>
      </c>
      <c r="F512" s="148">
        <f t="shared" si="471"/>
        <v>0</v>
      </c>
      <c r="G512" s="148">
        <f t="shared" si="472"/>
        <v>0.88138399999999995</v>
      </c>
      <c r="H512" s="733"/>
      <c r="I512" s="733">
        <v>0.88138399999999995</v>
      </c>
      <c r="J512" s="733"/>
      <c r="K512" s="733"/>
      <c r="L512" s="733"/>
      <c r="M512" s="733"/>
      <c r="N512" s="733"/>
      <c r="O512" s="733"/>
      <c r="P512" s="148">
        <f t="shared" si="460"/>
        <v>0</v>
      </c>
      <c r="Q512" s="148">
        <f t="shared" si="325"/>
        <v>0.88138399999999995</v>
      </c>
      <c r="R512" s="684" t="e">
        <f t="shared" si="326"/>
        <v>#DIV/0!</v>
      </c>
      <c r="S512" s="477"/>
      <c r="T512" s="477"/>
      <c r="U512" s="733"/>
      <c r="V512" s="148">
        <f t="shared" si="473"/>
        <v>0</v>
      </c>
      <c r="W512" s="148">
        <f t="shared" si="474"/>
        <v>0</v>
      </c>
      <c r="X512" s="733"/>
      <c r="Y512" s="477"/>
      <c r="Z512" s="733"/>
      <c r="AA512" s="477"/>
      <c r="AB512" s="733"/>
      <c r="AC512" s="733"/>
      <c r="AD512" s="733"/>
      <c r="AE512" s="477"/>
      <c r="AF512" s="148">
        <f t="shared" si="475"/>
        <v>3.8012009999999998</v>
      </c>
      <c r="AG512" s="148">
        <f t="shared" si="327"/>
        <v>0</v>
      </c>
      <c r="AH512" s="684" t="e">
        <f t="shared" si="328"/>
        <v>#DIV/0!</v>
      </c>
      <c r="AI512" s="703"/>
      <c r="AJ512" s="212">
        <f t="shared" si="476"/>
        <v>0</v>
      </c>
      <c r="AK512" s="425"/>
      <c r="AL512" s="148">
        <f t="shared" si="477"/>
        <v>0</v>
      </c>
      <c r="AM512" s="148">
        <f t="shared" si="478"/>
        <v>0</v>
      </c>
      <c r="AN512" s="733"/>
      <c r="AO512" s="477"/>
      <c r="AP512" s="733"/>
      <c r="AQ512" s="477"/>
      <c r="AR512" s="733"/>
      <c r="AS512" s="733"/>
      <c r="AT512" s="733"/>
      <c r="AU512" s="479"/>
      <c r="AV512" s="148">
        <f t="shared" si="329"/>
        <v>0</v>
      </c>
      <c r="AW512" s="283" t="e">
        <f t="shared" si="330"/>
        <v>#DIV/0!</v>
      </c>
      <c r="AX512" s="148">
        <f t="shared" si="479"/>
        <v>0</v>
      </c>
      <c r="AY512" s="148">
        <f t="shared" si="480"/>
        <v>0</v>
      </c>
      <c r="AZ512" s="477"/>
      <c r="BA512" s="477"/>
      <c r="BB512" s="477"/>
      <c r="BC512" s="477"/>
      <c r="BD512" s="477"/>
      <c r="BE512" s="733"/>
      <c r="BF512" s="477"/>
      <c r="BG512" s="477"/>
      <c r="BH512" s="148">
        <f t="shared" si="481"/>
        <v>0</v>
      </c>
      <c r="BI512" s="148">
        <f t="shared" si="482"/>
        <v>0</v>
      </c>
      <c r="BJ512" s="733"/>
      <c r="BK512" s="477"/>
      <c r="BL512" s="733"/>
      <c r="BM512" s="477"/>
      <c r="BN512" s="733"/>
      <c r="BO512" s="733"/>
      <c r="BP512" s="733"/>
      <c r="BQ512" s="480"/>
      <c r="BR512" s="287"/>
      <c r="BS512" s="287"/>
      <c r="BT512" s="287"/>
      <c r="BU512" s="287"/>
      <c r="BV512" s="287"/>
      <c r="BW512" s="287"/>
      <c r="BX512" s="287"/>
      <c r="BY512" s="287"/>
    </row>
    <row r="513" spans="1:77" ht="31.5" x14ac:dyDescent="0.25">
      <c r="A513" s="666">
        <f t="shared" si="483"/>
        <v>8</v>
      </c>
      <c r="B513" s="32" t="s">
        <v>459</v>
      </c>
      <c r="C513" s="31" t="s">
        <v>381</v>
      </c>
      <c r="D513" s="733">
        <v>3.98226046</v>
      </c>
      <c r="E513" s="733">
        <f t="shared" si="484"/>
        <v>0.78251400000000004</v>
      </c>
      <c r="F513" s="148">
        <f t="shared" si="471"/>
        <v>0</v>
      </c>
      <c r="G513" s="148">
        <f t="shared" si="472"/>
        <v>0.78251400000000004</v>
      </c>
      <c r="H513" s="733"/>
      <c r="I513" s="733">
        <v>0.78251400000000004</v>
      </c>
      <c r="J513" s="733"/>
      <c r="K513" s="733"/>
      <c r="L513" s="733"/>
      <c r="M513" s="733"/>
      <c r="N513" s="733"/>
      <c r="O513" s="733"/>
      <c r="P513" s="148">
        <f t="shared" si="460"/>
        <v>0</v>
      </c>
      <c r="Q513" s="148">
        <f t="shared" si="325"/>
        <v>0.78251400000000004</v>
      </c>
      <c r="R513" s="684" t="e">
        <f t="shared" si="326"/>
        <v>#DIV/0!</v>
      </c>
      <c r="S513" s="477"/>
      <c r="T513" s="477"/>
      <c r="U513" s="733"/>
      <c r="V513" s="148">
        <f t="shared" si="473"/>
        <v>0</v>
      </c>
      <c r="W513" s="148">
        <f t="shared" si="474"/>
        <v>0</v>
      </c>
      <c r="X513" s="733"/>
      <c r="Y513" s="477"/>
      <c r="Z513" s="733"/>
      <c r="AA513" s="477"/>
      <c r="AB513" s="733"/>
      <c r="AC513" s="733"/>
      <c r="AD513" s="733"/>
      <c r="AE513" s="477"/>
      <c r="AF513" s="148">
        <f t="shared" si="475"/>
        <v>3.374797</v>
      </c>
      <c r="AG513" s="148">
        <f t="shared" si="327"/>
        <v>0</v>
      </c>
      <c r="AH513" s="684" t="e">
        <f t="shared" si="328"/>
        <v>#DIV/0!</v>
      </c>
      <c r="AI513" s="703"/>
      <c r="AJ513" s="212">
        <f t="shared" si="476"/>
        <v>0</v>
      </c>
      <c r="AK513" s="425"/>
      <c r="AL513" s="148">
        <f t="shared" si="477"/>
        <v>0</v>
      </c>
      <c r="AM513" s="148">
        <f t="shared" si="478"/>
        <v>0</v>
      </c>
      <c r="AN513" s="733"/>
      <c r="AO513" s="477"/>
      <c r="AP513" s="733"/>
      <c r="AQ513" s="477"/>
      <c r="AR513" s="733"/>
      <c r="AS513" s="733"/>
      <c r="AT513" s="733"/>
      <c r="AU513" s="479"/>
      <c r="AV513" s="148">
        <f t="shared" si="329"/>
        <v>0</v>
      </c>
      <c r="AW513" s="283" t="e">
        <f t="shared" si="330"/>
        <v>#DIV/0!</v>
      </c>
      <c r="AX513" s="148">
        <f t="shared" si="479"/>
        <v>0</v>
      </c>
      <c r="AY513" s="148">
        <f t="shared" si="480"/>
        <v>0</v>
      </c>
      <c r="AZ513" s="477"/>
      <c r="BA513" s="477"/>
      <c r="BB513" s="477"/>
      <c r="BC513" s="477"/>
      <c r="BD513" s="477"/>
      <c r="BE513" s="733"/>
      <c r="BF513" s="477"/>
      <c r="BG513" s="477"/>
      <c r="BH513" s="148">
        <f t="shared" si="481"/>
        <v>0</v>
      </c>
      <c r="BI513" s="148">
        <f t="shared" si="482"/>
        <v>0</v>
      </c>
      <c r="BJ513" s="733"/>
      <c r="BK513" s="477"/>
      <c r="BL513" s="733"/>
      <c r="BM513" s="477"/>
      <c r="BN513" s="733"/>
      <c r="BO513" s="733"/>
      <c r="BP513" s="733"/>
      <c r="BQ513" s="480"/>
      <c r="BR513" s="287"/>
      <c r="BS513" s="287"/>
      <c r="BT513" s="287"/>
      <c r="BU513" s="287"/>
      <c r="BV513" s="287"/>
      <c r="BW513" s="287"/>
      <c r="BX513" s="287"/>
      <c r="BY513" s="287"/>
    </row>
    <row r="514" spans="1:77" ht="31.5" x14ac:dyDescent="0.25">
      <c r="A514" s="666">
        <f t="shared" si="483"/>
        <v>9</v>
      </c>
      <c r="B514" s="32" t="s">
        <v>391</v>
      </c>
      <c r="C514" s="31" t="s">
        <v>381</v>
      </c>
      <c r="D514" s="733">
        <v>0.97173707999999992</v>
      </c>
      <c r="E514" s="733">
        <f>I514</f>
        <v>0.190946</v>
      </c>
      <c r="F514" s="148">
        <f t="shared" si="471"/>
        <v>0</v>
      </c>
      <c r="G514" s="148">
        <f t="shared" si="472"/>
        <v>0.190946</v>
      </c>
      <c r="H514" s="733"/>
      <c r="I514" s="733">
        <v>0.190946</v>
      </c>
      <c r="J514" s="733"/>
      <c r="K514" s="733"/>
      <c r="L514" s="733"/>
      <c r="M514" s="733"/>
      <c r="N514" s="733"/>
      <c r="O514" s="733"/>
      <c r="P514" s="148">
        <f t="shared" si="460"/>
        <v>0</v>
      </c>
      <c r="Q514" s="148">
        <f t="shared" si="325"/>
        <v>0.190946</v>
      </c>
      <c r="R514" s="684" t="e">
        <f t="shared" si="326"/>
        <v>#DIV/0!</v>
      </c>
      <c r="S514" s="477"/>
      <c r="T514" s="477"/>
      <c r="U514" s="733"/>
      <c r="V514" s="148">
        <f t="shared" si="473"/>
        <v>0</v>
      </c>
      <c r="W514" s="148">
        <f t="shared" si="474"/>
        <v>0</v>
      </c>
      <c r="X514" s="733"/>
      <c r="Y514" s="477"/>
      <c r="Z514" s="733"/>
      <c r="AA514" s="477"/>
      <c r="AB514" s="733"/>
      <c r="AC514" s="733"/>
      <c r="AD514" s="733"/>
      <c r="AE514" s="477"/>
      <c r="AF514" s="148">
        <f t="shared" si="475"/>
        <v>0.82350599999999996</v>
      </c>
      <c r="AG514" s="148">
        <f t="shared" si="327"/>
        <v>0</v>
      </c>
      <c r="AH514" s="684" t="e">
        <f t="shared" si="328"/>
        <v>#DIV/0!</v>
      </c>
      <c r="AI514" s="703"/>
      <c r="AJ514" s="212">
        <f t="shared" si="476"/>
        <v>0</v>
      </c>
      <c r="AK514" s="425"/>
      <c r="AL514" s="148">
        <f t="shared" si="477"/>
        <v>0</v>
      </c>
      <c r="AM514" s="148">
        <f t="shared" si="478"/>
        <v>0</v>
      </c>
      <c r="AN514" s="733"/>
      <c r="AO514" s="477"/>
      <c r="AP514" s="733"/>
      <c r="AQ514" s="477"/>
      <c r="AR514" s="733"/>
      <c r="AS514" s="733"/>
      <c r="AT514" s="733"/>
      <c r="AU514" s="479"/>
      <c r="AV514" s="148">
        <f t="shared" si="329"/>
        <v>0</v>
      </c>
      <c r="AW514" s="283" t="e">
        <f t="shared" si="330"/>
        <v>#DIV/0!</v>
      </c>
      <c r="AX514" s="148">
        <f t="shared" si="479"/>
        <v>0</v>
      </c>
      <c r="AY514" s="148">
        <f t="shared" si="480"/>
        <v>0</v>
      </c>
      <c r="AZ514" s="477"/>
      <c r="BA514" s="477"/>
      <c r="BB514" s="477"/>
      <c r="BC514" s="477"/>
      <c r="BD514" s="477"/>
      <c r="BE514" s="733"/>
      <c r="BF514" s="477"/>
      <c r="BG514" s="477"/>
      <c r="BH514" s="148">
        <f t="shared" si="481"/>
        <v>0</v>
      </c>
      <c r="BI514" s="148">
        <f t="shared" si="482"/>
        <v>0</v>
      </c>
      <c r="BJ514" s="733"/>
      <c r="BK514" s="477"/>
      <c r="BL514" s="733"/>
      <c r="BM514" s="477"/>
      <c r="BN514" s="733"/>
      <c r="BO514" s="733"/>
      <c r="BP514" s="733"/>
      <c r="BQ514" s="480"/>
      <c r="BR514" s="287"/>
      <c r="BS514" s="287"/>
      <c r="BT514" s="287"/>
      <c r="BU514" s="287"/>
      <c r="BV514" s="287"/>
      <c r="BW514" s="287"/>
      <c r="BX514" s="287"/>
      <c r="BY514" s="287"/>
    </row>
    <row r="515" spans="1:77" ht="31.5" x14ac:dyDescent="0.25">
      <c r="A515" s="666">
        <f t="shared" si="483"/>
        <v>10</v>
      </c>
      <c r="B515" s="32" t="s">
        <v>392</v>
      </c>
      <c r="C515" s="31" t="s">
        <v>381</v>
      </c>
      <c r="D515" s="733">
        <v>8.8048390399999992</v>
      </c>
      <c r="E515" s="733">
        <f>I515</f>
        <v>2.7571209999999997</v>
      </c>
      <c r="F515" s="148">
        <f t="shared" si="471"/>
        <v>0</v>
      </c>
      <c r="G515" s="148">
        <f t="shared" si="472"/>
        <v>2.7571209999999997</v>
      </c>
      <c r="H515" s="733"/>
      <c r="I515" s="733">
        <f>1.479121+1.278</f>
        <v>2.7571209999999997</v>
      </c>
      <c r="J515" s="733"/>
      <c r="K515" s="733"/>
      <c r="L515" s="733"/>
      <c r="M515" s="733"/>
      <c r="N515" s="733"/>
      <c r="O515" s="733"/>
      <c r="P515" s="148">
        <f t="shared" si="460"/>
        <v>0</v>
      </c>
      <c r="Q515" s="148">
        <f t="shared" si="325"/>
        <v>2.7571209999999997</v>
      </c>
      <c r="R515" s="684" t="e">
        <f t="shared" si="326"/>
        <v>#DIV/0!</v>
      </c>
      <c r="S515" s="477"/>
      <c r="T515" s="477"/>
      <c r="U515" s="733"/>
      <c r="V515" s="148">
        <f t="shared" si="473"/>
        <v>0</v>
      </c>
      <c r="W515" s="148">
        <f t="shared" si="474"/>
        <v>0</v>
      </c>
      <c r="X515" s="733"/>
      <c r="Y515" s="477"/>
      <c r="Z515" s="733"/>
      <c r="AA515" s="477"/>
      <c r="AB515" s="733"/>
      <c r="AC515" s="733"/>
      <c r="AD515" s="733"/>
      <c r="AE515" s="477"/>
      <c r="AF515" s="148">
        <f t="shared" si="475"/>
        <v>7.4617279999999999</v>
      </c>
      <c r="AG515" s="148">
        <f t="shared" si="327"/>
        <v>0</v>
      </c>
      <c r="AH515" s="684" t="e">
        <f t="shared" si="328"/>
        <v>#DIV/0!</v>
      </c>
      <c r="AI515" s="703"/>
      <c r="AJ515" s="212">
        <f t="shared" si="476"/>
        <v>0</v>
      </c>
      <c r="AK515" s="425"/>
      <c r="AL515" s="148">
        <f t="shared" si="477"/>
        <v>0</v>
      </c>
      <c r="AM515" s="148">
        <f t="shared" si="478"/>
        <v>0</v>
      </c>
      <c r="AN515" s="733"/>
      <c r="AO515" s="477"/>
      <c r="AP515" s="733"/>
      <c r="AQ515" s="477"/>
      <c r="AR515" s="733"/>
      <c r="AS515" s="733"/>
      <c r="AT515" s="733"/>
      <c r="AU515" s="479"/>
      <c r="AV515" s="148">
        <f t="shared" si="329"/>
        <v>0</v>
      </c>
      <c r="AW515" s="283" t="e">
        <f t="shared" si="330"/>
        <v>#DIV/0!</v>
      </c>
      <c r="AX515" s="148">
        <f t="shared" si="479"/>
        <v>0</v>
      </c>
      <c r="AY515" s="148">
        <f t="shared" si="480"/>
        <v>0</v>
      </c>
      <c r="AZ515" s="477"/>
      <c r="BA515" s="477"/>
      <c r="BB515" s="477"/>
      <c r="BC515" s="477"/>
      <c r="BD515" s="477"/>
      <c r="BE515" s="733"/>
      <c r="BF515" s="477"/>
      <c r="BG515" s="477"/>
      <c r="BH515" s="148">
        <f t="shared" si="481"/>
        <v>0</v>
      </c>
      <c r="BI515" s="148">
        <f t="shared" si="482"/>
        <v>0</v>
      </c>
      <c r="BJ515" s="733"/>
      <c r="BK515" s="477"/>
      <c r="BL515" s="733"/>
      <c r="BM515" s="477"/>
      <c r="BN515" s="733"/>
      <c r="BO515" s="733"/>
      <c r="BP515" s="733"/>
      <c r="BQ515" s="480"/>
      <c r="BR515" s="287"/>
      <c r="BS515" s="287"/>
      <c r="BT515" s="287"/>
      <c r="BU515" s="287"/>
      <c r="BV515" s="287"/>
      <c r="BW515" s="287"/>
      <c r="BX515" s="287"/>
      <c r="BY515" s="287"/>
    </row>
    <row r="516" spans="1:77" ht="31.5" x14ac:dyDescent="0.25">
      <c r="A516" s="666">
        <f t="shared" si="483"/>
        <v>11</v>
      </c>
      <c r="B516" s="32" t="s">
        <v>393</v>
      </c>
      <c r="C516" s="31" t="s">
        <v>381</v>
      </c>
      <c r="D516" s="733">
        <v>0.29189542000000002</v>
      </c>
      <c r="E516" s="733">
        <f>I516</f>
        <v>5.7357999999999999E-2</v>
      </c>
      <c r="F516" s="148">
        <f t="shared" si="471"/>
        <v>0</v>
      </c>
      <c r="G516" s="148">
        <f t="shared" si="472"/>
        <v>5.7357999999999999E-2</v>
      </c>
      <c r="H516" s="733"/>
      <c r="I516" s="733">
        <v>5.7357999999999999E-2</v>
      </c>
      <c r="J516" s="733"/>
      <c r="K516" s="733"/>
      <c r="L516" s="733"/>
      <c r="M516" s="733"/>
      <c r="N516" s="733"/>
      <c r="O516" s="733"/>
      <c r="P516" s="148">
        <f t="shared" si="460"/>
        <v>0</v>
      </c>
      <c r="Q516" s="148">
        <f t="shared" si="325"/>
        <v>5.7357999999999999E-2</v>
      </c>
      <c r="R516" s="684" t="e">
        <f t="shared" si="326"/>
        <v>#DIV/0!</v>
      </c>
      <c r="S516" s="477"/>
      <c r="T516" s="477"/>
      <c r="U516" s="733"/>
      <c r="V516" s="148">
        <f t="shared" si="473"/>
        <v>0</v>
      </c>
      <c r="W516" s="148">
        <f t="shared" si="474"/>
        <v>0</v>
      </c>
      <c r="X516" s="733"/>
      <c r="Y516" s="477"/>
      <c r="Z516" s="733"/>
      <c r="AA516" s="477"/>
      <c r="AB516" s="733"/>
      <c r="AC516" s="733"/>
      <c r="AD516" s="733"/>
      <c r="AE516" s="477"/>
      <c r="AF516" s="148">
        <f t="shared" si="475"/>
        <v>0.24736900000000003</v>
      </c>
      <c r="AG516" s="148">
        <f t="shared" si="327"/>
        <v>0</v>
      </c>
      <c r="AH516" s="684" t="e">
        <f t="shared" si="328"/>
        <v>#DIV/0!</v>
      </c>
      <c r="AI516" s="703"/>
      <c r="AJ516" s="212">
        <f t="shared" si="476"/>
        <v>0</v>
      </c>
      <c r="AK516" s="425"/>
      <c r="AL516" s="148">
        <f t="shared" si="477"/>
        <v>0</v>
      </c>
      <c r="AM516" s="148">
        <f t="shared" si="478"/>
        <v>0</v>
      </c>
      <c r="AN516" s="733"/>
      <c r="AO516" s="477"/>
      <c r="AP516" s="733"/>
      <c r="AQ516" s="477"/>
      <c r="AR516" s="733"/>
      <c r="AS516" s="733"/>
      <c r="AT516" s="733"/>
      <c r="AU516" s="479"/>
      <c r="AV516" s="148">
        <f t="shared" si="329"/>
        <v>0</v>
      </c>
      <c r="AW516" s="283" t="e">
        <f t="shared" si="330"/>
        <v>#DIV/0!</v>
      </c>
      <c r="AX516" s="148">
        <f t="shared" si="479"/>
        <v>0</v>
      </c>
      <c r="AY516" s="148">
        <f t="shared" si="480"/>
        <v>0</v>
      </c>
      <c r="AZ516" s="477"/>
      <c r="BA516" s="477"/>
      <c r="BB516" s="477"/>
      <c r="BC516" s="477"/>
      <c r="BD516" s="477"/>
      <c r="BE516" s="733"/>
      <c r="BF516" s="477"/>
      <c r="BG516" s="477"/>
      <c r="BH516" s="148">
        <f t="shared" si="481"/>
        <v>0</v>
      </c>
      <c r="BI516" s="148">
        <f t="shared" si="482"/>
        <v>0</v>
      </c>
      <c r="BJ516" s="733"/>
      <c r="BK516" s="477"/>
      <c r="BL516" s="733"/>
      <c r="BM516" s="477"/>
      <c r="BN516" s="733"/>
      <c r="BO516" s="733"/>
      <c r="BP516" s="733"/>
      <c r="BQ516" s="480"/>
      <c r="BR516" s="287"/>
      <c r="BS516" s="287"/>
      <c r="BT516" s="287"/>
      <c r="BU516" s="287"/>
      <c r="BV516" s="287"/>
      <c r="BW516" s="287"/>
      <c r="BX516" s="287"/>
      <c r="BY516" s="287"/>
    </row>
    <row r="517" spans="1:77" ht="31.5" x14ac:dyDescent="0.25">
      <c r="A517" s="666">
        <f t="shared" si="483"/>
        <v>12</v>
      </c>
      <c r="B517" s="32" t="s">
        <v>460</v>
      </c>
      <c r="C517" s="31" t="s">
        <v>381</v>
      </c>
      <c r="D517" s="733">
        <v>2.3460488599999998</v>
      </c>
      <c r="E517" s="733">
        <f>I517</f>
        <v>2.3460480000000001</v>
      </c>
      <c r="F517" s="148">
        <f t="shared" si="471"/>
        <v>0</v>
      </c>
      <c r="G517" s="148">
        <f t="shared" si="472"/>
        <v>2.3460480000000001</v>
      </c>
      <c r="H517" s="733"/>
      <c r="I517" s="733">
        <v>2.3460480000000001</v>
      </c>
      <c r="J517" s="733"/>
      <c r="K517" s="733"/>
      <c r="L517" s="733"/>
      <c r="M517" s="733"/>
      <c r="N517" s="733"/>
      <c r="O517" s="733"/>
      <c r="P517" s="148">
        <f t="shared" si="460"/>
        <v>0</v>
      </c>
      <c r="Q517" s="148">
        <f t="shared" si="325"/>
        <v>2.3460480000000001</v>
      </c>
      <c r="R517" s="684" t="e">
        <f t="shared" si="326"/>
        <v>#DIV/0!</v>
      </c>
      <c r="S517" s="477"/>
      <c r="T517" s="477"/>
      <c r="U517" s="733"/>
      <c r="V517" s="148">
        <f t="shared" si="473"/>
        <v>0</v>
      </c>
      <c r="W517" s="148">
        <f t="shared" si="474"/>
        <v>0</v>
      </c>
      <c r="X517" s="733"/>
      <c r="Y517" s="477"/>
      <c r="Z517" s="733"/>
      <c r="AA517" s="477"/>
      <c r="AB517" s="733"/>
      <c r="AC517" s="733"/>
      <c r="AD517" s="733"/>
      <c r="AE517" s="477"/>
      <c r="AF517" s="148">
        <f t="shared" si="475"/>
        <v>1.9881769999999999</v>
      </c>
      <c r="AG517" s="148">
        <f t="shared" si="327"/>
        <v>0</v>
      </c>
      <c r="AH517" s="684" t="e">
        <f t="shared" si="328"/>
        <v>#DIV/0!</v>
      </c>
      <c r="AI517" s="703"/>
      <c r="AJ517" s="212">
        <f t="shared" si="476"/>
        <v>0</v>
      </c>
      <c r="AK517" s="425"/>
      <c r="AL517" s="148">
        <f t="shared" si="477"/>
        <v>0</v>
      </c>
      <c r="AM517" s="148">
        <f t="shared" si="478"/>
        <v>0</v>
      </c>
      <c r="AN517" s="733"/>
      <c r="AO517" s="477"/>
      <c r="AP517" s="733"/>
      <c r="AQ517" s="477"/>
      <c r="AR517" s="733"/>
      <c r="AS517" s="733"/>
      <c r="AT517" s="733"/>
      <c r="AU517" s="479"/>
      <c r="AV517" s="148">
        <f t="shared" si="329"/>
        <v>0</v>
      </c>
      <c r="AW517" s="283" t="e">
        <f t="shared" si="330"/>
        <v>#DIV/0!</v>
      </c>
      <c r="AX517" s="148">
        <f t="shared" si="479"/>
        <v>0</v>
      </c>
      <c r="AY517" s="148">
        <f t="shared" si="480"/>
        <v>0</v>
      </c>
      <c r="AZ517" s="477"/>
      <c r="BA517" s="477"/>
      <c r="BB517" s="477"/>
      <c r="BC517" s="477"/>
      <c r="BD517" s="477"/>
      <c r="BE517" s="733"/>
      <c r="BF517" s="477"/>
      <c r="BG517" s="477"/>
      <c r="BH517" s="148">
        <f t="shared" si="481"/>
        <v>0</v>
      </c>
      <c r="BI517" s="148">
        <f t="shared" si="482"/>
        <v>0</v>
      </c>
      <c r="BJ517" s="733"/>
      <c r="BK517" s="477"/>
      <c r="BL517" s="733"/>
      <c r="BM517" s="477"/>
      <c r="BN517" s="733"/>
      <c r="BO517" s="733"/>
      <c r="BP517" s="733"/>
      <c r="BQ517" s="480"/>
      <c r="BR517" s="287"/>
      <c r="BS517" s="287"/>
      <c r="BT517" s="287"/>
      <c r="BU517" s="287"/>
      <c r="BV517" s="287"/>
      <c r="BW517" s="287"/>
      <c r="BX517" s="287"/>
      <c r="BY517" s="287"/>
    </row>
    <row r="518" spans="1:77" x14ac:dyDescent="0.25">
      <c r="A518" s="666">
        <f t="shared" si="483"/>
        <v>13</v>
      </c>
      <c r="B518" s="32" t="s">
        <v>440</v>
      </c>
      <c r="C518" s="31" t="s">
        <v>381</v>
      </c>
      <c r="D518" s="733">
        <v>0.28588803999999995</v>
      </c>
      <c r="E518" s="733">
        <f>I518</f>
        <v>5.6176999999999998E-2</v>
      </c>
      <c r="F518" s="148">
        <f t="shared" si="471"/>
        <v>0</v>
      </c>
      <c r="G518" s="148">
        <f t="shared" si="472"/>
        <v>5.6176999999999998E-2</v>
      </c>
      <c r="H518" s="733"/>
      <c r="I518" s="733">
        <v>5.6176999999999998E-2</v>
      </c>
      <c r="J518" s="733"/>
      <c r="K518" s="733"/>
      <c r="L518" s="733"/>
      <c r="M518" s="733"/>
      <c r="N518" s="733"/>
      <c r="O518" s="733"/>
      <c r="P518" s="148">
        <f t="shared" si="460"/>
        <v>0</v>
      </c>
      <c r="Q518" s="148">
        <f t="shared" si="325"/>
        <v>5.6176999999999998E-2</v>
      </c>
      <c r="R518" s="684" t="e">
        <f t="shared" si="326"/>
        <v>#DIV/0!</v>
      </c>
      <c r="S518" s="477"/>
      <c r="T518" s="477"/>
      <c r="U518" s="733"/>
      <c r="V518" s="148">
        <f t="shared" si="473"/>
        <v>0</v>
      </c>
      <c r="W518" s="148">
        <f t="shared" si="474"/>
        <v>0</v>
      </c>
      <c r="X518" s="733"/>
      <c r="Y518" s="477"/>
      <c r="Z518" s="733"/>
      <c r="AA518" s="477"/>
      <c r="AB518" s="733"/>
      <c r="AC518" s="733"/>
      <c r="AD518" s="733"/>
      <c r="AE518" s="477"/>
      <c r="AF518" s="148">
        <f t="shared" si="475"/>
        <v>0.24227799999999997</v>
      </c>
      <c r="AG518" s="148">
        <f t="shared" si="327"/>
        <v>0</v>
      </c>
      <c r="AH518" s="684" t="e">
        <f t="shared" si="328"/>
        <v>#DIV/0!</v>
      </c>
      <c r="AI518" s="703"/>
      <c r="AJ518" s="212">
        <f t="shared" si="476"/>
        <v>0</v>
      </c>
      <c r="AK518" s="425"/>
      <c r="AL518" s="148">
        <f t="shared" si="477"/>
        <v>0</v>
      </c>
      <c r="AM518" s="148">
        <f t="shared" si="478"/>
        <v>0</v>
      </c>
      <c r="AN518" s="733"/>
      <c r="AO518" s="477"/>
      <c r="AP518" s="733"/>
      <c r="AQ518" s="477"/>
      <c r="AR518" s="733"/>
      <c r="AS518" s="733"/>
      <c r="AT518" s="733"/>
      <c r="AU518" s="479"/>
      <c r="AV518" s="148">
        <f t="shared" si="329"/>
        <v>0</v>
      </c>
      <c r="AW518" s="283" t="e">
        <f t="shared" si="330"/>
        <v>#DIV/0!</v>
      </c>
      <c r="AX518" s="148">
        <f t="shared" si="479"/>
        <v>0</v>
      </c>
      <c r="AY518" s="148">
        <f t="shared" si="480"/>
        <v>0</v>
      </c>
      <c r="AZ518" s="477"/>
      <c r="BA518" s="477"/>
      <c r="BB518" s="477"/>
      <c r="BC518" s="477"/>
      <c r="BD518" s="477"/>
      <c r="BE518" s="733"/>
      <c r="BF518" s="477"/>
      <c r="BG518" s="477"/>
      <c r="BH518" s="148">
        <f t="shared" si="481"/>
        <v>0</v>
      </c>
      <c r="BI518" s="148">
        <f t="shared" si="482"/>
        <v>0</v>
      </c>
      <c r="BJ518" s="733"/>
      <c r="BK518" s="477"/>
      <c r="BL518" s="733"/>
      <c r="BM518" s="477"/>
      <c r="BN518" s="733"/>
      <c r="BO518" s="733"/>
      <c r="BP518" s="733"/>
      <c r="BQ518" s="480"/>
      <c r="BR518" s="287"/>
      <c r="BS518" s="287"/>
      <c r="BT518" s="287"/>
      <c r="BU518" s="287"/>
      <c r="BV518" s="287"/>
      <c r="BW518" s="287"/>
      <c r="BX518" s="287"/>
      <c r="BY518" s="287"/>
    </row>
    <row r="519" spans="1:77" x14ac:dyDescent="0.25">
      <c r="A519" s="666">
        <f t="shared" si="483"/>
        <v>14</v>
      </c>
      <c r="B519" s="32" t="s">
        <v>461</v>
      </c>
      <c r="C519" s="31" t="s">
        <v>381</v>
      </c>
      <c r="D519" s="733">
        <v>5.0900126000000006</v>
      </c>
      <c r="E519" s="733">
        <f t="shared" ref="E519:E530" si="485">I519</f>
        <v>1.0001869999999999</v>
      </c>
      <c r="F519" s="148">
        <f t="shared" si="471"/>
        <v>0</v>
      </c>
      <c r="G519" s="148">
        <f t="shared" si="472"/>
        <v>1.0001869999999999</v>
      </c>
      <c r="H519" s="733"/>
      <c r="I519" s="733">
        <v>1.0001869999999999</v>
      </c>
      <c r="J519" s="733"/>
      <c r="K519" s="733"/>
      <c r="L519" s="733"/>
      <c r="M519" s="733"/>
      <c r="N519" s="733"/>
      <c r="O519" s="733"/>
      <c r="P519" s="148">
        <f t="shared" si="460"/>
        <v>0</v>
      </c>
      <c r="Q519" s="148">
        <f t="shared" si="325"/>
        <v>1.0001869999999999</v>
      </c>
      <c r="R519" s="684" t="e">
        <f t="shared" si="326"/>
        <v>#DIV/0!</v>
      </c>
      <c r="S519" s="477"/>
      <c r="T519" s="477"/>
      <c r="U519" s="733"/>
      <c r="V519" s="148">
        <f t="shared" si="473"/>
        <v>0</v>
      </c>
      <c r="W519" s="148">
        <f t="shared" si="474"/>
        <v>0</v>
      </c>
      <c r="X519" s="733"/>
      <c r="Y519" s="477"/>
      <c r="Z519" s="733"/>
      <c r="AA519" s="477"/>
      <c r="AB519" s="733"/>
      <c r="AC519" s="733"/>
      <c r="AD519" s="733"/>
      <c r="AE519" s="477"/>
      <c r="AF519" s="148">
        <f t="shared" si="475"/>
        <v>4.3135700000000003</v>
      </c>
      <c r="AG519" s="148">
        <f t="shared" si="327"/>
        <v>0</v>
      </c>
      <c r="AH519" s="684" t="e">
        <f t="shared" si="328"/>
        <v>#DIV/0!</v>
      </c>
      <c r="AI519" s="703"/>
      <c r="AJ519" s="212">
        <f t="shared" si="476"/>
        <v>0</v>
      </c>
      <c r="AK519" s="425"/>
      <c r="AL519" s="148">
        <f t="shared" si="477"/>
        <v>0</v>
      </c>
      <c r="AM519" s="148">
        <f t="shared" si="478"/>
        <v>0</v>
      </c>
      <c r="AN519" s="733"/>
      <c r="AO519" s="477"/>
      <c r="AP519" s="733"/>
      <c r="AQ519" s="477"/>
      <c r="AR519" s="733"/>
      <c r="AS519" s="733"/>
      <c r="AT519" s="733"/>
      <c r="AU519" s="479"/>
      <c r="AV519" s="148">
        <f t="shared" si="329"/>
        <v>0</v>
      </c>
      <c r="AW519" s="283" t="e">
        <f t="shared" si="330"/>
        <v>#DIV/0!</v>
      </c>
      <c r="AX519" s="148">
        <f t="shared" si="479"/>
        <v>0</v>
      </c>
      <c r="AY519" s="148">
        <f t="shared" si="480"/>
        <v>0</v>
      </c>
      <c r="AZ519" s="477"/>
      <c r="BA519" s="477"/>
      <c r="BB519" s="477"/>
      <c r="BC519" s="477"/>
      <c r="BD519" s="477"/>
      <c r="BE519" s="733"/>
      <c r="BF519" s="477"/>
      <c r="BG519" s="477"/>
      <c r="BH519" s="148">
        <f t="shared" si="481"/>
        <v>0</v>
      </c>
      <c r="BI519" s="148">
        <f t="shared" si="482"/>
        <v>0</v>
      </c>
      <c r="BJ519" s="733"/>
      <c r="BK519" s="477"/>
      <c r="BL519" s="733"/>
      <c r="BM519" s="477"/>
      <c r="BN519" s="733"/>
      <c r="BO519" s="733"/>
      <c r="BP519" s="733"/>
      <c r="BQ519" s="480"/>
      <c r="BR519" s="287"/>
      <c r="BS519" s="287"/>
      <c r="BT519" s="287"/>
      <c r="BU519" s="287"/>
      <c r="BV519" s="287"/>
      <c r="BW519" s="287"/>
      <c r="BX519" s="287"/>
      <c r="BY519" s="287"/>
    </row>
    <row r="520" spans="1:77" x14ac:dyDescent="0.25">
      <c r="A520" s="666">
        <f t="shared" si="483"/>
        <v>15</v>
      </c>
      <c r="B520" s="32" t="s">
        <v>441</v>
      </c>
      <c r="C520" s="31" t="s">
        <v>381</v>
      </c>
      <c r="D520" s="733">
        <v>0.32030509999999995</v>
      </c>
      <c r="E520" s="733">
        <f t="shared" si="485"/>
        <v>6.2939999999999996E-2</v>
      </c>
      <c r="F520" s="148">
        <f t="shared" si="471"/>
        <v>0</v>
      </c>
      <c r="G520" s="148">
        <f t="shared" si="472"/>
        <v>6.2939999999999996E-2</v>
      </c>
      <c r="H520" s="733"/>
      <c r="I520" s="733">
        <v>6.2939999999999996E-2</v>
      </c>
      <c r="J520" s="733"/>
      <c r="K520" s="733"/>
      <c r="L520" s="733"/>
      <c r="M520" s="733"/>
      <c r="N520" s="733"/>
      <c r="O520" s="733"/>
      <c r="P520" s="148">
        <f t="shared" si="460"/>
        <v>0</v>
      </c>
      <c r="Q520" s="148">
        <f t="shared" si="325"/>
        <v>6.2939999999999996E-2</v>
      </c>
      <c r="R520" s="684" t="e">
        <f t="shared" si="326"/>
        <v>#DIV/0!</v>
      </c>
      <c r="S520" s="477"/>
      <c r="T520" s="477"/>
      <c r="U520" s="733"/>
      <c r="V520" s="148">
        <f t="shared" si="473"/>
        <v>0</v>
      </c>
      <c r="W520" s="148">
        <f t="shared" si="474"/>
        <v>0</v>
      </c>
      <c r="X520" s="733"/>
      <c r="Y520" s="477"/>
      <c r="Z520" s="733"/>
      <c r="AA520" s="477"/>
      <c r="AB520" s="733"/>
      <c r="AC520" s="733"/>
      <c r="AD520" s="733"/>
      <c r="AE520" s="477"/>
      <c r="AF520" s="148">
        <f t="shared" si="475"/>
        <v>0.27144499999999999</v>
      </c>
      <c r="AG520" s="148">
        <f t="shared" si="327"/>
        <v>0</v>
      </c>
      <c r="AH520" s="684" t="e">
        <f t="shared" si="328"/>
        <v>#DIV/0!</v>
      </c>
      <c r="AI520" s="703"/>
      <c r="AJ520" s="212">
        <f t="shared" si="476"/>
        <v>0</v>
      </c>
      <c r="AK520" s="425"/>
      <c r="AL520" s="148">
        <f t="shared" si="477"/>
        <v>0</v>
      </c>
      <c r="AM520" s="148">
        <f t="shared" si="478"/>
        <v>0</v>
      </c>
      <c r="AN520" s="733"/>
      <c r="AO520" s="477"/>
      <c r="AP520" s="733"/>
      <c r="AQ520" s="477"/>
      <c r="AR520" s="733"/>
      <c r="AS520" s="733"/>
      <c r="AT520" s="733"/>
      <c r="AU520" s="479"/>
      <c r="AV520" s="148">
        <f t="shared" si="329"/>
        <v>0</v>
      </c>
      <c r="AW520" s="283" t="e">
        <f t="shared" si="330"/>
        <v>#DIV/0!</v>
      </c>
      <c r="AX520" s="148">
        <f t="shared" si="479"/>
        <v>0</v>
      </c>
      <c r="AY520" s="148">
        <f t="shared" si="480"/>
        <v>0</v>
      </c>
      <c r="AZ520" s="477"/>
      <c r="BA520" s="477"/>
      <c r="BB520" s="477"/>
      <c r="BC520" s="477"/>
      <c r="BD520" s="477"/>
      <c r="BE520" s="733"/>
      <c r="BF520" s="477"/>
      <c r="BG520" s="477"/>
      <c r="BH520" s="148">
        <f t="shared" si="481"/>
        <v>0</v>
      </c>
      <c r="BI520" s="148">
        <f t="shared" si="482"/>
        <v>0</v>
      </c>
      <c r="BJ520" s="733"/>
      <c r="BK520" s="477"/>
      <c r="BL520" s="733"/>
      <c r="BM520" s="477"/>
      <c r="BN520" s="733"/>
      <c r="BO520" s="733"/>
      <c r="BP520" s="733"/>
      <c r="BQ520" s="480"/>
      <c r="BR520" s="287"/>
      <c r="BS520" s="287"/>
      <c r="BT520" s="287"/>
      <c r="BU520" s="287"/>
      <c r="BV520" s="287"/>
      <c r="BW520" s="287"/>
      <c r="BX520" s="287"/>
      <c r="BY520" s="287"/>
    </row>
    <row r="521" spans="1:77" ht="31.5" x14ac:dyDescent="0.25">
      <c r="A521" s="666">
        <f t="shared" si="483"/>
        <v>16</v>
      </c>
      <c r="B521" s="32" t="s">
        <v>442</v>
      </c>
      <c r="C521" s="31" t="s">
        <v>381</v>
      </c>
      <c r="D521" s="733">
        <v>0.30631501999999999</v>
      </c>
      <c r="E521" s="733">
        <f t="shared" si="485"/>
        <v>0.30631599999999998</v>
      </c>
      <c r="F521" s="148">
        <f t="shared" si="471"/>
        <v>0</v>
      </c>
      <c r="G521" s="148">
        <f t="shared" si="472"/>
        <v>0.30631599999999998</v>
      </c>
      <c r="H521" s="733"/>
      <c r="I521" s="733">
        <v>0.30631599999999998</v>
      </c>
      <c r="J521" s="733"/>
      <c r="K521" s="733"/>
      <c r="L521" s="733"/>
      <c r="M521" s="733"/>
      <c r="N521" s="733"/>
      <c r="O521" s="733"/>
      <c r="P521" s="148">
        <f t="shared" si="460"/>
        <v>0</v>
      </c>
      <c r="Q521" s="148">
        <f t="shared" si="325"/>
        <v>0.30631599999999998</v>
      </c>
      <c r="R521" s="684" t="e">
        <f t="shared" si="326"/>
        <v>#DIV/0!</v>
      </c>
      <c r="S521" s="477"/>
      <c r="T521" s="477"/>
      <c r="U521" s="733"/>
      <c r="V521" s="148">
        <f t="shared" si="473"/>
        <v>0</v>
      </c>
      <c r="W521" s="148">
        <f t="shared" si="474"/>
        <v>0</v>
      </c>
      <c r="X521" s="733"/>
      <c r="Y521" s="477"/>
      <c r="Z521" s="733"/>
      <c r="AA521" s="477"/>
      <c r="AB521" s="733"/>
      <c r="AC521" s="733"/>
      <c r="AD521" s="733"/>
      <c r="AE521" s="477"/>
      <c r="AF521" s="148">
        <f t="shared" si="475"/>
        <v>0.25958900000000001</v>
      </c>
      <c r="AG521" s="148">
        <f t="shared" si="327"/>
        <v>0</v>
      </c>
      <c r="AH521" s="684" t="e">
        <f t="shared" si="328"/>
        <v>#DIV/0!</v>
      </c>
      <c r="AI521" s="703"/>
      <c r="AJ521" s="212">
        <f t="shared" si="476"/>
        <v>0</v>
      </c>
      <c r="AK521" s="425"/>
      <c r="AL521" s="148">
        <f t="shared" si="477"/>
        <v>0</v>
      </c>
      <c r="AM521" s="148">
        <f t="shared" si="478"/>
        <v>0</v>
      </c>
      <c r="AN521" s="733"/>
      <c r="AO521" s="477"/>
      <c r="AP521" s="733"/>
      <c r="AQ521" s="477"/>
      <c r="AR521" s="733"/>
      <c r="AS521" s="733"/>
      <c r="AT521" s="733"/>
      <c r="AU521" s="479"/>
      <c r="AV521" s="148">
        <f t="shared" si="329"/>
        <v>0</v>
      </c>
      <c r="AW521" s="283" t="e">
        <f t="shared" si="330"/>
        <v>#DIV/0!</v>
      </c>
      <c r="AX521" s="148">
        <f t="shared" si="479"/>
        <v>0</v>
      </c>
      <c r="AY521" s="148">
        <f t="shared" si="480"/>
        <v>0</v>
      </c>
      <c r="AZ521" s="477"/>
      <c r="BA521" s="477"/>
      <c r="BB521" s="477"/>
      <c r="BC521" s="477"/>
      <c r="BD521" s="477"/>
      <c r="BE521" s="733"/>
      <c r="BF521" s="477"/>
      <c r="BG521" s="477"/>
      <c r="BH521" s="148">
        <f t="shared" si="481"/>
        <v>0</v>
      </c>
      <c r="BI521" s="148">
        <f t="shared" si="482"/>
        <v>0</v>
      </c>
      <c r="BJ521" s="733"/>
      <c r="BK521" s="477"/>
      <c r="BL521" s="733"/>
      <c r="BM521" s="477"/>
      <c r="BN521" s="733"/>
      <c r="BO521" s="733"/>
      <c r="BP521" s="733"/>
      <c r="BQ521" s="480"/>
      <c r="BR521" s="287"/>
      <c r="BS521" s="287"/>
      <c r="BT521" s="287"/>
      <c r="BU521" s="287"/>
      <c r="BV521" s="287"/>
      <c r="BW521" s="287"/>
      <c r="BX521" s="287"/>
      <c r="BY521" s="287"/>
    </row>
    <row r="522" spans="1:77" ht="31.5" x14ac:dyDescent="0.25">
      <c r="A522" s="666">
        <f t="shared" si="483"/>
        <v>17</v>
      </c>
      <c r="B522" s="32" t="s">
        <v>443</v>
      </c>
      <c r="C522" s="31" t="s">
        <v>381</v>
      </c>
      <c r="D522" s="733">
        <v>1.2351095399999998</v>
      </c>
      <c r="E522" s="733">
        <f t="shared" si="485"/>
        <v>1.2351099999999999</v>
      </c>
      <c r="F522" s="148">
        <f t="shared" si="471"/>
        <v>0</v>
      </c>
      <c r="G522" s="148">
        <f t="shared" si="472"/>
        <v>1.2351099999999999</v>
      </c>
      <c r="H522" s="733"/>
      <c r="I522" s="733">
        <v>1.2351099999999999</v>
      </c>
      <c r="J522" s="733"/>
      <c r="K522" s="733"/>
      <c r="L522" s="733"/>
      <c r="M522" s="733"/>
      <c r="N522" s="733"/>
      <c r="O522" s="733"/>
      <c r="P522" s="148">
        <f t="shared" si="460"/>
        <v>0</v>
      </c>
      <c r="Q522" s="148">
        <f t="shared" si="325"/>
        <v>1.2351099999999999</v>
      </c>
      <c r="R522" s="684" t="e">
        <f t="shared" si="326"/>
        <v>#DIV/0!</v>
      </c>
      <c r="S522" s="477"/>
      <c r="T522" s="477"/>
      <c r="U522" s="733"/>
      <c r="V522" s="148">
        <f t="shared" si="473"/>
        <v>0</v>
      </c>
      <c r="W522" s="148">
        <f t="shared" si="474"/>
        <v>0</v>
      </c>
      <c r="X522" s="733"/>
      <c r="Y522" s="477"/>
      <c r="Z522" s="733"/>
      <c r="AA522" s="477"/>
      <c r="AB522" s="733"/>
      <c r="AC522" s="733"/>
      <c r="AD522" s="733"/>
      <c r="AE522" s="477"/>
      <c r="AF522" s="148">
        <f t="shared" si="475"/>
        <v>1.0467029999999999</v>
      </c>
      <c r="AG522" s="148">
        <f t="shared" si="327"/>
        <v>0</v>
      </c>
      <c r="AH522" s="684" t="e">
        <f t="shared" si="328"/>
        <v>#DIV/0!</v>
      </c>
      <c r="AI522" s="703"/>
      <c r="AJ522" s="212">
        <f t="shared" si="476"/>
        <v>0</v>
      </c>
      <c r="AK522" s="425"/>
      <c r="AL522" s="148">
        <f t="shared" si="477"/>
        <v>0</v>
      </c>
      <c r="AM522" s="148">
        <f t="shared" si="478"/>
        <v>0</v>
      </c>
      <c r="AN522" s="733"/>
      <c r="AO522" s="477"/>
      <c r="AP522" s="733"/>
      <c r="AQ522" s="477"/>
      <c r="AR522" s="733"/>
      <c r="AS522" s="733"/>
      <c r="AT522" s="733"/>
      <c r="AU522" s="479"/>
      <c r="AV522" s="148">
        <f t="shared" si="329"/>
        <v>0</v>
      </c>
      <c r="AW522" s="283" t="e">
        <f t="shared" si="330"/>
        <v>#DIV/0!</v>
      </c>
      <c r="AX522" s="148">
        <f t="shared" si="479"/>
        <v>0</v>
      </c>
      <c r="AY522" s="148">
        <f t="shared" si="480"/>
        <v>0</v>
      </c>
      <c r="AZ522" s="477"/>
      <c r="BA522" s="477"/>
      <c r="BB522" s="477"/>
      <c r="BC522" s="477"/>
      <c r="BD522" s="477"/>
      <c r="BE522" s="733"/>
      <c r="BF522" s="477"/>
      <c r="BG522" s="477"/>
      <c r="BH522" s="148">
        <f t="shared" si="481"/>
        <v>0</v>
      </c>
      <c r="BI522" s="148">
        <f t="shared" si="482"/>
        <v>0</v>
      </c>
      <c r="BJ522" s="733"/>
      <c r="BK522" s="477"/>
      <c r="BL522" s="733"/>
      <c r="BM522" s="477"/>
      <c r="BN522" s="733"/>
      <c r="BO522" s="733"/>
      <c r="BP522" s="733"/>
      <c r="BQ522" s="480"/>
      <c r="BR522" s="287"/>
      <c r="BS522" s="287"/>
      <c r="BT522" s="287"/>
      <c r="BU522" s="287"/>
      <c r="BV522" s="287"/>
      <c r="BW522" s="287"/>
      <c r="BX522" s="287"/>
      <c r="BY522" s="287"/>
    </row>
    <row r="523" spans="1:77" ht="31.5" x14ac:dyDescent="0.25">
      <c r="A523" s="666">
        <f t="shared" si="483"/>
        <v>18</v>
      </c>
      <c r="B523" s="32" t="s">
        <v>444</v>
      </c>
      <c r="C523" s="31" t="s">
        <v>381</v>
      </c>
      <c r="D523" s="733">
        <v>0.49440348000000001</v>
      </c>
      <c r="E523" s="733">
        <f t="shared" si="485"/>
        <v>0.49440299999999998</v>
      </c>
      <c r="F523" s="148">
        <f t="shared" si="471"/>
        <v>0</v>
      </c>
      <c r="G523" s="148">
        <f t="shared" si="472"/>
        <v>0.49440299999999998</v>
      </c>
      <c r="H523" s="733"/>
      <c r="I523" s="733">
        <v>0.49440299999999998</v>
      </c>
      <c r="J523" s="733"/>
      <c r="K523" s="733"/>
      <c r="L523" s="733"/>
      <c r="M523" s="733"/>
      <c r="N523" s="733"/>
      <c r="O523" s="733"/>
      <c r="P523" s="148">
        <f t="shared" si="460"/>
        <v>0</v>
      </c>
      <c r="Q523" s="148">
        <f t="shared" si="325"/>
        <v>0.49440299999999998</v>
      </c>
      <c r="R523" s="684" t="e">
        <f t="shared" si="326"/>
        <v>#DIV/0!</v>
      </c>
      <c r="S523" s="477"/>
      <c r="T523" s="477"/>
      <c r="U523" s="733"/>
      <c r="V523" s="148">
        <f t="shared" si="473"/>
        <v>0</v>
      </c>
      <c r="W523" s="148">
        <f t="shared" si="474"/>
        <v>0</v>
      </c>
      <c r="X523" s="733"/>
      <c r="Y523" s="477"/>
      <c r="Z523" s="733"/>
      <c r="AA523" s="477"/>
      <c r="AB523" s="733"/>
      <c r="AC523" s="733"/>
      <c r="AD523" s="733"/>
      <c r="AE523" s="477"/>
      <c r="AF523" s="148">
        <f t="shared" si="475"/>
        <v>0.41898600000000003</v>
      </c>
      <c r="AG523" s="148">
        <f t="shared" si="327"/>
        <v>0</v>
      </c>
      <c r="AH523" s="684" t="e">
        <f t="shared" si="328"/>
        <v>#DIV/0!</v>
      </c>
      <c r="AI523" s="703"/>
      <c r="AJ523" s="212">
        <f t="shared" si="476"/>
        <v>0</v>
      </c>
      <c r="AK523" s="425"/>
      <c r="AL523" s="148">
        <f t="shared" si="477"/>
        <v>0</v>
      </c>
      <c r="AM523" s="148">
        <f t="shared" si="478"/>
        <v>0</v>
      </c>
      <c r="AN523" s="733"/>
      <c r="AO523" s="477"/>
      <c r="AP523" s="733"/>
      <c r="AQ523" s="477"/>
      <c r="AR523" s="733"/>
      <c r="AS523" s="733"/>
      <c r="AT523" s="733"/>
      <c r="AU523" s="479"/>
      <c r="AV523" s="148">
        <f t="shared" si="329"/>
        <v>0</v>
      </c>
      <c r="AW523" s="283" t="e">
        <f t="shared" si="330"/>
        <v>#DIV/0!</v>
      </c>
      <c r="AX523" s="148">
        <f t="shared" si="479"/>
        <v>0</v>
      </c>
      <c r="AY523" s="148">
        <f t="shared" si="480"/>
        <v>0</v>
      </c>
      <c r="AZ523" s="477"/>
      <c r="BA523" s="477"/>
      <c r="BB523" s="477"/>
      <c r="BC523" s="477"/>
      <c r="BD523" s="477"/>
      <c r="BE523" s="733"/>
      <c r="BF523" s="477"/>
      <c r="BG523" s="477"/>
      <c r="BH523" s="148">
        <f t="shared" si="481"/>
        <v>0</v>
      </c>
      <c r="BI523" s="148">
        <f t="shared" si="482"/>
        <v>0</v>
      </c>
      <c r="BJ523" s="733"/>
      <c r="BK523" s="477"/>
      <c r="BL523" s="733"/>
      <c r="BM523" s="477"/>
      <c r="BN523" s="733"/>
      <c r="BO523" s="733"/>
      <c r="BP523" s="733"/>
      <c r="BQ523" s="480"/>
      <c r="BR523" s="287"/>
      <c r="BS523" s="287"/>
      <c r="BT523" s="287"/>
      <c r="BU523" s="287"/>
      <c r="BV523" s="287"/>
      <c r="BW523" s="287"/>
      <c r="BX523" s="287"/>
      <c r="BY523" s="287"/>
    </row>
    <row r="524" spans="1:77" ht="31.5" x14ac:dyDescent="0.25">
      <c r="A524" s="666">
        <f t="shared" si="483"/>
        <v>19</v>
      </c>
      <c r="B524" s="32" t="s">
        <v>445</v>
      </c>
      <c r="C524" s="31" t="s">
        <v>381</v>
      </c>
      <c r="D524" s="733">
        <v>2.6442501999999997</v>
      </c>
      <c r="E524" s="733">
        <f t="shared" si="485"/>
        <v>2.64425</v>
      </c>
      <c r="F524" s="148">
        <f t="shared" si="471"/>
        <v>0</v>
      </c>
      <c r="G524" s="148">
        <f t="shared" si="472"/>
        <v>2.64425</v>
      </c>
      <c r="H524" s="733"/>
      <c r="I524" s="733">
        <v>2.64425</v>
      </c>
      <c r="J524" s="733"/>
      <c r="K524" s="733"/>
      <c r="L524" s="733"/>
      <c r="M524" s="733"/>
      <c r="N524" s="733"/>
      <c r="O524" s="733"/>
      <c r="P524" s="148">
        <f t="shared" si="460"/>
        <v>0</v>
      </c>
      <c r="Q524" s="148">
        <f t="shared" si="325"/>
        <v>2.64425</v>
      </c>
      <c r="R524" s="684" t="e">
        <f t="shared" si="326"/>
        <v>#DIV/0!</v>
      </c>
      <c r="S524" s="477"/>
      <c r="T524" s="477"/>
      <c r="U524" s="733"/>
      <c r="V524" s="148">
        <f t="shared" si="473"/>
        <v>0</v>
      </c>
      <c r="W524" s="148">
        <f t="shared" si="474"/>
        <v>0</v>
      </c>
      <c r="X524" s="733"/>
      <c r="Y524" s="477"/>
      <c r="Z524" s="733"/>
      <c r="AA524" s="477"/>
      <c r="AB524" s="733"/>
      <c r="AC524" s="733"/>
      <c r="AD524" s="733"/>
      <c r="AE524" s="477"/>
      <c r="AF524" s="148">
        <f t="shared" si="475"/>
        <v>2.2408899999999998</v>
      </c>
      <c r="AG524" s="148">
        <f t="shared" si="327"/>
        <v>0</v>
      </c>
      <c r="AH524" s="684" t="e">
        <f t="shared" si="328"/>
        <v>#DIV/0!</v>
      </c>
      <c r="AI524" s="703"/>
      <c r="AJ524" s="212">
        <f t="shared" si="476"/>
        <v>0</v>
      </c>
      <c r="AK524" s="425"/>
      <c r="AL524" s="148">
        <f t="shared" si="477"/>
        <v>0</v>
      </c>
      <c r="AM524" s="148">
        <f t="shared" si="478"/>
        <v>0</v>
      </c>
      <c r="AN524" s="733"/>
      <c r="AO524" s="477"/>
      <c r="AP524" s="733"/>
      <c r="AQ524" s="477"/>
      <c r="AR524" s="733"/>
      <c r="AS524" s="733"/>
      <c r="AT524" s="733"/>
      <c r="AU524" s="479"/>
      <c r="AV524" s="148">
        <f t="shared" si="329"/>
        <v>0</v>
      </c>
      <c r="AW524" s="283" t="e">
        <f t="shared" si="330"/>
        <v>#DIV/0!</v>
      </c>
      <c r="AX524" s="148">
        <f t="shared" si="479"/>
        <v>0</v>
      </c>
      <c r="AY524" s="148">
        <f t="shared" si="480"/>
        <v>0</v>
      </c>
      <c r="AZ524" s="477"/>
      <c r="BA524" s="477"/>
      <c r="BB524" s="477"/>
      <c r="BC524" s="477"/>
      <c r="BD524" s="477"/>
      <c r="BE524" s="733"/>
      <c r="BF524" s="477"/>
      <c r="BG524" s="477"/>
      <c r="BH524" s="148">
        <f t="shared" si="481"/>
        <v>0</v>
      </c>
      <c r="BI524" s="148">
        <f t="shared" si="482"/>
        <v>0</v>
      </c>
      <c r="BJ524" s="733"/>
      <c r="BK524" s="477"/>
      <c r="BL524" s="733"/>
      <c r="BM524" s="477"/>
      <c r="BN524" s="733"/>
      <c r="BO524" s="733"/>
      <c r="BP524" s="733"/>
      <c r="BQ524" s="480"/>
      <c r="BR524" s="287"/>
      <c r="BS524" s="287"/>
      <c r="BT524" s="287"/>
      <c r="BU524" s="287"/>
      <c r="BV524" s="287"/>
      <c r="BW524" s="287"/>
      <c r="BX524" s="287"/>
      <c r="BY524" s="287"/>
    </row>
    <row r="525" spans="1:77" ht="31.5" x14ac:dyDescent="0.25">
      <c r="A525" s="666">
        <f t="shared" si="483"/>
        <v>20</v>
      </c>
      <c r="B525" s="32" t="s">
        <v>454</v>
      </c>
      <c r="C525" s="31" t="s">
        <v>381</v>
      </c>
      <c r="D525" s="733">
        <v>1.1147554399999999</v>
      </c>
      <c r="E525" s="733">
        <f t="shared" si="485"/>
        <v>1.1147560000000001</v>
      </c>
      <c r="F525" s="148">
        <f t="shared" si="471"/>
        <v>0</v>
      </c>
      <c r="G525" s="148">
        <f t="shared" si="472"/>
        <v>1.1147560000000001</v>
      </c>
      <c r="H525" s="733"/>
      <c r="I525" s="733">
        <v>1.1147560000000001</v>
      </c>
      <c r="J525" s="733"/>
      <c r="K525" s="733"/>
      <c r="L525" s="733"/>
      <c r="M525" s="733"/>
      <c r="N525" s="733"/>
      <c r="O525" s="733"/>
      <c r="P525" s="148">
        <f t="shared" si="460"/>
        <v>0</v>
      </c>
      <c r="Q525" s="148">
        <f t="shared" si="325"/>
        <v>1.1147560000000001</v>
      </c>
      <c r="R525" s="684" t="e">
        <f t="shared" si="326"/>
        <v>#DIV/0!</v>
      </c>
      <c r="S525" s="477"/>
      <c r="T525" s="477"/>
      <c r="U525" s="733"/>
      <c r="V525" s="148">
        <f t="shared" si="473"/>
        <v>0</v>
      </c>
      <c r="W525" s="148">
        <f t="shared" si="474"/>
        <v>0</v>
      </c>
      <c r="X525" s="733"/>
      <c r="Y525" s="477"/>
      <c r="Z525" s="733"/>
      <c r="AA525" s="477"/>
      <c r="AB525" s="733"/>
      <c r="AC525" s="733"/>
      <c r="AD525" s="733"/>
      <c r="AE525" s="477"/>
      <c r="AF525" s="148">
        <f t="shared" si="475"/>
        <v>0.94470799999999999</v>
      </c>
      <c r="AG525" s="148">
        <f t="shared" si="327"/>
        <v>0</v>
      </c>
      <c r="AH525" s="684" t="e">
        <f t="shared" si="328"/>
        <v>#DIV/0!</v>
      </c>
      <c r="AI525" s="703"/>
      <c r="AJ525" s="212">
        <f t="shared" si="476"/>
        <v>0</v>
      </c>
      <c r="AK525" s="425"/>
      <c r="AL525" s="148">
        <f t="shared" si="477"/>
        <v>0</v>
      </c>
      <c r="AM525" s="148">
        <f t="shared" si="478"/>
        <v>0</v>
      </c>
      <c r="AN525" s="733"/>
      <c r="AO525" s="477"/>
      <c r="AP525" s="733"/>
      <c r="AQ525" s="477"/>
      <c r="AR525" s="733"/>
      <c r="AS525" s="733"/>
      <c r="AT525" s="733"/>
      <c r="AU525" s="479"/>
      <c r="AV525" s="148">
        <f t="shared" si="329"/>
        <v>0</v>
      </c>
      <c r="AW525" s="283" t="e">
        <f t="shared" si="330"/>
        <v>#DIV/0!</v>
      </c>
      <c r="AX525" s="148">
        <f t="shared" si="479"/>
        <v>0</v>
      </c>
      <c r="AY525" s="148">
        <f t="shared" si="480"/>
        <v>0</v>
      </c>
      <c r="AZ525" s="477"/>
      <c r="BA525" s="477"/>
      <c r="BB525" s="477"/>
      <c r="BC525" s="477"/>
      <c r="BD525" s="477"/>
      <c r="BE525" s="733"/>
      <c r="BF525" s="477"/>
      <c r="BG525" s="477"/>
      <c r="BH525" s="148">
        <f t="shared" si="481"/>
        <v>0</v>
      </c>
      <c r="BI525" s="148">
        <f t="shared" si="482"/>
        <v>0</v>
      </c>
      <c r="BJ525" s="733"/>
      <c r="BK525" s="477"/>
      <c r="BL525" s="733"/>
      <c r="BM525" s="477"/>
      <c r="BN525" s="733"/>
      <c r="BO525" s="733"/>
      <c r="BP525" s="733"/>
      <c r="BQ525" s="480"/>
      <c r="BR525" s="287"/>
      <c r="BS525" s="287"/>
      <c r="BT525" s="287"/>
      <c r="BU525" s="287"/>
      <c r="BV525" s="287"/>
      <c r="BW525" s="287"/>
      <c r="BX525" s="287"/>
      <c r="BY525" s="287"/>
    </row>
    <row r="526" spans="1:77" ht="31.5" x14ac:dyDescent="0.25">
      <c r="A526" s="666">
        <f t="shared" si="483"/>
        <v>21</v>
      </c>
      <c r="B526" s="32" t="s">
        <v>446</v>
      </c>
      <c r="C526" s="31" t="s">
        <v>381</v>
      </c>
      <c r="D526" s="733">
        <v>1.37766298</v>
      </c>
      <c r="E526" s="733">
        <f t="shared" si="485"/>
        <v>1.377664</v>
      </c>
      <c r="F526" s="148">
        <f t="shared" si="471"/>
        <v>0</v>
      </c>
      <c r="G526" s="148">
        <f t="shared" si="472"/>
        <v>1.377664</v>
      </c>
      <c r="H526" s="733"/>
      <c r="I526" s="733">
        <v>1.377664</v>
      </c>
      <c r="J526" s="733"/>
      <c r="K526" s="733"/>
      <c r="L526" s="733"/>
      <c r="M526" s="733"/>
      <c r="N526" s="733"/>
      <c r="O526" s="733"/>
      <c r="P526" s="148">
        <f t="shared" si="460"/>
        <v>0</v>
      </c>
      <c r="Q526" s="148">
        <f t="shared" si="325"/>
        <v>1.377664</v>
      </c>
      <c r="R526" s="684" t="e">
        <f t="shared" si="326"/>
        <v>#DIV/0!</v>
      </c>
      <c r="S526" s="477"/>
      <c r="T526" s="477"/>
      <c r="U526" s="733"/>
      <c r="V526" s="148">
        <f t="shared" si="473"/>
        <v>0</v>
      </c>
      <c r="W526" s="148">
        <f t="shared" si="474"/>
        <v>0</v>
      </c>
      <c r="X526" s="733"/>
      <c r="Y526" s="477"/>
      <c r="Z526" s="733"/>
      <c r="AA526" s="477"/>
      <c r="AB526" s="733"/>
      <c r="AC526" s="733"/>
      <c r="AD526" s="733"/>
      <c r="AE526" s="477"/>
      <c r="AF526" s="148">
        <f t="shared" si="475"/>
        <v>1.167511</v>
      </c>
      <c r="AG526" s="148">
        <f t="shared" si="327"/>
        <v>0</v>
      </c>
      <c r="AH526" s="684" t="e">
        <f t="shared" si="328"/>
        <v>#DIV/0!</v>
      </c>
      <c r="AI526" s="703"/>
      <c r="AJ526" s="212">
        <f t="shared" si="476"/>
        <v>0</v>
      </c>
      <c r="AK526" s="425"/>
      <c r="AL526" s="148">
        <f t="shared" si="477"/>
        <v>0</v>
      </c>
      <c r="AM526" s="148">
        <f t="shared" si="478"/>
        <v>0</v>
      </c>
      <c r="AN526" s="733"/>
      <c r="AO526" s="477"/>
      <c r="AP526" s="733"/>
      <c r="AQ526" s="477"/>
      <c r="AR526" s="733"/>
      <c r="AS526" s="733"/>
      <c r="AT526" s="733"/>
      <c r="AU526" s="479"/>
      <c r="AV526" s="148">
        <f t="shared" si="329"/>
        <v>0</v>
      </c>
      <c r="AW526" s="283" t="e">
        <f t="shared" si="330"/>
        <v>#DIV/0!</v>
      </c>
      <c r="AX526" s="148">
        <f t="shared" si="479"/>
        <v>0</v>
      </c>
      <c r="AY526" s="148">
        <f t="shared" si="480"/>
        <v>0</v>
      </c>
      <c r="AZ526" s="477"/>
      <c r="BA526" s="477"/>
      <c r="BB526" s="477"/>
      <c r="BC526" s="477"/>
      <c r="BD526" s="477"/>
      <c r="BE526" s="733"/>
      <c r="BF526" s="477"/>
      <c r="BG526" s="477"/>
      <c r="BH526" s="148">
        <f t="shared" si="481"/>
        <v>0</v>
      </c>
      <c r="BI526" s="148">
        <f t="shared" si="482"/>
        <v>0</v>
      </c>
      <c r="BJ526" s="733"/>
      <c r="BK526" s="477"/>
      <c r="BL526" s="733"/>
      <c r="BM526" s="477"/>
      <c r="BN526" s="733"/>
      <c r="BO526" s="733"/>
      <c r="BP526" s="733"/>
      <c r="BQ526" s="480"/>
      <c r="BR526" s="287"/>
      <c r="BS526" s="287"/>
      <c r="BT526" s="287"/>
      <c r="BU526" s="287"/>
      <c r="BV526" s="287"/>
      <c r="BW526" s="287"/>
      <c r="BX526" s="287"/>
      <c r="BY526" s="287"/>
    </row>
    <row r="527" spans="1:77" ht="31.5" x14ac:dyDescent="0.25">
      <c r="A527" s="666">
        <f t="shared" si="483"/>
        <v>22</v>
      </c>
      <c r="B527" s="32" t="s">
        <v>447</v>
      </c>
      <c r="C527" s="31" t="s">
        <v>381</v>
      </c>
      <c r="D527" s="733">
        <v>0.17661295999999999</v>
      </c>
      <c r="E527" s="733">
        <f t="shared" si="485"/>
        <v>0.17661299999999999</v>
      </c>
      <c r="F527" s="148">
        <f t="shared" si="471"/>
        <v>0</v>
      </c>
      <c r="G527" s="148">
        <f t="shared" si="472"/>
        <v>0.17661299999999999</v>
      </c>
      <c r="H527" s="733"/>
      <c r="I527" s="733">
        <v>0.17661299999999999</v>
      </c>
      <c r="J527" s="733"/>
      <c r="K527" s="733"/>
      <c r="L527" s="733"/>
      <c r="M527" s="733"/>
      <c r="N527" s="733"/>
      <c r="O527" s="733"/>
      <c r="P527" s="148">
        <f t="shared" si="460"/>
        <v>0</v>
      </c>
      <c r="Q527" s="148">
        <f t="shared" si="325"/>
        <v>0.17661299999999999</v>
      </c>
      <c r="R527" s="684" t="e">
        <f t="shared" si="326"/>
        <v>#DIV/0!</v>
      </c>
      <c r="S527" s="477"/>
      <c r="T527" s="477"/>
      <c r="U527" s="733"/>
      <c r="V527" s="148">
        <f t="shared" si="473"/>
        <v>0</v>
      </c>
      <c r="W527" s="148">
        <f t="shared" si="474"/>
        <v>0</v>
      </c>
      <c r="X527" s="733"/>
      <c r="Y527" s="477"/>
      <c r="Z527" s="733"/>
      <c r="AA527" s="477"/>
      <c r="AB527" s="733"/>
      <c r="AC527" s="733"/>
      <c r="AD527" s="733"/>
      <c r="AE527" s="477"/>
      <c r="AF527" s="148">
        <f t="shared" si="475"/>
        <v>0.149672</v>
      </c>
      <c r="AG527" s="148">
        <f t="shared" si="327"/>
        <v>0</v>
      </c>
      <c r="AH527" s="684" t="e">
        <f t="shared" si="328"/>
        <v>#DIV/0!</v>
      </c>
      <c r="AI527" s="703"/>
      <c r="AJ527" s="212">
        <f t="shared" si="476"/>
        <v>0</v>
      </c>
      <c r="AK527" s="425"/>
      <c r="AL527" s="148">
        <f t="shared" si="477"/>
        <v>0</v>
      </c>
      <c r="AM527" s="148">
        <f t="shared" si="478"/>
        <v>0</v>
      </c>
      <c r="AN527" s="733"/>
      <c r="AO527" s="477"/>
      <c r="AP527" s="733"/>
      <c r="AQ527" s="477"/>
      <c r="AR527" s="733"/>
      <c r="AS527" s="733"/>
      <c r="AT527" s="733"/>
      <c r="AU527" s="479"/>
      <c r="AV527" s="148">
        <f t="shared" si="329"/>
        <v>0</v>
      </c>
      <c r="AW527" s="283" t="e">
        <f t="shared" si="330"/>
        <v>#DIV/0!</v>
      </c>
      <c r="AX527" s="148">
        <f t="shared" si="479"/>
        <v>0</v>
      </c>
      <c r="AY527" s="148">
        <f t="shared" si="480"/>
        <v>0</v>
      </c>
      <c r="AZ527" s="477"/>
      <c r="BA527" s="477"/>
      <c r="BB527" s="477"/>
      <c r="BC527" s="477"/>
      <c r="BD527" s="477"/>
      <c r="BE527" s="733"/>
      <c r="BF527" s="477"/>
      <c r="BG527" s="477"/>
      <c r="BH527" s="148">
        <f t="shared" si="481"/>
        <v>0</v>
      </c>
      <c r="BI527" s="148">
        <f t="shared" si="482"/>
        <v>0</v>
      </c>
      <c r="BJ527" s="733"/>
      <c r="BK527" s="477"/>
      <c r="BL527" s="733"/>
      <c r="BM527" s="477"/>
      <c r="BN527" s="733"/>
      <c r="BO527" s="733"/>
      <c r="BP527" s="733"/>
      <c r="BQ527" s="480"/>
      <c r="BR527" s="287"/>
      <c r="BS527" s="287"/>
      <c r="BT527" s="287"/>
      <c r="BU527" s="287"/>
      <c r="BV527" s="287"/>
      <c r="BW527" s="287"/>
      <c r="BX527" s="287"/>
      <c r="BY527" s="287"/>
    </row>
    <row r="528" spans="1:77" ht="31.5" x14ac:dyDescent="0.25">
      <c r="A528" s="666">
        <f t="shared" si="483"/>
        <v>23</v>
      </c>
      <c r="B528" s="32" t="s">
        <v>448</v>
      </c>
      <c r="C528" s="31" t="s">
        <v>381</v>
      </c>
      <c r="D528" s="733">
        <v>0.12297016</v>
      </c>
      <c r="E528" s="733">
        <f t="shared" si="485"/>
        <v>0.12297</v>
      </c>
      <c r="F528" s="148">
        <f t="shared" si="471"/>
        <v>0</v>
      </c>
      <c r="G528" s="148">
        <f t="shared" si="472"/>
        <v>0.12297</v>
      </c>
      <c r="H528" s="733"/>
      <c r="I528" s="733">
        <v>0.12297</v>
      </c>
      <c r="J528" s="733"/>
      <c r="K528" s="733"/>
      <c r="L528" s="733"/>
      <c r="M528" s="733"/>
      <c r="N528" s="733"/>
      <c r="O528" s="733"/>
      <c r="P528" s="148">
        <f t="shared" si="460"/>
        <v>0</v>
      </c>
      <c r="Q528" s="148">
        <f t="shared" si="325"/>
        <v>0.12297</v>
      </c>
      <c r="R528" s="684" t="e">
        <f t="shared" si="326"/>
        <v>#DIV/0!</v>
      </c>
      <c r="S528" s="477"/>
      <c r="T528" s="477"/>
      <c r="U528" s="733"/>
      <c r="V528" s="148">
        <f t="shared" si="473"/>
        <v>0</v>
      </c>
      <c r="W528" s="148">
        <f t="shared" si="474"/>
        <v>0</v>
      </c>
      <c r="X528" s="733"/>
      <c r="Y528" s="477"/>
      <c r="Z528" s="733"/>
      <c r="AA528" s="477"/>
      <c r="AB528" s="733"/>
      <c r="AC528" s="733"/>
      <c r="AD528" s="733"/>
      <c r="AE528" s="477"/>
      <c r="AF528" s="148">
        <f t="shared" si="475"/>
        <v>0.104212</v>
      </c>
      <c r="AG528" s="148">
        <f t="shared" si="327"/>
        <v>0</v>
      </c>
      <c r="AH528" s="684" t="e">
        <f t="shared" si="328"/>
        <v>#DIV/0!</v>
      </c>
      <c r="AI528" s="703"/>
      <c r="AJ528" s="212">
        <f t="shared" si="476"/>
        <v>0</v>
      </c>
      <c r="AK528" s="425"/>
      <c r="AL528" s="148">
        <f t="shared" si="477"/>
        <v>0</v>
      </c>
      <c r="AM528" s="148">
        <f t="shared" si="478"/>
        <v>0</v>
      </c>
      <c r="AN528" s="733"/>
      <c r="AO528" s="477"/>
      <c r="AP528" s="733"/>
      <c r="AQ528" s="477"/>
      <c r="AR528" s="733"/>
      <c r="AS528" s="733"/>
      <c r="AT528" s="733"/>
      <c r="AU528" s="479"/>
      <c r="AV528" s="148">
        <f t="shared" si="329"/>
        <v>0</v>
      </c>
      <c r="AW528" s="283" t="e">
        <f t="shared" si="330"/>
        <v>#DIV/0!</v>
      </c>
      <c r="AX528" s="148">
        <f t="shared" si="479"/>
        <v>0</v>
      </c>
      <c r="AY528" s="148">
        <f t="shared" si="480"/>
        <v>0</v>
      </c>
      <c r="AZ528" s="477"/>
      <c r="BA528" s="477"/>
      <c r="BB528" s="477"/>
      <c r="BC528" s="477"/>
      <c r="BD528" s="477"/>
      <c r="BE528" s="733"/>
      <c r="BF528" s="477"/>
      <c r="BG528" s="477"/>
      <c r="BH528" s="148">
        <f t="shared" si="481"/>
        <v>0</v>
      </c>
      <c r="BI528" s="148">
        <f t="shared" si="482"/>
        <v>0</v>
      </c>
      <c r="BJ528" s="733"/>
      <c r="BK528" s="477"/>
      <c r="BL528" s="733"/>
      <c r="BM528" s="477"/>
      <c r="BN528" s="733"/>
      <c r="BO528" s="733"/>
      <c r="BP528" s="733"/>
      <c r="BQ528" s="480"/>
      <c r="BR528" s="287"/>
      <c r="BS528" s="287"/>
      <c r="BT528" s="287"/>
      <c r="BU528" s="287"/>
      <c r="BV528" s="287"/>
      <c r="BW528" s="287"/>
      <c r="BX528" s="287"/>
      <c r="BY528" s="287"/>
    </row>
    <row r="529" spans="1:77" ht="31.5" x14ac:dyDescent="0.25">
      <c r="A529" s="666">
        <f t="shared" si="483"/>
        <v>24</v>
      </c>
      <c r="B529" s="32" t="s">
        <v>449</v>
      </c>
      <c r="C529" s="31" t="s">
        <v>381</v>
      </c>
      <c r="D529" s="733">
        <v>1.2239066199999999</v>
      </c>
      <c r="E529" s="733">
        <f t="shared" si="485"/>
        <v>1.2239070000000001</v>
      </c>
      <c r="F529" s="148">
        <f t="shared" si="471"/>
        <v>0</v>
      </c>
      <c r="G529" s="148">
        <f t="shared" si="472"/>
        <v>1.2239070000000001</v>
      </c>
      <c r="H529" s="733"/>
      <c r="I529" s="733">
        <v>1.2239070000000001</v>
      </c>
      <c r="J529" s="733"/>
      <c r="K529" s="733"/>
      <c r="L529" s="733"/>
      <c r="M529" s="733"/>
      <c r="N529" s="733"/>
      <c r="O529" s="733"/>
      <c r="P529" s="148">
        <f t="shared" si="460"/>
        <v>0</v>
      </c>
      <c r="Q529" s="148">
        <f t="shared" si="325"/>
        <v>1.2239070000000001</v>
      </c>
      <c r="R529" s="684" t="e">
        <f t="shared" si="326"/>
        <v>#DIV/0!</v>
      </c>
      <c r="S529" s="477"/>
      <c r="T529" s="477"/>
      <c r="U529" s="733"/>
      <c r="V529" s="148">
        <f t="shared" si="473"/>
        <v>0</v>
      </c>
      <c r="W529" s="148">
        <f t="shared" si="474"/>
        <v>0</v>
      </c>
      <c r="X529" s="733"/>
      <c r="Y529" s="477"/>
      <c r="Z529" s="733"/>
      <c r="AA529" s="477"/>
      <c r="AB529" s="733"/>
      <c r="AC529" s="733"/>
      <c r="AD529" s="733"/>
      <c r="AE529" s="477"/>
      <c r="AF529" s="148">
        <f t="shared" si="475"/>
        <v>1.037209</v>
      </c>
      <c r="AG529" s="148">
        <f t="shared" si="327"/>
        <v>0</v>
      </c>
      <c r="AH529" s="684" t="e">
        <f t="shared" si="328"/>
        <v>#DIV/0!</v>
      </c>
      <c r="AI529" s="703"/>
      <c r="AJ529" s="212">
        <f t="shared" si="476"/>
        <v>0</v>
      </c>
      <c r="AK529" s="425"/>
      <c r="AL529" s="148">
        <f t="shared" si="477"/>
        <v>0</v>
      </c>
      <c r="AM529" s="148">
        <f t="shared" si="478"/>
        <v>0</v>
      </c>
      <c r="AN529" s="733"/>
      <c r="AO529" s="477"/>
      <c r="AP529" s="733"/>
      <c r="AQ529" s="477"/>
      <c r="AR529" s="733"/>
      <c r="AS529" s="733"/>
      <c r="AT529" s="733"/>
      <c r="AU529" s="479"/>
      <c r="AV529" s="148">
        <f t="shared" si="329"/>
        <v>0</v>
      </c>
      <c r="AW529" s="283" t="e">
        <f t="shared" si="330"/>
        <v>#DIV/0!</v>
      </c>
      <c r="AX529" s="148">
        <f t="shared" si="479"/>
        <v>0</v>
      </c>
      <c r="AY529" s="148">
        <f t="shared" si="480"/>
        <v>0</v>
      </c>
      <c r="AZ529" s="477"/>
      <c r="BA529" s="477"/>
      <c r="BB529" s="477"/>
      <c r="BC529" s="477"/>
      <c r="BD529" s="477"/>
      <c r="BE529" s="733"/>
      <c r="BF529" s="477"/>
      <c r="BG529" s="477"/>
      <c r="BH529" s="148">
        <f t="shared" si="481"/>
        <v>0</v>
      </c>
      <c r="BI529" s="148">
        <f t="shared" si="482"/>
        <v>0</v>
      </c>
      <c r="BJ529" s="733"/>
      <c r="BK529" s="477"/>
      <c r="BL529" s="733"/>
      <c r="BM529" s="477"/>
      <c r="BN529" s="733"/>
      <c r="BO529" s="733"/>
      <c r="BP529" s="733"/>
      <c r="BQ529" s="480"/>
      <c r="BR529" s="287"/>
      <c r="BS529" s="287"/>
      <c r="BT529" s="287"/>
      <c r="BU529" s="287"/>
      <c r="BV529" s="287"/>
      <c r="BW529" s="287"/>
      <c r="BX529" s="287"/>
      <c r="BY529" s="287"/>
    </row>
    <row r="530" spans="1:77" ht="31.5" x14ac:dyDescent="0.25">
      <c r="A530" s="666">
        <f t="shared" si="483"/>
        <v>25</v>
      </c>
      <c r="B530" s="32" t="s">
        <v>450</v>
      </c>
      <c r="C530" s="31" t="s">
        <v>381</v>
      </c>
      <c r="D530" s="733">
        <v>0.56602947999999997</v>
      </c>
      <c r="E530" s="733">
        <f t="shared" si="485"/>
        <v>0.566029</v>
      </c>
      <c r="F530" s="148">
        <f t="shared" si="471"/>
        <v>0</v>
      </c>
      <c r="G530" s="148">
        <f t="shared" si="472"/>
        <v>0.566029</v>
      </c>
      <c r="H530" s="733"/>
      <c r="I530" s="733">
        <v>0.566029</v>
      </c>
      <c r="J530" s="733"/>
      <c r="K530" s="733"/>
      <c r="L530" s="733"/>
      <c r="M530" s="733"/>
      <c r="N530" s="733"/>
      <c r="O530" s="733"/>
      <c r="P530" s="148">
        <f t="shared" si="460"/>
        <v>0</v>
      </c>
      <c r="Q530" s="148">
        <f t="shared" si="325"/>
        <v>0.566029</v>
      </c>
      <c r="R530" s="684" t="e">
        <f t="shared" si="326"/>
        <v>#DIV/0!</v>
      </c>
      <c r="S530" s="477"/>
      <c r="T530" s="477"/>
      <c r="U530" s="733"/>
      <c r="V530" s="148">
        <f t="shared" si="473"/>
        <v>0</v>
      </c>
      <c r="W530" s="148">
        <f t="shared" si="474"/>
        <v>0</v>
      </c>
      <c r="X530" s="733"/>
      <c r="Y530" s="477"/>
      <c r="Z530" s="733"/>
      <c r="AA530" s="477"/>
      <c r="AB530" s="733"/>
      <c r="AC530" s="733"/>
      <c r="AD530" s="733"/>
      <c r="AE530" s="477"/>
      <c r="AF530" s="148">
        <f t="shared" si="475"/>
        <v>0.479686</v>
      </c>
      <c r="AG530" s="148">
        <f t="shared" si="327"/>
        <v>0</v>
      </c>
      <c r="AH530" s="684" t="e">
        <f t="shared" si="328"/>
        <v>#DIV/0!</v>
      </c>
      <c r="AI530" s="703"/>
      <c r="AJ530" s="212">
        <f t="shared" si="476"/>
        <v>0</v>
      </c>
      <c r="AK530" s="425"/>
      <c r="AL530" s="148">
        <f t="shared" si="477"/>
        <v>0</v>
      </c>
      <c r="AM530" s="148">
        <f t="shared" si="478"/>
        <v>0</v>
      </c>
      <c r="AN530" s="733"/>
      <c r="AO530" s="477"/>
      <c r="AP530" s="733"/>
      <c r="AQ530" s="477"/>
      <c r="AR530" s="733"/>
      <c r="AS530" s="733"/>
      <c r="AT530" s="733"/>
      <c r="AU530" s="479"/>
      <c r="AV530" s="148">
        <f t="shared" si="329"/>
        <v>0</v>
      </c>
      <c r="AW530" s="283" t="e">
        <f t="shared" si="330"/>
        <v>#DIV/0!</v>
      </c>
      <c r="AX530" s="148">
        <f t="shared" si="479"/>
        <v>0</v>
      </c>
      <c r="AY530" s="148">
        <f t="shared" si="480"/>
        <v>0</v>
      </c>
      <c r="AZ530" s="477"/>
      <c r="BA530" s="477"/>
      <c r="BB530" s="477"/>
      <c r="BC530" s="477"/>
      <c r="BD530" s="477"/>
      <c r="BE530" s="733"/>
      <c r="BF530" s="477"/>
      <c r="BG530" s="477"/>
      <c r="BH530" s="148">
        <f t="shared" si="481"/>
        <v>0</v>
      </c>
      <c r="BI530" s="148">
        <f t="shared" si="482"/>
        <v>0</v>
      </c>
      <c r="BJ530" s="733"/>
      <c r="BK530" s="477"/>
      <c r="BL530" s="733"/>
      <c r="BM530" s="477"/>
      <c r="BN530" s="733"/>
      <c r="BO530" s="733"/>
      <c r="BP530" s="733"/>
      <c r="BQ530" s="480"/>
      <c r="BR530" s="287"/>
      <c r="BS530" s="287"/>
      <c r="BT530" s="287"/>
      <c r="BU530" s="287"/>
      <c r="BV530" s="287"/>
      <c r="BW530" s="287"/>
      <c r="BX530" s="287"/>
      <c r="BY530" s="287"/>
    </row>
    <row r="531" spans="1:77" x14ac:dyDescent="0.25">
      <c r="A531" s="574">
        <v>2</v>
      </c>
      <c r="B531" s="428" t="s">
        <v>47</v>
      </c>
      <c r="C531" s="748"/>
      <c r="D531" s="437">
        <f>SUM(D532:D560)</f>
        <v>35.52865422</v>
      </c>
      <c r="E531" s="437">
        <f>SUM(E532:E560)</f>
        <v>11.025463999999999</v>
      </c>
      <c r="F531" s="437">
        <f>SUM(F532:F560)</f>
        <v>0</v>
      </c>
      <c r="G531" s="437">
        <f>SUM(G532:G560)</f>
        <v>11.025463999999999</v>
      </c>
      <c r="H531" s="437">
        <f>SUM(H532:H560)</f>
        <v>0</v>
      </c>
      <c r="I531" s="437">
        <f>SUM(I532:I560)</f>
        <v>11.025463999999999</v>
      </c>
      <c r="J531" s="437">
        <f>SUM(J532:J560)</f>
        <v>0</v>
      </c>
      <c r="K531" s="437">
        <f>SUM(K532:K560)</f>
        <v>0</v>
      </c>
      <c r="L531" s="437">
        <f>SUM(L532:L560)</f>
        <v>0</v>
      </c>
      <c r="M531" s="437">
        <f>SUM(M532:M560)</f>
        <v>0</v>
      </c>
      <c r="N531" s="437">
        <f>SUM(N532:N560)</f>
        <v>0</v>
      </c>
      <c r="O531" s="437">
        <f>SUM(O532:O560)</f>
        <v>0</v>
      </c>
      <c r="P531" s="437">
        <f>SUM(P532:P560)</f>
        <v>0</v>
      </c>
      <c r="Q531" s="437">
        <f>SUM(Q532:Q560)</f>
        <v>11.025463999999999</v>
      </c>
      <c r="R531" s="437" t="e">
        <f>SUM(R532:R560)</f>
        <v>#DIV/0!</v>
      </c>
      <c r="S531" s="437">
        <f>SUM(S532:S560)</f>
        <v>0</v>
      </c>
      <c r="T531" s="437">
        <f>SUM(T532:T560)</f>
        <v>0</v>
      </c>
      <c r="U531" s="437">
        <f>SUM(U532:U560)</f>
        <v>0</v>
      </c>
      <c r="V531" s="437">
        <f>SUM(V532:V560)</f>
        <v>0</v>
      </c>
      <c r="W531" s="437">
        <f>SUM(W532:W560)</f>
        <v>0</v>
      </c>
      <c r="X531" s="437">
        <f>SUM(X532:X560)</f>
        <v>0</v>
      </c>
      <c r="Y531" s="437">
        <f>SUM(Y532:Y560)</f>
        <v>0</v>
      </c>
      <c r="Z531" s="437">
        <f>SUM(Z532:Z560)</f>
        <v>0</v>
      </c>
      <c r="AA531" s="437">
        <f>SUM(AA532:AA560)</f>
        <v>0</v>
      </c>
      <c r="AB531" s="437">
        <f>SUM(AB532:AB560)</f>
        <v>0</v>
      </c>
      <c r="AC531" s="437">
        <f>SUM(AC532:AC560)</f>
        <v>0</v>
      </c>
      <c r="AD531" s="437">
        <f>SUM(AD532:AD560)</f>
        <v>0</v>
      </c>
      <c r="AE531" s="437">
        <f>SUM(AE532:AE560)</f>
        <v>0</v>
      </c>
      <c r="AF531" s="437">
        <f>SUM(AF532:AF560)</f>
        <v>30.109029000000003</v>
      </c>
      <c r="AG531" s="437">
        <f>SUM(AG532:AG560)</f>
        <v>0</v>
      </c>
      <c r="AH531" s="437" t="e">
        <f>SUM(AH532:AH560)</f>
        <v>#DIV/0!</v>
      </c>
      <c r="AI531" s="437"/>
      <c r="AJ531" s="437">
        <f>SUM(AJ532:AJ560)</f>
        <v>0</v>
      </c>
      <c r="AK531" s="437">
        <f>SUM(AK532:AK560)</f>
        <v>0</v>
      </c>
      <c r="AL531" s="437">
        <f>SUM(AL532:AL560)</f>
        <v>0</v>
      </c>
      <c r="AM531" s="437">
        <f>SUM(AM532:AM560)</f>
        <v>0</v>
      </c>
      <c r="AN531" s="437">
        <f>SUM(AN532:AN560)</f>
        <v>0</v>
      </c>
      <c r="AO531" s="437">
        <f>SUM(AO532:AO560)</f>
        <v>0</v>
      </c>
      <c r="AP531" s="437">
        <f>SUM(AP532:AP560)</f>
        <v>0</v>
      </c>
      <c r="AQ531" s="437">
        <f>SUM(AQ532:AQ560)</f>
        <v>0</v>
      </c>
      <c r="AR531" s="437">
        <f>SUM(AR532:AR560)</f>
        <v>0</v>
      </c>
      <c r="AS531" s="437">
        <f>SUM(AS532:AS560)</f>
        <v>0</v>
      </c>
      <c r="AT531" s="437">
        <f>SUM(AT532:AT560)</f>
        <v>0</v>
      </c>
      <c r="AU531" s="437">
        <f>SUM(AU532:AU560)</f>
        <v>0</v>
      </c>
      <c r="AV531" s="437">
        <f t="shared" si="329"/>
        <v>0</v>
      </c>
      <c r="AW531" s="437" t="e">
        <f t="shared" si="330"/>
        <v>#DIV/0!</v>
      </c>
      <c r="AX531" s="437">
        <f>SUM(AX532:AX560)</f>
        <v>0</v>
      </c>
      <c r="AY531" s="437">
        <f>SUM(AY532:AY560)</f>
        <v>0</v>
      </c>
      <c r="AZ531" s="437">
        <f>SUM(AZ532:AZ560)</f>
        <v>0</v>
      </c>
      <c r="BA531" s="437">
        <f>SUM(BA532:BA560)</f>
        <v>0</v>
      </c>
      <c r="BB531" s="437">
        <f>SUM(BB532:BB560)</f>
        <v>0</v>
      </c>
      <c r="BC531" s="437">
        <f>SUM(BC532:BC560)</f>
        <v>0</v>
      </c>
      <c r="BD531" s="437">
        <f>SUM(BD532:BD560)</f>
        <v>0</v>
      </c>
      <c r="BE531" s="437">
        <f>SUM(BE532:BE560)</f>
        <v>0</v>
      </c>
      <c r="BF531" s="437">
        <f>SUM(BF532:BF560)</f>
        <v>0</v>
      </c>
      <c r="BG531" s="437">
        <f>SUM(BG532:BG560)</f>
        <v>0</v>
      </c>
      <c r="BH531" s="437">
        <f>SUM(BH532:BH560)</f>
        <v>0</v>
      </c>
      <c r="BI531" s="437">
        <f>SUM(BI532:BI560)</f>
        <v>0</v>
      </c>
      <c r="BJ531" s="437">
        <f>SUM(BJ532:BJ560)</f>
        <v>0</v>
      </c>
      <c r="BK531" s="437">
        <f>SUM(BK532:BK560)</f>
        <v>0</v>
      </c>
      <c r="BL531" s="437">
        <f>SUM(BL532:BL560)</f>
        <v>0</v>
      </c>
      <c r="BM531" s="437">
        <f>SUM(BM532:BM560)</f>
        <v>0</v>
      </c>
      <c r="BN531" s="437">
        <f>SUM(BN532:BN560)</f>
        <v>0</v>
      </c>
      <c r="BO531" s="437">
        <f>SUM(BO532:BO560)</f>
        <v>0</v>
      </c>
      <c r="BP531" s="437">
        <f>SUM(BP532:BP560)</f>
        <v>0</v>
      </c>
      <c r="BQ531" s="437">
        <f>SUM(BQ532:BQ560)</f>
        <v>0</v>
      </c>
      <c r="BR531" s="287"/>
      <c r="BS531" s="287"/>
      <c r="BT531" s="287"/>
      <c r="BU531" s="287"/>
      <c r="BV531" s="287"/>
      <c r="BW531" s="287"/>
      <c r="BX531" s="287"/>
      <c r="BY531" s="287"/>
    </row>
    <row r="532" spans="1:77" ht="31.5" x14ac:dyDescent="0.25">
      <c r="A532" s="18">
        <v>1</v>
      </c>
      <c r="B532" s="288" t="s">
        <v>395</v>
      </c>
      <c r="C532" s="31" t="s">
        <v>381</v>
      </c>
      <c r="D532" s="284">
        <v>2.8421833999999997</v>
      </c>
      <c r="E532" s="284">
        <f>I532</f>
        <v>0.56843699999999997</v>
      </c>
      <c r="F532" s="148">
        <f t="shared" ref="F532" si="486">H532+J532+L532+N532</f>
        <v>0</v>
      </c>
      <c r="G532" s="148">
        <f t="shared" ref="G532" si="487">I532+K532+M532+O532</f>
        <v>0.56843699999999997</v>
      </c>
      <c r="H532" s="212"/>
      <c r="I532" s="212">
        <v>0.56843699999999997</v>
      </c>
      <c r="J532" s="212"/>
      <c r="K532" s="212"/>
      <c r="L532" s="212"/>
      <c r="M532" s="212"/>
      <c r="N532" s="212"/>
      <c r="O532" s="212"/>
      <c r="P532" s="148">
        <f t="shared" ref="P532:P560" si="488">E532-G532</f>
        <v>0</v>
      </c>
      <c r="Q532" s="148">
        <f t="shared" ref="Q532:Q592" si="489">I532-H532</f>
        <v>0.56843699999999997</v>
      </c>
      <c r="R532" s="684" t="e">
        <f t="shared" ref="R532:R592" si="490">I532/H532</f>
        <v>#DIV/0!</v>
      </c>
      <c r="S532" s="148"/>
      <c r="T532" s="148"/>
      <c r="U532" s="281"/>
      <c r="V532" s="148">
        <f t="shared" ref="V532" si="491">X532+Z532+AB532+AD532</f>
        <v>0</v>
      </c>
      <c r="W532" s="148">
        <f t="shared" ref="W532" si="492">Y532+AA532+AC532+AE532</f>
        <v>0</v>
      </c>
      <c r="X532" s="148"/>
      <c r="Y532" s="148"/>
      <c r="Z532" s="148"/>
      <c r="AA532" s="148"/>
      <c r="AB532" s="212"/>
      <c r="AC532" s="212"/>
      <c r="AD532" s="392"/>
      <c r="AE532" s="148"/>
      <c r="AF532" s="148">
        <f t="shared" ref="AF532" si="493">D532/1.18-U532-W532</f>
        <v>2.40863</v>
      </c>
      <c r="AG532" s="148">
        <f t="shared" ref="AG532:AG592" si="494">Y532-X532</f>
        <v>0</v>
      </c>
      <c r="AH532" s="684" t="e">
        <f t="shared" ref="AH532:AH592" si="495">Y532/X532</f>
        <v>#DIV/0!</v>
      </c>
      <c r="AI532" s="695"/>
      <c r="AJ532" s="212">
        <f t="shared" ref="AJ532" si="496">U532+W532-AM532</f>
        <v>0</v>
      </c>
      <c r="AK532" s="425"/>
      <c r="AL532" s="148">
        <f t="shared" ref="AL532" si="497">AN532+AP532+AR532+AT532</f>
        <v>0</v>
      </c>
      <c r="AM532" s="148">
        <f t="shared" ref="AM532" si="498">AO532+AQ532+AS532+AU532</f>
        <v>0</v>
      </c>
      <c r="AN532" s="212"/>
      <c r="AO532" s="212"/>
      <c r="AP532" s="212"/>
      <c r="AQ532" s="212"/>
      <c r="AR532" s="212"/>
      <c r="AS532" s="212"/>
      <c r="AT532" s="212"/>
      <c r="AU532" s="273"/>
      <c r="AV532" s="148">
        <f t="shared" ref="AV532:AV592" si="499">AO532-AN532</f>
        <v>0</v>
      </c>
      <c r="AW532" s="283" t="e">
        <f t="shared" ref="AW532:AW592" si="500">AO532/AN532</f>
        <v>#DIV/0!</v>
      </c>
      <c r="AX532" s="148">
        <f t="shared" ref="AX532" si="501">AZ532+BB532+BD532+BF532</f>
        <v>0</v>
      </c>
      <c r="AY532" s="148">
        <f t="shared" ref="AY532" si="502">BA532+BC532+BE532+BG532</f>
        <v>0</v>
      </c>
      <c r="AZ532" s="212"/>
      <c r="BA532" s="212"/>
      <c r="BB532" s="212"/>
      <c r="BC532" s="212"/>
      <c r="BD532" s="212"/>
      <c r="BE532" s="212"/>
      <c r="BF532" s="212"/>
      <c r="BG532" s="212"/>
      <c r="BH532" s="148">
        <f t="shared" ref="BH532" si="503">BJ532+BL532+BN532+BP532</f>
        <v>0</v>
      </c>
      <c r="BI532" s="148">
        <f t="shared" ref="BI532" si="504">BK532+BM532+BO532+BQ532</f>
        <v>0</v>
      </c>
      <c r="BJ532" s="212"/>
      <c r="BK532" s="212"/>
      <c r="BL532" s="212"/>
      <c r="BM532" s="212"/>
      <c r="BN532" s="212"/>
      <c r="BO532" s="212"/>
      <c r="BP532" s="212"/>
      <c r="BQ532" s="399"/>
      <c r="BR532" s="287"/>
      <c r="BS532" s="287"/>
      <c r="BT532" s="287"/>
      <c r="BU532" s="287"/>
      <c r="BV532" s="287"/>
      <c r="BW532" s="287"/>
      <c r="BX532" s="287"/>
      <c r="BY532" s="287"/>
    </row>
    <row r="533" spans="1:77" ht="31.5" x14ac:dyDescent="0.25">
      <c r="A533" s="18">
        <f>A532+1</f>
        <v>2</v>
      </c>
      <c r="B533" s="288" t="s">
        <v>396</v>
      </c>
      <c r="C533" s="31" t="s">
        <v>381</v>
      </c>
      <c r="D533" s="284">
        <v>2.4986027999999996</v>
      </c>
      <c r="E533" s="284">
        <f t="shared" ref="E533:E560" si="505">I533</f>
        <v>0.8503210000000001</v>
      </c>
      <c r="F533" s="148">
        <f t="shared" ref="F533:F560" si="506">H533+J533+L533+N533</f>
        <v>0</v>
      </c>
      <c r="G533" s="148">
        <f t="shared" ref="G533:G560" si="507">I533+K533+M533+O533</f>
        <v>0.8503210000000001</v>
      </c>
      <c r="H533" s="212"/>
      <c r="I533" s="212">
        <f>0.171321+0.679</f>
        <v>0.8503210000000001</v>
      </c>
      <c r="J533" s="212"/>
      <c r="K533" s="212"/>
      <c r="L533" s="212"/>
      <c r="M533" s="212"/>
      <c r="N533" s="212"/>
      <c r="O533" s="212"/>
      <c r="P533" s="148">
        <f t="shared" si="488"/>
        <v>0</v>
      </c>
      <c r="Q533" s="148">
        <f t="shared" si="489"/>
        <v>0.8503210000000001</v>
      </c>
      <c r="R533" s="684" t="e">
        <f t="shared" si="490"/>
        <v>#DIV/0!</v>
      </c>
      <c r="S533" s="148"/>
      <c r="T533" s="148"/>
      <c r="U533" s="281"/>
      <c r="V533" s="148">
        <f t="shared" ref="V533:V560" si="508">X533+Z533+AB533+AD533</f>
        <v>0</v>
      </c>
      <c r="W533" s="148">
        <f t="shared" ref="W533:W560" si="509">Y533+AA533+AC533+AE533</f>
        <v>0</v>
      </c>
      <c r="X533" s="148"/>
      <c r="Y533" s="148"/>
      <c r="Z533" s="148"/>
      <c r="AA533" s="148"/>
      <c r="AB533" s="212"/>
      <c r="AC533" s="212"/>
      <c r="AD533" s="392"/>
      <c r="AE533" s="148"/>
      <c r="AF533" s="148">
        <f t="shared" ref="AF533:AF560" si="510">D533/1.18-U533-W533</f>
        <v>2.1174599999999999</v>
      </c>
      <c r="AG533" s="148">
        <f t="shared" si="494"/>
        <v>0</v>
      </c>
      <c r="AH533" s="684" t="e">
        <f t="shared" si="495"/>
        <v>#DIV/0!</v>
      </c>
      <c r="AI533" s="695"/>
      <c r="AJ533" s="212">
        <f t="shared" ref="AJ533:AJ560" si="511">U533+W533-AM533</f>
        <v>0</v>
      </c>
      <c r="AK533" s="425"/>
      <c r="AL533" s="148">
        <f t="shared" ref="AL533:AL560" si="512">AN533+AP533+AR533+AT533</f>
        <v>0</v>
      </c>
      <c r="AM533" s="148">
        <f t="shared" ref="AM533:AM560" si="513">AO533+AQ533+AS533+AU533</f>
        <v>0</v>
      </c>
      <c r="AN533" s="212"/>
      <c r="AO533" s="212"/>
      <c r="AP533" s="212"/>
      <c r="AQ533" s="212"/>
      <c r="AR533" s="212"/>
      <c r="AS533" s="212"/>
      <c r="AT533" s="212"/>
      <c r="AU533" s="273"/>
      <c r="AV533" s="148">
        <f t="shared" si="499"/>
        <v>0</v>
      </c>
      <c r="AW533" s="283" t="e">
        <f t="shared" si="500"/>
        <v>#DIV/0!</v>
      </c>
      <c r="AX533" s="148">
        <f t="shared" ref="AX533:AX560" si="514">AZ533+BB533+BD533+BF533</f>
        <v>0</v>
      </c>
      <c r="AY533" s="148">
        <f t="shared" ref="AY533:AY560" si="515">BA533+BC533+BE533+BG533</f>
        <v>0</v>
      </c>
      <c r="AZ533" s="212"/>
      <c r="BA533" s="212"/>
      <c r="BB533" s="212"/>
      <c r="BC533" s="212"/>
      <c r="BD533" s="212"/>
      <c r="BE533" s="212"/>
      <c r="BF533" s="212"/>
      <c r="BG533" s="212"/>
      <c r="BH533" s="148">
        <f t="shared" ref="BH533:BH560" si="516">BJ533+BL533+BN533+BP533</f>
        <v>0</v>
      </c>
      <c r="BI533" s="148">
        <f t="shared" ref="BI533:BI560" si="517">BK533+BM533+BO533+BQ533</f>
        <v>0</v>
      </c>
      <c r="BJ533" s="212"/>
      <c r="BK533" s="212"/>
      <c r="BL533" s="212"/>
      <c r="BM533" s="212"/>
      <c r="BN533" s="212"/>
      <c r="BO533" s="212"/>
      <c r="BP533" s="212"/>
      <c r="BQ533" s="399"/>
      <c r="BR533" s="287"/>
      <c r="BS533" s="287"/>
      <c r="BT533" s="287"/>
      <c r="BU533" s="287"/>
      <c r="BV533" s="287"/>
      <c r="BW533" s="287"/>
      <c r="BX533" s="287"/>
      <c r="BY533" s="287"/>
    </row>
    <row r="534" spans="1:77" ht="31.5" x14ac:dyDescent="0.25">
      <c r="A534" s="18">
        <f t="shared" ref="A534:A560" si="518">A533+1</f>
        <v>3</v>
      </c>
      <c r="B534" s="288" t="s">
        <v>398</v>
      </c>
      <c r="C534" s="31" t="s">
        <v>381</v>
      </c>
      <c r="D534" s="284">
        <v>2.07926974</v>
      </c>
      <c r="E534" s="284">
        <f t="shared" si="505"/>
        <v>0.415854</v>
      </c>
      <c r="F534" s="148">
        <f t="shared" si="506"/>
        <v>0</v>
      </c>
      <c r="G534" s="148">
        <f t="shared" si="507"/>
        <v>0.415854</v>
      </c>
      <c r="H534" s="212"/>
      <c r="I534" s="212">
        <v>0.415854</v>
      </c>
      <c r="J534" s="212"/>
      <c r="K534" s="212"/>
      <c r="L534" s="212"/>
      <c r="M534" s="212"/>
      <c r="N534" s="212"/>
      <c r="O534" s="212"/>
      <c r="P534" s="148">
        <f t="shared" si="488"/>
        <v>0</v>
      </c>
      <c r="Q534" s="148">
        <f t="shared" si="489"/>
        <v>0.415854</v>
      </c>
      <c r="R534" s="684" t="e">
        <f t="shared" si="490"/>
        <v>#DIV/0!</v>
      </c>
      <c r="S534" s="148"/>
      <c r="T534" s="148"/>
      <c r="U534" s="281"/>
      <c r="V534" s="148">
        <f t="shared" si="508"/>
        <v>0</v>
      </c>
      <c r="W534" s="148">
        <f t="shared" si="509"/>
        <v>0</v>
      </c>
      <c r="X534" s="148"/>
      <c r="Y534" s="148"/>
      <c r="Z534" s="148"/>
      <c r="AA534" s="148"/>
      <c r="AB534" s="212"/>
      <c r="AC534" s="212"/>
      <c r="AD534" s="392"/>
      <c r="AE534" s="148"/>
      <c r="AF534" s="148">
        <f t="shared" si="510"/>
        <v>1.7620930000000001</v>
      </c>
      <c r="AG534" s="148">
        <f t="shared" si="494"/>
        <v>0</v>
      </c>
      <c r="AH534" s="684" t="e">
        <f t="shared" si="495"/>
        <v>#DIV/0!</v>
      </c>
      <c r="AI534" s="695"/>
      <c r="AJ534" s="212">
        <f t="shared" si="511"/>
        <v>0</v>
      </c>
      <c r="AK534" s="425"/>
      <c r="AL534" s="148">
        <f t="shared" si="512"/>
        <v>0</v>
      </c>
      <c r="AM534" s="148">
        <f t="shared" si="513"/>
        <v>0</v>
      </c>
      <c r="AN534" s="212"/>
      <c r="AO534" s="212"/>
      <c r="AP534" s="212"/>
      <c r="AQ534" s="212"/>
      <c r="AR534" s="212"/>
      <c r="AS534" s="212"/>
      <c r="AT534" s="212"/>
      <c r="AU534" s="273"/>
      <c r="AV534" s="148">
        <f t="shared" si="499"/>
        <v>0</v>
      </c>
      <c r="AW534" s="283" t="e">
        <f t="shared" si="500"/>
        <v>#DIV/0!</v>
      </c>
      <c r="AX534" s="148">
        <f t="shared" si="514"/>
        <v>0</v>
      </c>
      <c r="AY534" s="148">
        <f t="shared" si="515"/>
        <v>0</v>
      </c>
      <c r="AZ534" s="212"/>
      <c r="BA534" s="212"/>
      <c r="BB534" s="212"/>
      <c r="BC534" s="212"/>
      <c r="BD534" s="212"/>
      <c r="BE534" s="212"/>
      <c r="BF534" s="212"/>
      <c r="BG534" s="212"/>
      <c r="BH534" s="148">
        <f t="shared" si="516"/>
        <v>0</v>
      </c>
      <c r="BI534" s="148">
        <f t="shared" si="517"/>
        <v>0</v>
      </c>
      <c r="BJ534" s="212"/>
      <c r="BK534" s="212"/>
      <c r="BL534" s="212"/>
      <c r="BM534" s="212"/>
      <c r="BN534" s="212"/>
      <c r="BO534" s="212"/>
      <c r="BP534" s="212"/>
      <c r="BQ534" s="399"/>
      <c r="BR534" s="287"/>
      <c r="BS534" s="287"/>
      <c r="BT534" s="287"/>
      <c r="BU534" s="287"/>
      <c r="BV534" s="287"/>
      <c r="BW534" s="287"/>
      <c r="BX534" s="287"/>
      <c r="BY534" s="287"/>
    </row>
    <row r="535" spans="1:77" ht="31.5" x14ac:dyDescent="0.25">
      <c r="A535" s="18">
        <f t="shared" si="518"/>
        <v>4</v>
      </c>
      <c r="B535" s="288" t="s">
        <v>399</v>
      </c>
      <c r="C535" s="31" t="s">
        <v>381</v>
      </c>
      <c r="D535" s="284">
        <v>0.29208893999999996</v>
      </c>
      <c r="E535" s="284">
        <f t="shared" si="505"/>
        <v>5.8417999999999998E-2</v>
      </c>
      <c r="F535" s="148">
        <f t="shared" si="506"/>
        <v>0</v>
      </c>
      <c r="G535" s="148">
        <f t="shared" si="507"/>
        <v>5.8417999999999998E-2</v>
      </c>
      <c r="H535" s="212"/>
      <c r="I535" s="212">
        <v>5.8417999999999998E-2</v>
      </c>
      <c r="J535" s="212"/>
      <c r="K535" s="212"/>
      <c r="L535" s="212"/>
      <c r="M535" s="212"/>
      <c r="N535" s="212"/>
      <c r="O535" s="212"/>
      <c r="P535" s="148">
        <f t="shared" si="488"/>
        <v>0</v>
      </c>
      <c r="Q535" s="148">
        <f t="shared" si="489"/>
        <v>5.8417999999999998E-2</v>
      </c>
      <c r="R535" s="684" t="e">
        <f t="shared" si="490"/>
        <v>#DIV/0!</v>
      </c>
      <c r="S535" s="148"/>
      <c r="T535" s="148"/>
      <c r="U535" s="281"/>
      <c r="V535" s="148">
        <f t="shared" si="508"/>
        <v>0</v>
      </c>
      <c r="W535" s="148">
        <f t="shared" si="509"/>
        <v>0</v>
      </c>
      <c r="X535" s="148"/>
      <c r="Y535" s="148"/>
      <c r="Z535" s="148"/>
      <c r="AA535" s="148"/>
      <c r="AB535" s="212"/>
      <c r="AC535" s="212"/>
      <c r="AD535" s="392"/>
      <c r="AE535" s="148"/>
      <c r="AF535" s="148">
        <f t="shared" si="510"/>
        <v>0.24753299999999998</v>
      </c>
      <c r="AG535" s="148">
        <f t="shared" si="494"/>
        <v>0</v>
      </c>
      <c r="AH535" s="684" t="e">
        <f t="shared" si="495"/>
        <v>#DIV/0!</v>
      </c>
      <c r="AI535" s="695"/>
      <c r="AJ535" s="212">
        <f t="shared" si="511"/>
        <v>0</v>
      </c>
      <c r="AK535" s="425"/>
      <c r="AL535" s="148">
        <f t="shared" si="512"/>
        <v>0</v>
      </c>
      <c r="AM535" s="148">
        <f t="shared" si="513"/>
        <v>0</v>
      </c>
      <c r="AN535" s="212"/>
      <c r="AO535" s="212"/>
      <c r="AP535" s="212"/>
      <c r="AQ535" s="212"/>
      <c r="AR535" s="212"/>
      <c r="AS535" s="212"/>
      <c r="AT535" s="212"/>
      <c r="AU535" s="273"/>
      <c r="AV535" s="148">
        <f t="shared" si="499"/>
        <v>0</v>
      </c>
      <c r="AW535" s="283" t="e">
        <f t="shared" si="500"/>
        <v>#DIV/0!</v>
      </c>
      <c r="AX535" s="148">
        <f t="shared" si="514"/>
        <v>0</v>
      </c>
      <c r="AY535" s="148">
        <f t="shared" si="515"/>
        <v>0</v>
      </c>
      <c r="AZ535" s="212"/>
      <c r="BA535" s="212"/>
      <c r="BB535" s="212"/>
      <c r="BC535" s="212"/>
      <c r="BD535" s="212"/>
      <c r="BE535" s="212"/>
      <c r="BF535" s="212"/>
      <c r="BG535" s="212"/>
      <c r="BH535" s="148">
        <f t="shared" si="516"/>
        <v>0</v>
      </c>
      <c r="BI535" s="148">
        <f t="shared" si="517"/>
        <v>0</v>
      </c>
      <c r="BJ535" s="212"/>
      <c r="BK535" s="212"/>
      <c r="BL535" s="212"/>
      <c r="BM535" s="212"/>
      <c r="BN535" s="212"/>
      <c r="BO535" s="212"/>
      <c r="BP535" s="212"/>
      <c r="BQ535" s="399"/>
      <c r="BR535" s="287"/>
      <c r="BS535" s="287"/>
      <c r="BT535" s="287"/>
      <c r="BU535" s="287"/>
      <c r="BV535" s="287"/>
      <c r="BW535" s="287"/>
      <c r="BX535" s="287"/>
      <c r="BY535" s="287"/>
    </row>
    <row r="536" spans="1:77" ht="31.5" x14ac:dyDescent="0.25">
      <c r="A536" s="18">
        <f t="shared" si="518"/>
        <v>5</v>
      </c>
      <c r="B536" s="288" t="s">
        <v>400</v>
      </c>
      <c r="C536" s="31" t="s">
        <v>381</v>
      </c>
      <c r="D536" s="284">
        <v>0.40856438</v>
      </c>
      <c r="E536" s="284">
        <f t="shared" si="505"/>
        <v>8.1712999999999994E-2</v>
      </c>
      <c r="F536" s="148">
        <f t="shared" si="506"/>
        <v>0</v>
      </c>
      <c r="G536" s="148">
        <f t="shared" si="507"/>
        <v>8.1712999999999994E-2</v>
      </c>
      <c r="H536" s="212"/>
      <c r="I536" s="212">
        <v>8.1712999999999994E-2</v>
      </c>
      <c r="J536" s="212"/>
      <c r="K536" s="212"/>
      <c r="L536" s="212"/>
      <c r="M536" s="212"/>
      <c r="N536" s="212"/>
      <c r="O536" s="212"/>
      <c r="P536" s="148">
        <f t="shared" si="488"/>
        <v>0</v>
      </c>
      <c r="Q536" s="148">
        <f t="shared" si="489"/>
        <v>8.1712999999999994E-2</v>
      </c>
      <c r="R536" s="684" t="e">
        <f t="shared" si="490"/>
        <v>#DIV/0!</v>
      </c>
      <c r="S536" s="148"/>
      <c r="T536" s="148"/>
      <c r="U536" s="281"/>
      <c r="V536" s="148">
        <f t="shared" si="508"/>
        <v>0</v>
      </c>
      <c r="W536" s="148">
        <f t="shared" si="509"/>
        <v>0</v>
      </c>
      <c r="X536" s="148"/>
      <c r="Y536" s="148"/>
      <c r="Z536" s="148"/>
      <c r="AA536" s="148"/>
      <c r="AB536" s="212"/>
      <c r="AC536" s="212"/>
      <c r="AD536" s="392"/>
      <c r="AE536" s="148"/>
      <c r="AF536" s="148">
        <f t="shared" si="510"/>
        <v>0.34624100000000002</v>
      </c>
      <c r="AG536" s="148">
        <f t="shared" si="494"/>
        <v>0</v>
      </c>
      <c r="AH536" s="684" t="e">
        <f t="shared" si="495"/>
        <v>#DIV/0!</v>
      </c>
      <c r="AI536" s="695"/>
      <c r="AJ536" s="212">
        <f t="shared" si="511"/>
        <v>0</v>
      </c>
      <c r="AK536" s="425"/>
      <c r="AL536" s="148">
        <f t="shared" si="512"/>
        <v>0</v>
      </c>
      <c r="AM536" s="148">
        <f t="shared" si="513"/>
        <v>0</v>
      </c>
      <c r="AN536" s="212"/>
      <c r="AO536" s="212"/>
      <c r="AP536" s="212"/>
      <c r="AQ536" s="212"/>
      <c r="AR536" s="212"/>
      <c r="AS536" s="212"/>
      <c r="AT536" s="212"/>
      <c r="AU536" s="273"/>
      <c r="AV536" s="148">
        <f t="shared" si="499"/>
        <v>0</v>
      </c>
      <c r="AW536" s="283" t="e">
        <f t="shared" si="500"/>
        <v>#DIV/0!</v>
      </c>
      <c r="AX536" s="148">
        <f t="shared" si="514"/>
        <v>0</v>
      </c>
      <c r="AY536" s="148">
        <f t="shared" si="515"/>
        <v>0</v>
      </c>
      <c r="AZ536" s="212"/>
      <c r="BA536" s="212"/>
      <c r="BB536" s="212"/>
      <c r="BC536" s="212"/>
      <c r="BD536" s="212"/>
      <c r="BE536" s="212"/>
      <c r="BF536" s="212"/>
      <c r="BG536" s="212"/>
      <c r="BH536" s="148">
        <f t="shared" si="516"/>
        <v>0</v>
      </c>
      <c r="BI536" s="148">
        <f t="shared" si="517"/>
        <v>0</v>
      </c>
      <c r="BJ536" s="212"/>
      <c r="BK536" s="212"/>
      <c r="BL536" s="212"/>
      <c r="BM536" s="212"/>
      <c r="BN536" s="212"/>
      <c r="BO536" s="212"/>
      <c r="BP536" s="212"/>
      <c r="BQ536" s="399"/>
      <c r="BR536" s="287"/>
      <c r="BS536" s="287"/>
      <c r="BT536" s="287"/>
      <c r="BU536" s="287"/>
      <c r="BV536" s="287"/>
      <c r="BW536" s="287"/>
      <c r="BX536" s="287"/>
      <c r="BY536" s="287"/>
    </row>
    <row r="537" spans="1:77" ht="31.5" x14ac:dyDescent="0.25">
      <c r="A537" s="18">
        <f t="shared" si="518"/>
        <v>6</v>
      </c>
      <c r="B537" s="288" t="s">
        <v>401</v>
      </c>
      <c r="C537" s="31" t="s">
        <v>381</v>
      </c>
      <c r="D537" s="284">
        <v>0.53190388</v>
      </c>
      <c r="E537" s="284">
        <f t="shared" si="505"/>
        <v>0.106381</v>
      </c>
      <c r="F537" s="148">
        <f t="shared" si="506"/>
        <v>0</v>
      </c>
      <c r="G537" s="148">
        <f t="shared" si="507"/>
        <v>0.106381</v>
      </c>
      <c r="H537" s="212"/>
      <c r="I537" s="212">
        <v>0.106381</v>
      </c>
      <c r="J537" s="212"/>
      <c r="K537" s="212"/>
      <c r="L537" s="212"/>
      <c r="M537" s="212"/>
      <c r="N537" s="212"/>
      <c r="O537" s="212"/>
      <c r="P537" s="148">
        <f t="shared" si="488"/>
        <v>0</v>
      </c>
      <c r="Q537" s="148">
        <f t="shared" si="489"/>
        <v>0.106381</v>
      </c>
      <c r="R537" s="684" t="e">
        <f t="shared" si="490"/>
        <v>#DIV/0!</v>
      </c>
      <c r="S537" s="148"/>
      <c r="T537" s="148"/>
      <c r="U537" s="281"/>
      <c r="V537" s="148">
        <f t="shared" si="508"/>
        <v>0</v>
      </c>
      <c r="W537" s="148">
        <f t="shared" si="509"/>
        <v>0</v>
      </c>
      <c r="X537" s="148"/>
      <c r="Y537" s="148"/>
      <c r="Z537" s="148"/>
      <c r="AA537" s="148"/>
      <c r="AB537" s="212"/>
      <c r="AC537" s="212"/>
      <c r="AD537" s="392"/>
      <c r="AE537" s="148"/>
      <c r="AF537" s="148">
        <f t="shared" si="510"/>
        <v>0.450766</v>
      </c>
      <c r="AG537" s="148">
        <f t="shared" si="494"/>
        <v>0</v>
      </c>
      <c r="AH537" s="684" t="e">
        <f t="shared" si="495"/>
        <v>#DIV/0!</v>
      </c>
      <c r="AI537" s="695"/>
      <c r="AJ537" s="212">
        <f t="shared" si="511"/>
        <v>0</v>
      </c>
      <c r="AK537" s="425"/>
      <c r="AL537" s="148">
        <f t="shared" si="512"/>
        <v>0</v>
      </c>
      <c r="AM537" s="148">
        <f t="shared" si="513"/>
        <v>0</v>
      </c>
      <c r="AN537" s="212"/>
      <c r="AO537" s="212"/>
      <c r="AP537" s="212"/>
      <c r="AQ537" s="212"/>
      <c r="AR537" s="212"/>
      <c r="AS537" s="212"/>
      <c r="AT537" s="212"/>
      <c r="AU537" s="273"/>
      <c r="AV537" s="148">
        <f t="shared" si="499"/>
        <v>0</v>
      </c>
      <c r="AW537" s="283" t="e">
        <f t="shared" si="500"/>
        <v>#DIV/0!</v>
      </c>
      <c r="AX537" s="148">
        <f t="shared" si="514"/>
        <v>0</v>
      </c>
      <c r="AY537" s="148">
        <f t="shared" si="515"/>
        <v>0</v>
      </c>
      <c r="AZ537" s="212"/>
      <c r="BA537" s="212"/>
      <c r="BB537" s="212"/>
      <c r="BC537" s="212"/>
      <c r="BD537" s="212"/>
      <c r="BE537" s="212"/>
      <c r="BF537" s="212"/>
      <c r="BG537" s="212"/>
      <c r="BH537" s="148">
        <f t="shared" si="516"/>
        <v>0</v>
      </c>
      <c r="BI537" s="148">
        <f t="shared" si="517"/>
        <v>0</v>
      </c>
      <c r="BJ537" s="212"/>
      <c r="BK537" s="212"/>
      <c r="BL537" s="212"/>
      <c r="BM537" s="212"/>
      <c r="BN537" s="212"/>
      <c r="BO537" s="212"/>
      <c r="BP537" s="212"/>
      <c r="BQ537" s="399"/>
      <c r="BR537" s="287"/>
      <c r="BS537" s="287"/>
      <c r="BT537" s="287"/>
      <c r="BU537" s="287"/>
      <c r="BV537" s="287"/>
      <c r="BW537" s="287"/>
      <c r="BX537" s="287"/>
      <c r="BY537" s="287"/>
    </row>
    <row r="538" spans="1:77" ht="31.5" x14ac:dyDescent="0.25">
      <c r="A538" s="18">
        <f t="shared" si="518"/>
        <v>7</v>
      </c>
      <c r="B538" s="288" t="s">
        <v>402</v>
      </c>
      <c r="C538" s="31" t="s">
        <v>381</v>
      </c>
      <c r="D538" s="284">
        <v>0.15325839999999999</v>
      </c>
      <c r="E538" s="284">
        <f t="shared" si="505"/>
        <v>3.0651999999999999E-2</v>
      </c>
      <c r="F538" s="148">
        <f t="shared" si="506"/>
        <v>0</v>
      </c>
      <c r="G538" s="148">
        <f t="shared" si="507"/>
        <v>3.0651999999999999E-2</v>
      </c>
      <c r="H538" s="212"/>
      <c r="I538" s="212">
        <v>3.0651999999999999E-2</v>
      </c>
      <c r="J538" s="212"/>
      <c r="K538" s="212"/>
      <c r="L538" s="212"/>
      <c r="M538" s="212"/>
      <c r="N538" s="212"/>
      <c r="O538" s="212"/>
      <c r="P538" s="148">
        <f t="shared" si="488"/>
        <v>0</v>
      </c>
      <c r="Q538" s="148">
        <f t="shared" si="489"/>
        <v>3.0651999999999999E-2</v>
      </c>
      <c r="R538" s="684" t="e">
        <f t="shared" si="490"/>
        <v>#DIV/0!</v>
      </c>
      <c r="S538" s="148"/>
      <c r="T538" s="148"/>
      <c r="U538" s="281"/>
      <c r="V538" s="148">
        <f t="shared" si="508"/>
        <v>0</v>
      </c>
      <c r="W538" s="148">
        <f t="shared" si="509"/>
        <v>0</v>
      </c>
      <c r="X538" s="148"/>
      <c r="Y538" s="148"/>
      <c r="Z538" s="148"/>
      <c r="AA538" s="148"/>
      <c r="AB538" s="212"/>
      <c r="AC538" s="212"/>
      <c r="AD538" s="392"/>
      <c r="AE538" s="148"/>
      <c r="AF538" s="148">
        <f t="shared" si="510"/>
        <v>0.12988</v>
      </c>
      <c r="AG538" s="148">
        <f t="shared" si="494"/>
        <v>0</v>
      </c>
      <c r="AH538" s="684" t="e">
        <f t="shared" si="495"/>
        <v>#DIV/0!</v>
      </c>
      <c r="AI538" s="695"/>
      <c r="AJ538" s="212">
        <f t="shared" si="511"/>
        <v>0</v>
      </c>
      <c r="AK538" s="425"/>
      <c r="AL538" s="148">
        <f t="shared" si="512"/>
        <v>0</v>
      </c>
      <c r="AM538" s="148">
        <f t="shared" si="513"/>
        <v>0</v>
      </c>
      <c r="AN538" s="212"/>
      <c r="AO538" s="212"/>
      <c r="AP538" s="212"/>
      <c r="AQ538" s="212"/>
      <c r="AR538" s="212"/>
      <c r="AS538" s="212"/>
      <c r="AT538" s="212"/>
      <c r="AU538" s="273"/>
      <c r="AV538" s="148">
        <f t="shared" si="499"/>
        <v>0</v>
      </c>
      <c r="AW538" s="283" t="e">
        <f t="shared" si="500"/>
        <v>#DIV/0!</v>
      </c>
      <c r="AX538" s="148">
        <f t="shared" si="514"/>
        <v>0</v>
      </c>
      <c r="AY538" s="148">
        <f t="shared" si="515"/>
        <v>0</v>
      </c>
      <c r="AZ538" s="212"/>
      <c r="BA538" s="212"/>
      <c r="BB538" s="212"/>
      <c r="BC538" s="212"/>
      <c r="BD538" s="212"/>
      <c r="BE538" s="212"/>
      <c r="BF538" s="212"/>
      <c r="BG538" s="212"/>
      <c r="BH538" s="148">
        <f t="shared" si="516"/>
        <v>0</v>
      </c>
      <c r="BI538" s="148">
        <f t="shared" si="517"/>
        <v>0</v>
      </c>
      <c r="BJ538" s="212"/>
      <c r="BK538" s="212"/>
      <c r="BL538" s="212"/>
      <c r="BM538" s="212"/>
      <c r="BN538" s="212"/>
      <c r="BO538" s="212"/>
      <c r="BP538" s="212"/>
      <c r="BQ538" s="399"/>
      <c r="BR538" s="287"/>
      <c r="BS538" s="287"/>
      <c r="BT538" s="287"/>
      <c r="BU538" s="287"/>
      <c r="BV538" s="287"/>
      <c r="BW538" s="287"/>
      <c r="BX538" s="287"/>
      <c r="BY538" s="287"/>
    </row>
    <row r="539" spans="1:77" ht="31.5" x14ac:dyDescent="0.25">
      <c r="A539" s="18">
        <f t="shared" si="518"/>
        <v>8</v>
      </c>
      <c r="B539" s="288" t="s">
        <v>403</v>
      </c>
      <c r="C539" s="31" t="s">
        <v>381</v>
      </c>
      <c r="D539" s="284">
        <v>0.51264273999999999</v>
      </c>
      <c r="E539" s="284">
        <f t="shared" si="505"/>
        <v>0.102529</v>
      </c>
      <c r="F539" s="148">
        <f t="shared" si="506"/>
        <v>0</v>
      </c>
      <c r="G539" s="148">
        <f t="shared" si="507"/>
        <v>0.102529</v>
      </c>
      <c r="H539" s="212"/>
      <c r="I539" s="212">
        <v>0.102529</v>
      </c>
      <c r="J539" s="212"/>
      <c r="K539" s="212"/>
      <c r="L539" s="212"/>
      <c r="M539" s="212"/>
      <c r="N539" s="212"/>
      <c r="O539" s="212"/>
      <c r="P539" s="148">
        <f t="shared" si="488"/>
        <v>0</v>
      </c>
      <c r="Q539" s="148">
        <f t="shared" si="489"/>
        <v>0.102529</v>
      </c>
      <c r="R539" s="684" t="e">
        <f t="shared" si="490"/>
        <v>#DIV/0!</v>
      </c>
      <c r="S539" s="148"/>
      <c r="T539" s="148"/>
      <c r="U539" s="281"/>
      <c r="V539" s="148">
        <f t="shared" si="508"/>
        <v>0</v>
      </c>
      <c r="W539" s="148">
        <f t="shared" si="509"/>
        <v>0</v>
      </c>
      <c r="X539" s="148"/>
      <c r="Y539" s="148"/>
      <c r="Z539" s="148"/>
      <c r="AA539" s="148"/>
      <c r="AB539" s="212"/>
      <c r="AC539" s="212"/>
      <c r="AD539" s="392"/>
      <c r="AE539" s="148"/>
      <c r="AF539" s="148">
        <f t="shared" si="510"/>
        <v>0.43444300000000002</v>
      </c>
      <c r="AG539" s="148">
        <f t="shared" si="494"/>
        <v>0</v>
      </c>
      <c r="AH539" s="684" t="e">
        <f t="shared" si="495"/>
        <v>#DIV/0!</v>
      </c>
      <c r="AI539" s="695"/>
      <c r="AJ539" s="212">
        <f t="shared" si="511"/>
        <v>0</v>
      </c>
      <c r="AK539" s="425"/>
      <c r="AL539" s="148">
        <f t="shared" si="512"/>
        <v>0</v>
      </c>
      <c r="AM539" s="148">
        <f t="shared" si="513"/>
        <v>0</v>
      </c>
      <c r="AN539" s="212"/>
      <c r="AO539" s="212"/>
      <c r="AP539" s="212"/>
      <c r="AQ539" s="212"/>
      <c r="AR539" s="212"/>
      <c r="AS539" s="212"/>
      <c r="AT539" s="212"/>
      <c r="AU539" s="273"/>
      <c r="AV539" s="148">
        <f t="shared" si="499"/>
        <v>0</v>
      </c>
      <c r="AW539" s="283" t="e">
        <f t="shared" si="500"/>
        <v>#DIV/0!</v>
      </c>
      <c r="AX539" s="148">
        <f t="shared" si="514"/>
        <v>0</v>
      </c>
      <c r="AY539" s="148">
        <f t="shared" si="515"/>
        <v>0</v>
      </c>
      <c r="AZ539" s="212"/>
      <c r="BA539" s="212"/>
      <c r="BB539" s="212"/>
      <c r="BC539" s="212"/>
      <c r="BD539" s="212"/>
      <c r="BE539" s="212"/>
      <c r="BF539" s="212"/>
      <c r="BG539" s="212"/>
      <c r="BH539" s="148">
        <f t="shared" si="516"/>
        <v>0</v>
      </c>
      <c r="BI539" s="148">
        <f t="shared" si="517"/>
        <v>0</v>
      </c>
      <c r="BJ539" s="212"/>
      <c r="BK539" s="212"/>
      <c r="BL539" s="212"/>
      <c r="BM539" s="212"/>
      <c r="BN539" s="212"/>
      <c r="BO539" s="212"/>
      <c r="BP539" s="212"/>
      <c r="BQ539" s="399"/>
      <c r="BR539" s="287"/>
      <c r="BS539" s="287"/>
      <c r="BT539" s="287"/>
      <c r="BU539" s="287"/>
      <c r="BV539" s="287"/>
      <c r="BW539" s="287"/>
      <c r="BX539" s="287"/>
      <c r="BY539" s="287"/>
    </row>
    <row r="540" spans="1:77" ht="31.5" x14ac:dyDescent="0.25">
      <c r="A540" s="18">
        <f t="shared" si="518"/>
        <v>9</v>
      </c>
      <c r="B540" s="288" t="s">
        <v>404</v>
      </c>
      <c r="C540" s="31" t="s">
        <v>381</v>
      </c>
      <c r="D540" s="284">
        <v>1.1696525799999999</v>
      </c>
      <c r="E540" s="284">
        <f t="shared" si="505"/>
        <v>0.33868100000000001</v>
      </c>
      <c r="F540" s="148">
        <f t="shared" si="506"/>
        <v>0</v>
      </c>
      <c r="G540" s="148">
        <f t="shared" si="507"/>
        <v>0.33868100000000001</v>
      </c>
      <c r="H540" s="212"/>
      <c r="I540" s="212">
        <v>0.33868100000000001</v>
      </c>
      <c r="J540" s="212"/>
      <c r="K540" s="212"/>
      <c r="L540" s="212"/>
      <c r="M540" s="212"/>
      <c r="N540" s="212"/>
      <c r="O540" s="212"/>
      <c r="P540" s="148">
        <f t="shared" si="488"/>
        <v>0</v>
      </c>
      <c r="Q540" s="148">
        <f t="shared" si="489"/>
        <v>0.33868100000000001</v>
      </c>
      <c r="R540" s="684" t="e">
        <f t="shared" si="490"/>
        <v>#DIV/0!</v>
      </c>
      <c r="S540" s="148"/>
      <c r="T540" s="148"/>
      <c r="U540" s="281"/>
      <c r="V540" s="148">
        <f t="shared" si="508"/>
        <v>0</v>
      </c>
      <c r="W540" s="148">
        <f t="shared" si="509"/>
        <v>0</v>
      </c>
      <c r="X540" s="148"/>
      <c r="Y540" s="148"/>
      <c r="Z540" s="148"/>
      <c r="AA540" s="148"/>
      <c r="AB540" s="212"/>
      <c r="AC540" s="212"/>
      <c r="AD540" s="392"/>
      <c r="AE540" s="148"/>
      <c r="AF540" s="148">
        <f t="shared" si="510"/>
        <v>0.99123099999999997</v>
      </c>
      <c r="AG540" s="148">
        <f t="shared" si="494"/>
        <v>0</v>
      </c>
      <c r="AH540" s="684" t="e">
        <f t="shared" si="495"/>
        <v>#DIV/0!</v>
      </c>
      <c r="AI540" s="695"/>
      <c r="AJ540" s="212">
        <f t="shared" si="511"/>
        <v>0</v>
      </c>
      <c r="AK540" s="425"/>
      <c r="AL540" s="148">
        <f t="shared" si="512"/>
        <v>0</v>
      </c>
      <c r="AM540" s="148">
        <f t="shared" si="513"/>
        <v>0</v>
      </c>
      <c r="AN540" s="212"/>
      <c r="AO540" s="212"/>
      <c r="AP540" s="212"/>
      <c r="AQ540" s="212"/>
      <c r="AR540" s="212"/>
      <c r="AS540" s="212"/>
      <c r="AT540" s="212"/>
      <c r="AU540" s="273"/>
      <c r="AV540" s="148">
        <f t="shared" si="499"/>
        <v>0</v>
      </c>
      <c r="AW540" s="283" t="e">
        <f t="shared" si="500"/>
        <v>#DIV/0!</v>
      </c>
      <c r="AX540" s="148">
        <f t="shared" si="514"/>
        <v>0</v>
      </c>
      <c r="AY540" s="148">
        <f t="shared" si="515"/>
        <v>0</v>
      </c>
      <c r="AZ540" s="212"/>
      <c r="BA540" s="212"/>
      <c r="BB540" s="212"/>
      <c r="BC540" s="212"/>
      <c r="BD540" s="212"/>
      <c r="BE540" s="212"/>
      <c r="BF540" s="212"/>
      <c r="BG540" s="212"/>
      <c r="BH540" s="148">
        <f t="shared" si="516"/>
        <v>0</v>
      </c>
      <c r="BI540" s="148">
        <f t="shared" si="517"/>
        <v>0</v>
      </c>
      <c r="BJ540" s="212"/>
      <c r="BK540" s="212"/>
      <c r="BL540" s="212"/>
      <c r="BM540" s="212"/>
      <c r="BN540" s="212"/>
      <c r="BO540" s="212"/>
      <c r="BP540" s="212"/>
      <c r="BQ540" s="399"/>
      <c r="BR540" s="287"/>
      <c r="BS540" s="287"/>
      <c r="BT540" s="287"/>
      <c r="BU540" s="287"/>
      <c r="BV540" s="287"/>
      <c r="BW540" s="287"/>
      <c r="BX540" s="287"/>
      <c r="BY540" s="287"/>
    </row>
    <row r="541" spans="1:77" ht="31.5" x14ac:dyDescent="0.25">
      <c r="A541" s="18">
        <f t="shared" si="518"/>
        <v>10</v>
      </c>
      <c r="B541" s="288" t="s">
        <v>405</v>
      </c>
      <c r="C541" s="31" t="s">
        <v>381</v>
      </c>
      <c r="D541" s="284">
        <v>0.86610819999999999</v>
      </c>
      <c r="E541" s="284">
        <f t="shared" si="505"/>
        <v>0.17322199999999999</v>
      </c>
      <c r="F541" s="148">
        <f t="shared" si="506"/>
        <v>0</v>
      </c>
      <c r="G541" s="148">
        <f t="shared" si="507"/>
        <v>0.17322199999999999</v>
      </c>
      <c r="H541" s="212"/>
      <c r="I541" s="212">
        <v>0.17322199999999999</v>
      </c>
      <c r="J541" s="212"/>
      <c r="K541" s="212"/>
      <c r="L541" s="212"/>
      <c r="M541" s="212"/>
      <c r="N541" s="212"/>
      <c r="O541" s="212"/>
      <c r="P541" s="148">
        <f t="shared" si="488"/>
        <v>0</v>
      </c>
      <c r="Q541" s="148">
        <f t="shared" si="489"/>
        <v>0.17322199999999999</v>
      </c>
      <c r="R541" s="684" t="e">
        <f t="shared" si="490"/>
        <v>#DIV/0!</v>
      </c>
      <c r="S541" s="148"/>
      <c r="T541" s="148"/>
      <c r="U541" s="281"/>
      <c r="V541" s="148">
        <f t="shared" si="508"/>
        <v>0</v>
      </c>
      <c r="W541" s="148">
        <f t="shared" si="509"/>
        <v>0</v>
      </c>
      <c r="X541" s="148"/>
      <c r="Y541" s="148"/>
      <c r="Z541" s="148"/>
      <c r="AA541" s="148"/>
      <c r="AB541" s="212"/>
      <c r="AC541" s="212"/>
      <c r="AD541" s="392"/>
      <c r="AE541" s="148"/>
      <c r="AF541" s="148">
        <f t="shared" si="510"/>
        <v>0.73399000000000003</v>
      </c>
      <c r="AG541" s="148">
        <f t="shared" si="494"/>
        <v>0</v>
      </c>
      <c r="AH541" s="684" t="e">
        <f t="shared" si="495"/>
        <v>#DIV/0!</v>
      </c>
      <c r="AI541" s="695"/>
      <c r="AJ541" s="212">
        <f t="shared" si="511"/>
        <v>0</v>
      </c>
      <c r="AK541" s="425"/>
      <c r="AL541" s="148">
        <f t="shared" si="512"/>
        <v>0</v>
      </c>
      <c r="AM541" s="148">
        <f t="shared" si="513"/>
        <v>0</v>
      </c>
      <c r="AN541" s="212"/>
      <c r="AO541" s="212"/>
      <c r="AP541" s="212"/>
      <c r="AQ541" s="212"/>
      <c r="AR541" s="212"/>
      <c r="AS541" s="212"/>
      <c r="AT541" s="212"/>
      <c r="AU541" s="273"/>
      <c r="AV541" s="148">
        <f t="shared" si="499"/>
        <v>0</v>
      </c>
      <c r="AW541" s="283" t="e">
        <f t="shared" si="500"/>
        <v>#DIV/0!</v>
      </c>
      <c r="AX541" s="148">
        <f t="shared" si="514"/>
        <v>0</v>
      </c>
      <c r="AY541" s="148">
        <f t="shared" si="515"/>
        <v>0</v>
      </c>
      <c r="AZ541" s="212"/>
      <c r="BA541" s="212"/>
      <c r="BB541" s="212"/>
      <c r="BC541" s="212"/>
      <c r="BD541" s="212"/>
      <c r="BE541" s="212"/>
      <c r="BF541" s="212"/>
      <c r="BG541" s="212"/>
      <c r="BH541" s="148">
        <f t="shared" si="516"/>
        <v>0</v>
      </c>
      <c r="BI541" s="148">
        <f t="shared" si="517"/>
        <v>0</v>
      </c>
      <c r="BJ541" s="212"/>
      <c r="BK541" s="212"/>
      <c r="BL541" s="212"/>
      <c r="BM541" s="212"/>
      <c r="BN541" s="212"/>
      <c r="BO541" s="212"/>
      <c r="BP541" s="212"/>
      <c r="BQ541" s="399"/>
      <c r="BR541" s="287"/>
      <c r="BS541" s="287"/>
      <c r="BT541" s="287"/>
      <c r="BU541" s="287"/>
      <c r="BV541" s="287"/>
      <c r="BW541" s="287"/>
      <c r="BX541" s="287"/>
      <c r="BY541" s="287"/>
    </row>
    <row r="542" spans="1:77" ht="31.5" x14ac:dyDescent="0.25">
      <c r="A542" s="18">
        <f t="shared" si="518"/>
        <v>11</v>
      </c>
      <c r="B542" s="288" t="s">
        <v>406</v>
      </c>
      <c r="C542" s="31" t="s">
        <v>381</v>
      </c>
      <c r="D542" s="284">
        <v>0.16835413999999999</v>
      </c>
      <c r="E542" s="284">
        <f t="shared" si="505"/>
        <v>3.3671E-2</v>
      </c>
      <c r="F542" s="148">
        <f t="shared" si="506"/>
        <v>0</v>
      </c>
      <c r="G542" s="148">
        <f t="shared" si="507"/>
        <v>3.3671E-2</v>
      </c>
      <c r="H542" s="212"/>
      <c r="I542" s="212">
        <v>3.3671E-2</v>
      </c>
      <c r="J542" s="212"/>
      <c r="K542" s="212"/>
      <c r="L542" s="212"/>
      <c r="M542" s="212"/>
      <c r="N542" s="212"/>
      <c r="O542" s="212"/>
      <c r="P542" s="148">
        <f t="shared" si="488"/>
        <v>0</v>
      </c>
      <c r="Q542" s="148">
        <f t="shared" si="489"/>
        <v>3.3671E-2</v>
      </c>
      <c r="R542" s="684" t="e">
        <f t="shared" si="490"/>
        <v>#DIV/0!</v>
      </c>
      <c r="S542" s="148"/>
      <c r="T542" s="148"/>
      <c r="U542" s="281"/>
      <c r="V542" s="148">
        <f t="shared" si="508"/>
        <v>0</v>
      </c>
      <c r="W542" s="148">
        <f t="shared" si="509"/>
        <v>0</v>
      </c>
      <c r="X542" s="148"/>
      <c r="Y542" s="148"/>
      <c r="Z542" s="148"/>
      <c r="AA542" s="148"/>
      <c r="AB542" s="212"/>
      <c r="AC542" s="212"/>
      <c r="AD542" s="392"/>
      <c r="AE542" s="148"/>
      <c r="AF542" s="148">
        <f t="shared" si="510"/>
        <v>0.14267299999999999</v>
      </c>
      <c r="AG542" s="148">
        <f t="shared" si="494"/>
        <v>0</v>
      </c>
      <c r="AH542" s="684" t="e">
        <f t="shared" si="495"/>
        <v>#DIV/0!</v>
      </c>
      <c r="AI542" s="695"/>
      <c r="AJ542" s="212">
        <f t="shared" si="511"/>
        <v>0</v>
      </c>
      <c r="AK542" s="425"/>
      <c r="AL542" s="148">
        <f t="shared" si="512"/>
        <v>0</v>
      </c>
      <c r="AM542" s="148">
        <f t="shared" si="513"/>
        <v>0</v>
      </c>
      <c r="AN542" s="212"/>
      <c r="AO542" s="212"/>
      <c r="AP542" s="212"/>
      <c r="AQ542" s="212"/>
      <c r="AR542" s="212"/>
      <c r="AS542" s="212"/>
      <c r="AT542" s="212"/>
      <c r="AU542" s="273"/>
      <c r="AV542" s="148">
        <f t="shared" si="499"/>
        <v>0</v>
      </c>
      <c r="AW542" s="283" t="e">
        <f t="shared" si="500"/>
        <v>#DIV/0!</v>
      </c>
      <c r="AX542" s="148">
        <f t="shared" si="514"/>
        <v>0</v>
      </c>
      <c r="AY542" s="148">
        <f t="shared" si="515"/>
        <v>0</v>
      </c>
      <c r="AZ542" s="212"/>
      <c r="BA542" s="212"/>
      <c r="BB542" s="212"/>
      <c r="BC542" s="212"/>
      <c r="BD542" s="212"/>
      <c r="BE542" s="212"/>
      <c r="BF542" s="212"/>
      <c r="BG542" s="212"/>
      <c r="BH542" s="148">
        <f t="shared" si="516"/>
        <v>0</v>
      </c>
      <c r="BI542" s="148">
        <f t="shared" si="517"/>
        <v>0</v>
      </c>
      <c r="BJ542" s="212"/>
      <c r="BK542" s="212"/>
      <c r="BL542" s="212"/>
      <c r="BM542" s="212"/>
      <c r="BN542" s="212"/>
      <c r="BO542" s="212"/>
      <c r="BP542" s="212"/>
      <c r="BQ542" s="399"/>
      <c r="BR542" s="287"/>
      <c r="BS542" s="287"/>
      <c r="BT542" s="287"/>
      <c r="BU542" s="287"/>
      <c r="BV542" s="287"/>
      <c r="BW542" s="287"/>
      <c r="BX542" s="287"/>
      <c r="BY542" s="287"/>
    </row>
    <row r="543" spans="1:77" ht="31.5" x14ac:dyDescent="0.25">
      <c r="A543" s="18">
        <f t="shared" si="518"/>
        <v>12</v>
      </c>
      <c r="B543" s="288" t="s">
        <v>407</v>
      </c>
      <c r="C543" s="31" t="s">
        <v>381</v>
      </c>
      <c r="D543" s="284">
        <v>0.35667387999999994</v>
      </c>
      <c r="E543" s="284">
        <f t="shared" si="505"/>
        <v>7.1334999999999996E-2</v>
      </c>
      <c r="F543" s="148">
        <f t="shared" si="506"/>
        <v>0</v>
      </c>
      <c r="G543" s="148">
        <f t="shared" si="507"/>
        <v>7.1334999999999996E-2</v>
      </c>
      <c r="H543" s="212"/>
      <c r="I543" s="212">
        <v>7.1334999999999996E-2</v>
      </c>
      <c r="J543" s="212"/>
      <c r="K543" s="212"/>
      <c r="L543" s="212"/>
      <c r="M543" s="212"/>
      <c r="N543" s="212"/>
      <c r="O543" s="212"/>
      <c r="P543" s="148">
        <f t="shared" si="488"/>
        <v>0</v>
      </c>
      <c r="Q543" s="148">
        <f t="shared" si="489"/>
        <v>7.1334999999999996E-2</v>
      </c>
      <c r="R543" s="684" t="e">
        <f t="shared" si="490"/>
        <v>#DIV/0!</v>
      </c>
      <c r="S543" s="148"/>
      <c r="T543" s="148"/>
      <c r="U543" s="281"/>
      <c r="V543" s="148">
        <f t="shared" si="508"/>
        <v>0</v>
      </c>
      <c r="W543" s="148">
        <f t="shared" si="509"/>
        <v>0</v>
      </c>
      <c r="X543" s="148"/>
      <c r="Y543" s="148"/>
      <c r="Z543" s="148"/>
      <c r="AA543" s="148"/>
      <c r="AB543" s="212"/>
      <c r="AC543" s="212"/>
      <c r="AD543" s="392"/>
      <c r="AE543" s="148"/>
      <c r="AF543" s="148">
        <f t="shared" si="510"/>
        <v>0.30226599999999998</v>
      </c>
      <c r="AG543" s="148">
        <f t="shared" si="494"/>
        <v>0</v>
      </c>
      <c r="AH543" s="684" t="e">
        <f t="shared" si="495"/>
        <v>#DIV/0!</v>
      </c>
      <c r="AI543" s="695"/>
      <c r="AJ543" s="212">
        <f t="shared" si="511"/>
        <v>0</v>
      </c>
      <c r="AK543" s="425"/>
      <c r="AL543" s="148">
        <f t="shared" si="512"/>
        <v>0</v>
      </c>
      <c r="AM543" s="148">
        <f t="shared" si="513"/>
        <v>0</v>
      </c>
      <c r="AN543" s="212"/>
      <c r="AO543" s="212"/>
      <c r="AP543" s="212"/>
      <c r="AQ543" s="212"/>
      <c r="AR543" s="212"/>
      <c r="AS543" s="212"/>
      <c r="AT543" s="212"/>
      <c r="AU543" s="273"/>
      <c r="AV543" s="148">
        <f t="shared" si="499"/>
        <v>0</v>
      </c>
      <c r="AW543" s="283" t="e">
        <f t="shared" si="500"/>
        <v>#DIV/0!</v>
      </c>
      <c r="AX543" s="148">
        <f t="shared" si="514"/>
        <v>0</v>
      </c>
      <c r="AY543" s="148">
        <f t="shared" si="515"/>
        <v>0</v>
      </c>
      <c r="AZ543" s="212"/>
      <c r="BA543" s="212"/>
      <c r="BB543" s="212"/>
      <c r="BC543" s="212"/>
      <c r="BD543" s="212"/>
      <c r="BE543" s="212"/>
      <c r="BF543" s="212"/>
      <c r="BG543" s="212"/>
      <c r="BH543" s="148">
        <f t="shared" si="516"/>
        <v>0</v>
      </c>
      <c r="BI543" s="148">
        <f t="shared" si="517"/>
        <v>0</v>
      </c>
      <c r="BJ543" s="212"/>
      <c r="BK543" s="212"/>
      <c r="BL543" s="212"/>
      <c r="BM543" s="212"/>
      <c r="BN543" s="212"/>
      <c r="BO543" s="212"/>
      <c r="BP543" s="212"/>
      <c r="BQ543" s="399"/>
      <c r="BR543" s="287"/>
      <c r="BS543" s="287"/>
      <c r="BT543" s="287"/>
      <c r="BU543" s="287"/>
      <c r="BV543" s="287"/>
      <c r="BW543" s="287"/>
      <c r="BX543" s="287"/>
      <c r="BY543" s="287"/>
    </row>
    <row r="544" spans="1:77" ht="31.5" x14ac:dyDescent="0.25">
      <c r="A544" s="18">
        <f t="shared" si="518"/>
        <v>13</v>
      </c>
      <c r="B544" s="288" t="s">
        <v>408</v>
      </c>
      <c r="C544" s="31" t="s">
        <v>381</v>
      </c>
      <c r="D544" s="284">
        <v>0.398899</v>
      </c>
      <c r="E544" s="284">
        <f t="shared" si="505"/>
        <v>7.9780000000000004E-2</v>
      </c>
      <c r="F544" s="148">
        <f t="shared" si="506"/>
        <v>0</v>
      </c>
      <c r="G544" s="148">
        <f t="shared" si="507"/>
        <v>7.9780000000000004E-2</v>
      </c>
      <c r="H544" s="212"/>
      <c r="I544" s="212">
        <v>7.9780000000000004E-2</v>
      </c>
      <c r="J544" s="212"/>
      <c r="K544" s="212"/>
      <c r="L544" s="212"/>
      <c r="M544" s="212"/>
      <c r="N544" s="212"/>
      <c r="O544" s="212"/>
      <c r="P544" s="148">
        <f t="shared" si="488"/>
        <v>0</v>
      </c>
      <c r="Q544" s="148">
        <f t="shared" si="489"/>
        <v>7.9780000000000004E-2</v>
      </c>
      <c r="R544" s="684" t="e">
        <f t="shared" si="490"/>
        <v>#DIV/0!</v>
      </c>
      <c r="S544" s="148"/>
      <c r="T544" s="148"/>
      <c r="U544" s="281"/>
      <c r="V544" s="148">
        <f t="shared" si="508"/>
        <v>0</v>
      </c>
      <c r="W544" s="148">
        <f t="shared" si="509"/>
        <v>0</v>
      </c>
      <c r="X544" s="148"/>
      <c r="Y544" s="148"/>
      <c r="Z544" s="148"/>
      <c r="AA544" s="148"/>
      <c r="AB544" s="212"/>
      <c r="AC544" s="212"/>
      <c r="AD544" s="392"/>
      <c r="AE544" s="148"/>
      <c r="AF544" s="148">
        <f t="shared" si="510"/>
        <v>0.33805000000000002</v>
      </c>
      <c r="AG544" s="148">
        <f t="shared" si="494"/>
        <v>0</v>
      </c>
      <c r="AH544" s="684" t="e">
        <f t="shared" si="495"/>
        <v>#DIV/0!</v>
      </c>
      <c r="AI544" s="695"/>
      <c r="AJ544" s="212">
        <f t="shared" si="511"/>
        <v>0</v>
      </c>
      <c r="AK544" s="425"/>
      <c r="AL544" s="148">
        <f t="shared" si="512"/>
        <v>0</v>
      </c>
      <c r="AM544" s="148">
        <f t="shared" si="513"/>
        <v>0</v>
      </c>
      <c r="AN544" s="212"/>
      <c r="AO544" s="212"/>
      <c r="AP544" s="212"/>
      <c r="AQ544" s="212"/>
      <c r="AR544" s="212"/>
      <c r="AS544" s="212"/>
      <c r="AT544" s="212"/>
      <c r="AU544" s="273"/>
      <c r="AV544" s="148">
        <f t="shared" si="499"/>
        <v>0</v>
      </c>
      <c r="AW544" s="283" t="e">
        <f t="shared" si="500"/>
        <v>#DIV/0!</v>
      </c>
      <c r="AX544" s="148">
        <f t="shared" si="514"/>
        <v>0</v>
      </c>
      <c r="AY544" s="148">
        <f t="shared" si="515"/>
        <v>0</v>
      </c>
      <c r="AZ544" s="212"/>
      <c r="BA544" s="212"/>
      <c r="BB544" s="212"/>
      <c r="BC544" s="212"/>
      <c r="BD544" s="212"/>
      <c r="BE544" s="212"/>
      <c r="BF544" s="212"/>
      <c r="BG544" s="212"/>
      <c r="BH544" s="148">
        <f t="shared" si="516"/>
        <v>0</v>
      </c>
      <c r="BI544" s="148">
        <f t="shared" si="517"/>
        <v>0</v>
      </c>
      <c r="BJ544" s="212"/>
      <c r="BK544" s="212"/>
      <c r="BL544" s="212"/>
      <c r="BM544" s="212"/>
      <c r="BN544" s="212"/>
      <c r="BO544" s="212"/>
      <c r="BP544" s="212"/>
      <c r="BQ544" s="399"/>
      <c r="BR544" s="287"/>
      <c r="BS544" s="287"/>
      <c r="BT544" s="287"/>
      <c r="BU544" s="287"/>
      <c r="BV544" s="287"/>
      <c r="BW544" s="287"/>
      <c r="BX544" s="287"/>
      <c r="BY544" s="287"/>
    </row>
    <row r="545" spans="1:77" x14ac:dyDescent="0.25">
      <c r="A545" s="18">
        <f t="shared" si="518"/>
        <v>14</v>
      </c>
      <c r="B545" s="288" t="s">
        <v>409</v>
      </c>
      <c r="C545" s="31" t="s">
        <v>381</v>
      </c>
      <c r="D545" s="284">
        <v>0.60091736000000007</v>
      </c>
      <c r="E545" s="284">
        <f t="shared" si="505"/>
        <v>0.120184</v>
      </c>
      <c r="F545" s="148">
        <f t="shared" si="506"/>
        <v>0</v>
      </c>
      <c r="G545" s="148">
        <f t="shared" si="507"/>
        <v>0.120184</v>
      </c>
      <c r="H545" s="212"/>
      <c r="I545" s="212">
        <v>0.120184</v>
      </c>
      <c r="J545" s="212"/>
      <c r="K545" s="212"/>
      <c r="L545" s="212"/>
      <c r="M545" s="212"/>
      <c r="N545" s="212"/>
      <c r="O545" s="212"/>
      <c r="P545" s="148">
        <f t="shared" si="488"/>
        <v>0</v>
      </c>
      <c r="Q545" s="148">
        <f t="shared" si="489"/>
        <v>0.120184</v>
      </c>
      <c r="R545" s="684" t="e">
        <f t="shared" si="490"/>
        <v>#DIV/0!</v>
      </c>
      <c r="S545" s="148"/>
      <c r="T545" s="148"/>
      <c r="U545" s="281"/>
      <c r="V545" s="148">
        <f t="shared" si="508"/>
        <v>0</v>
      </c>
      <c r="W545" s="148">
        <f t="shared" si="509"/>
        <v>0</v>
      </c>
      <c r="X545" s="148"/>
      <c r="Y545" s="148"/>
      <c r="Z545" s="148"/>
      <c r="AA545" s="148"/>
      <c r="AB545" s="212"/>
      <c r="AC545" s="212"/>
      <c r="AD545" s="392"/>
      <c r="AE545" s="148"/>
      <c r="AF545" s="148">
        <f t="shared" si="510"/>
        <v>0.50925200000000004</v>
      </c>
      <c r="AG545" s="148">
        <f t="shared" si="494"/>
        <v>0</v>
      </c>
      <c r="AH545" s="684" t="e">
        <f t="shared" si="495"/>
        <v>#DIV/0!</v>
      </c>
      <c r="AI545" s="695"/>
      <c r="AJ545" s="212">
        <f t="shared" si="511"/>
        <v>0</v>
      </c>
      <c r="AK545" s="425"/>
      <c r="AL545" s="148">
        <f t="shared" si="512"/>
        <v>0</v>
      </c>
      <c r="AM545" s="148">
        <f t="shared" si="513"/>
        <v>0</v>
      </c>
      <c r="AN545" s="212"/>
      <c r="AO545" s="212"/>
      <c r="AP545" s="212"/>
      <c r="AQ545" s="212"/>
      <c r="AR545" s="212"/>
      <c r="AS545" s="212"/>
      <c r="AT545" s="212"/>
      <c r="AU545" s="273"/>
      <c r="AV545" s="148">
        <f t="shared" si="499"/>
        <v>0</v>
      </c>
      <c r="AW545" s="283" t="e">
        <f t="shared" si="500"/>
        <v>#DIV/0!</v>
      </c>
      <c r="AX545" s="148">
        <f t="shared" si="514"/>
        <v>0</v>
      </c>
      <c r="AY545" s="148">
        <f t="shared" si="515"/>
        <v>0</v>
      </c>
      <c r="AZ545" s="212"/>
      <c r="BA545" s="212"/>
      <c r="BB545" s="212"/>
      <c r="BC545" s="212"/>
      <c r="BD545" s="212"/>
      <c r="BE545" s="212"/>
      <c r="BF545" s="212"/>
      <c r="BG545" s="212"/>
      <c r="BH545" s="148">
        <f t="shared" si="516"/>
        <v>0</v>
      </c>
      <c r="BI545" s="148">
        <f t="shared" si="517"/>
        <v>0</v>
      </c>
      <c r="BJ545" s="212"/>
      <c r="BK545" s="212"/>
      <c r="BL545" s="212"/>
      <c r="BM545" s="212"/>
      <c r="BN545" s="212"/>
      <c r="BO545" s="212"/>
      <c r="BP545" s="212"/>
      <c r="BQ545" s="399"/>
      <c r="BR545" s="287"/>
      <c r="BS545" s="287"/>
      <c r="BT545" s="287"/>
      <c r="BU545" s="287"/>
      <c r="BV545" s="287"/>
      <c r="BW545" s="287"/>
      <c r="BX545" s="287"/>
      <c r="BY545" s="287"/>
    </row>
    <row r="546" spans="1:77" ht="31.5" x14ac:dyDescent="0.25">
      <c r="A546" s="18">
        <f t="shared" si="518"/>
        <v>15</v>
      </c>
      <c r="B546" s="288" t="s">
        <v>410</v>
      </c>
      <c r="C546" s="31" t="s">
        <v>381</v>
      </c>
      <c r="D546" s="284">
        <v>0.52503628000000002</v>
      </c>
      <c r="E546" s="284">
        <f t="shared" si="505"/>
        <v>0.105007</v>
      </c>
      <c r="F546" s="148">
        <f t="shared" si="506"/>
        <v>0</v>
      </c>
      <c r="G546" s="148">
        <f t="shared" si="507"/>
        <v>0.105007</v>
      </c>
      <c r="H546" s="212"/>
      <c r="I546" s="212">
        <v>0.105007</v>
      </c>
      <c r="J546" s="212"/>
      <c r="K546" s="212"/>
      <c r="L546" s="212"/>
      <c r="M546" s="212"/>
      <c r="N546" s="212"/>
      <c r="O546" s="212"/>
      <c r="P546" s="148">
        <f t="shared" si="488"/>
        <v>0</v>
      </c>
      <c r="Q546" s="148">
        <f t="shared" si="489"/>
        <v>0.105007</v>
      </c>
      <c r="R546" s="684" t="e">
        <f t="shared" si="490"/>
        <v>#DIV/0!</v>
      </c>
      <c r="S546" s="148"/>
      <c r="T546" s="148"/>
      <c r="U546" s="281"/>
      <c r="V546" s="148">
        <f t="shared" si="508"/>
        <v>0</v>
      </c>
      <c r="W546" s="148">
        <f t="shared" si="509"/>
        <v>0</v>
      </c>
      <c r="X546" s="148"/>
      <c r="Y546" s="148"/>
      <c r="Z546" s="148"/>
      <c r="AA546" s="148"/>
      <c r="AB546" s="212"/>
      <c r="AC546" s="212"/>
      <c r="AD546" s="392"/>
      <c r="AE546" s="148"/>
      <c r="AF546" s="148">
        <f t="shared" si="510"/>
        <v>0.44494600000000006</v>
      </c>
      <c r="AG546" s="148">
        <f t="shared" si="494"/>
        <v>0</v>
      </c>
      <c r="AH546" s="684" t="e">
        <f t="shared" si="495"/>
        <v>#DIV/0!</v>
      </c>
      <c r="AI546" s="695"/>
      <c r="AJ546" s="212">
        <f t="shared" si="511"/>
        <v>0</v>
      </c>
      <c r="AK546" s="425"/>
      <c r="AL546" s="148">
        <f t="shared" si="512"/>
        <v>0</v>
      </c>
      <c r="AM546" s="148">
        <f t="shared" si="513"/>
        <v>0</v>
      </c>
      <c r="AN546" s="212"/>
      <c r="AO546" s="212"/>
      <c r="AP546" s="212"/>
      <c r="AQ546" s="212"/>
      <c r="AR546" s="212"/>
      <c r="AS546" s="212"/>
      <c r="AT546" s="212"/>
      <c r="AU546" s="273"/>
      <c r="AV546" s="148">
        <f t="shared" si="499"/>
        <v>0</v>
      </c>
      <c r="AW546" s="283" t="e">
        <f t="shared" si="500"/>
        <v>#DIV/0!</v>
      </c>
      <c r="AX546" s="148">
        <f t="shared" si="514"/>
        <v>0</v>
      </c>
      <c r="AY546" s="148">
        <f t="shared" si="515"/>
        <v>0</v>
      </c>
      <c r="AZ546" s="212"/>
      <c r="BA546" s="212"/>
      <c r="BB546" s="212"/>
      <c r="BC546" s="212"/>
      <c r="BD546" s="212"/>
      <c r="BE546" s="212"/>
      <c r="BF546" s="212"/>
      <c r="BG546" s="212"/>
      <c r="BH546" s="148">
        <f t="shared" si="516"/>
        <v>0</v>
      </c>
      <c r="BI546" s="148">
        <f t="shared" si="517"/>
        <v>0</v>
      </c>
      <c r="BJ546" s="212"/>
      <c r="BK546" s="212"/>
      <c r="BL546" s="212"/>
      <c r="BM546" s="212"/>
      <c r="BN546" s="212"/>
      <c r="BO546" s="212"/>
      <c r="BP546" s="212"/>
      <c r="BQ546" s="399"/>
      <c r="BR546" s="287"/>
      <c r="BS546" s="287"/>
      <c r="BT546" s="287"/>
      <c r="BU546" s="287"/>
      <c r="BV546" s="287"/>
      <c r="BW546" s="287"/>
      <c r="BX546" s="287"/>
      <c r="BY546" s="287"/>
    </row>
    <row r="547" spans="1:77" ht="31.5" x14ac:dyDescent="0.25">
      <c r="A547" s="18">
        <f t="shared" si="518"/>
        <v>16</v>
      </c>
      <c r="B547" s="288" t="s">
        <v>411</v>
      </c>
      <c r="C547" s="31" t="s">
        <v>381</v>
      </c>
      <c r="D547" s="284">
        <v>0.65808127999999988</v>
      </c>
      <c r="E547" s="284">
        <f t="shared" si="505"/>
        <v>0.13161600000000001</v>
      </c>
      <c r="F547" s="148">
        <f t="shared" si="506"/>
        <v>0</v>
      </c>
      <c r="G547" s="148">
        <f t="shared" si="507"/>
        <v>0.13161600000000001</v>
      </c>
      <c r="H547" s="212"/>
      <c r="I547" s="212">
        <v>0.13161600000000001</v>
      </c>
      <c r="J547" s="212"/>
      <c r="K547" s="212"/>
      <c r="L547" s="212"/>
      <c r="M547" s="212"/>
      <c r="N547" s="212"/>
      <c r="O547" s="212"/>
      <c r="P547" s="148">
        <f t="shared" si="488"/>
        <v>0</v>
      </c>
      <c r="Q547" s="148">
        <f t="shared" si="489"/>
        <v>0.13161600000000001</v>
      </c>
      <c r="R547" s="684" t="e">
        <f t="shared" si="490"/>
        <v>#DIV/0!</v>
      </c>
      <c r="S547" s="148"/>
      <c r="T547" s="148"/>
      <c r="U547" s="281"/>
      <c r="V547" s="148">
        <f t="shared" si="508"/>
        <v>0</v>
      </c>
      <c r="W547" s="148">
        <f t="shared" si="509"/>
        <v>0</v>
      </c>
      <c r="X547" s="148"/>
      <c r="Y547" s="148"/>
      <c r="Z547" s="148"/>
      <c r="AA547" s="148"/>
      <c r="AB547" s="212"/>
      <c r="AC547" s="212"/>
      <c r="AD547" s="392"/>
      <c r="AE547" s="148"/>
      <c r="AF547" s="148">
        <f t="shared" si="510"/>
        <v>0.55769599999999997</v>
      </c>
      <c r="AG547" s="148">
        <f t="shared" si="494"/>
        <v>0</v>
      </c>
      <c r="AH547" s="684" t="e">
        <f t="shared" si="495"/>
        <v>#DIV/0!</v>
      </c>
      <c r="AI547" s="695"/>
      <c r="AJ547" s="212">
        <f t="shared" si="511"/>
        <v>0</v>
      </c>
      <c r="AK547" s="425"/>
      <c r="AL547" s="148">
        <f t="shared" si="512"/>
        <v>0</v>
      </c>
      <c r="AM547" s="148">
        <f t="shared" si="513"/>
        <v>0</v>
      </c>
      <c r="AN547" s="212"/>
      <c r="AO547" s="212"/>
      <c r="AP547" s="212"/>
      <c r="AQ547" s="212"/>
      <c r="AR547" s="212"/>
      <c r="AS547" s="212"/>
      <c r="AT547" s="212"/>
      <c r="AU547" s="273"/>
      <c r="AV547" s="148">
        <f t="shared" si="499"/>
        <v>0</v>
      </c>
      <c r="AW547" s="283" t="e">
        <f t="shared" si="500"/>
        <v>#DIV/0!</v>
      </c>
      <c r="AX547" s="148">
        <f t="shared" si="514"/>
        <v>0</v>
      </c>
      <c r="AY547" s="148">
        <f t="shared" si="515"/>
        <v>0</v>
      </c>
      <c r="AZ547" s="212"/>
      <c r="BA547" s="212"/>
      <c r="BB547" s="212"/>
      <c r="BC547" s="212"/>
      <c r="BD547" s="212"/>
      <c r="BE547" s="212"/>
      <c r="BF547" s="212"/>
      <c r="BG547" s="212"/>
      <c r="BH547" s="148">
        <f t="shared" si="516"/>
        <v>0</v>
      </c>
      <c r="BI547" s="148">
        <f t="shared" si="517"/>
        <v>0</v>
      </c>
      <c r="BJ547" s="212"/>
      <c r="BK547" s="212"/>
      <c r="BL547" s="212"/>
      <c r="BM547" s="212"/>
      <c r="BN547" s="212"/>
      <c r="BO547" s="212"/>
      <c r="BP547" s="212"/>
      <c r="BQ547" s="399"/>
      <c r="BR547" s="287"/>
      <c r="BS547" s="287"/>
      <c r="BT547" s="287"/>
      <c r="BU547" s="287"/>
      <c r="BV547" s="287"/>
      <c r="BW547" s="287"/>
      <c r="BX547" s="287"/>
      <c r="BY547" s="287"/>
    </row>
    <row r="548" spans="1:77" ht="31.5" x14ac:dyDescent="0.25">
      <c r="A548" s="18">
        <f t="shared" si="518"/>
        <v>17</v>
      </c>
      <c r="B548" s="288" t="s">
        <v>412</v>
      </c>
      <c r="C548" s="31" t="s">
        <v>381</v>
      </c>
      <c r="D548" s="284">
        <v>1.6684999399999998</v>
      </c>
      <c r="E548" s="284">
        <f t="shared" si="505"/>
        <v>0.3337</v>
      </c>
      <c r="F548" s="148">
        <f t="shared" si="506"/>
        <v>0</v>
      </c>
      <c r="G548" s="148">
        <f t="shared" si="507"/>
        <v>0.3337</v>
      </c>
      <c r="H548" s="212"/>
      <c r="I548" s="212">
        <v>0.3337</v>
      </c>
      <c r="J548" s="212"/>
      <c r="K548" s="212"/>
      <c r="L548" s="212"/>
      <c r="M548" s="212"/>
      <c r="N548" s="212"/>
      <c r="O548" s="212"/>
      <c r="P548" s="148">
        <f t="shared" si="488"/>
        <v>0</v>
      </c>
      <c r="Q548" s="148">
        <f t="shared" si="489"/>
        <v>0.3337</v>
      </c>
      <c r="R548" s="684" t="e">
        <f t="shared" si="490"/>
        <v>#DIV/0!</v>
      </c>
      <c r="S548" s="148"/>
      <c r="T548" s="148"/>
      <c r="U548" s="281"/>
      <c r="V548" s="148">
        <f t="shared" si="508"/>
        <v>0</v>
      </c>
      <c r="W548" s="148">
        <f t="shared" si="509"/>
        <v>0</v>
      </c>
      <c r="X548" s="148"/>
      <c r="Y548" s="148"/>
      <c r="Z548" s="148"/>
      <c r="AA548" s="148"/>
      <c r="AB548" s="212"/>
      <c r="AC548" s="212"/>
      <c r="AD548" s="392"/>
      <c r="AE548" s="148"/>
      <c r="AF548" s="148">
        <f t="shared" si="510"/>
        <v>1.413983</v>
      </c>
      <c r="AG548" s="148">
        <f t="shared" si="494"/>
        <v>0</v>
      </c>
      <c r="AH548" s="684" t="e">
        <f t="shared" si="495"/>
        <v>#DIV/0!</v>
      </c>
      <c r="AI548" s="695"/>
      <c r="AJ548" s="212">
        <f t="shared" si="511"/>
        <v>0</v>
      </c>
      <c r="AK548" s="425"/>
      <c r="AL548" s="148">
        <f t="shared" si="512"/>
        <v>0</v>
      </c>
      <c r="AM548" s="148">
        <f t="shared" si="513"/>
        <v>0</v>
      </c>
      <c r="AN548" s="212"/>
      <c r="AO548" s="212"/>
      <c r="AP548" s="212"/>
      <c r="AQ548" s="212"/>
      <c r="AR548" s="212"/>
      <c r="AS548" s="212"/>
      <c r="AT548" s="212"/>
      <c r="AU548" s="273"/>
      <c r="AV548" s="148">
        <f t="shared" si="499"/>
        <v>0</v>
      </c>
      <c r="AW548" s="283" t="e">
        <f t="shared" si="500"/>
        <v>#DIV/0!</v>
      </c>
      <c r="AX548" s="148">
        <f t="shared" si="514"/>
        <v>0</v>
      </c>
      <c r="AY548" s="148">
        <f t="shared" si="515"/>
        <v>0</v>
      </c>
      <c r="AZ548" s="212"/>
      <c r="BA548" s="212"/>
      <c r="BB548" s="212"/>
      <c r="BC548" s="212"/>
      <c r="BD548" s="212"/>
      <c r="BE548" s="212"/>
      <c r="BF548" s="212"/>
      <c r="BG548" s="212"/>
      <c r="BH548" s="148">
        <f t="shared" si="516"/>
        <v>0</v>
      </c>
      <c r="BI548" s="148">
        <f t="shared" si="517"/>
        <v>0</v>
      </c>
      <c r="BJ548" s="212"/>
      <c r="BK548" s="212"/>
      <c r="BL548" s="212"/>
      <c r="BM548" s="212"/>
      <c r="BN548" s="212"/>
      <c r="BO548" s="212"/>
      <c r="BP548" s="212"/>
      <c r="BQ548" s="399"/>
      <c r="BR548" s="287"/>
      <c r="BS548" s="287"/>
      <c r="BT548" s="287"/>
      <c r="BU548" s="287"/>
      <c r="BV548" s="287"/>
      <c r="BW548" s="287"/>
      <c r="BX548" s="287"/>
      <c r="BY548" s="287"/>
    </row>
    <row r="549" spans="1:77" ht="31.5" x14ac:dyDescent="0.25">
      <c r="A549" s="18">
        <f t="shared" si="518"/>
        <v>18</v>
      </c>
      <c r="B549" s="288" t="s">
        <v>413</v>
      </c>
      <c r="C549" s="31" t="s">
        <v>381</v>
      </c>
      <c r="D549" s="284">
        <v>2.6567310599999998</v>
      </c>
      <c r="E549" s="284">
        <f t="shared" si="505"/>
        <v>0.53134599999999998</v>
      </c>
      <c r="F549" s="148">
        <f t="shared" si="506"/>
        <v>0</v>
      </c>
      <c r="G549" s="148">
        <f t="shared" si="507"/>
        <v>0.53134599999999998</v>
      </c>
      <c r="H549" s="212"/>
      <c r="I549" s="212">
        <v>0.53134599999999998</v>
      </c>
      <c r="J549" s="212"/>
      <c r="K549" s="212"/>
      <c r="L549" s="212"/>
      <c r="M549" s="212"/>
      <c r="N549" s="212"/>
      <c r="O549" s="212"/>
      <c r="P549" s="148">
        <f t="shared" si="488"/>
        <v>0</v>
      </c>
      <c r="Q549" s="148">
        <f t="shared" si="489"/>
        <v>0.53134599999999998</v>
      </c>
      <c r="R549" s="684" t="e">
        <f t="shared" si="490"/>
        <v>#DIV/0!</v>
      </c>
      <c r="S549" s="148"/>
      <c r="T549" s="148"/>
      <c r="U549" s="281"/>
      <c r="V549" s="148">
        <f t="shared" si="508"/>
        <v>0</v>
      </c>
      <c r="W549" s="148">
        <f t="shared" si="509"/>
        <v>0</v>
      </c>
      <c r="X549" s="148"/>
      <c r="Y549" s="148"/>
      <c r="Z549" s="148"/>
      <c r="AA549" s="148"/>
      <c r="AB549" s="212"/>
      <c r="AC549" s="212"/>
      <c r="AD549" s="392"/>
      <c r="AE549" s="148"/>
      <c r="AF549" s="148">
        <f t="shared" si="510"/>
        <v>2.2514669999999999</v>
      </c>
      <c r="AG549" s="148">
        <f t="shared" si="494"/>
        <v>0</v>
      </c>
      <c r="AH549" s="684" t="e">
        <f t="shared" si="495"/>
        <v>#DIV/0!</v>
      </c>
      <c r="AI549" s="695"/>
      <c r="AJ549" s="212">
        <f t="shared" si="511"/>
        <v>0</v>
      </c>
      <c r="AK549" s="425"/>
      <c r="AL549" s="148">
        <f t="shared" si="512"/>
        <v>0</v>
      </c>
      <c r="AM549" s="148">
        <f t="shared" si="513"/>
        <v>0</v>
      </c>
      <c r="AN549" s="212"/>
      <c r="AO549" s="212"/>
      <c r="AP549" s="212"/>
      <c r="AQ549" s="212"/>
      <c r="AR549" s="212"/>
      <c r="AS549" s="212"/>
      <c r="AT549" s="212"/>
      <c r="AU549" s="273"/>
      <c r="AV549" s="148">
        <f t="shared" si="499"/>
        <v>0</v>
      </c>
      <c r="AW549" s="283" t="e">
        <f t="shared" si="500"/>
        <v>#DIV/0!</v>
      </c>
      <c r="AX549" s="148">
        <f t="shared" si="514"/>
        <v>0</v>
      </c>
      <c r="AY549" s="148">
        <f t="shared" si="515"/>
        <v>0</v>
      </c>
      <c r="AZ549" s="212"/>
      <c r="BA549" s="212"/>
      <c r="BB549" s="212"/>
      <c r="BC549" s="212"/>
      <c r="BD549" s="212"/>
      <c r="BE549" s="212"/>
      <c r="BF549" s="212"/>
      <c r="BG549" s="212"/>
      <c r="BH549" s="148">
        <f t="shared" si="516"/>
        <v>0</v>
      </c>
      <c r="BI549" s="148">
        <f t="shared" si="517"/>
        <v>0</v>
      </c>
      <c r="BJ549" s="212"/>
      <c r="BK549" s="212"/>
      <c r="BL549" s="212"/>
      <c r="BM549" s="212"/>
      <c r="BN549" s="212"/>
      <c r="BO549" s="212"/>
      <c r="BP549" s="212"/>
      <c r="BQ549" s="399"/>
      <c r="BR549" s="287"/>
      <c r="BS549" s="287"/>
      <c r="BT549" s="287"/>
      <c r="BU549" s="287"/>
      <c r="BV549" s="287"/>
      <c r="BW549" s="287"/>
      <c r="BX549" s="287"/>
      <c r="BY549" s="287"/>
    </row>
    <row r="550" spans="1:77" ht="31.5" x14ac:dyDescent="0.25">
      <c r="A550" s="18">
        <f t="shared" si="518"/>
        <v>19</v>
      </c>
      <c r="B550" s="288" t="s">
        <v>414</v>
      </c>
      <c r="C550" s="31" t="s">
        <v>381</v>
      </c>
      <c r="D550" s="284">
        <v>2.7015698799999996</v>
      </c>
      <c r="E550" s="284">
        <f t="shared" si="505"/>
        <v>0.54031399999999996</v>
      </c>
      <c r="F550" s="148">
        <f t="shared" si="506"/>
        <v>0</v>
      </c>
      <c r="G550" s="148">
        <f t="shared" si="507"/>
        <v>0.54031399999999996</v>
      </c>
      <c r="H550" s="212"/>
      <c r="I550" s="212">
        <v>0.54031399999999996</v>
      </c>
      <c r="J550" s="212"/>
      <c r="K550" s="212"/>
      <c r="L550" s="212"/>
      <c r="M550" s="212"/>
      <c r="N550" s="212"/>
      <c r="O550" s="212"/>
      <c r="P550" s="148">
        <f t="shared" si="488"/>
        <v>0</v>
      </c>
      <c r="Q550" s="148">
        <f>I550-H550</f>
        <v>0.54031399999999996</v>
      </c>
      <c r="R550" s="684" t="e">
        <f t="shared" si="490"/>
        <v>#DIV/0!</v>
      </c>
      <c r="S550" s="148"/>
      <c r="T550" s="148"/>
      <c r="U550" s="281"/>
      <c r="V550" s="148">
        <f t="shared" si="508"/>
        <v>0</v>
      </c>
      <c r="W550" s="148">
        <f t="shared" si="509"/>
        <v>0</v>
      </c>
      <c r="X550" s="148"/>
      <c r="Y550" s="148"/>
      <c r="Z550" s="148"/>
      <c r="AA550" s="148"/>
      <c r="AB550" s="212"/>
      <c r="AC550" s="212"/>
      <c r="AD550" s="392"/>
      <c r="AE550" s="148"/>
      <c r="AF550" s="148">
        <f t="shared" si="510"/>
        <v>2.289466</v>
      </c>
      <c r="AG550" s="148">
        <f t="shared" si="494"/>
        <v>0</v>
      </c>
      <c r="AH550" s="684" t="e">
        <f t="shared" si="495"/>
        <v>#DIV/0!</v>
      </c>
      <c r="AI550" s="695"/>
      <c r="AJ550" s="212">
        <f t="shared" si="511"/>
        <v>0</v>
      </c>
      <c r="AK550" s="425"/>
      <c r="AL550" s="148">
        <f t="shared" si="512"/>
        <v>0</v>
      </c>
      <c r="AM550" s="148">
        <f t="shared" si="513"/>
        <v>0</v>
      </c>
      <c r="AN550" s="212"/>
      <c r="AO550" s="212"/>
      <c r="AP550" s="212"/>
      <c r="AQ550" s="212"/>
      <c r="AR550" s="212"/>
      <c r="AS550" s="212"/>
      <c r="AT550" s="212"/>
      <c r="AU550" s="273"/>
      <c r="AV550" s="148">
        <f t="shared" si="499"/>
        <v>0</v>
      </c>
      <c r="AW550" s="283" t="e">
        <f t="shared" si="500"/>
        <v>#DIV/0!</v>
      </c>
      <c r="AX550" s="148">
        <f t="shared" si="514"/>
        <v>0</v>
      </c>
      <c r="AY550" s="148">
        <f t="shared" si="515"/>
        <v>0</v>
      </c>
      <c r="AZ550" s="212"/>
      <c r="BA550" s="212"/>
      <c r="BB550" s="212"/>
      <c r="BC550" s="212"/>
      <c r="BD550" s="212"/>
      <c r="BE550" s="212"/>
      <c r="BF550" s="212"/>
      <c r="BG550" s="212"/>
      <c r="BH550" s="148">
        <f t="shared" si="516"/>
        <v>0</v>
      </c>
      <c r="BI550" s="148">
        <f t="shared" si="517"/>
        <v>0</v>
      </c>
      <c r="BJ550" s="212"/>
      <c r="BK550" s="212"/>
      <c r="BL550" s="212"/>
      <c r="BM550" s="212"/>
      <c r="BN550" s="212"/>
      <c r="BO550" s="212"/>
      <c r="BP550" s="212"/>
      <c r="BQ550" s="399"/>
      <c r="BR550" s="287"/>
      <c r="BS550" s="287"/>
      <c r="BT550" s="287"/>
      <c r="BU550" s="287"/>
      <c r="BV550" s="287"/>
      <c r="BW550" s="287"/>
      <c r="BX550" s="287"/>
      <c r="BY550" s="287"/>
    </row>
    <row r="551" spans="1:77" x14ac:dyDescent="0.25">
      <c r="A551" s="18">
        <f t="shared" si="518"/>
        <v>20</v>
      </c>
      <c r="B551" s="288" t="s">
        <v>415</v>
      </c>
      <c r="C551" s="31" t="s">
        <v>381</v>
      </c>
      <c r="D551" s="284">
        <v>2.8750700000000001E-2</v>
      </c>
      <c r="E551" s="284">
        <f t="shared" si="505"/>
        <v>5.7499999999999999E-3</v>
      </c>
      <c r="F551" s="148">
        <f t="shared" si="506"/>
        <v>0</v>
      </c>
      <c r="G551" s="148">
        <f t="shared" si="507"/>
        <v>5.7499999999999999E-3</v>
      </c>
      <c r="H551" s="212"/>
      <c r="I551" s="212">
        <v>5.7499999999999999E-3</v>
      </c>
      <c r="J551" s="212"/>
      <c r="K551" s="212"/>
      <c r="L551" s="212"/>
      <c r="M551" s="212"/>
      <c r="N551" s="212"/>
      <c r="O551" s="212"/>
      <c r="P551" s="148">
        <f t="shared" si="488"/>
        <v>0</v>
      </c>
      <c r="Q551" s="148">
        <f t="shared" si="489"/>
        <v>5.7499999999999999E-3</v>
      </c>
      <c r="R551" s="684" t="e">
        <f t="shared" si="490"/>
        <v>#DIV/0!</v>
      </c>
      <c r="S551" s="148"/>
      <c r="T551" s="148"/>
      <c r="U551" s="281"/>
      <c r="V551" s="148">
        <f t="shared" si="508"/>
        <v>0</v>
      </c>
      <c r="W551" s="148">
        <f t="shared" si="509"/>
        <v>0</v>
      </c>
      <c r="X551" s="148"/>
      <c r="Y551" s="148"/>
      <c r="Z551" s="148"/>
      <c r="AA551" s="148"/>
      <c r="AB551" s="212"/>
      <c r="AC551" s="212"/>
      <c r="AD551" s="392"/>
      <c r="AE551" s="148"/>
      <c r="AF551" s="148">
        <f t="shared" si="510"/>
        <v>2.4365000000000001E-2</v>
      </c>
      <c r="AG551" s="148">
        <f t="shared" si="494"/>
        <v>0</v>
      </c>
      <c r="AH551" s="684" t="e">
        <f t="shared" si="495"/>
        <v>#DIV/0!</v>
      </c>
      <c r="AI551" s="695"/>
      <c r="AJ551" s="212">
        <f t="shared" si="511"/>
        <v>0</v>
      </c>
      <c r="AK551" s="425"/>
      <c r="AL551" s="148">
        <f t="shared" si="512"/>
        <v>0</v>
      </c>
      <c r="AM551" s="148">
        <f t="shared" si="513"/>
        <v>0</v>
      </c>
      <c r="AN551" s="212"/>
      <c r="AO551" s="212"/>
      <c r="AP551" s="212"/>
      <c r="AQ551" s="212"/>
      <c r="AR551" s="212"/>
      <c r="AS551" s="212"/>
      <c r="AT551" s="212"/>
      <c r="AU551" s="273"/>
      <c r="AV551" s="148">
        <f t="shared" si="499"/>
        <v>0</v>
      </c>
      <c r="AW551" s="283" t="e">
        <f t="shared" si="500"/>
        <v>#DIV/0!</v>
      </c>
      <c r="AX551" s="148">
        <f t="shared" si="514"/>
        <v>0</v>
      </c>
      <c r="AY551" s="148">
        <f t="shared" si="515"/>
        <v>0</v>
      </c>
      <c r="AZ551" s="212"/>
      <c r="BA551" s="212"/>
      <c r="BB551" s="212"/>
      <c r="BC551" s="212"/>
      <c r="BD551" s="212"/>
      <c r="BE551" s="212"/>
      <c r="BF551" s="212"/>
      <c r="BG551" s="212"/>
      <c r="BH551" s="148">
        <f t="shared" si="516"/>
        <v>0</v>
      </c>
      <c r="BI551" s="148">
        <f t="shared" si="517"/>
        <v>0</v>
      </c>
      <c r="BJ551" s="212"/>
      <c r="BK551" s="212"/>
      <c r="BL551" s="212"/>
      <c r="BM551" s="212"/>
      <c r="BN551" s="212"/>
      <c r="BO551" s="212"/>
      <c r="BP551" s="212"/>
      <c r="BQ551" s="399"/>
      <c r="BR551" s="287"/>
      <c r="BS551" s="287"/>
      <c r="BT551" s="287"/>
      <c r="BU551" s="287"/>
      <c r="BV551" s="287"/>
      <c r="BW551" s="287"/>
      <c r="BX551" s="287"/>
      <c r="BY551" s="287"/>
    </row>
    <row r="552" spans="1:77" x14ac:dyDescent="0.25">
      <c r="A552" s="18">
        <f t="shared" si="518"/>
        <v>21</v>
      </c>
      <c r="B552" s="288" t="s">
        <v>416</v>
      </c>
      <c r="C552" s="31" t="s">
        <v>381</v>
      </c>
      <c r="D552" s="284">
        <v>0.26667646</v>
      </c>
      <c r="E552" s="284">
        <f t="shared" si="505"/>
        <v>5.3335E-2</v>
      </c>
      <c r="F552" s="148">
        <f t="shared" si="506"/>
        <v>0</v>
      </c>
      <c r="G552" s="148">
        <f t="shared" si="507"/>
        <v>5.3335E-2</v>
      </c>
      <c r="H552" s="212"/>
      <c r="I552" s="212">
        <v>5.3335E-2</v>
      </c>
      <c r="J552" s="212"/>
      <c r="K552" s="212"/>
      <c r="L552" s="212"/>
      <c r="M552" s="212"/>
      <c r="N552" s="212"/>
      <c r="O552" s="212"/>
      <c r="P552" s="148">
        <f t="shared" si="488"/>
        <v>0</v>
      </c>
      <c r="Q552" s="148">
        <f t="shared" si="489"/>
        <v>5.3335E-2</v>
      </c>
      <c r="R552" s="684" t="e">
        <f t="shared" si="490"/>
        <v>#DIV/0!</v>
      </c>
      <c r="S552" s="148"/>
      <c r="T552" s="148"/>
      <c r="U552" s="281"/>
      <c r="V552" s="148">
        <f t="shared" si="508"/>
        <v>0</v>
      </c>
      <c r="W552" s="148">
        <f t="shared" si="509"/>
        <v>0</v>
      </c>
      <c r="X552" s="148"/>
      <c r="Y552" s="148"/>
      <c r="Z552" s="148"/>
      <c r="AA552" s="148"/>
      <c r="AB552" s="212"/>
      <c r="AC552" s="212"/>
      <c r="AD552" s="392"/>
      <c r="AE552" s="148"/>
      <c r="AF552" s="148">
        <f t="shared" si="510"/>
        <v>0.225997</v>
      </c>
      <c r="AG552" s="148">
        <f t="shared" si="494"/>
        <v>0</v>
      </c>
      <c r="AH552" s="684" t="e">
        <f t="shared" si="495"/>
        <v>#DIV/0!</v>
      </c>
      <c r="AI552" s="695"/>
      <c r="AJ552" s="212">
        <f t="shared" si="511"/>
        <v>0</v>
      </c>
      <c r="AK552" s="425"/>
      <c r="AL552" s="148">
        <f t="shared" si="512"/>
        <v>0</v>
      </c>
      <c r="AM552" s="148">
        <f t="shared" si="513"/>
        <v>0</v>
      </c>
      <c r="AN552" s="212"/>
      <c r="AO552" s="212"/>
      <c r="AP552" s="212"/>
      <c r="AQ552" s="212"/>
      <c r="AR552" s="212"/>
      <c r="AS552" s="212"/>
      <c r="AT552" s="212"/>
      <c r="AU552" s="273"/>
      <c r="AV552" s="148">
        <f t="shared" si="499"/>
        <v>0</v>
      </c>
      <c r="AW552" s="283" t="e">
        <f t="shared" si="500"/>
        <v>#DIV/0!</v>
      </c>
      <c r="AX552" s="148">
        <f t="shared" si="514"/>
        <v>0</v>
      </c>
      <c r="AY552" s="148">
        <f t="shared" si="515"/>
        <v>0</v>
      </c>
      <c r="AZ552" s="212"/>
      <c r="BA552" s="212"/>
      <c r="BB552" s="212"/>
      <c r="BC552" s="212"/>
      <c r="BD552" s="212"/>
      <c r="BE552" s="212"/>
      <c r="BF552" s="212"/>
      <c r="BG552" s="212"/>
      <c r="BH552" s="148">
        <f t="shared" si="516"/>
        <v>0</v>
      </c>
      <c r="BI552" s="148">
        <f t="shared" si="517"/>
        <v>0</v>
      </c>
      <c r="BJ552" s="212"/>
      <c r="BK552" s="212"/>
      <c r="BL552" s="212"/>
      <c r="BM552" s="212"/>
      <c r="BN552" s="212"/>
      <c r="BO552" s="212"/>
      <c r="BP552" s="212"/>
      <c r="BQ552" s="399"/>
      <c r="BR552" s="287"/>
      <c r="BS552" s="287"/>
      <c r="BT552" s="287"/>
      <c r="BU552" s="287"/>
      <c r="BV552" s="287"/>
      <c r="BW552" s="287"/>
      <c r="BX552" s="287"/>
      <c r="BY552" s="287"/>
    </row>
    <row r="553" spans="1:77" x14ac:dyDescent="0.25">
      <c r="A553" s="18">
        <f t="shared" si="518"/>
        <v>22</v>
      </c>
      <c r="B553" s="288" t="s">
        <v>433</v>
      </c>
      <c r="C553" s="31" t="s">
        <v>381</v>
      </c>
      <c r="D553" s="284">
        <v>0.37667841999999996</v>
      </c>
      <c r="E553" s="284">
        <f t="shared" si="505"/>
        <v>7.4016999999999999E-2</v>
      </c>
      <c r="F553" s="148">
        <f t="shared" si="506"/>
        <v>0</v>
      </c>
      <c r="G553" s="148">
        <f t="shared" si="507"/>
        <v>7.4016999999999999E-2</v>
      </c>
      <c r="H553" s="212"/>
      <c r="I553" s="212">
        <v>7.4016999999999999E-2</v>
      </c>
      <c r="J553" s="212"/>
      <c r="K553" s="212"/>
      <c r="L553" s="212"/>
      <c r="M553" s="212"/>
      <c r="N553" s="212"/>
      <c r="O553" s="212"/>
      <c r="P553" s="148">
        <f t="shared" si="488"/>
        <v>0</v>
      </c>
      <c r="Q553" s="148">
        <f t="shared" si="489"/>
        <v>7.4016999999999999E-2</v>
      </c>
      <c r="R553" s="684" t="e">
        <f t="shared" si="490"/>
        <v>#DIV/0!</v>
      </c>
      <c r="S553" s="148"/>
      <c r="T553" s="148"/>
      <c r="U553" s="281"/>
      <c r="V553" s="148">
        <f t="shared" si="508"/>
        <v>0</v>
      </c>
      <c r="W553" s="148">
        <f t="shared" si="509"/>
        <v>0</v>
      </c>
      <c r="X553" s="148"/>
      <c r="Y553" s="148"/>
      <c r="Z553" s="148"/>
      <c r="AA553" s="148"/>
      <c r="AB553" s="212"/>
      <c r="AC553" s="212"/>
      <c r="AD553" s="392"/>
      <c r="AE553" s="148"/>
      <c r="AF553" s="148">
        <f t="shared" si="510"/>
        <v>0.31921899999999997</v>
      </c>
      <c r="AG553" s="148">
        <f t="shared" si="494"/>
        <v>0</v>
      </c>
      <c r="AH553" s="684" t="e">
        <f t="shared" si="495"/>
        <v>#DIV/0!</v>
      </c>
      <c r="AI553" s="695"/>
      <c r="AJ553" s="212">
        <f t="shared" si="511"/>
        <v>0</v>
      </c>
      <c r="AK553" s="425"/>
      <c r="AL553" s="148">
        <f t="shared" si="512"/>
        <v>0</v>
      </c>
      <c r="AM553" s="148">
        <f t="shared" si="513"/>
        <v>0</v>
      </c>
      <c r="AN553" s="212"/>
      <c r="AO553" s="212"/>
      <c r="AP553" s="212"/>
      <c r="AQ553" s="212"/>
      <c r="AR553" s="212"/>
      <c r="AS553" s="212"/>
      <c r="AT553" s="212"/>
      <c r="AU553" s="273"/>
      <c r="AV553" s="148">
        <f t="shared" si="499"/>
        <v>0</v>
      </c>
      <c r="AW553" s="283" t="e">
        <f t="shared" si="500"/>
        <v>#DIV/0!</v>
      </c>
      <c r="AX553" s="148">
        <f t="shared" si="514"/>
        <v>0</v>
      </c>
      <c r="AY553" s="148">
        <f t="shared" si="515"/>
        <v>0</v>
      </c>
      <c r="AZ553" s="212"/>
      <c r="BA553" s="212"/>
      <c r="BB553" s="212"/>
      <c r="BC553" s="212"/>
      <c r="BD553" s="212"/>
      <c r="BE553" s="212"/>
      <c r="BF553" s="212"/>
      <c r="BG553" s="212"/>
      <c r="BH553" s="148">
        <f t="shared" si="516"/>
        <v>0</v>
      </c>
      <c r="BI553" s="148">
        <f t="shared" si="517"/>
        <v>0</v>
      </c>
      <c r="BJ553" s="212"/>
      <c r="BK553" s="212"/>
      <c r="BL553" s="212"/>
      <c r="BM553" s="212"/>
      <c r="BN553" s="212"/>
      <c r="BO553" s="212"/>
      <c r="BP553" s="212"/>
      <c r="BQ553" s="399"/>
      <c r="BR553" s="287"/>
      <c r="BS553" s="287"/>
      <c r="BT553" s="287"/>
      <c r="BU553" s="287"/>
      <c r="BV553" s="287"/>
      <c r="BW553" s="287"/>
      <c r="BX553" s="287"/>
      <c r="BY553" s="287"/>
    </row>
    <row r="554" spans="1:77" x14ac:dyDescent="0.25">
      <c r="A554" s="18">
        <f t="shared" si="518"/>
        <v>23</v>
      </c>
      <c r="B554" s="288" t="s">
        <v>493</v>
      </c>
      <c r="C554" s="31" t="s">
        <v>381</v>
      </c>
      <c r="D554" s="284">
        <v>0.29398283999999997</v>
      </c>
      <c r="E554" s="284">
        <f t="shared" si="505"/>
        <v>5.8797000000000002E-2</v>
      </c>
      <c r="F554" s="148">
        <f t="shared" si="506"/>
        <v>0</v>
      </c>
      <c r="G554" s="148">
        <f t="shared" si="507"/>
        <v>5.8797000000000002E-2</v>
      </c>
      <c r="H554" s="212"/>
      <c r="I554" s="212">
        <v>5.8797000000000002E-2</v>
      </c>
      <c r="J554" s="212"/>
      <c r="K554" s="212"/>
      <c r="L554" s="212"/>
      <c r="M554" s="212"/>
      <c r="N554" s="212"/>
      <c r="O554" s="212"/>
      <c r="P554" s="148">
        <f t="shared" si="488"/>
        <v>0</v>
      </c>
      <c r="Q554" s="148">
        <f t="shared" si="489"/>
        <v>5.8797000000000002E-2</v>
      </c>
      <c r="R554" s="684" t="e">
        <f t="shared" si="490"/>
        <v>#DIV/0!</v>
      </c>
      <c r="S554" s="148"/>
      <c r="T554" s="148"/>
      <c r="U554" s="281"/>
      <c r="V554" s="148">
        <f t="shared" si="508"/>
        <v>0</v>
      </c>
      <c r="W554" s="148">
        <f t="shared" si="509"/>
        <v>0</v>
      </c>
      <c r="X554" s="148"/>
      <c r="Y554" s="148"/>
      <c r="Z554" s="148"/>
      <c r="AA554" s="148"/>
      <c r="AB554" s="212"/>
      <c r="AC554" s="212"/>
      <c r="AD554" s="392"/>
      <c r="AE554" s="148"/>
      <c r="AF554" s="148">
        <f t="shared" si="510"/>
        <v>0.249138</v>
      </c>
      <c r="AG554" s="148">
        <f t="shared" si="494"/>
        <v>0</v>
      </c>
      <c r="AH554" s="684" t="e">
        <f t="shared" si="495"/>
        <v>#DIV/0!</v>
      </c>
      <c r="AI554" s="695"/>
      <c r="AJ554" s="212">
        <f t="shared" si="511"/>
        <v>0</v>
      </c>
      <c r="AK554" s="425"/>
      <c r="AL554" s="148">
        <f t="shared" si="512"/>
        <v>0</v>
      </c>
      <c r="AM554" s="148">
        <f t="shared" si="513"/>
        <v>0</v>
      </c>
      <c r="AN554" s="212"/>
      <c r="AO554" s="212"/>
      <c r="AP554" s="212"/>
      <c r="AQ554" s="212"/>
      <c r="AR554" s="212"/>
      <c r="AS554" s="212"/>
      <c r="AT554" s="212"/>
      <c r="AU554" s="273"/>
      <c r="AV554" s="148">
        <f t="shared" si="499"/>
        <v>0</v>
      </c>
      <c r="AW554" s="283" t="e">
        <f t="shared" si="500"/>
        <v>#DIV/0!</v>
      </c>
      <c r="AX554" s="148">
        <f t="shared" si="514"/>
        <v>0</v>
      </c>
      <c r="AY554" s="148">
        <f t="shared" si="515"/>
        <v>0</v>
      </c>
      <c r="AZ554" s="212"/>
      <c r="BA554" s="212"/>
      <c r="BB554" s="212"/>
      <c r="BC554" s="212"/>
      <c r="BD554" s="212"/>
      <c r="BE554" s="212"/>
      <c r="BF554" s="212"/>
      <c r="BG554" s="212"/>
      <c r="BH554" s="148">
        <f t="shared" si="516"/>
        <v>0</v>
      </c>
      <c r="BI554" s="148">
        <f t="shared" si="517"/>
        <v>0</v>
      </c>
      <c r="BJ554" s="212"/>
      <c r="BK554" s="212"/>
      <c r="BL554" s="212"/>
      <c r="BM554" s="212"/>
      <c r="BN554" s="212"/>
      <c r="BO554" s="212"/>
      <c r="BP554" s="212"/>
      <c r="BQ554" s="399"/>
      <c r="BR554" s="287"/>
      <c r="BS554" s="287"/>
      <c r="BT554" s="287"/>
      <c r="BU554" s="287"/>
      <c r="BV554" s="287"/>
      <c r="BW554" s="287"/>
      <c r="BX554" s="287"/>
      <c r="BY554" s="287"/>
    </row>
    <row r="555" spans="1:77" x14ac:dyDescent="0.25">
      <c r="A555" s="18">
        <f t="shared" si="518"/>
        <v>24</v>
      </c>
      <c r="B555" s="288" t="s">
        <v>494</v>
      </c>
      <c r="C555" s="31" t="s">
        <v>381</v>
      </c>
      <c r="D555" s="284">
        <v>0.43304702</v>
      </c>
      <c r="E555" s="284">
        <f t="shared" si="505"/>
        <v>8.6609000000000005E-2</v>
      </c>
      <c r="F555" s="148">
        <f t="shared" si="506"/>
        <v>0</v>
      </c>
      <c r="G555" s="148">
        <f t="shared" si="507"/>
        <v>8.6609000000000005E-2</v>
      </c>
      <c r="H555" s="212"/>
      <c r="I555" s="212">
        <v>8.6609000000000005E-2</v>
      </c>
      <c r="J555" s="212"/>
      <c r="K555" s="212"/>
      <c r="L555" s="212"/>
      <c r="M555" s="212"/>
      <c r="N555" s="212"/>
      <c r="O555" s="212"/>
      <c r="P555" s="148">
        <f t="shared" si="488"/>
        <v>0</v>
      </c>
      <c r="Q555" s="148">
        <f t="shared" si="489"/>
        <v>8.6609000000000005E-2</v>
      </c>
      <c r="R555" s="684" t="e">
        <f t="shared" si="490"/>
        <v>#DIV/0!</v>
      </c>
      <c r="S555" s="148"/>
      <c r="T555" s="148"/>
      <c r="U555" s="281"/>
      <c r="V555" s="148">
        <f t="shared" si="508"/>
        <v>0</v>
      </c>
      <c r="W555" s="148">
        <f t="shared" si="509"/>
        <v>0</v>
      </c>
      <c r="X555" s="148"/>
      <c r="Y555" s="148"/>
      <c r="Z555" s="148"/>
      <c r="AA555" s="148"/>
      <c r="AB555" s="212"/>
      <c r="AC555" s="212"/>
      <c r="AD555" s="392"/>
      <c r="AE555" s="148"/>
      <c r="AF555" s="148">
        <f t="shared" si="510"/>
        <v>0.36698900000000001</v>
      </c>
      <c r="AG555" s="148">
        <f t="shared" si="494"/>
        <v>0</v>
      </c>
      <c r="AH555" s="684" t="e">
        <f t="shared" si="495"/>
        <v>#DIV/0!</v>
      </c>
      <c r="AI555" s="695"/>
      <c r="AJ555" s="212">
        <f t="shared" si="511"/>
        <v>0</v>
      </c>
      <c r="AK555" s="425"/>
      <c r="AL555" s="148">
        <f t="shared" si="512"/>
        <v>0</v>
      </c>
      <c r="AM555" s="148">
        <f t="shared" si="513"/>
        <v>0</v>
      </c>
      <c r="AN555" s="212"/>
      <c r="AO555" s="212"/>
      <c r="AP555" s="212"/>
      <c r="AQ555" s="212"/>
      <c r="AR555" s="212"/>
      <c r="AS555" s="212"/>
      <c r="AT555" s="212"/>
      <c r="AU555" s="273"/>
      <c r="AV555" s="148">
        <f t="shared" si="499"/>
        <v>0</v>
      </c>
      <c r="AW555" s="283" t="e">
        <f t="shared" si="500"/>
        <v>#DIV/0!</v>
      </c>
      <c r="AX555" s="148">
        <f t="shared" si="514"/>
        <v>0</v>
      </c>
      <c r="AY555" s="148">
        <f t="shared" si="515"/>
        <v>0</v>
      </c>
      <c r="AZ555" s="212"/>
      <c r="BA555" s="212"/>
      <c r="BB555" s="212"/>
      <c r="BC555" s="212"/>
      <c r="BD555" s="212"/>
      <c r="BE555" s="212"/>
      <c r="BF555" s="212"/>
      <c r="BG555" s="212"/>
      <c r="BH555" s="148">
        <f t="shared" si="516"/>
        <v>0</v>
      </c>
      <c r="BI555" s="148">
        <f t="shared" si="517"/>
        <v>0</v>
      </c>
      <c r="BJ555" s="212"/>
      <c r="BK555" s="212"/>
      <c r="BL555" s="212"/>
      <c r="BM555" s="212"/>
      <c r="BN555" s="212"/>
      <c r="BO555" s="212"/>
      <c r="BP555" s="212"/>
      <c r="BQ555" s="399"/>
      <c r="BR555" s="287"/>
      <c r="BS555" s="287"/>
      <c r="BT555" s="287"/>
      <c r="BU555" s="287"/>
      <c r="BV555" s="287"/>
      <c r="BW555" s="287"/>
      <c r="BX555" s="287"/>
      <c r="BY555" s="287"/>
    </row>
    <row r="556" spans="1:77" x14ac:dyDescent="0.25">
      <c r="A556" s="18">
        <f t="shared" si="518"/>
        <v>25</v>
      </c>
      <c r="B556" s="288" t="s">
        <v>495</v>
      </c>
      <c r="C556" s="31" t="s">
        <v>381</v>
      </c>
      <c r="D556" s="284">
        <v>1.1453575599999999</v>
      </c>
      <c r="E556" s="284">
        <f t="shared" si="505"/>
        <v>0.229072</v>
      </c>
      <c r="F556" s="148">
        <f t="shared" si="506"/>
        <v>0</v>
      </c>
      <c r="G556" s="148">
        <f t="shared" si="507"/>
        <v>0.229072</v>
      </c>
      <c r="H556" s="212"/>
      <c r="I556" s="212">
        <v>0.229072</v>
      </c>
      <c r="J556" s="212"/>
      <c r="K556" s="212"/>
      <c r="L556" s="212"/>
      <c r="M556" s="212"/>
      <c r="N556" s="212"/>
      <c r="O556" s="212"/>
      <c r="P556" s="148">
        <f t="shared" si="488"/>
        <v>0</v>
      </c>
      <c r="Q556" s="148">
        <f t="shared" si="489"/>
        <v>0.229072</v>
      </c>
      <c r="R556" s="684" t="e">
        <f t="shared" si="490"/>
        <v>#DIV/0!</v>
      </c>
      <c r="S556" s="148"/>
      <c r="T556" s="148"/>
      <c r="U556" s="281"/>
      <c r="V556" s="148">
        <f t="shared" si="508"/>
        <v>0</v>
      </c>
      <c r="W556" s="148">
        <f t="shared" si="509"/>
        <v>0</v>
      </c>
      <c r="X556" s="148"/>
      <c r="Y556" s="148"/>
      <c r="Z556" s="148"/>
      <c r="AA556" s="148"/>
      <c r="AB556" s="212"/>
      <c r="AC556" s="212"/>
      <c r="AD556" s="392"/>
      <c r="AE556" s="148"/>
      <c r="AF556" s="148">
        <f t="shared" si="510"/>
        <v>0.970642</v>
      </c>
      <c r="AG556" s="148">
        <f t="shared" si="494"/>
        <v>0</v>
      </c>
      <c r="AH556" s="684" t="e">
        <f t="shared" si="495"/>
        <v>#DIV/0!</v>
      </c>
      <c r="AI556" s="695"/>
      <c r="AJ556" s="212">
        <f t="shared" si="511"/>
        <v>0</v>
      </c>
      <c r="AK556" s="425"/>
      <c r="AL556" s="148">
        <f t="shared" si="512"/>
        <v>0</v>
      </c>
      <c r="AM556" s="148">
        <f t="shared" si="513"/>
        <v>0</v>
      </c>
      <c r="AN556" s="212"/>
      <c r="AO556" s="212"/>
      <c r="AP556" s="212"/>
      <c r="AQ556" s="212"/>
      <c r="AR556" s="212"/>
      <c r="AS556" s="212"/>
      <c r="AT556" s="212"/>
      <c r="AU556" s="273"/>
      <c r="AV556" s="148">
        <f t="shared" si="499"/>
        <v>0</v>
      </c>
      <c r="AW556" s="283" t="e">
        <f t="shared" si="500"/>
        <v>#DIV/0!</v>
      </c>
      <c r="AX556" s="148">
        <f t="shared" si="514"/>
        <v>0</v>
      </c>
      <c r="AY556" s="148">
        <f t="shared" si="515"/>
        <v>0</v>
      </c>
      <c r="AZ556" s="212"/>
      <c r="BA556" s="212"/>
      <c r="BB556" s="212"/>
      <c r="BC556" s="212"/>
      <c r="BD556" s="212"/>
      <c r="BE556" s="212"/>
      <c r="BF556" s="212"/>
      <c r="BG556" s="212"/>
      <c r="BH556" s="148">
        <f t="shared" si="516"/>
        <v>0</v>
      </c>
      <c r="BI556" s="148">
        <f t="shared" si="517"/>
        <v>0</v>
      </c>
      <c r="BJ556" s="212"/>
      <c r="BK556" s="212"/>
      <c r="BL556" s="212"/>
      <c r="BM556" s="212"/>
      <c r="BN556" s="212"/>
      <c r="BO556" s="212"/>
      <c r="BP556" s="212"/>
      <c r="BQ556" s="399"/>
      <c r="BR556" s="287"/>
      <c r="BS556" s="287"/>
      <c r="BT556" s="287"/>
      <c r="BU556" s="287"/>
      <c r="BV556" s="287"/>
      <c r="BW556" s="287"/>
      <c r="BX556" s="287"/>
      <c r="BY556" s="287"/>
    </row>
    <row r="557" spans="1:77" ht="31.5" x14ac:dyDescent="0.25">
      <c r="A557" s="18">
        <f t="shared" si="518"/>
        <v>26</v>
      </c>
      <c r="B557" s="288" t="s">
        <v>437</v>
      </c>
      <c r="C557" s="31" t="s">
        <v>381</v>
      </c>
      <c r="D557" s="284">
        <v>0.48216097999999996</v>
      </c>
      <c r="E557" s="284">
        <f t="shared" si="505"/>
        <v>0.48216100000000001</v>
      </c>
      <c r="F557" s="148">
        <f t="shared" si="506"/>
        <v>0</v>
      </c>
      <c r="G557" s="148">
        <f t="shared" si="507"/>
        <v>0.48216100000000001</v>
      </c>
      <c r="H557" s="212"/>
      <c r="I557" s="212">
        <v>0.48216100000000001</v>
      </c>
      <c r="J557" s="212"/>
      <c r="K557" s="212"/>
      <c r="L557" s="212"/>
      <c r="M557" s="212"/>
      <c r="N557" s="212"/>
      <c r="O557" s="212"/>
      <c r="P557" s="148">
        <f t="shared" si="488"/>
        <v>0</v>
      </c>
      <c r="Q557" s="148">
        <f t="shared" si="489"/>
        <v>0.48216100000000001</v>
      </c>
      <c r="R557" s="684" t="e">
        <f t="shared" si="490"/>
        <v>#DIV/0!</v>
      </c>
      <c r="S557" s="148"/>
      <c r="T557" s="148"/>
      <c r="U557" s="281"/>
      <c r="V557" s="148">
        <f t="shared" si="508"/>
        <v>0</v>
      </c>
      <c r="W557" s="148">
        <f t="shared" si="509"/>
        <v>0</v>
      </c>
      <c r="X557" s="148"/>
      <c r="Y557" s="148"/>
      <c r="Z557" s="148"/>
      <c r="AA557" s="148"/>
      <c r="AB557" s="212"/>
      <c r="AC557" s="212"/>
      <c r="AD557" s="392"/>
      <c r="AE557" s="148"/>
      <c r="AF557" s="148">
        <f t="shared" si="510"/>
        <v>0.408611</v>
      </c>
      <c r="AG557" s="148">
        <f t="shared" si="494"/>
        <v>0</v>
      </c>
      <c r="AH557" s="684" t="e">
        <f t="shared" si="495"/>
        <v>#DIV/0!</v>
      </c>
      <c r="AI557" s="695"/>
      <c r="AJ557" s="212">
        <f t="shared" si="511"/>
        <v>0</v>
      </c>
      <c r="AK557" s="425"/>
      <c r="AL557" s="148">
        <f t="shared" si="512"/>
        <v>0</v>
      </c>
      <c r="AM557" s="148">
        <f t="shared" si="513"/>
        <v>0</v>
      </c>
      <c r="AN557" s="212"/>
      <c r="AO557" s="212"/>
      <c r="AP557" s="212"/>
      <c r="AQ557" s="212"/>
      <c r="AR557" s="212"/>
      <c r="AS557" s="212"/>
      <c r="AT557" s="212"/>
      <c r="AU557" s="273"/>
      <c r="AV557" s="148">
        <f t="shared" si="499"/>
        <v>0</v>
      </c>
      <c r="AW557" s="283" t="e">
        <f t="shared" si="500"/>
        <v>#DIV/0!</v>
      </c>
      <c r="AX557" s="148">
        <f t="shared" si="514"/>
        <v>0</v>
      </c>
      <c r="AY557" s="148">
        <f t="shared" si="515"/>
        <v>0</v>
      </c>
      <c r="AZ557" s="212"/>
      <c r="BA557" s="212"/>
      <c r="BB557" s="212"/>
      <c r="BC557" s="212"/>
      <c r="BD557" s="212"/>
      <c r="BE557" s="212"/>
      <c r="BF557" s="212"/>
      <c r="BG557" s="212"/>
      <c r="BH557" s="148">
        <f t="shared" si="516"/>
        <v>0</v>
      </c>
      <c r="BI557" s="148">
        <f t="shared" si="517"/>
        <v>0</v>
      </c>
      <c r="BJ557" s="212"/>
      <c r="BK557" s="212"/>
      <c r="BL557" s="212"/>
      <c r="BM557" s="212"/>
      <c r="BN557" s="212"/>
      <c r="BO557" s="212"/>
      <c r="BP557" s="212"/>
      <c r="BQ557" s="399"/>
      <c r="BR557" s="287"/>
      <c r="BS557" s="287"/>
      <c r="BT557" s="287"/>
      <c r="BU557" s="287"/>
      <c r="BV557" s="287"/>
      <c r="BW557" s="287"/>
      <c r="BX557" s="287"/>
      <c r="BY557" s="287"/>
    </row>
    <row r="558" spans="1:77" ht="31.5" x14ac:dyDescent="0.25">
      <c r="A558" s="18">
        <f t="shared" si="518"/>
        <v>27</v>
      </c>
      <c r="B558" s="288" t="s">
        <v>438</v>
      </c>
      <c r="C558" s="31" t="s">
        <v>381</v>
      </c>
      <c r="D558" s="284">
        <v>0.50745427999999992</v>
      </c>
      <c r="E558" s="284">
        <f t="shared" si="505"/>
        <v>0.50745499999999999</v>
      </c>
      <c r="F558" s="148">
        <f t="shared" si="506"/>
        <v>0</v>
      </c>
      <c r="G558" s="148">
        <f t="shared" si="507"/>
        <v>0.50745499999999999</v>
      </c>
      <c r="H558" s="212"/>
      <c r="I558" s="212">
        <v>0.50745499999999999</v>
      </c>
      <c r="J558" s="212"/>
      <c r="K558" s="212"/>
      <c r="L558" s="212"/>
      <c r="M558" s="212"/>
      <c r="N558" s="212"/>
      <c r="O558" s="212"/>
      <c r="P558" s="148">
        <f t="shared" si="488"/>
        <v>0</v>
      </c>
      <c r="Q558" s="148">
        <f t="shared" si="489"/>
        <v>0.50745499999999999</v>
      </c>
      <c r="R558" s="684" t="e">
        <f t="shared" si="490"/>
        <v>#DIV/0!</v>
      </c>
      <c r="S558" s="148"/>
      <c r="T558" s="148"/>
      <c r="U558" s="281"/>
      <c r="V558" s="148">
        <f t="shared" si="508"/>
        <v>0</v>
      </c>
      <c r="W558" s="148">
        <f t="shared" si="509"/>
        <v>0</v>
      </c>
      <c r="X558" s="148"/>
      <c r="Y558" s="148"/>
      <c r="Z558" s="148"/>
      <c r="AA558" s="148"/>
      <c r="AB558" s="212"/>
      <c r="AC558" s="212"/>
      <c r="AD558" s="392"/>
      <c r="AE558" s="148"/>
      <c r="AF558" s="148">
        <f t="shared" si="510"/>
        <v>0.43004599999999998</v>
      </c>
      <c r="AG558" s="148">
        <f t="shared" si="494"/>
        <v>0</v>
      </c>
      <c r="AH558" s="684" t="e">
        <f t="shared" si="495"/>
        <v>#DIV/0!</v>
      </c>
      <c r="AI558" s="695"/>
      <c r="AJ558" s="212">
        <f t="shared" si="511"/>
        <v>0</v>
      </c>
      <c r="AK558" s="425"/>
      <c r="AL558" s="148">
        <f t="shared" si="512"/>
        <v>0</v>
      </c>
      <c r="AM558" s="148">
        <f t="shared" si="513"/>
        <v>0</v>
      </c>
      <c r="AN558" s="212"/>
      <c r="AO558" s="212"/>
      <c r="AP558" s="212"/>
      <c r="AQ558" s="212"/>
      <c r="AR558" s="212"/>
      <c r="AS558" s="212"/>
      <c r="AT558" s="212"/>
      <c r="AU558" s="273"/>
      <c r="AV558" s="148">
        <f t="shared" si="499"/>
        <v>0</v>
      </c>
      <c r="AW558" s="283" t="e">
        <f t="shared" si="500"/>
        <v>#DIV/0!</v>
      </c>
      <c r="AX558" s="148">
        <f t="shared" si="514"/>
        <v>0</v>
      </c>
      <c r="AY558" s="148">
        <f t="shared" si="515"/>
        <v>0</v>
      </c>
      <c r="AZ558" s="212"/>
      <c r="BA558" s="212"/>
      <c r="BB558" s="212"/>
      <c r="BC558" s="212"/>
      <c r="BD558" s="212"/>
      <c r="BE558" s="212"/>
      <c r="BF558" s="212"/>
      <c r="BG558" s="212"/>
      <c r="BH558" s="148">
        <f t="shared" si="516"/>
        <v>0</v>
      </c>
      <c r="BI558" s="148">
        <f t="shared" si="517"/>
        <v>0</v>
      </c>
      <c r="BJ558" s="212"/>
      <c r="BK558" s="212"/>
      <c r="BL558" s="212"/>
      <c r="BM558" s="212"/>
      <c r="BN558" s="212"/>
      <c r="BO558" s="212"/>
      <c r="BP558" s="212"/>
      <c r="BQ558" s="399"/>
      <c r="BR558" s="287"/>
      <c r="BS558" s="287"/>
      <c r="BT558" s="287"/>
      <c r="BU558" s="287"/>
      <c r="BV558" s="287"/>
      <c r="BW558" s="287"/>
      <c r="BX558" s="287"/>
      <c r="BY558" s="287"/>
    </row>
    <row r="559" spans="1:77" ht="31.5" x14ac:dyDescent="0.25">
      <c r="A559" s="18">
        <f t="shared" si="518"/>
        <v>28</v>
      </c>
      <c r="B559" s="288" t="s">
        <v>439</v>
      </c>
      <c r="C559" s="31" t="s">
        <v>381</v>
      </c>
      <c r="D559" s="284">
        <v>0.89745253999999997</v>
      </c>
      <c r="E559" s="284">
        <f t="shared" si="505"/>
        <v>0.89745299999999995</v>
      </c>
      <c r="F559" s="148">
        <f t="shared" si="506"/>
        <v>0</v>
      </c>
      <c r="G559" s="148">
        <f t="shared" si="507"/>
        <v>0.89745299999999995</v>
      </c>
      <c r="H559" s="212"/>
      <c r="I559" s="212">
        <v>0.89745299999999995</v>
      </c>
      <c r="J559" s="212"/>
      <c r="K559" s="212"/>
      <c r="L559" s="212"/>
      <c r="M559" s="212"/>
      <c r="N559" s="212"/>
      <c r="O559" s="212"/>
      <c r="P559" s="148">
        <f t="shared" si="488"/>
        <v>0</v>
      </c>
      <c r="Q559" s="148">
        <f t="shared" si="489"/>
        <v>0.89745299999999995</v>
      </c>
      <c r="R559" s="684" t="e">
        <f t="shared" si="490"/>
        <v>#DIV/0!</v>
      </c>
      <c r="S559" s="148"/>
      <c r="T559" s="148"/>
      <c r="U559" s="281"/>
      <c r="V559" s="148">
        <f t="shared" si="508"/>
        <v>0</v>
      </c>
      <c r="W559" s="148">
        <f t="shared" si="509"/>
        <v>0</v>
      </c>
      <c r="X559" s="148"/>
      <c r="Y559" s="148"/>
      <c r="Z559" s="148"/>
      <c r="AA559" s="148"/>
      <c r="AB559" s="212"/>
      <c r="AC559" s="212"/>
      <c r="AD559" s="392"/>
      <c r="AE559" s="148"/>
      <c r="AF559" s="148">
        <f t="shared" si="510"/>
        <v>0.76055300000000003</v>
      </c>
      <c r="AG559" s="148">
        <f t="shared" si="494"/>
        <v>0</v>
      </c>
      <c r="AH559" s="684" t="e">
        <f t="shared" si="495"/>
        <v>#DIV/0!</v>
      </c>
      <c r="AI559" s="695"/>
      <c r="AJ559" s="212">
        <f t="shared" si="511"/>
        <v>0</v>
      </c>
      <c r="AK559" s="425"/>
      <c r="AL559" s="148">
        <f t="shared" si="512"/>
        <v>0</v>
      </c>
      <c r="AM559" s="148">
        <f t="shared" si="513"/>
        <v>0</v>
      </c>
      <c r="AN559" s="212"/>
      <c r="AO559" s="212"/>
      <c r="AP559" s="212"/>
      <c r="AQ559" s="212"/>
      <c r="AR559" s="212"/>
      <c r="AS559" s="212"/>
      <c r="AT559" s="212"/>
      <c r="AU559" s="273"/>
      <c r="AV559" s="148">
        <f t="shared" si="499"/>
        <v>0</v>
      </c>
      <c r="AW559" s="283" t="e">
        <f t="shared" si="500"/>
        <v>#DIV/0!</v>
      </c>
      <c r="AX559" s="148">
        <f t="shared" si="514"/>
        <v>0</v>
      </c>
      <c r="AY559" s="148">
        <f t="shared" si="515"/>
        <v>0</v>
      </c>
      <c r="AZ559" s="212"/>
      <c r="BA559" s="212"/>
      <c r="BB559" s="212"/>
      <c r="BC559" s="212"/>
      <c r="BD559" s="212"/>
      <c r="BE559" s="212"/>
      <c r="BF559" s="212"/>
      <c r="BG559" s="212"/>
      <c r="BH559" s="148">
        <f t="shared" si="516"/>
        <v>0</v>
      </c>
      <c r="BI559" s="148">
        <f t="shared" si="517"/>
        <v>0</v>
      </c>
      <c r="BJ559" s="212"/>
      <c r="BK559" s="212"/>
      <c r="BL559" s="212"/>
      <c r="BM559" s="212"/>
      <c r="BN559" s="212"/>
      <c r="BO559" s="212"/>
      <c r="BP559" s="212"/>
      <c r="BQ559" s="399"/>
      <c r="BR559" s="287"/>
      <c r="BS559" s="287"/>
      <c r="BT559" s="287"/>
      <c r="BU559" s="287"/>
      <c r="BV559" s="287"/>
      <c r="BW559" s="287"/>
      <c r="BX559" s="287"/>
      <c r="BY559" s="287"/>
    </row>
    <row r="560" spans="1:77" x14ac:dyDescent="0.25">
      <c r="A560" s="18">
        <f t="shared" si="518"/>
        <v>29</v>
      </c>
      <c r="B560" s="288" t="s">
        <v>462</v>
      </c>
      <c r="C560" s="31" t="s">
        <v>381</v>
      </c>
      <c r="D560" s="284">
        <v>10.008055539999999</v>
      </c>
      <c r="E560" s="284">
        <f t="shared" si="505"/>
        <v>3.9576539999999998</v>
      </c>
      <c r="F560" s="148">
        <f t="shared" si="506"/>
        <v>0</v>
      </c>
      <c r="G560" s="148">
        <f t="shared" si="507"/>
        <v>3.9576539999999998</v>
      </c>
      <c r="H560" s="212"/>
      <c r="I560" s="212">
        <v>3.9576539999999998</v>
      </c>
      <c r="J560" s="212"/>
      <c r="K560" s="212"/>
      <c r="L560" s="212"/>
      <c r="M560" s="212"/>
      <c r="N560" s="212"/>
      <c r="O560" s="212"/>
      <c r="P560" s="148">
        <f t="shared" si="488"/>
        <v>0</v>
      </c>
      <c r="Q560" s="148">
        <f t="shared" si="489"/>
        <v>3.9576539999999998</v>
      </c>
      <c r="R560" s="684" t="e">
        <f t="shared" si="490"/>
        <v>#DIV/0!</v>
      </c>
      <c r="S560" s="148"/>
      <c r="T560" s="148"/>
      <c r="U560" s="281"/>
      <c r="V560" s="148">
        <f t="shared" si="508"/>
        <v>0</v>
      </c>
      <c r="W560" s="148">
        <f t="shared" si="509"/>
        <v>0</v>
      </c>
      <c r="X560" s="148"/>
      <c r="Y560" s="148"/>
      <c r="Z560" s="148"/>
      <c r="AA560" s="148"/>
      <c r="AB560" s="212"/>
      <c r="AC560" s="212"/>
      <c r="AD560" s="392"/>
      <c r="AE560" s="148"/>
      <c r="AF560" s="148">
        <f t="shared" si="510"/>
        <v>8.4814030000000002</v>
      </c>
      <c r="AG560" s="148">
        <f t="shared" si="494"/>
        <v>0</v>
      </c>
      <c r="AH560" s="684" t="e">
        <f t="shared" si="495"/>
        <v>#DIV/0!</v>
      </c>
      <c r="AI560" s="695"/>
      <c r="AJ560" s="212">
        <f t="shared" si="511"/>
        <v>0</v>
      </c>
      <c r="AK560" s="425"/>
      <c r="AL560" s="148">
        <f t="shared" si="512"/>
        <v>0</v>
      </c>
      <c r="AM560" s="148">
        <f t="shared" si="513"/>
        <v>0</v>
      </c>
      <c r="AN560" s="212"/>
      <c r="AO560" s="212"/>
      <c r="AP560" s="212"/>
      <c r="AQ560" s="212"/>
      <c r="AR560" s="212"/>
      <c r="AS560" s="212"/>
      <c r="AT560" s="212"/>
      <c r="AU560" s="273"/>
      <c r="AV560" s="148">
        <f t="shared" si="499"/>
        <v>0</v>
      </c>
      <c r="AW560" s="283" t="e">
        <f t="shared" si="500"/>
        <v>#DIV/0!</v>
      </c>
      <c r="AX560" s="148">
        <f t="shared" si="514"/>
        <v>0</v>
      </c>
      <c r="AY560" s="148">
        <f t="shared" si="515"/>
        <v>0</v>
      </c>
      <c r="AZ560" s="212"/>
      <c r="BA560" s="212"/>
      <c r="BB560" s="212"/>
      <c r="BC560" s="212"/>
      <c r="BD560" s="212"/>
      <c r="BE560" s="212"/>
      <c r="BF560" s="212"/>
      <c r="BG560" s="212"/>
      <c r="BH560" s="148">
        <f t="shared" si="516"/>
        <v>0</v>
      </c>
      <c r="BI560" s="148">
        <f t="shared" si="517"/>
        <v>0</v>
      </c>
      <c r="BJ560" s="212"/>
      <c r="BK560" s="212"/>
      <c r="BL560" s="212"/>
      <c r="BM560" s="212"/>
      <c r="BN560" s="212"/>
      <c r="BO560" s="212"/>
      <c r="BP560" s="212"/>
      <c r="BQ560" s="399"/>
      <c r="BR560" s="287"/>
      <c r="BS560" s="287"/>
      <c r="BT560" s="287"/>
      <c r="BU560" s="287"/>
      <c r="BV560" s="287"/>
      <c r="BW560" s="287"/>
      <c r="BX560" s="287"/>
      <c r="BY560" s="287"/>
    </row>
    <row r="561" spans="1:77" x14ac:dyDescent="0.25">
      <c r="A561" s="257">
        <v>3</v>
      </c>
      <c r="B561" s="42" t="s">
        <v>82</v>
      </c>
      <c r="C561" s="748"/>
      <c r="D561" s="422">
        <f>D562</f>
        <v>0.20220362</v>
      </c>
      <c r="E561" s="422">
        <f t="shared" ref="E561:BP561" si="519">E562</f>
        <v>4.0851999999999999E-2</v>
      </c>
      <c r="F561" s="422">
        <f t="shared" si="519"/>
        <v>0</v>
      </c>
      <c r="G561" s="422">
        <f t="shared" si="519"/>
        <v>4.0851999999999999E-2</v>
      </c>
      <c r="H561" s="422">
        <f t="shared" si="519"/>
        <v>0</v>
      </c>
      <c r="I561" s="422">
        <f t="shared" si="519"/>
        <v>4.0851999999999999E-2</v>
      </c>
      <c r="J561" s="422">
        <f t="shared" si="519"/>
        <v>0</v>
      </c>
      <c r="K561" s="422">
        <f t="shared" si="519"/>
        <v>0</v>
      </c>
      <c r="L561" s="422">
        <f t="shared" si="519"/>
        <v>0</v>
      </c>
      <c r="M561" s="422">
        <f t="shared" si="519"/>
        <v>0</v>
      </c>
      <c r="N561" s="422">
        <f t="shared" si="519"/>
        <v>0</v>
      </c>
      <c r="O561" s="422">
        <f t="shared" si="519"/>
        <v>0</v>
      </c>
      <c r="P561" s="422">
        <f t="shared" si="519"/>
        <v>0</v>
      </c>
      <c r="Q561" s="422">
        <f t="shared" si="489"/>
        <v>4.0851999999999999E-2</v>
      </c>
      <c r="R561" s="422" t="e">
        <f t="shared" si="490"/>
        <v>#DIV/0!</v>
      </c>
      <c r="S561" s="422">
        <f t="shared" si="519"/>
        <v>0</v>
      </c>
      <c r="T561" s="422">
        <f t="shared" si="519"/>
        <v>0</v>
      </c>
      <c r="U561" s="422">
        <f t="shared" si="519"/>
        <v>0</v>
      </c>
      <c r="V561" s="422">
        <f t="shared" si="519"/>
        <v>0</v>
      </c>
      <c r="W561" s="422">
        <f t="shared" si="519"/>
        <v>0</v>
      </c>
      <c r="X561" s="422">
        <f t="shared" si="519"/>
        <v>0</v>
      </c>
      <c r="Y561" s="422">
        <f t="shared" si="519"/>
        <v>0</v>
      </c>
      <c r="Z561" s="422">
        <f t="shared" si="519"/>
        <v>0</v>
      </c>
      <c r="AA561" s="422">
        <f t="shared" si="519"/>
        <v>0</v>
      </c>
      <c r="AB561" s="422">
        <f t="shared" si="519"/>
        <v>0</v>
      </c>
      <c r="AC561" s="422">
        <f t="shared" si="519"/>
        <v>0</v>
      </c>
      <c r="AD561" s="422">
        <f t="shared" si="519"/>
        <v>0</v>
      </c>
      <c r="AE561" s="422">
        <f t="shared" si="519"/>
        <v>0</v>
      </c>
      <c r="AF561" s="422">
        <f t="shared" si="519"/>
        <v>0.17135900000000001</v>
      </c>
      <c r="AG561" s="422">
        <f t="shared" si="494"/>
        <v>0</v>
      </c>
      <c r="AH561" s="422" t="e">
        <f t="shared" si="495"/>
        <v>#DIV/0!</v>
      </c>
      <c r="AI561" s="422"/>
      <c r="AJ561" s="422">
        <f t="shared" si="519"/>
        <v>0</v>
      </c>
      <c r="AK561" s="422">
        <f t="shared" si="519"/>
        <v>0</v>
      </c>
      <c r="AL561" s="422">
        <f t="shared" si="519"/>
        <v>0</v>
      </c>
      <c r="AM561" s="422">
        <f t="shared" si="519"/>
        <v>0</v>
      </c>
      <c r="AN561" s="422">
        <f t="shared" si="519"/>
        <v>0</v>
      </c>
      <c r="AO561" s="422">
        <f t="shared" si="519"/>
        <v>0</v>
      </c>
      <c r="AP561" s="422">
        <f t="shared" si="519"/>
        <v>0</v>
      </c>
      <c r="AQ561" s="422">
        <f t="shared" si="519"/>
        <v>0</v>
      </c>
      <c r="AR561" s="422">
        <f t="shared" si="519"/>
        <v>0</v>
      </c>
      <c r="AS561" s="422">
        <f t="shared" si="519"/>
        <v>0</v>
      </c>
      <c r="AT561" s="422">
        <f t="shared" si="519"/>
        <v>0</v>
      </c>
      <c r="AU561" s="422">
        <f t="shared" si="519"/>
        <v>0</v>
      </c>
      <c r="AV561" s="422">
        <f t="shared" si="499"/>
        <v>0</v>
      </c>
      <c r="AW561" s="422" t="e">
        <f t="shared" si="500"/>
        <v>#DIV/0!</v>
      </c>
      <c r="AX561" s="422">
        <f t="shared" si="519"/>
        <v>0</v>
      </c>
      <c r="AY561" s="422">
        <f t="shared" si="519"/>
        <v>0</v>
      </c>
      <c r="AZ561" s="422">
        <f t="shared" si="519"/>
        <v>0</v>
      </c>
      <c r="BA561" s="422">
        <f t="shared" si="519"/>
        <v>0</v>
      </c>
      <c r="BB561" s="422">
        <f t="shared" si="519"/>
        <v>0</v>
      </c>
      <c r="BC561" s="422">
        <f t="shared" si="519"/>
        <v>0</v>
      </c>
      <c r="BD561" s="422">
        <f t="shared" si="519"/>
        <v>0</v>
      </c>
      <c r="BE561" s="422">
        <f t="shared" si="519"/>
        <v>0</v>
      </c>
      <c r="BF561" s="422">
        <f t="shared" si="519"/>
        <v>0</v>
      </c>
      <c r="BG561" s="422">
        <f t="shared" si="519"/>
        <v>0</v>
      </c>
      <c r="BH561" s="422">
        <f t="shared" si="519"/>
        <v>0</v>
      </c>
      <c r="BI561" s="422">
        <f t="shared" si="519"/>
        <v>0</v>
      </c>
      <c r="BJ561" s="422">
        <f t="shared" si="519"/>
        <v>0</v>
      </c>
      <c r="BK561" s="422">
        <f t="shared" si="519"/>
        <v>0</v>
      </c>
      <c r="BL561" s="422">
        <f t="shared" si="519"/>
        <v>0</v>
      </c>
      <c r="BM561" s="422">
        <f t="shared" si="519"/>
        <v>0</v>
      </c>
      <c r="BN561" s="422">
        <f t="shared" si="519"/>
        <v>0</v>
      </c>
      <c r="BO561" s="422">
        <f t="shared" si="519"/>
        <v>0</v>
      </c>
      <c r="BP561" s="422">
        <f t="shared" si="519"/>
        <v>0</v>
      </c>
      <c r="BQ561" s="422">
        <f t="shared" ref="BQ561" si="520">BQ562</f>
        <v>0</v>
      </c>
      <c r="BR561" s="287"/>
      <c r="BS561" s="287"/>
      <c r="BT561" s="287"/>
      <c r="BU561" s="287"/>
      <c r="BV561" s="287"/>
      <c r="BW561" s="287"/>
      <c r="BX561" s="287"/>
      <c r="BY561" s="287"/>
    </row>
    <row r="562" spans="1:77" x14ac:dyDescent="0.25">
      <c r="A562" s="28"/>
      <c r="B562" s="196" t="s">
        <v>482</v>
      </c>
      <c r="C562" s="393" t="s">
        <v>381</v>
      </c>
      <c r="D562" s="284">
        <v>0.20220362</v>
      </c>
      <c r="E562" s="284">
        <f>G562</f>
        <v>4.0851999999999999E-2</v>
      </c>
      <c r="F562" s="148">
        <f t="shared" ref="F562:F570" si="521">H562+J562+L562+N562</f>
        <v>0</v>
      </c>
      <c r="G562" s="148">
        <f t="shared" ref="G562:G570" si="522">I562+K562+M562+O562</f>
        <v>4.0851999999999999E-2</v>
      </c>
      <c r="H562" s="212"/>
      <c r="I562" s="212">
        <v>4.0851999999999999E-2</v>
      </c>
      <c r="J562" s="212"/>
      <c r="K562" s="212"/>
      <c r="L562" s="212"/>
      <c r="M562" s="212"/>
      <c r="N562" s="212"/>
      <c r="O562" s="212"/>
      <c r="P562" s="148">
        <f t="shared" ref="P562:P585" si="523">E562-G562</f>
        <v>0</v>
      </c>
      <c r="Q562" s="148">
        <f t="shared" si="489"/>
        <v>4.0851999999999999E-2</v>
      </c>
      <c r="R562" s="684" t="e">
        <f t="shared" si="490"/>
        <v>#DIV/0!</v>
      </c>
      <c r="S562" s="212"/>
      <c r="T562" s="212"/>
      <c r="U562" s="284"/>
      <c r="V562" s="148">
        <f t="shared" ref="V562:V570" si="524">X562+Z562+AB562+AD562</f>
        <v>0</v>
      </c>
      <c r="W562" s="148">
        <f t="shared" ref="W562:W570" si="525">Y562+AA562+AC562+AE562</f>
        <v>0</v>
      </c>
      <c r="X562" s="212"/>
      <c r="Y562" s="212"/>
      <c r="Z562" s="212"/>
      <c r="AA562" s="212"/>
      <c r="AB562" s="212"/>
      <c r="AC562" s="212"/>
      <c r="AD562" s="212"/>
      <c r="AE562" s="212"/>
      <c r="AF562" s="148">
        <f t="shared" ref="AF562:AF570" si="526">D562/1.18-U562-W562</f>
        <v>0.17135900000000001</v>
      </c>
      <c r="AG562" s="148">
        <f t="shared" si="494"/>
        <v>0</v>
      </c>
      <c r="AH562" s="684" t="e">
        <f t="shared" si="495"/>
        <v>#DIV/0!</v>
      </c>
      <c r="AI562" s="695"/>
      <c r="AJ562" s="212">
        <f t="shared" ref="AJ562:AJ570" si="527">U562+W562-AM562</f>
        <v>0</v>
      </c>
      <c r="AK562" s="455"/>
      <c r="AL562" s="148">
        <f t="shared" ref="AL562:AL570" si="528">AN562+AP562+AR562+AT562</f>
        <v>0</v>
      </c>
      <c r="AM562" s="148">
        <f t="shared" ref="AM562:AM570" si="529">AO562+AQ562+AS562+AU562</f>
        <v>0</v>
      </c>
      <c r="AN562" s="212"/>
      <c r="AO562" s="212"/>
      <c r="AP562" s="212"/>
      <c r="AQ562" s="212"/>
      <c r="AR562" s="212"/>
      <c r="AS562" s="212"/>
      <c r="AT562" s="212"/>
      <c r="AU562" s="273"/>
      <c r="AV562" s="212">
        <f t="shared" si="499"/>
        <v>0</v>
      </c>
      <c r="AW562" s="510" t="e">
        <f t="shared" si="500"/>
        <v>#DIV/0!</v>
      </c>
      <c r="AX562" s="212">
        <f t="shared" ref="AX562:AX570" si="530">AZ562+BB562+BD562+BF562</f>
        <v>0</v>
      </c>
      <c r="AY562" s="212">
        <f t="shared" ref="AY562:AY570" si="531">BA562+BC562+BE562+BG562</f>
        <v>0</v>
      </c>
      <c r="AZ562" s="212"/>
      <c r="BA562" s="212"/>
      <c r="BB562" s="212"/>
      <c r="BC562" s="212"/>
      <c r="BD562" s="212"/>
      <c r="BE562" s="212"/>
      <c r="BF562" s="212"/>
      <c r="BG562" s="212"/>
      <c r="BH562" s="148">
        <f t="shared" ref="BH562:BH570" si="532">BJ562+BL562+BN562+BP562</f>
        <v>0</v>
      </c>
      <c r="BI562" s="148">
        <f t="shared" ref="BI562:BI570" si="533">BK562+BM562+BO562+BQ562</f>
        <v>0</v>
      </c>
      <c r="BJ562" s="212"/>
      <c r="BK562" s="212"/>
      <c r="BL562" s="212"/>
      <c r="BM562" s="212"/>
      <c r="BN562" s="212"/>
      <c r="BO562" s="212"/>
      <c r="BP562" s="212"/>
      <c r="BQ562" s="212"/>
      <c r="BR562" s="287"/>
      <c r="BS562" s="287"/>
      <c r="BT562" s="287"/>
      <c r="BU562" s="287"/>
      <c r="BV562" s="287"/>
      <c r="BW562" s="287"/>
      <c r="BX562" s="287"/>
      <c r="BY562" s="287"/>
    </row>
    <row r="563" spans="1:77" s="661" customFormat="1" x14ac:dyDescent="0.25">
      <c r="A563" s="257">
        <v>4</v>
      </c>
      <c r="B563" s="42" t="s">
        <v>49</v>
      </c>
      <c r="C563" s="748"/>
      <c r="D563" s="422">
        <f>D564</f>
        <v>0</v>
      </c>
      <c r="E563" s="422">
        <f t="shared" ref="E563:BP563" si="534">E564</f>
        <v>0</v>
      </c>
      <c r="F563" s="422">
        <f t="shared" si="521"/>
        <v>0</v>
      </c>
      <c r="G563" s="422">
        <f t="shared" si="522"/>
        <v>0</v>
      </c>
      <c r="H563" s="422">
        <f t="shared" si="534"/>
        <v>0</v>
      </c>
      <c r="I563" s="422">
        <f t="shared" si="534"/>
        <v>0</v>
      </c>
      <c r="J563" s="422">
        <f t="shared" si="534"/>
        <v>0</v>
      </c>
      <c r="K563" s="422">
        <f t="shared" si="534"/>
        <v>0</v>
      </c>
      <c r="L563" s="422">
        <f t="shared" si="534"/>
        <v>0</v>
      </c>
      <c r="M563" s="422">
        <f t="shared" si="534"/>
        <v>0</v>
      </c>
      <c r="N563" s="422">
        <f t="shared" si="534"/>
        <v>0</v>
      </c>
      <c r="O563" s="422">
        <f t="shared" si="534"/>
        <v>0</v>
      </c>
      <c r="P563" s="422">
        <f t="shared" si="523"/>
        <v>0</v>
      </c>
      <c r="Q563" s="422">
        <f t="shared" si="489"/>
        <v>0</v>
      </c>
      <c r="R563" s="752" t="e">
        <f t="shared" si="490"/>
        <v>#DIV/0!</v>
      </c>
      <c r="S563" s="422">
        <f t="shared" si="534"/>
        <v>0</v>
      </c>
      <c r="T563" s="422">
        <f t="shared" si="534"/>
        <v>0</v>
      </c>
      <c r="U563" s="422">
        <f t="shared" si="534"/>
        <v>0</v>
      </c>
      <c r="V563" s="422">
        <f t="shared" si="524"/>
        <v>0</v>
      </c>
      <c r="W563" s="422">
        <f t="shared" si="525"/>
        <v>0</v>
      </c>
      <c r="X563" s="422">
        <f t="shared" si="534"/>
        <v>0</v>
      </c>
      <c r="Y563" s="422">
        <f t="shared" si="534"/>
        <v>0</v>
      </c>
      <c r="Z563" s="422">
        <f t="shared" si="534"/>
        <v>0</v>
      </c>
      <c r="AA563" s="422">
        <f t="shared" si="534"/>
        <v>0</v>
      </c>
      <c r="AB563" s="422">
        <f t="shared" si="534"/>
        <v>0</v>
      </c>
      <c r="AC563" s="422">
        <f t="shared" si="534"/>
        <v>0</v>
      </c>
      <c r="AD563" s="422">
        <f t="shared" si="534"/>
        <v>0</v>
      </c>
      <c r="AE563" s="422">
        <f t="shared" si="534"/>
        <v>0</v>
      </c>
      <c r="AF563" s="422">
        <f t="shared" si="526"/>
        <v>0</v>
      </c>
      <c r="AG563" s="422">
        <f t="shared" si="494"/>
        <v>0</v>
      </c>
      <c r="AH563" s="752" t="e">
        <f t="shared" si="495"/>
        <v>#DIV/0!</v>
      </c>
      <c r="AI563" s="753"/>
      <c r="AJ563" s="422">
        <f t="shared" si="527"/>
        <v>0</v>
      </c>
      <c r="AK563" s="422"/>
      <c r="AL563" s="422">
        <f t="shared" si="528"/>
        <v>0</v>
      </c>
      <c r="AM563" s="422">
        <f t="shared" si="529"/>
        <v>0</v>
      </c>
      <c r="AN563" s="422">
        <f t="shared" si="534"/>
        <v>0</v>
      </c>
      <c r="AO563" s="422">
        <f t="shared" si="534"/>
        <v>0</v>
      </c>
      <c r="AP563" s="422">
        <f t="shared" si="534"/>
        <v>0</v>
      </c>
      <c r="AQ563" s="422">
        <f t="shared" si="534"/>
        <v>0</v>
      </c>
      <c r="AR563" s="422">
        <f t="shared" si="534"/>
        <v>0</v>
      </c>
      <c r="AS563" s="422">
        <f t="shared" si="534"/>
        <v>0</v>
      </c>
      <c r="AT563" s="422">
        <f t="shared" si="534"/>
        <v>0</v>
      </c>
      <c r="AU563" s="422">
        <f t="shared" si="534"/>
        <v>0</v>
      </c>
      <c r="AV563" s="422">
        <f t="shared" si="499"/>
        <v>0</v>
      </c>
      <c r="AW563" s="422" t="e">
        <f t="shared" si="500"/>
        <v>#DIV/0!</v>
      </c>
      <c r="AX563" s="422">
        <f t="shared" si="530"/>
        <v>0</v>
      </c>
      <c r="AY563" s="422">
        <f t="shared" si="531"/>
        <v>0</v>
      </c>
      <c r="AZ563" s="422">
        <f t="shared" si="534"/>
        <v>0</v>
      </c>
      <c r="BA563" s="422">
        <f t="shared" si="534"/>
        <v>0</v>
      </c>
      <c r="BB563" s="422">
        <f t="shared" si="534"/>
        <v>0</v>
      </c>
      <c r="BC563" s="422">
        <f t="shared" si="534"/>
        <v>0</v>
      </c>
      <c r="BD563" s="422">
        <f t="shared" si="534"/>
        <v>0</v>
      </c>
      <c r="BE563" s="422">
        <f t="shared" si="534"/>
        <v>0</v>
      </c>
      <c r="BF563" s="422">
        <f t="shared" si="534"/>
        <v>0</v>
      </c>
      <c r="BG563" s="422">
        <f t="shared" si="534"/>
        <v>0</v>
      </c>
      <c r="BH563" s="422">
        <f t="shared" si="532"/>
        <v>0</v>
      </c>
      <c r="BI563" s="422">
        <f t="shared" si="533"/>
        <v>0</v>
      </c>
      <c r="BJ563" s="422">
        <f t="shared" si="534"/>
        <v>0</v>
      </c>
      <c r="BK563" s="422">
        <f t="shared" si="534"/>
        <v>0</v>
      </c>
      <c r="BL563" s="422">
        <f t="shared" si="534"/>
        <v>0</v>
      </c>
      <c r="BM563" s="422">
        <f t="shared" si="534"/>
        <v>0</v>
      </c>
      <c r="BN563" s="422">
        <f t="shared" si="534"/>
        <v>0</v>
      </c>
      <c r="BO563" s="422">
        <f t="shared" si="534"/>
        <v>0</v>
      </c>
      <c r="BP563" s="422">
        <f t="shared" si="534"/>
        <v>0</v>
      </c>
      <c r="BQ563" s="422">
        <f t="shared" ref="BQ563" si="535">BQ564</f>
        <v>0</v>
      </c>
      <c r="BR563" s="729"/>
      <c r="BS563" s="729"/>
      <c r="BT563" s="729"/>
      <c r="BU563" s="729"/>
      <c r="BV563" s="729"/>
      <c r="BW563" s="729"/>
      <c r="BX563" s="729"/>
      <c r="BY563" s="729"/>
    </row>
    <row r="564" spans="1:77" s="21" customFormat="1" hidden="1" x14ac:dyDescent="0.25">
      <c r="A564" s="28"/>
      <c r="B564" s="196"/>
      <c r="C564" s="31"/>
      <c r="D564" s="284"/>
      <c r="E564" s="284"/>
      <c r="F564" s="148">
        <f t="shared" si="521"/>
        <v>0</v>
      </c>
      <c r="G564" s="186">
        <f t="shared" si="522"/>
        <v>0</v>
      </c>
      <c r="H564" s="200"/>
      <c r="I564" s="200"/>
      <c r="J564" s="200"/>
      <c r="K564" s="200"/>
      <c r="L564" s="200"/>
      <c r="M564" s="200"/>
      <c r="N564" s="200"/>
      <c r="O564" s="200"/>
      <c r="P564" s="186">
        <f t="shared" si="523"/>
        <v>0</v>
      </c>
      <c r="Q564" s="186">
        <f t="shared" si="489"/>
        <v>0</v>
      </c>
      <c r="R564" s="684" t="e">
        <f t="shared" si="490"/>
        <v>#DIV/0!</v>
      </c>
      <c r="S564" s="200"/>
      <c r="T564" s="200"/>
      <c r="U564" s="202">
        <v>0</v>
      </c>
      <c r="V564" s="186">
        <f t="shared" si="524"/>
        <v>0</v>
      </c>
      <c r="W564" s="148">
        <f t="shared" si="525"/>
        <v>0</v>
      </c>
      <c r="X564" s="200"/>
      <c r="Y564" s="200"/>
      <c r="Z564" s="200"/>
      <c r="AA564" s="200"/>
      <c r="AB564" s="200"/>
      <c r="AC564" s="200"/>
      <c r="AD564" s="200"/>
      <c r="AE564" s="212"/>
      <c r="AF564" s="186">
        <f t="shared" si="526"/>
        <v>0</v>
      </c>
      <c r="AG564" s="186">
        <f t="shared" si="494"/>
        <v>0</v>
      </c>
      <c r="AH564" s="256" t="e">
        <f t="shared" si="495"/>
        <v>#DIV/0!</v>
      </c>
      <c r="AI564" s="695"/>
      <c r="AJ564" s="207">
        <f t="shared" si="527"/>
        <v>0</v>
      </c>
      <c r="AK564" s="455"/>
      <c r="AL564" s="186">
        <f t="shared" si="528"/>
        <v>0</v>
      </c>
      <c r="AM564" s="186">
        <f t="shared" si="529"/>
        <v>0</v>
      </c>
      <c r="AN564" s="200"/>
      <c r="AO564" s="200"/>
      <c r="AP564" s="200"/>
      <c r="AQ564" s="200"/>
      <c r="AR564" s="200"/>
      <c r="AS564" s="200"/>
      <c r="AT564" s="200"/>
      <c r="AU564" s="676"/>
      <c r="AV564" s="207">
        <f t="shared" si="499"/>
        <v>0</v>
      </c>
      <c r="AW564" s="508" t="e">
        <f t="shared" si="500"/>
        <v>#DIV/0!</v>
      </c>
      <c r="AX564" s="207">
        <f t="shared" si="530"/>
        <v>0</v>
      </c>
      <c r="AY564" s="207">
        <f t="shared" si="531"/>
        <v>0</v>
      </c>
      <c r="AZ564" s="200"/>
      <c r="BA564" s="200"/>
      <c r="BB564" s="200"/>
      <c r="BC564" s="200"/>
      <c r="BD564" s="200"/>
      <c r="BE564" s="200"/>
      <c r="BF564" s="200"/>
      <c r="BG564" s="200"/>
      <c r="BH564" s="186">
        <f t="shared" si="532"/>
        <v>0</v>
      </c>
      <c r="BI564" s="186">
        <f t="shared" si="533"/>
        <v>0</v>
      </c>
      <c r="BJ564" s="200"/>
      <c r="BK564" s="200"/>
      <c r="BL564" s="200"/>
      <c r="BM564" s="200"/>
      <c r="BN564" s="200"/>
      <c r="BO564" s="200"/>
      <c r="BP564" s="200"/>
      <c r="BQ564" s="212"/>
      <c r="BR564" s="287"/>
      <c r="BS564" s="287"/>
      <c r="BT564" s="287"/>
      <c r="BU564" s="287"/>
      <c r="BV564" s="287"/>
      <c r="BW564" s="287"/>
      <c r="BX564" s="287"/>
      <c r="BY564" s="287"/>
    </row>
    <row r="565" spans="1:77" s="661" customFormat="1" x14ac:dyDescent="0.25">
      <c r="A565" s="257">
        <v>5</v>
      </c>
      <c r="B565" s="42" t="s">
        <v>50</v>
      </c>
      <c r="C565" s="748"/>
      <c r="D565" s="422">
        <f>D566</f>
        <v>0</v>
      </c>
      <c r="E565" s="422">
        <f t="shared" ref="E565:BQ565" si="536">E566</f>
        <v>0</v>
      </c>
      <c r="F565" s="422">
        <f t="shared" si="521"/>
        <v>0</v>
      </c>
      <c r="G565" s="422">
        <f t="shared" si="522"/>
        <v>0</v>
      </c>
      <c r="H565" s="422">
        <f t="shared" si="536"/>
        <v>0</v>
      </c>
      <c r="I565" s="422">
        <f t="shared" si="536"/>
        <v>0</v>
      </c>
      <c r="J565" s="422">
        <f t="shared" si="536"/>
        <v>0</v>
      </c>
      <c r="K565" s="422">
        <f t="shared" si="536"/>
        <v>0</v>
      </c>
      <c r="L565" s="422">
        <f t="shared" si="536"/>
        <v>0</v>
      </c>
      <c r="M565" s="422">
        <f t="shared" si="536"/>
        <v>0</v>
      </c>
      <c r="N565" s="422">
        <f t="shared" si="536"/>
        <v>0</v>
      </c>
      <c r="O565" s="422">
        <f t="shared" si="536"/>
        <v>0</v>
      </c>
      <c r="P565" s="422">
        <f t="shared" si="523"/>
        <v>0</v>
      </c>
      <c r="Q565" s="422">
        <f t="shared" si="489"/>
        <v>0</v>
      </c>
      <c r="R565" s="685" t="e">
        <f t="shared" si="490"/>
        <v>#DIV/0!</v>
      </c>
      <c r="S565" s="422">
        <f t="shared" si="536"/>
        <v>0</v>
      </c>
      <c r="T565" s="422">
        <f t="shared" si="536"/>
        <v>0</v>
      </c>
      <c r="U565" s="422">
        <f t="shared" si="536"/>
        <v>0</v>
      </c>
      <c r="V565" s="422">
        <f t="shared" si="524"/>
        <v>0</v>
      </c>
      <c r="W565" s="422">
        <f t="shared" si="525"/>
        <v>0</v>
      </c>
      <c r="X565" s="422">
        <f t="shared" si="536"/>
        <v>0</v>
      </c>
      <c r="Y565" s="422">
        <f t="shared" si="536"/>
        <v>0</v>
      </c>
      <c r="Z565" s="422">
        <f t="shared" si="536"/>
        <v>0</v>
      </c>
      <c r="AA565" s="422">
        <f t="shared" si="536"/>
        <v>0</v>
      </c>
      <c r="AB565" s="422">
        <f t="shared" si="536"/>
        <v>0</v>
      </c>
      <c r="AC565" s="422">
        <f t="shared" si="536"/>
        <v>0</v>
      </c>
      <c r="AD565" s="422">
        <f t="shared" si="536"/>
        <v>0</v>
      </c>
      <c r="AE565" s="422">
        <f t="shared" si="536"/>
        <v>0</v>
      </c>
      <c r="AF565" s="422">
        <f t="shared" si="526"/>
        <v>0</v>
      </c>
      <c r="AG565" s="422">
        <f t="shared" si="494"/>
        <v>0</v>
      </c>
      <c r="AH565" s="752" t="e">
        <f t="shared" si="495"/>
        <v>#DIV/0!</v>
      </c>
      <c r="AI565" s="753"/>
      <c r="AJ565" s="422">
        <f t="shared" si="527"/>
        <v>0</v>
      </c>
      <c r="AK565" s="422"/>
      <c r="AL565" s="422">
        <f t="shared" si="528"/>
        <v>0</v>
      </c>
      <c r="AM565" s="422">
        <f t="shared" si="529"/>
        <v>0</v>
      </c>
      <c r="AN565" s="422">
        <f t="shared" si="536"/>
        <v>0</v>
      </c>
      <c r="AO565" s="422">
        <f t="shared" si="536"/>
        <v>0</v>
      </c>
      <c r="AP565" s="422">
        <f t="shared" si="536"/>
        <v>0</v>
      </c>
      <c r="AQ565" s="422">
        <f t="shared" si="536"/>
        <v>0</v>
      </c>
      <c r="AR565" s="422">
        <f t="shared" si="536"/>
        <v>0</v>
      </c>
      <c r="AS565" s="422">
        <f t="shared" si="536"/>
        <v>0</v>
      </c>
      <c r="AT565" s="422">
        <f t="shared" si="536"/>
        <v>0</v>
      </c>
      <c r="AU565" s="422">
        <f t="shared" si="536"/>
        <v>0</v>
      </c>
      <c r="AV565" s="422">
        <f t="shared" si="499"/>
        <v>0</v>
      </c>
      <c r="AW565" s="422" t="e">
        <f t="shared" si="500"/>
        <v>#DIV/0!</v>
      </c>
      <c r="AX565" s="422">
        <f t="shared" si="530"/>
        <v>0</v>
      </c>
      <c r="AY565" s="422">
        <f t="shared" si="531"/>
        <v>0</v>
      </c>
      <c r="AZ565" s="422">
        <f t="shared" si="536"/>
        <v>0</v>
      </c>
      <c r="BA565" s="422">
        <f t="shared" si="536"/>
        <v>0</v>
      </c>
      <c r="BB565" s="422">
        <f t="shared" si="536"/>
        <v>0</v>
      </c>
      <c r="BC565" s="422">
        <f t="shared" si="536"/>
        <v>0</v>
      </c>
      <c r="BD565" s="422">
        <f t="shared" si="536"/>
        <v>0</v>
      </c>
      <c r="BE565" s="422">
        <f t="shared" si="536"/>
        <v>0</v>
      </c>
      <c r="BF565" s="422">
        <f t="shared" si="536"/>
        <v>0</v>
      </c>
      <c r="BG565" s="422">
        <f t="shared" si="536"/>
        <v>0</v>
      </c>
      <c r="BH565" s="422">
        <f t="shared" si="532"/>
        <v>0</v>
      </c>
      <c r="BI565" s="422">
        <f t="shared" si="533"/>
        <v>0</v>
      </c>
      <c r="BJ565" s="422">
        <f t="shared" si="536"/>
        <v>0</v>
      </c>
      <c r="BK565" s="422">
        <f t="shared" si="536"/>
        <v>0</v>
      </c>
      <c r="BL565" s="422">
        <f t="shared" si="536"/>
        <v>0</v>
      </c>
      <c r="BM565" s="422">
        <f t="shared" si="536"/>
        <v>0</v>
      </c>
      <c r="BN565" s="422">
        <f t="shared" si="536"/>
        <v>0</v>
      </c>
      <c r="BO565" s="422">
        <f t="shared" si="536"/>
        <v>0</v>
      </c>
      <c r="BP565" s="422">
        <f t="shared" si="536"/>
        <v>0</v>
      </c>
      <c r="BQ565" s="422">
        <f t="shared" si="536"/>
        <v>0</v>
      </c>
      <c r="BR565" s="729"/>
      <c r="BS565" s="729"/>
      <c r="BT565" s="729"/>
      <c r="BU565" s="729"/>
      <c r="BV565" s="729"/>
      <c r="BW565" s="729"/>
      <c r="BX565" s="729"/>
      <c r="BY565" s="729"/>
    </row>
    <row r="566" spans="1:77" s="21" customFormat="1" hidden="1" x14ac:dyDescent="0.25">
      <c r="A566" s="23"/>
      <c r="B566" s="19"/>
      <c r="C566" s="393"/>
      <c r="D566" s="202"/>
      <c r="E566" s="202"/>
      <c r="F566" s="186">
        <f t="shared" si="521"/>
        <v>0</v>
      </c>
      <c r="G566" s="186">
        <f t="shared" si="522"/>
        <v>0</v>
      </c>
      <c r="H566" s="200"/>
      <c r="I566" s="200"/>
      <c r="J566" s="200"/>
      <c r="K566" s="200"/>
      <c r="L566" s="200"/>
      <c r="M566" s="200"/>
      <c r="N566" s="200"/>
      <c r="O566" s="200"/>
      <c r="P566" s="186">
        <f t="shared" si="523"/>
        <v>0</v>
      </c>
      <c r="Q566" s="186">
        <f t="shared" si="489"/>
        <v>0</v>
      </c>
      <c r="R566" s="684" t="e">
        <f t="shared" si="490"/>
        <v>#DIV/0!</v>
      </c>
      <c r="S566" s="200"/>
      <c r="T566" s="200"/>
      <c r="U566" s="202">
        <v>0</v>
      </c>
      <c r="V566" s="186">
        <f t="shared" si="524"/>
        <v>0</v>
      </c>
      <c r="W566" s="186">
        <f t="shared" si="525"/>
        <v>0</v>
      </c>
      <c r="X566" s="200"/>
      <c r="Y566" s="200"/>
      <c r="Z566" s="200"/>
      <c r="AA566" s="200"/>
      <c r="AB566" s="200"/>
      <c r="AC566" s="200"/>
      <c r="AD566" s="200"/>
      <c r="AE566" s="200"/>
      <c r="AF566" s="186">
        <f t="shared" si="526"/>
        <v>0</v>
      </c>
      <c r="AG566" s="186">
        <f t="shared" si="494"/>
        <v>0</v>
      </c>
      <c r="AH566" s="256" t="e">
        <f t="shared" si="495"/>
        <v>#DIV/0!</v>
      </c>
      <c r="AI566" s="695"/>
      <c r="AJ566" s="207">
        <f t="shared" si="527"/>
        <v>0</v>
      </c>
      <c r="AK566" s="455"/>
      <c r="AL566" s="186">
        <f t="shared" si="528"/>
        <v>0</v>
      </c>
      <c r="AM566" s="186">
        <f t="shared" si="529"/>
        <v>0</v>
      </c>
      <c r="AN566" s="200"/>
      <c r="AO566" s="200"/>
      <c r="AP566" s="200"/>
      <c r="AQ566" s="200"/>
      <c r="AR566" s="200"/>
      <c r="AS566" s="200"/>
      <c r="AT566" s="200"/>
      <c r="AU566" s="238"/>
      <c r="AV566" s="207">
        <f t="shared" si="499"/>
        <v>0</v>
      </c>
      <c r="AW566" s="508" t="e">
        <f t="shared" si="500"/>
        <v>#DIV/0!</v>
      </c>
      <c r="AX566" s="207">
        <f t="shared" si="530"/>
        <v>0</v>
      </c>
      <c r="AY566" s="207">
        <f t="shared" si="531"/>
        <v>0</v>
      </c>
      <c r="AZ566" s="200"/>
      <c r="BA566" s="200"/>
      <c r="BB566" s="200"/>
      <c r="BC566" s="200"/>
      <c r="BD566" s="200"/>
      <c r="BE566" s="200"/>
      <c r="BF566" s="200"/>
      <c r="BG566" s="200"/>
      <c r="BH566" s="186">
        <f t="shared" si="532"/>
        <v>0</v>
      </c>
      <c r="BI566" s="186">
        <f t="shared" si="533"/>
        <v>0</v>
      </c>
      <c r="BJ566" s="200"/>
      <c r="BK566" s="200"/>
      <c r="BL566" s="200"/>
      <c r="BM566" s="200"/>
      <c r="BN566" s="200"/>
      <c r="BO566" s="200"/>
      <c r="BP566" s="200"/>
      <c r="BQ566" s="200"/>
      <c r="BR566" s="413"/>
      <c r="BS566" s="413"/>
      <c r="BT566" s="413"/>
      <c r="BU566" s="413"/>
      <c r="BV566" s="413"/>
      <c r="BW566" s="413"/>
      <c r="BX566" s="413"/>
      <c r="BY566" s="413"/>
    </row>
    <row r="567" spans="1:77" s="21" customFormat="1" x14ac:dyDescent="0.25">
      <c r="A567" s="257">
        <v>6</v>
      </c>
      <c r="B567" s="42" t="s">
        <v>51</v>
      </c>
      <c r="C567" s="280"/>
      <c r="D567" s="281"/>
      <c r="E567" s="281"/>
      <c r="F567" s="148">
        <f t="shared" si="521"/>
        <v>0</v>
      </c>
      <c r="G567" s="148">
        <f t="shared" si="522"/>
        <v>0</v>
      </c>
      <c r="H567" s="281"/>
      <c r="I567" s="281"/>
      <c r="J567" s="148"/>
      <c r="K567" s="148"/>
      <c r="L567" s="281"/>
      <c r="M567" s="281"/>
      <c r="N567" s="281"/>
      <c r="O567" s="281"/>
      <c r="P567" s="148">
        <f t="shared" si="523"/>
        <v>0</v>
      </c>
      <c r="Q567" s="148">
        <f t="shared" si="489"/>
        <v>0</v>
      </c>
      <c r="R567" s="684" t="e">
        <f t="shared" si="490"/>
        <v>#DIV/0!</v>
      </c>
      <c r="S567" s="281"/>
      <c r="T567" s="281"/>
      <c r="U567" s="281">
        <v>0</v>
      </c>
      <c r="V567" s="148">
        <f t="shared" si="524"/>
        <v>0</v>
      </c>
      <c r="W567" s="148">
        <f t="shared" si="525"/>
        <v>0</v>
      </c>
      <c r="X567" s="281"/>
      <c r="Y567" s="281"/>
      <c r="Z567" s="281"/>
      <c r="AA567" s="281"/>
      <c r="AB567" s="148"/>
      <c r="AC567" s="148"/>
      <c r="AD567" s="281"/>
      <c r="AE567" s="281"/>
      <c r="AF567" s="148">
        <f t="shared" si="526"/>
        <v>0</v>
      </c>
      <c r="AG567" s="148">
        <f t="shared" si="494"/>
        <v>0</v>
      </c>
      <c r="AH567" s="684" t="e">
        <f t="shared" si="495"/>
        <v>#DIV/0!</v>
      </c>
      <c r="AI567" s="695"/>
      <c r="AJ567" s="148">
        <f t="shared" si="527"/>
        <v>0</v>
      </c>
      <c r="AK567" s="425"/>
      <c r="AL567" s="148">
        <f t="shared" si="528"/>
        <v>0</v>
      </c>
      <c r="AM567" s="148">
        <f t="shared" si="529"/>
        <v>0</v>
      </c>
      <c r="AN567" s="281"/>
      <c r="AO567" s="281"/>
      <c r="AP567" s="281"/>
      <c r="AQ567" s="281"/>
      <c r="AR567" s="281"/>
      <c r="AS567" s="281"/>
      <c r="AT567" s="281"/>
      <c r="AU567" s="282"/>
      <c r="AV567" s="148">
        <f t="shared" si="499"/>
        <v>0</v>
      </c>
      <c r="AW567" s="283" t="e">
        <f t="shared" si="500"/>
        <v>#DIV/0!</v>
      </c>
      <c r="AX567" s="148">
        <f t="shared" si="530"/>
        <v>0</v>
      </c>
      <c r="AY567" s="148">
        <f t="shared" si="531"/>
        <v>0</v>
      </c>
      <c r="AZ567" s="281"/>
      <c r="BA567" s="281"/>
      <c r="BB567" s="281"/>
      <c r="BC567" s="281"/>
      <c r="BD567" s="281"/>
      <c r="BE567" s="281"/>
      <c r="BF567" s="281"/>
      <c r="BG567" s="281"/>
      <c r="BH567" s="148">
        <f t="shared" si="532"/>
        <v>0</v>
      </c>
      <c r="BI567" s="148">
        <f t="shared" si="533"/>
        <v>0</v>
      </c>
      <c r="BJ567" s="281"/>
      <c r="BK567" s="281"/>
      <c r="BL567" s="281"/>
      <c r="BM567" s="281"/>
      <c r="BN567" s="281"/>
      <c r="BO567" s="281"/>
      <c r="BP567" s="281"/>
      <c r="BQ567" s="284"/>
      <c r="BR567" s="287"/>
      <c r="BS567" s="287"/>
      <c r="BT567" s="287"/>
      <c r="BU567" s="287"/>
      <c r="BV567" s="287"/>
      <c r="BW567" s="287"/>
      <c r="BX567" s="287"/>
      <c r="BY567" s="287"/>
    </row>
    <row r="568" spans="1:77" s="21" customFormat="1" hidden="1" x14ac:dyDescent="0.25">
      <c r="A568" s="23"/>
      <c r="B568" s="19"/>
      <c r="C568" s="393"/>
      <c r="D568" s="202"/>
      <c r="E568" s="202"/>
      <c r="F568" s="186">
        <f t="shared" si="521"/>
        <v>0</v>
      </c>
      <c r="G568" s="186">
        <f t="shared" si="522"/>
        <v>0</v>
      </c>
      <c r="H568" s="200"/>
      <c r="I568" s="200"/>
      <c r="J568" s="200"/>
      <c r="K568" s="200"/>
      <c r="L568" s="200"/>
      <c r="M568" s="200"/>
      <c r="N568" s="200"/>
      <c r="O568" s="200"/>
      <c r="P568" s="186">
        <f t="shared" si="523"/>
        <v>0</v>
      </c>
      <c r="Q568" s="186">
        <f t="shared" si="489"/>
        <v>0</v>
      </c>
      <c r="R568" s="684" t="e">
        <f t="shared" si="490"/>
        <v>#DIV/0!</v>
      </c>
      <c r="S568" s="200"/>
      <c r="T568" s="200"/>
      <c r="U568" s="202">
        <v>0</v>
      </c>
      <c r="V568" s="186">
        <f t="shared" si="524"/>
        <v>0</v>
      </c>
      <c r="W568" s="186">
        <f t="shared" si="525"/>
        <v>0</v>
      </c>
      <c r="X568" s="200"/>
      <c r="Y568" s="200"/>
      <c r="Z568" s="200"/>
      <c r="AA568" s="200"/>
      <c r="AB568" s="200"/>
      <c r="AC568" s="200"/>
      <c r="AD568" s="200"/>
      <c r="AE568" s="200"/>
      <c r="AF568" s="186">
        <f t="shared" si="526"/>
        <v>0</v>
      </c>
      <c r="AG568" s="186">
        <f t="shared" si="494"/>
        <v>0</v>
      </c>
      <c r="AH568" s="256" t="e">
        <f t="shared" si="495"/>
        <v>#DIV/0!</v>
      </c>
      <c r="AI568" s="695"/>
      <c r="AJ568" s="207">
        <f t="shared" si="527"/>
        <v>0</v>
      </c>
      <c r="AK568" s="455"/>
      <c r="AL568" s="186">
        <f t="shared" si="528"/>
        <v>0</v>
      </c>
      <c r="AM568" s="186">
        <f t="shared" si="529"/>
        <v>0</v>
      </c>
      <c r="AN568" s="200"/>
      <c r="AO568" s="200"/>
      <c r="AP568" s="200"/>
      <c r="AQ568" s="200"/>
      <c r="AR568" s="200"/>
      <c r="AS568" s="200"/>
      <c r="AT568" s="200"/>
      <c r="AU568" s="238"/>
      <c r="AV568" s="207">
        <f t="shared" si="499"/>
        <v>0</v>
      </c>
      <c r="AW568" s="508" t="e">
        <f t="shared" si="500"/>
        <v>#DIV/0!</v>
      </c>
      <c r="AX568" s="207">
        <f t="shared" si="530"/>
        <v>0</v>
      </c>
      <c r="AY568" s="207">
        <f t="shared" si="531"/>
        <v>0</v>
      </c>
      <c r="AZ568" s="200"/>
      <c r="BA568" s="200"/>
      <c r="BB568" s="200"/>
      <c r="BC568" s="200"/>
      <c r="BD568" s="200"/>
      <c r="BE568" s="200"/>
      <c r="BF568" s="200"/>
      <c r="BG568" s="200"/>
      <c r="BH568" s="186">
        <f t="shared" si="532"/>
        <v>0</v>
      </c>
      <c r="BI568" s="186">
        <f t="shared" si="533"/>
        <v>0</v>
      </c>
      <c r="BJ568" s="200"/>
      <c r="BK568" s="200"/>
      <c r="BL568" s="200"/>
      <c r="BM568" s="200"/>
      <c r="BN568" s="200"/>
      <c r="BO568" s="200"/>
      <c r="BP568" s="200"/>
      <c r="BQ568" s="200"/>
      <c r="BR568" s="413"/>
      <c r="BS568" s="413"/>
      <c r="BT568" s="413"/>
      <c r="BU568" s="413"/>
      <c r="BV568" s="413"/>
      <c r="BW568" s="413"/>
      <c r="BX568" s="413"/>
      <c r="BY568" s="413"/>
    </row>
    <row r="569" spans="1:77" x14ac:dyDescent="0.25">
      <c r="A569" s="257">
        <v>7</v>
      </c>
      <c r="B569" s="285" t="s">
        <v>83</v>
      </c>
      <c r="C569" s="604"/>
      <c r="D569" s="286">
        <f t="shared" ref="D569" si="537">SUM(D570:D585)</f>
        <v>7.4523971599999994</v>
      </c>
      <c r="E569" s="286">
        <f t="shared" ref="E569" si="538">SUM(E570:E585)</f>
        <v>7.4523980000000014</v>
      </c>
      <c r="F569" s="286">
        <f t="shared" ref="F569" si="539">SUM(F570:F585)</f>
        <v>0</v>
      </c>
      <c r="G569" s="286">
        <f t="shared" ref="G569" si="540">SUM(G570:G585)</f>
        <v>7.4523980000000014</v>
      </c>
      <c r="H569" s="286">
        <f t="shared" ref="H569" si="541">SUM(H570:H585)</f>
        <v>0</v>
      </c>
      <c r="I569" s="286">
        <f t="shared" ref="I569" si="542">SUM(I570:I585)</f>
        <v>7.4523980000000014</v>
      </c>
      <c r="J569" s="286">
        <f t="shared" ref="J569" si="543">SUM(J570:J585)</f>
        <v>0</v>
      </c>
      <c r="K569" s="286">
        <f t="shared" ref="K569" si="544">SUM(K570:K585)</f>
        <v>0</v>
      </c>
      <c r="L569" s="286">
        <f t="shared" ref="L569" si="545">SUM(L570:L585)</f>
        <v>0</v>
      </c>
      <c r="M569" s="286">
        <f t="shared" ref="M569" si="546">SUM(M570:M585)</f>
        <v>0</v>
      </c>
      <c r="N569" s="286">
        <f t="shared" ref="N569" si="547">SUM(N570:N585)</f>
        <v>0</v>
      </c>
      <c r="O569" s="286">
        <f t="shared" ref="O569" si="548">SUM(O570:O585)</f>
        <v>0</v>
      </c>
      <c r="P569" s="286">
        <f>SUM(P570:P585)</f>
        <v>0</v>
      </c>
      <c r="Q569" s="286">
        <f t="shared" ref="Q569:AH569" si="549">SUM(Q570:Q585)</f>
        <v>7.4523980000000014</v>
      </c>
      <c r="R569" s="286" t="e">
        <f t="shared" si="549"/>
        <v>#DIV/0!</v>
      </c>
      <c r="S569" s="286">
        <f t="shared" si="549"/>
        <v>0</v>
      </c>
      <c r="T569" s="286">
        <f t="shared" si="549"/>
        <v>0</v>
      </c>
      <c r="U569" s="286">
        <f t="shared" si="549"/>
        <v>0</v>
      </c>
      <c r="V569" s="286">
        <f t="shared" si="549"/>
        <v>0</v>
      </c>
      <c r="W569" s="286">
        <f t="shared" si="549"/>
        <v>0</v>
      </c>
      <c r="X569" s="286">
        <f t="shared" si="549"/>
        <v>0</v>
      </c>
      <c r="Y569" s="286">
        <f t="shared" si="549"/>
        <v>0</v>
      </c>
      <c r="Z569" s="286">
        <f t="shared" si="549"/>
        <v>0</v>
      </c>
      <c r="AA569" s="286">
        <f t="shared" si="549"/>
        <v>0</v>
      </c>
      <c r="AB569" s="286">
        <f t="shared" si="549"/>
        <v>0</v>
      </c>
      <c r="AC569" s="286">
        <f t="shared" si="549"/>
        <v>0</v>
      </c>
      <c r="AD569" s="286">
        <f t="shared" si="549"/>
        <v>0</v>
      </c>
      <c r="AE569" s="286">
        <f t="shared" si="549"/>
        <v>0</v>
      </c>
      <c r="AF569" s="286">
        <f t="shared" si="549"/>
        <v>6.3155908135593215</v>
      </c>
      <c r="AG569" s="286">
        <f t="shared" si="549"/>
        <v>0</v>
      </c>
      <c r="AH569" s="286" t="e">
        <f t="shared" si="549"/>
        <v>#DIV/0!</v>
      </c>
      <c r="AI569" s="286"/>
      <c r="AJ569" s="286">
        <f t="shared" ref="AJ569" si="550">SUM(AJ570:AJ585)</f>
        <v>0</v>
      </c>
      <c r="AK569" s="286">
        <f t="shared" ref="AK569" si="551">SUM(AK570:AK585)</f>
        <v>0</v>
      </c>
      <c r="AL569" s="286">
        <f t="shared" ref="AL569" si="552">SUM(AL570:AL585)</f>
        <v>0</v>
      </c>
      <c r="AM569" s="286">
        <f t="shared" ref="AM569" si="553">SUM(AM570:AM585)</f>
        <v>0</v>
      </c>
      <c r="AN569" s="286">
        <f t="shared" ref="AN569" si="554">SUM(AN570:AN585)</f>
        <v>0</v>
      </c>
      <c r="AO569" s="286">
        <f t="shared" ref="AO569" si="555">SUM(AO570:AO585)</f>
        <v>0</v>
      </c>
      <c r="AP569" s="286">
        <f t="shared" ref="AP569" si="556">SUM(AP570:AP585)</f>
        <v>0</v>
      </c>
      <c r="AQ569" s="286">
        <f t="shared" ref="AQ569" si="557">SUM(AQ570:AQ585)</f>
        <v>0</v>
      </c>
      <c r="AR569" s="286">
        <f t="shared" ref="AR569" si="558">SUM(AR570:AR585)</f>
        <v>0</v>
      </c>
      <c r="AS569" s="286">
        <f t="shared" ref="AS569" si="559">SUM(AS570:AS585)</f>
        <v>0</v>
      </c>
      <c r="AT569" s="286">
        <f t="shared" ref="AT569" si="560">SUM(AT570:AT585)</f>
        <v>0</v>
      </c>
      <c r="AU569" s="286">
        <f t="shared" ref="AU569" si="561">SUM(AU570:AU585)</f>
        <v>0</v>
      </c>
      <c r="AV569" s="286">
        <f t="shared" si="499"/>
        <v>0</v>
      </c>
      <c r="AW569" s="286" t="e">
        <f t="shared" si="500"/>
        <v>#DIV/0!</v>
      </c>
      <c r="AX569" s="286">
        <f t="shared" ref="AX569" si="562">SUM(AX570:AX585)</f>
        <v>0</v>
      </c>
      <c r="AY569" s="286">
        <f t="shared" ref="AY569" si="563">SUM(AY570:AY585)</f>
        <v>0</v>
      </c>
      <c r="AZ569" s="286">
        <f t="shared" ref="AZ569" si="564">SUM(AZ570:AZ585)</f>
        <v>0</v>
      </c>
      <c r="BA569" s="286">
        <f t="shared" ref="BA569" si="565">SUM(BA570:BA585)</f>
        <v>0</v>
      </c>
      <c r="BB569" s="286">
        <f t="shared" ref="BB569" si="566">SUM(BB570:BB585)</f>
        <v>0</v>
      </c>
      <c r="BC569" s="286">
        <f t="shared" ref="BC569" si="567">SUM(BC570:BC585)</f>
        <v>0</v>
      </c>
      <c r="BD569" s="286">
        <f t="shared" ref="BD569" si="568">SUM(BD570:BD585)</f>
        <v>0</v>
      </c>
      <c r="BE569" s="286">
        <f t="shared" ref="BE569" si="569">SUM(BE570:BE585)</f>
        <v>0</v>
      </c>
      <c r="BF569" s="286">
        <f t="shared" ref="BF569" si="570">SUM(BF570:BF585)</f>
        <v>0</v>
      </c>
      <c r="BG569" s="286">
        <f t="shared" ref="BG569" si="571">SUM(BG570:BG585)</f>
        <v>0</v>
      </c>
      <c r="BH569" s="286">
        <f t="shared" ref="BH569" si="572">SUM(BH570:BH585)</f>
        <v>0</v>
      </c>
      <c r="BI569" s="286">
        <f t="shared" ref="BI569" si="573">SUM(BI570:BI585)</f>
        <v>0</v>
      </c>
      <c r="BJ569" s="286">
        <f t="shared" ref="BJ569" si="574">SUM(BJ570:BJ585)</f>
        <v>0</v>
      </c>
      <c r="BK569" s="286">
        <f t="shared" ref="BK569" si="575">SUM(BK570:BK585)</f>
        <v>0</v>
      </c>
      <c r="BL569" s="286">
        <f t="shared" ref="BL569" si="576">SUM(BL570:BL585)</f>
        <v>0</v>
      </c>
      <c r="BM569" s="286">
        <f t="shared" ref="BM569" si="577">SUM(BM570:BM585)</f>
        <v>0</v>
      </c>
      <c r="BN569" s="286">
        <f t="shared" ref="BN569" si="578">SUM(BN570:BN585)</f>
        <v>0</v>
      </c>
      <c r="BO569" s="286">
        <f t="shared" ref="BO569" si="579">SUM(BO570:BO585)</f>
        <v>0</v>
      </c>
      <c r="BP569" s="286">
        <f t="shared" ref="BP569" si="580">SUM(BP570:BP585)</f>
        <v>0</v>
      </c>
      <c r="BQ569" s="286">
        <f t="shared" ref="BQ569" si="581">SUM(BQ570:BQ585)</f>
        <v>0</v>
      </c>
      <c r="BR569" s="287"/>
      <c r="BS569" s="287"/>
      <c r="BT569" s="287"/>
      <c r="BU569" s="287"/>
      <c r="BV569" s="287"/>
      <c r="BW569" s="287"/>
      <c r="BX569" s="287"/>
      <c r="BY569" s="287"/>
    </row>
    <row r="570" spans="1:77" ht="31.5" x14ac:dyDescent="0.25">
      <c r="A570" s="18">
        <v>1</v>
      </c>
      <c r="B570" s="394" t="s">
        <v>490</v>
      </c>
      <c r="C570" s="31" t="s">
        <v>381</v>
      </c>
      <c r="D570" s="284">
        <v>0.39250200000000002</v>
      </c>
      <c r="E570" s="284">
        <f>G570</f>
        <v>0.39250200000000002</v>
      </c>
      <c r="F570" s="148">
        <f t="shared" si="521"/>
        <v>0</v>
      </c>
      <c r="G570" s="148">
        <f t="shared" si="522"/>
        <v>0.39250200000000002</v>
      </c>
      <c r="H570" s="212"/>
      <c r="I570" s="212">
        <v>0.39250200000000002</v>
      </c>
      <c r="J570" s="212"/>
      <c r="K570" s="212"/>
      <c r="L570" s="212"/>
      <c r="M570" s="212"/>
      <c r="N570" s="212"/>
      <c r="O570" s="212"/>
      <c r="P570" s="148">
        <f t="shared" si="523"/>
        <v>0</v>
      </c>
      <c r="Q570" s="148">
        <f t="shared" si="489"/>
        <v>0.39250200000000002</v>
      </c>
      <c r="R570" s="684" t="e">
        <f t="shared" si="490"/>
        <v>#DIV/0!</v>
      </c>
      <c r="S570" s="148"/>
      <c r="T570" s="148"/>
      <c r="U570" s="281"/>
      <c r="V570" s="148">
        <f t="shared" si="524"/>
        <v>0</v>
      </c>
      <c r="W570" s="148">
        <f t="shared" si="525"/>
        <v>0</v>
      </c>
      <c r="X570" s="212"/>
      <c r="Y570" s="148"/>
      <c r="Z570" s="212"/>
      <c r="AA570" s="212"/>
      <c r="AB570" s="212"/>
      <c r="AC570" s="212"/>
      <c r="AD570" s="392"/>
      <c r="AE570" s="212"/>
      <c r="AF570" s="148">
        <f t="shared" si="526"/>
        <v>0.33262881355932206</v>
      </c>
      <c r="AG570" s="148">
        <f t="shared" si="494"/>
        <v>0</v>
      </c>
      <c r="AH570" s="684" t="e">
        <f t="shared" si="495"/>
        <v>#DIV/0!</v>
      </c>
      <c r="AI570" s="695"/>
      <c r="AJ570" s="212">
        <f t="shared" si="527"/>
        <v>0</v>
      </c>
      <c r="AK570" s="425"/>
      <c r="AL570" s="148">
        <f t="shared" si="528"/>
        <v>0</v>
      </c>
      <c r="AM570" s="148">
        <f t="shared" si="529"/>
        <v>0</v>
      </c>
      <c r="AN570" s="212"/>
      <c r="AO570" s="212"/>
      <c r="AP570" s="212"/>
      <c r="AQ570" s="212"/>
      <c r="AR570" s="212"/>
      <c r="AS570" s="212"/>
      <c r="AT570" s="212"/>
      <c r="AU570" s="273"/>
      <c r="AV570" s="148">
        <f t="shared" si="499"/>
        <v>0</v>
      </c>
      <c r="AW570" s="283" t="e">
        <f t="shared" si="500"/>
        <v>#DIV/0!</v>
      </c>
      <c r="AX570" s="148">
        <f t="shared" si="530"/>
        <v>0</v>
      </c>
      <c r="AY570" s="148">
        <f t="shared" si="531"/>
        <v>0</v>
      </c>
      <c r="AZ570" s="212"/>
      <c r="BA570" s="212"/>
      <c r="BB570" s="212"/>
      <c r="BC570" s="212"/>
      <c r="BD570" s="212"/>
      <c r="BE570" s="212"/>
      <c r="BF570" s="212"/>
      <c r="BG570" s="212"/>
      <c r="BH570" s="148">
        <f t="shared" si="532"/>
        <v>0</v>
      </c>
      <c r="BI570" s="148">
        <f t="shared" si="533"/>
        <v>0</v>
      </c>
      <c r="BJ570" s="212"/>
      <c r="BK570" s="212"/>
      <c r="BL570" s="212"/>
      <c r="BM570" s="212"/>
      <c r="BN570" s="212"/>
      <c r="BO570" s="212"/>
      <c r="BP570" s="212"/>
      <c r="BQ570" s="212"/>
      <c r="BR570" s="287"/>
      <c r="BS570" s="287"/>
      <c r="BT570" s="287"/>
      <c r="BU570" s="287"/>
      <c r="BV570" s="287"/>
      <c r="BW570" s="287"/>
      <c r="BX570" s="287"/>
      <c r="BY570" s="287"/>
    </row>
    <row r="571" spans="1:77" ht="31.5" x14ac:dyDescent="0.25">
      <c r="A571" s="18">
        <f>A570+1</f>
        <v>2</v>
      </c>
      <c r="B571" s="394" t="s">
        <v>420</v>
      </c>
      <c r="C571" s="31" t="s">
        <v>381</v>
      </c>
      <c r="D571" s="284">
        <v>0.37331542000000001</v>
      </c>
      <c r="E571" s="284">
        <f t="shared" ref="E571:E585" si="582">G571</f>
        <v>0.37331500000000001</v>
      </c>
      <c r="F571" s="148">
        <f t="shared" ref="F571:F585" si="583">H571+J571+L571+N571</f>
        <v>0</v>
      </c>
      <c r="G571" s="148">
        <f t="shared" ref="G571:G585" si="584">I571+K571+M571+O571</f>
        <v>0.37331500000000001</v>
      </c>
      <c r="H571" s="212"/>
      <c r="I571" s="212">
        <v>0.37331500000000001</v>
      </c>
      <c r="J571" s="212"/>
      <c r="K571" s="212"/>
      <c r="L571" s="212"/>
      <c r="M571" s="212"/>
      <c r="N571" s="212"/>
      <c r="O571" s="212"/>
      <c r="P571" s="148">
        <f t="shared" si="523"/>
        <v>0</v>
      </c>
      <c r="Q571" s="148">
        <f t="shared" si="489"/>
        <v>0.37331500000000001</v>
      </c>
      <c r="R571" s="684" t="e">
        <f t="shared" si="490"/>
        <v>#DIV/0!</v>
      </c>
      <c r="S571" s="148"/>
      <c r="T571" s="148"/>
      <c r="U571" s="281"/>
      <c r="V571" s="148">
        <f t="shared" ref="V571:V585" si="585">X571+Z571+AB571+AD571</f>
        <v>0</v>
      </c>
      <c r="W571" s="148">
        <f t="shared" ref="W571:W585" si="586">Y571+AA571+AC571+AE571</f>
        <v>0</v>
      </c>
      <c r="X571" s="212"/>
      <c r="Y571" s="148"/>
      <c r="Z571" s="212"/>
      <c r="AA571" s="212"/>
      <c r="AB571" s="212"/>
      <c r="AC571" s="212"/>
      <c r="AD571" s="392"/>
      <c r="AE571" s="212"/>
      <c r="AF571" s="148">
        <f t="shared" ref="AF571:AF585" si="587">D571/1.18-U571-W571</f>
        <v>0.31636900000000001</v>
      </c>
      <c r="AG571" s="148">
        <f t="shared" si="494"/>
        <v>0</v>
      </c>
      <c r="AH571" s="684" t="e">
        <f t="shared" si="495"/>
        <v>#DIV/0!</v>
      </c>
      <c r="AI571" s="695"/>
      <c r="AJ571" s="212">
        <f t="shared" ref="AJ571:AJ585" si="588">U571+W571-AM571</f>
        <v>0</v>
      </c>
      <c r="AK571" s="425"/>
      <c r="AL571" s="148">
        <f t="shared" ref="AL571:AL585" si="589">AN571+AP571+AR571+AT571</f>
        <v>0</v>
      </c>
      <c r="AM571" s="148">
        <f t="shared" ref="AM571:AM585" si="590">AO571+AQ571+AS571+AU571</f>
        <v>0</v>
      </c>
      <c r="AN571" s="212"/>
      <c r="AO571" s="212"/>
      <c r="AP571" s="212"/>
      <c r="AQ571" s="212"/>
      <c r="AR571" s="212"/>
      <c r="AS571" s="212"/>
      <c r="AT571" s="212"/>
      <c r="AU571" s="273"/>
      <c r="AV571" s="148">
        <f t="shared" si="499"/>
        <v>0</v>
      </c>
      <c r="AW571" s="283" t="e">
        <f t="shared" si="500"/>
        <v>#DIV/0!</v>
      </c>
      <c r="AX571" s="148">
        <f t="shared" ref="AX571:AX585" si="591">AZ571+BB571+BD571+BF571</f>
        <v>0</v>
      </c>
      <c r="AY571" s="148">
        <f t="shared" ref="AY571:AY585" si="592">BA571+BC571+BE571+BG571</f>
        <v>0</v>
      </c>
      <c r="AZ571" s="212"/>
      <c r="BA571" s="212"/>
      <c r="BB571" s="212"/>
      <c r="BC571" s="212"/>
      <c r="BD571" s="212"/>
      <c r="BE571" s="212"/>
      <c r="BF571" s="212"/>
      <c r="BG571" s="212"/>
      <c r="BH571" s="148">
        <f t="shared" ref="BH571:BH585" si="593">BJ571+BL571+BN571+BP571</f>
        <v>0</v>
      </c>
      <c r="BI571" s="148">
        <f t="shared" ref="BI571:BI585" si="594">BK571+BM571+BO571+BQ571</f>
        <v>0</v>
      </c>
      <c r="BJ571" s="212"/>
      <c r="BK571" s="212"/>
      <c r="BL571" s="212"/>
      <c r="BM571" s="212"/>
      <c r="BN571" s="212"/>
      <c r="BO571" s="212"/>
      <c r="BP571" s="212"/>
      <c r="BQ571" s="399"/>
      <c r="BR571" s="287"/>
      <c r="BS571" s="287"/>
      <c r="BT571" s="287"/>
      <c r="BU571" s="287"/>
      <c r="BV571" s="287"/>
      <c r="BW571" s="287"/>
      <c r="BX571" s="287"/>
      <c r="BY571" s="287"/>
    </row>
    <row r="572" spans="1:77" ht="31.5" x14ac:dyDescent="0.25">
      <c r="A572" s="18">
        <f t="shared" ref="A572:A585" si="595">A571+1</f>
        <v>3</v>
      </c>
      <c r="B572" s="394" t="s">
        <v>421</v>
      </c>
      <c r="C572" s="31" t="s">
        <v>381</v>
      </c>
      <c r="D572" s="284">
        <v>0.41713353999999997</v>
      </c>
      <c r="E572" s="284">
        <f t="shared" si="582"/>
        <v>0.417134</v>
      </c>
      <c r="F572" s="148">
        <f t="shared" si="583"/>
        <v>0</v>
      </c>
      <c r="G572" s="148">
        <f t="shared" si="584"/>
        <v>0.417134</v>
      </c>
      <c r="H572" s="212"/>
      <c r="I572" s="212">
        <v>0.417134</v>
      </c>
      <c r="J572" s="212"/>
      <c r="K572" s="212"/>
      <c r="L572" s="212"/>
      <c r="M572" s="212"/>
      <c r="N572" s="212"/>
      <c r="O572" s="212"/>
      <c r="P572" s="148">
        <f t="shared" si="523"/>
        <v>0</v>
      </c>
      <c r="Q572" s="148">
        <f t="shared" si="489"/>
        <v>0.417134</v>
      </c>
      <c r="R572" s="684" t="e">
        <f t="shared" si="490"/>
        <v>#DIV/0!</v>
      </c>
      <c r="S572" s="148"/>
      <c r="T572" s="148"/>
      <c r="U572" s="281"/>
      <c r="V572" s="148">
        <f t="shared" si="585"/>
        <v>0</v>
      </c>
      <c r="W572" s="148">
        <f t="shared" si="586"/>
        <v>0</v>
      </c>
      <c r="X572" s="212"/>
      <c r="Y572" s="148"/>
      <c r="Z572" s="212"/>
      <c r="AA572" s="212"/>
      <c r="AB572" s="212"/>
      <c r="AC572" s="212"/>
      <c r="AD572" s="392"/>
      <c r="AE572" s="212"/>
      <c r="AF572" s="148">
        <f t="shared" si="587"/>
        <v>0.35350300000000001</v>
      </c>
      <c r="AG572" s="148">
        <f t="shared" si="494"/>
        <v>0</v>
      </c>
      <c r="AH572" s="684" t="e">
        <f t="shared" si="495"/>
        <v>#DIV/0!</v>
      </c>
      <c r="AI572" s="695"/>
      <c r="AJ572" s="212">
        <f t="shared" si="588"/>
        <v>0</v>
      </c>
      <c r="AK572" s="425"/>
      <c r="AL572" s="148">
        <f t="shared" si="589"/>
        <v>0</v>
      </c>
      <c r="AM572" s="148">
        <f t="shared" si="590"/>
        <v>0</v>
      </c>
      <c r="AN572" s="212"/>
      <c r="AO572" s="212"/>
      <c r="AP572" s="212"/>
      <c r="AQ572" s="212"/>
      <c r="AR572" s="212"/>
      <c r="AS572" s="212"/>
      <c r="AT572" s="212"/>
      <c r="AU572" s="273"/>
      <c r="AV572" s="148">
        <f t="shared" si="499"/>
        <v>0</v>
      </c>
      <c r="AW572" s="283" t="e">
        <f t="shared" si="500"/>
        <v>#DIV/0!</v>
      </c>
      <c r="AX572" s="148">
        <f t="shared" si="591"/>
        <v>0</v>
      </c>
      <c r="AY572" s="148">
        <f t="shared" si="592"/>
        <v>0</v>
      </c>
      <c r="AZ572" s="212"/>
      <c r="BA572" s="212"/>
      <c r="BB572" s="212"/>
      <c r="BC572" s="212"/>
      <c r="BD572" s="212"/>
      <c r="BE572" s="212"/>
      <c r="BF572" s="212"/>
      <c r="BG572" s="212"/>
      <c r="BH572" s="148">
        <f t="shared" si="593"/>
        <v>0</v>
      </c>
      <c r="BI572" s="148">
        <f t="shared" si="594"/>
        <v>0</v>
      </c>
      <c r="BJ572" s="212"/>
      <c r="BK572" s="212"/>
      <c r="BL572" s="212"/>
      <c r="BM572" s="212"/>
      <c r="BN572" s="212"/>
      <c r="BO572" s="212"/>
      <c r="BP572" s="212"/>
      <c r="BQ572" s="399"/>
      <c r="BR572" s="287"/>
      <c r="BS572" s="287"/>
      <c r="BT572" s="287"/>
      <c r="BU572" s="287"/>
      <c r="BV572" s="287"/>
      <c r="BW572" s="287"/>
      <c r="BX572" s="287"/>
      <c r="BY572" s="287"/>
    </row>
    <row r="573" spans="1:77" ht="31.5" x14ac:dyDescent="0.25">
      <c r="A573" s="18">
        <f t="shared" si="595"/>
        <v>4</v>
      </c>
      <c r="B573" s="394" t="s">
        <v>422</v>
      </c>
      <c r="C573" s="31" t="s">
        <v>381</v>
      </c>
      <c r="D573" s="284">
        <v>0.41777428</v>
      </c>
      <c r="E573" s="284">
        <f t="shared" si="582"/>
        <v>0.41777500000000001</v>
      </c>
      <c r="F573" s="148">
        <f t="shared" si="583"/>
        <v>0</v>
      </c>
      <c r="G573" s="148">
        <f t="shared" si="584"/>
        <v>0.41777500000000001</v>
      </c>
      <c r="H573" s="212"/>
      <c r="I573" s="212">
        <v>0.41777500000000001</v>
      </c>
      <c r="J573" s="212"/>
      <c r="K573" s="212"/>
      <c r="L573" s="212"/>
      <c r="M573" s="212"/>
      <c r="N573" s="212"/>
      <c r="O573" s="212"/>
      <c r="P573" s="148">
        <f t="shared" si="523"/>
        <v>0</v>
      </c>
      <c r="Q573" s="148">
        <f t="shared" si="489"/>
        <v>0.41777500000000001</v>
      </c>
      <c r="R573" s="684" t="e">
        <f t="shared" si="490"/>
        <v>#DIV/0!</v>
      </c>
      <c r="S573" s="148"/>
      <c r="T573" s="148"/>
      <c r="U573" s="281"/>
      <c r="V573" s="148">
        <f t="shared" si="585"/>
        <v>0</v>
      </c>
      <c r="W573" s="148">
        <f t="shared" si="586"/>
        <v>0</v>
      </c>
      <c r="X573" s="212"/>
      <c r="Y573" s="148"/>
      <c r="Z573" s="212"/>
      <c r="AA573" s="212"/>
      <c r="AB573" s="212"/>
      <c r="AC573" s="212"/>
      <c r="AD573" s="392"/>
      <c r="AE573" s="212"/>
      <c r="AF573" s="148">
        <f t="shared" si="587"/>
        <v>0.35404600000000003</v>
      </c>
      <c r="AG573" s="148">
        <f t="shared" si="494"/>
        <v>0</v>
      </c>
      <c r="AH573" s="684" t="e">
        <f t="shared" si="495"/>
        <v>#DIV/0!</v>
      </c>
      <c r="AI573" s="695"/>
      <c r="AJ573" s="212">
        <f t="shared" si="588"/>
        <v>0</v>
      </c>
      <c r="AK573" s="425"/>
      <c r="AL573" s="148">
        <f t="shared" si="589"/>
        <v>0</v>
      </c>
      <c r="AM573" s="148">
        <f t="shared" si="590"/>
        <v>0</v>
      </c>
      <c r="AN573" s="212"/>
      <c r="AO573" s="212"/>
      <c r="AP573" s="212"/>
      <c r="AQ573" s="212"/>
      <c r="AR573" s="212"/>
      <c r="AS573" s="212"/>
      <c r="AT573" s="212"/>
      <c r="AU573" s="273"/>
      <c r="AV573" s="148">
        <f t="shared" si="499"/>
        <v>0</v>
      </c>
      <c r="AW573" s="283" t="e">
        <f t="shared" si="500"/>
        <v>#DIV/0!</v>
      </c>
      <c r="AX573" s="148">
        <f t="shared" si="591"/>
        <v>0</v>
      </c>
      <c r="AY573" s="148">
        <f t="shared" si="592"/>
        <v>0</v>
      </c>
      <c r="AZ573" s="212"/>
      <c r="BA573" s="212"/>
      <c r="BB573" s="212"/>
      <c r="BC573" s="212"/>
      <c r="BD573" s="212"/>
      <c r="BE573" s="212"/>
      <c r="BF573" s="212"/>
      <c r="BG573" s="212"/>
      <c r="BH573" s="148">
        <f t="shared" si="593"/>
        <v>0</v>
      </c>
      <c r="BI573" s="148">
        <f t="shared" si="594"/>
        <v>0</v>
      </c>
      <c r="BJ573" s="212"/>
      <c r="BK573" s="212"/>
      <c r="BL573" s="212"/>
      <c r="BM573" s="212"/>
      <c r="BN573" s="212"/>
      <c r="BO573" s="212"/>
      <c r="BP573" s="212"/>
      <c r="BQ573" s="399"/>
      <c r="BR573" s="287"/>
      <c r="BS573" s="287"/>
      <c r="BT573" s="287"/>
      <c r="BU573" s="287"/>
      <c r="BV573" s="287"/>
      <c r="BW573" s="287"/>
      <c r="BX573" s="287"/>
      <c r="BY573" s="287"/>
    </row>
    <row r="574" spans="1:77" ht="31.5" x14ac:dyDescent="0.25">
      <c r="A574" s="18">
        <f t="shared" si="595"/>
        <v>5</v>
      </c>
      <c r="B574" s="394" t="s">
        <v>423</v>
      </c>
      <c r="C574" s="31" t="s">
        <v>381</v>
      </c>
      <c r="D574" s="284">
        <v>0.53960810000000003</v>
      </c>
      <c r="E574" s="284">
        <f t="shared" si="582"/>
        <v>0.53960799999999998</v>
      </c>
      <c r="F574" s="148">
        <f t="shared" si="583"/>
        <v>0</v>
      </c>
      <c r="G574" s="148">
        <f t="shared" si="584"/>
        <v>0.53960799999999998</v>
      </c>
      <c r="H574" s="212"/>
      <c r="I574" s="212">
        <v>0.53960799999999998</v>
      </c>
      <c r="J574" s="212"/>
      <c r="K574" s="212"/>
      <c r="L574" s="212"/>
      <c r="M574" s="212"/>
      <c r="N574" s="212"/>
      <c r="O574" s="212"/>
      <c r="P574" s="148">
        <f t="shared" si="523"/>
        <v>0</v>
      </c>
      <c r="Q574" s="148">
        <f t="shared" si="489"/>
        <v>0.53960799999999998</v>
      </c>
      <c r="R574" s="684" t="e">
        <f t="shared" si="490"/>
        <v>#DIV/0!</v>
      </c>
      <c r="S574" s="148"/>
      <c r="T574" s="148"/>
      <c r="U574" s="281"/>
      <c r="V574" s="148">
        <f t="shared" si="585"/>
        <v>0</v>
      </c>
      <c r="W574" s="148">
        <f t="shared" si="586"/>
        <v>0</v>
      </c>
      <c r="X574" s="212"/>
      <c r="Y574" s="148"/>
      <c r="Z574" s="212"/>
      <c r="AA574" s="212"/>
      <c r="AB574" s="212"/>
      <c r="AC574" s="212"/>
      <c r="AD574" s="392"/>
      <c r="AE574" s="212"/>
      <c r="AF574" s="148">
        <f t="shared" si="587"/>
        <v>0.45729500000000006</v>
      </c>
      <c r="AG574" s="148">
        <f t="shared" si="494"/>
        <v>0</v>
      </c>
      <c r="AH574" s="684" t="e">
        <f t="shared" si="495"/>
        <v>#DIV/0!</v>
      </c>
      <c r="AI574" s="695"/>
      <c r="AJ574" s="212">
        <f t="shared" si="588"/>
        <v>0</v>
      </c>
      <c r="AK574" s="425"/>
      <c r="AL574" s="148">
        <f t="shared" si="589"/>
        <v>0</v>
      </c>
      <c r="AM574" s="148">
        <f t="shared" si="590"/>
        <v>0</v>
      </c>
      <c r="AN574" s="212"/>
      <c r="AO574" s="212"/>
      <c r="AP574" s="212"/>
      <c r="AQ574" s="212"/>
      <c r="AR574" s="212"/>
      <c r="AS574" s="212"/>
      <c r="AT574" s="212"/>
      <c r="AU574" s="273"/>
      <c r="AV574" s="148">
        <f t="shared" si="499"/>
        <v>0</v>
      </c>
      <c r="AW574" s="283" t="e">
        <f t="shared" si="500"/>
        <v>#DIV/0!</v>
      </c>
      <c r="AX574" s="148">
        <f t="shared" si="591"/>
        <v>0</v>
      </c>
      <c r="AY574" s="148">
        <f t="shared" si="592"/>
        <v>0</v>
      </c>
      <c r="AZ574" s="212"/>
      <c r="BA574" s="212"/>
      <c r="BB574" s="212"/>
      <c r="BC574" s="212"/>
      <c r="BD574" s="212"/>
      <c r="BE574" s="212"/>
      <c r="BF574" s="212"/>
      <c r="BG574" s="212"/>
      <c r="BH574" s="148">
        <f t="shared" si="593"/>
        <v>0</v>
      </c>
      <c r="BI574" s="148">
        <f t="shared" si="594"/>
        <v>0</v>
      </c>
      <c r="BJ574" s="212"/>
      <c r="BK574" s="212"/>
      <c r="BL574" s="212"/>
      <c r="BM574" s="212"/>
      <c r="BN574" s="212"/>
      <c r="BO574" s="212"/>
      <c r="BP574" s="212"/>
      <c r="BQ574" s="399"/>
      <c r="BR574" s="287"/>
      <c r="BS574" s="287"/>
      <c r="BT574" s="287"/>
      <c r="BU574" s="287"/>
      <c r="BV574" s="287"/>
      <c r="BW574" s="287"/>
      <c r="BX574" s="287"/>
      <c r="BY574" s="287"/>
    </row>
    <row r="575" spans="1:77" ht="31.5" x14ac:dyDescent="0.25">
      <c r="A575" s="18">
        <f t="shared" si="595"/>
        <v>6</v>
      </c>
      <c r="B575" s="394" t="s">
        <v>424</v>
      </c>
      <c r="C575" s="31" t="s">
        <v>381</v>
      </c>
      <c r="D575" s="284">
        <v>0.53960810000000003</v>
      </c>
      <c r="E575" s="284">
        <f t="shared" si="582"/>
        <v>0.53960799999999998</v>
      </c>
      <c r="F575" s="148">
        <f t="shared" si="583"/>
        <v>0</v>
      </c>
      <c r="G575" s="148">
        <f t="shared" si="584"/>
        <v>0.53960799999999998</v>
      </c>
      <c r="H575" s="212"/>
      <c r="I575" s="212">
        <v>0.53960799999999998</v>
      </c>
      <c r="J575" s="212"/>
      <c r="K575" s="212"/>
      <c r="L575" s="212"/>
      <c r="M575" s="212"/>
      <c r="N575" s="212"/>
      <c r="O575" s="212"/>
      <c r="P575" s="148">
        <f t="shared" si="523"/>
        <v>0</v>
      </c>
      <c r="Q575" s="148">
        <f t="shared" si="489"/>
        <v>0.53960799999999998</v>
      </c>
      <c r="R575" s="684" t="e">
        <f t="shared" si="490"/>
        <v>#DIV/0!</v>
      </c>
      <c r="S575" s="148"/>
      <c r="T575" s="148"/>
      <c r="U575" s="281"/>
      <c r="V575" s="148">
        <f t="shared" si="585"/>
        <v>0</v>
      </c>
      <c r="W575" s="148">
        <f t="shared" si="586"/>
        <v>0</v>
      </c>
      <c r="X575" s="212"/>
      <c r="Y575" s="148"/>
      <c r="Z575" s="212"/>
      <c r="AA575" s="212"/>
      <c r="AB575" s="212"/>
      <c r="AC575" s="212"/>
      <c r="AD575" s="392"/>
      <c r="AE575" s="212"/>
      <c r="AF575" s="148">
        <f t="shared" si="587"/>
        <v>0.45729500000000006</v>
      </c>
      <c r="AG575" s="148">
        <f t="shared" si="494"/>
        <v>0</v>
      </c>
      <c r="AH575" s="684" t="e">
        <f t="shared" si="495"/>
        <v>#DIV/0!</v>
      </c>
      <c r="AI575" s="695"/>
      <c r="AJ575" s="212">
        <f t="shared" si="588"/>
        <v>0</v>
      </c>
      <c r="AK575" s="425"/>
      <c r="AL575" s="148">
        <f t="shared" si="589"/>
        <v>0</v>
      </c>
      <c r="AM575" s="148">
        <f t="shared" si="590"/>
        <v>0</v>
      </c>
      <c r="AN575" s="212"/>
      <c r="AO575" s="212"/>
      <c r="AP575" s="212"/>
      <c r="AQ575" s="212"/>
      <c r="AR575" s="212"/>
      <c r="AS575" s="212"/>
      <c r="AT575" s="212"/>
      <c r="AU575" s="273"/>
      <c r="AV575" s="148">
        <f t="shared" si="499"/>
        <v>0</v>
      </c>
      <c r="AW575" s="283" t="e">
        <f t="shared" si="500"/>
        <v>#DIV/0!</v>
      </c>
      <c r="AX575" s="148">
        <f t="shared" si="591"/>
        <v>0</v>
      </c>
      <c r="AY575" s="148">
        <f t="shared" si="592"/>
        <v>0</v>
      </c>
      <c r="AZ575" s="212"/>
      <c r="BA575" s="212"/>
      <c r="BB575" s="212"/>
      <c r="BC575" s="212"/>
      <c r="BD575" s="212"/>
      <c r="BE575" s="212"/>
      <c r="BF575" s="212"/>
      <c r="BG575" s="212"/>
      <c r="BH575" s="148">
        <f t="shared" si="593"/>
        <v>0</v>
      </c>
      <c r="BI575" s="148">
        <f t="shared" si="594"/>
        <v>0</v>
      </c>
      <c r="BJ575" s="212"/>
      <c r="BK575" s="212"/>
      <c r="BL575" s="212"/>
      <c r="BM575" s="212"/>
      <c r="BN575" s="212"/>
      <c r="BO575" s="212"/>
      <c r="BP575" s="212"/>
      <c r="BQ575" s="399"/>
      <c r="BR575" s="287"/>
      <c r="BS575" s="287"/>
      <c r="BT575" s="287"/>
      <c r="BU575" s="287"/>
      <c r="BV575" s="287"/>
      <c r="BW575" s="287"/>
      <c r="BX575" s="287"/>
      <c r="BY575" s="287"/>
    </row>
    <row r="576" spans="1:77" ht="31.5" x14ac:dyDescent="0.25">
      <c r="A576" s="18">
        <f t="shared" si="595"/>
        <v>7</v>
      </c>
      <c r="B576" s="394" t="s">
        <v>483</v>
      </c>
      <c r="C576" s="31" t="s">
        <v>381</v>
      </c>
      <c r="D576" s="284">
        <v>0.82194316000000001</v>
      </c>
      <c r="E576" s="284">
        <f t="shared" si="582"/>
        <v>0.82194400000000001</v>
      </c>
      <c r="F576" s="148">
        <f t="shared" si="583"/>
        <v>0</v>
      </c>
      <c r="G576" s="148">
        <f t="shared" si="584"/>
        <v>0.82194400000000001</v>
      </c>
      <c r="H576" s="212"/>
      <c r="I576" s="212">
        <v>0.82194400000000001</v>
      </c>
      <c r="J576" s="212"/>
      <c r="K576" s="212"/>
      <c r="L576" s="212"/>
      <c r="M576" s="212"/>
      <c r="N576" s="212"/>
      <c r="O576" s="212"/>
      <c r="P576" s="148">
        <f t="shared" si="523"/>
        <v>0</v>
      </c>
      <c r="Q576" s="148">
        <f t="shared" si="489"/>
        <v>0.82194400000000001</v>
      </c>
      <c r="R576" s="684" t="e">
        <f t="shared" si="490"/>
        <v>#DIV/0!</v>
      </c>
      <c r="S576" s="148"/>
      <c r="T576" s="148"/>
      <c r="U576" s="281"/>
      <c r="V576" s="148">
        <f t="shared" si="585"/>
        <v>0</v>
      </c>
      <c r="W576" s="148">
        <f t="shared" si="586"/>
        <v>0</v>
      </c>
      <c r="X576" s="212"/>
      <c r="Y576" s="148"/>
      <c r="Z576" s="212"/>
      <c r="AA576" s="212"/>
      <c r="AB576" s="212"/>
      <c r="AC576" s="212"/>
      <c r="AD576" s="392"/>
      <c r="AE576" s="212"/>
      <c r="AF576" s="148">
        <f t="shared" si="587"/>
        <v>0.69656200000000001</v>
      </c>
      <c r="AG576" s="148">
        <f t="shared" si="494"/>
        <v>0</v>
      </c>
      <c r="AH576" s="684" t="e">
        <f t="shared" si="495"/>
        <v>#DIV/0!</v>
      </c>
      <c r="AI576" s="695"/>
      <c r="AJ576" s="212">
        <f t="shared" si="588"/>
        <v>0</v>
      </c>
      <c r="AK576" s="425"/>
      <c r="AL576" s="148">
        <f t="shared" si="589"/>
        <v>0</v>
      </c>
      <c r="AM576" s="148">
        <f t="shared" si="590"/>
        <v>0</v>
      </c>
      <c r="AN576" s="212"/>
      <c r="AO576" s="212"/>
      <c r="AP576" s="212"/>
      <c r="AQ576" s="212"/>
      <c r="AR576" s="212"/>
      <c r="AS576" s="212"/>
      <c r="AT576" s="212"/>
      <c r="AU576" s="273"/>
      <c r="AV576" s="148">
        <f t="shared" si="499"/>
        <v>0</v>
      </c>
      <c r="AW576" s="283" t="e">
        <f t="shared" si="500"/>
        <v>#DIV/0!</v>
      </c>
      <c r="AX576" s="148">
        <f t="shared" si="591"/>
        <v>0</v>
      </c>
      <c r="AY576" s="148">
        <f t="shared" si="592"/>
        <v>0</v>
      </c>
      <c r="AZ576" s="212"/>
      <c r="BA576" s="212"/>
      <c r="BB576" s="212"/>
      <c r="BC576" s="212"/>
      <c r="BD576" s="212"/>
      <c r="BE576" s="212"/>
      <c r="BF576" s="212"/>
      <c r="BG576" s="212"/>
      <c r="BH576" s="148">
        <f t="shared" si="593"/>
        <v>0</v>
      </c>
      <c r="BI576" s="148">
        <f t="shared" si="594"/>
        <v>0</v>
      </c>
      <c r="BJ576" s="212"/>
      <c r="BK576" s="212"/>
      <c r="BL576" s="212"/>
      <c r="BM576" s="212"/>
      <c r="BN576" s="212"/>
      <c r="BO576" s="212"/>
      <c r="BP576" s="212"/>
      <c r="BQ576" s="399"/>
      <c r="BR576" s="287"/>
      <c r="BS576" s="287"/>
      <c r="BT576" s="287"/>
      <c r="BU576" s="287"/>
      <c r="BV576" s="287"/>
      <c r="BW576" s="287"/>
      <c r="BX576" s="287"/>
      <c r="BY576" s="287"/>
    </row>
    <row r="577" spans="1:77" ht="31.5" x14ac:dyDescent="0.25">
      <c r="A577" s="18">
        <f t="shared" si="595"/>
        <v>8</v>
      </c>
      <c r="B577" s="394" t="s">
        <v>425</v>
      </c>
      <c r="C577" s="31" t="s">
        <v>381</v>
      </c>
      <c r="D577" s="284">
        <v>0.33917801999999997</v>
      </c>
      <c r="E577" s="284">
        <f t="shared" si="582"/>
        <v>0.33917799999999998</v>
      </c>
      <c r="F577" s="148">
        <f t="shared" si="583"/>
        <v>0</v>
      </c>
      <c r="G577" s="148">
        <f t="shared" si="584"/>
        <v>0.33917799999999998</v>
      </c>
      <c r="H577" s="212"/>
      <c r="I577" s="212">
        <v>0.33917799999999998</v>
      </c>
      <c r="J577" s="212"/>
      <c r="K577" s="212"/>
      <c r="L577" s="212"/>
      <c r="M577" s="212"/>
      <c r="N577" s="212"/>
      <c r="O577" s="212"/>
      <c r="P577" s="148">
        <f t="shared" si="523"/>
        <v>0</v>
      </c>
      <c r="Q577" s="148">
        <f t="shared" si="489"/>
        <v>0.33917799999999998</v>
      </c>
      <c r="R577" s="684" t="e">
        <f t="shared" si="490"/>
        <v>#DIV/0!</v>
      </c>
      <c r="S577" s="148"/>
      <c r="T577" s="148"/>
      <c r="U577" s="281"/>
      <c r="V577" s="148">
        <f t="shared" si="585"/>
        <v>0</v>
      </c>
      <c r="W577" s="148">
        <f t="shared" si="586"/>
        <v>0</v>
      </c>
      <c r="X577" s="212"/>
      <c r="Y577" s="148"/>
      <c r="Z577" s="212"/>
      <c r="AA577" s="212"/>
      <c r="AB577" s="212"/>
      <c r="AC577" s="212"/>
      <c r="AD577" s="392"/>
      <c r="AE577" s="212"/>
      <c r="AF577" s="148">
        <f t="shared" si="587"/>
        <v>0.287439</v>
      </c>
      <c r="AG577" s="148">
        <f t="shared" si="494"/>
        <v>0</v>
      </c>
      <c r="AH577" s="684" t="e">
        <f t="shared" si="495"/>
        <v>#DIV/0!</v>
      </c>
      <c r="AI577" s="695"/>
      <c r="AJ577" s="212">
        <f t="shared" si="588"/>
        <v>0</v>
      </c>
      <c r="AK577" s="425"/>
      <c r="AL577" s="148">
        <f t="shared" si="589"/>
        <v>0</v>
      </c>
      <c r="AM577" s="148">
        <f t="shared" si="590"/>
        <v>0</v>
      </c>
      <c r="AN577" s="212"/>
      <c r="AO577" s="212"/>
      <c r="AP577" s="212"/>
      <c r="AQ577" s="212"/>
      <c r="AR577" s="212"/>
      <c r="AS577" s="212"/>
      <c r="AT577" s="212"/>
      <c r="AU577" s="273"/>
      <c r="AV577" s="148">
        <f t="shared" si="499"/>
        <v>0</v>
      </c>
      <c r="AW577" s="283" t="e">
        <f t="shared" si="500"/>
        <v>#DIV/0!</v>
      </c>
      <c r="AX577" s="148">
        <f t="shared" si="591"/>
        <v>0</v>
      </c>
      <c r="AY577" s="148">
        <f t="shared" si="592"/>
        <v>0</v>
      </c>
      <c r="AZ577" s="212"/>
      <c r="BA577" s="212"/>
      <c r="BB577" s="212"/>
      <c r="BC577" s="212"/>
      <c r="BD577" s="212"/>
      <c r="BE577" s="212"/>
      <c r="BF577" s="212"/>
      <c r="BG577" s="212"/>
      <c r="BH577" s="148">
        <f t="shared" si="593"/>
        <v>0</v>
      </c>
      <c r="BI577" s="148">
        <f t="shared" si="594"/>
        <v>0</v>
      </c>
      <c r="BJ577" s="212"/>
      <c r="BK577" s="212"/>
      <c r="BL577" s="212"/>
      <c r="BM577" s="212"/>
      <c r="BN577" s="212"/>
      <c r="BO577" s="212"/>
      <c r="BP577" s="212"/>
      <c r="BQ577" s="399"/>
      <c r="BR577" s="287"/>
      <c r="BS577" s="287"/>
      <c r="BT577" s="287"/>
      <c r="BU577" s="287"/>
      <c r="BV577" s="287"/>
      <c r="BW577" s="287"/>
      <c r="BX577" s="287"/>
      <c r="BY577" s="287"/>
    </row>
    <row r="578" spans="1:77" ht="31.5" x14ac:dyDescent="0.25">
      <c r="A578" s="18">
        <f t="shared" si="595"/>
        <v>9</v>
      </c>
      <c r="B578" s="394" t="s">
        <v>426</v>
      </c>
      <c r="C578" s="31" t="s">
        <v>381</v>
      </c>
      <c r="D578" s="284">
        <v>0.39338721999999998</v>
      </c>
      <c r="E578" s="284">
        <f t="shared" si="582"/>
        <v>0.39338699999999999</v>
      </c>
      <c r="F578" s="148">
        <f t="shared" si="583"/>
        <v>0</v>
      </c>
      <c r="G578" s="148">
        <f t="shared" si="584"/>
        <v>0.39338699999999999</v>
      </c>
      <c r="H578" s="212"/>
      <c r="I578" s="212">
        <v>0.39338699999999999</v>
      </c>
      <c r="J578" s="212"/>
      <c r="K578" s="212"/>
      <c r="L578" s="212"/>
      <c r="M578" s="212"/>
      <c r="N578" s="212"/>
      <c r="O578" s="212"/>
      <c r="P578" s="148">
        <f t="shared" si="523"/>
        <v>0</v>
      </c>
      <c r="Q578" s="148">
        <f t="shared" si="489"/>
        <v>0.39338699999999999</v>
      </c>
      <c r="R578" s="684" t="e">
        <f t="shared" si="490"/>
        <v>#DIV/0!</v>
      </c>
      <c r="S578" s="148"/>
      <c r="T578" s="148"/>
      <c r="U578" s="281"/>
      <c r="V578" s="148">
        <f t="shared" si="585"/>
        <v>0</v>
      </c>
      <c r="W578" s="148">
        <f t="shared" si="586"/>
        <v>0</v>
      </c>
      <c r="X578" s="212"/>
      <c r="Y578" s="148"/>
      <c r="Z578" s="212"/>
      <c r="AA578" s="212"/>
      <c r="AB578" s="212"/>
      <c r="AC578" s="212"/>
      <c r="AD578" s="392"/>
      <c r="AE578" s="212"/>
      <c r="AF578" s="148">
        <f t="shared" si="587"/>
        <v>0.33337899999999998</v>
      </c>
      <c r="AG578" s="148">
        <f t="shared" si="494"/>
        <v>0</v>
      </c>
      <c r="AH578" s="684" t="e">
        <f t="shared" si="495"/>
        <v>#DIV/0!</v>
      </c>
      <c r="AI578" s="695"/>
      <c r="AJ578" s="212">
        <f t="shared" si="588"/>
        <v>0</v>
      </c>
      <c r="AK578" s="425"/>
      <c r="AL578" s="148">
        <f t="shared" si="589"/>
        <v>0</v>
      </c>
      <c r="AM578" s="148">
        <f t="shared" si="590"/>
        <v>0</v>
      </c>
      <c r="AN578" s="212"/>
      <c r="AO578" s="212"/>
      <c r="AP578" s="212"/>
      <c r="AQ578" s="212"/>
      <c r="AR578" s="212"/>
      <c r="AS578" s="212"/>
      <c r="AT578" s="212"/>
      <c r="AU578" s="273"/>
      <c r="AV578" s="148">
        <f t="shared" si="499"/>
        <v>0</v>
      </c>
      <c r="AW578" s="283" t="e">
        <f t="shared" si="500"/>
        <v>#DIV/0!</v>
      </c>
      <c r="AX578" s="148">
        <f t="shared" si="591"/>
        <v>0</v>
      </c>
      <c r="AY578" s="148">
        <f t="shared" si="592"/>
        <v>0</v>
      </c>
      <c r="AZ578" s="212"/>
      <c r="BA578" s="212"/>
      <c r="BB578" s="212"/>
      <c r="BC578" s="212"/>
      <c r="BD578" s="212"/>
      <c r="BE578" s="212"/>
      <c r="BF578" s="212"/>
      <c r="BG578" s="212"/>
      <c r="BH578" s="148">
        <f t="shared" si="593"/>
        <v>0</v>
      </c>
      <c r="BI578" s="148">
        <f t="shared" si="594"/>
        <v>0</v>
      </c>
      <c r="BJ578" s="212"/>
      <c r="BK578" s="212"/>
      <c r="BL578" s="212"/>
      <c r="BM578" s="212"/>
      <c r="BN578" s="212"/>
      <c r="BO578" s="212"/>
      <c r="BP578" s="212"/>
      <c r="BQ578" s="399"/>
      <c r="BR578" s="287"/>
      <c r="BS578" s="287"/>
      <c r="BT578" s="287"/>
      <c r="BU578" s="287"/>
      <c r="BV578" s="287"/>
      <c r="BW578" s="287"/>
      <c r="BX578" s="287"/>
      <c r="BY578" s="287"/>
    </row>
    <row r="579" spans="1:77" ht="31.5" x14ac:dyDescent="0.25">
      <c r="A579" s="18">
        <f t="shared" si="595"/>
        <v>10</v>
      </c>
      <c r="B579" s="394" t="s">
        <v>427</v>
      </c>
      <c r="C579" s="31" t="s">
        <v>381</v>
      </c>
      <c r="D579" s="284">
        <v>0.39250222000000001</v>
      </c>
      <c r="E579" s="284">
        <f t="shared" si="582"/>
        <v>0.39250200000000002</v>
      </c>
      <c r="F579" s="148">
        <f t="shared" si="583"/>
        <v>0</v>
      </c>
      <c r="G579" s="148">
        <f t="shared" si="584"/>
        <v>0.39250200000000002</v>
      </c>
      <c r="H579" s="212"/>
      <c r="I579" s="212">
        <v>0.39250200000000002</v>
      </c>
      <c r="J579" s="212"/>
      <c r="K579" s="212"/>
      <c r="L579" s="212"/>
      <c r="M579" s="212"/>
      <c r="N579" s="212"/>
      <c r="O579" s="212"/>
      <c r="P579" s="148">
        <f t="shared" si="523"/>
        <v>0</v>
      </c>
      <c r="Q579" s="148">
        <f t="shared" si="489"/>
        <v>0.39250200000000002</v>
      </c>
      <c r="R579" s="684" t="e">
        <f t="shared" si="490"/>
        <v>#DIV/0!</v>
      </c>
      <c r="S579" s="148"/>
      <c r="T579" s="148"/>
      <c r="U579" s="281"/>
      <c r="V579" s="148">
        <f t="shared" si="585"/>
        <v>0</v>
      </c>
      <c r="W579" s="148">
        <f t="shared" si="586"/>
        <v>0</v>
      </c>
      <c r="X579" s="212"/>
      <c r="Y579" s="148"/>
      <c r="Z579" s="212"/>
      <c r="AA579" s="212"/>
      <c r="AB579" s="212"/>
      <c r="AC579" s="212"/>
      <c r="AD579" s="392"/>
      <c r="AE579" s="212"/>
      <c r="AF579" s="148">
        <f t="shared" si="587"/>
        <v>0.33262900000000001</v>
      </c>
      <c r="AG579" s="148">
        <f t="shared" si="494"/>
        <v>0</v>
      </c>
      <c r="AH579" s="684" t="e">
        <f t="shared" si="495"/>
        <v>#DIV/0!</v>
      </c>
      <c r="AI579" s="695"/>
      <c r="AJ579" s="212">
        <f t="shared" si="588"/>
        <v>0</v>
      </c>
      <c r="AK579" s="425"/>
      <c r="AL579" s="148">
        <f t="shared" si="589"/>
        <v>0</v>
      </c>
      <c r="AM579" s="148">
        <f t="shared" si="590"/>
        <v>0</v>
      </c>
      <c r="AN579" s="212"/>
      <c r="AO579" s="212"/>
      <c r="AP579" s="212"/>
      <c r="AQ579" s="212"/>
      <c r="AR579" s="212"/>
      <c r="AS579" s="212"/>
      <c r="AT579" s="212"/>
      <c r="AU579" s="273"/>
      <c r="AV579" s="148">
        <f t="shared" si="499"/>
        <v>0</v>
      </c>
      <c r="AW579" s="283" t="e">
        <f t="shared" si="500"/>
        <v>#DIV/0!</v>
      </c>
      <c r="AX579" s="148">
        <f t="shared" si="591"/>
        <v>0</v>
      </c>
      <c r="AY579" s="148">
        <f t="shared" si="592"/>
        <v>0</v>
      </c>
      <c r="AZ579" s="212"/>
      <c r="BA579" s="212"/>
      <c r="BB579" s="212"/>
      <c r="BC579" s="212"/>
      <c r="BD579" s="212"/>
      <c r="BE579" s="212"/>
      <c r="BF579" s="212"/>
      <c r="BG579" s="212"/>
      <c r="BH579" s="148">
        <f t="shared" si="593"/>
        <v>0</v>
      </c>
      <c r="BI579" s="148">
        <f t="shared" si="594"/>
        <v>0</v>
      </c>
      <c r="BJ579" s="212"/>
      <c r="BK579" s="212"/>
      <c r="BL579" s="212"/>
      <c r="BM579" s="212"/>
      <c r="BN579" s="212"/>
      <c r="BO579" s="212"/>
      <c r="BP579" s="212"/>
      <c r="BQ579" s="399"/>
      <c r="BR579" s="287"/>
      <c r="BS579" s="287"/>
      <c r="BT579" s="287"/>
      <c r="BU579" s="287"/>
      <c r="BV579" s="287"/>
      <c r="BW579" s="287"/>
      <c r="BX579" s="287"/>
      <c r="BY579" s="287"/>
    </row>
    <row r="580" spans="1:77" ht="31.5" x14ac:dyDescent="0.25">
      <c r="A580" s="18">
        <f t="shared" si="595"/>
        <v>11</v>
      </c>
      <c r="B580" s="394" t="s">
        <v>484</v>
      </c>
      <c r="C580" s="31" t="s">
        <v>381</v>
      </c>
      <c r="D580" s="284">
        <v>0.53960810000000003</v>
      </c>
      <c r="E580" s="284">
        <f t="shared" si="582"/>
        <v>0.53960799999999998</v>
      </c>
      <c r="F580" s="148">
        <f t="shared" si="583"/>
        <v>0</v>
      </c>
      <c r="G580" s="148">
        <f t="shared" si="584"/>
        <v>0.53960799999999998</v>
      </c>
      <c r="H580" s="212"/>
      <c r="I580" s="212">
        <v>0.53960799999999998</v>
      </c>
      <c r="J580" s="212"/>
      <c r="K580" s="212"/>
      <c r="L580" s="212"/>
      <c r="M580" s="212"/>
      <c r="N580" s="212"/>
      <c r="O580" s="212"/>
      <c r="P580" s="148">
        <f t="shared" si="523"/>
        <v>0</v>
      </c>
      <c r="Q580" s="148">
        <f t="shared" si="489"/>
        <v>0.53960799999999998</v>
      </c>
      <c r="R580" s="684" t="e">
        <f t="shared" si="490"/>
        <v>#DIV/0!</v>
      </c>
      <c r="S580" s="148"/>
      <c r="T580" s="148"/>
      <c r="U580" s="281"/>
      <c r="V580" s="148">
        <f t="shared" si="585"/>
        <v>0</v>
      </c>
      <c r="W580" s="148">
        <f t="shared" si="586"/>
        <v>0</v>
      </c>
      <c r="X580" s="212"/>
      <c r="Y580" s="148"/>
      <c r="Z580" s="212"/>
      <c r="AA580" s="212"/>
      <c r="AB580" s="212"/>
      <c r="AC580" s="212"/>
      <c r="AD580" s="392"/>
      <c r="AE580" s="212"/>
      <c r="AF580" s="148">
        <f t="shared" si="587"/>
        <v>0.45729500000000006</v>
      </c>
      <c r="AG580" s="148">
        <f t="shared" si="494"/>
        <v>0</v>
      </c>
      <c r="AH580" s="684" t="e">
        <f t="shared" si="495"/>
        <v>#DIV/0!</v>
      </c>
      <c r="AI580" s="695"/>
      <c r="AJ580" s="212">
        <f t="shared" si="588"/>
        <v>0</v>
      </c>
      <c r="AK580" s="425"/>
      <c r="AL580" s="148">
        <f t="shared" si="589"/>
        <v>0</v>
      </c>
      <c r="AM580" s="148">
        <f t="shared" si="590"/>
        <v>0</v>
      </c>
      <c r="AN580" s="212"/>
      <c r="AO580" s="212"/>
      <c r="AP580" s="212"/>
      <c r="AQ580" s="212"/>
      <c r="AR580" s="212"/>
      <c r="AS580" s="212"/>
      <c r="AT580" s="212"/>
      <c r="AU580" s="273"/>
      <c r="AV580" s="148">
        <f t="shared" si="499"/>
        <v>0</v>
      </c>
      <c r="AW580" s="283" t="e">
        <f t="shared" si="500"/>
        <v>#DIV/0!</v>
      </c>
      <c r="AX580" s="148">
        <f t="shared" si="591"/>
        <v>0</v>
      </c>
      <c r="AY580" s="148">
        <f t="shared" si="592"/>
        <v>0</v>
      </c>
      <c r="AZ580" s="212"/>
      <c r="BA580" s="212"/>
      <c r="BB580" s="212"/>
      <c r="BC580" s="212"/>
      <c r="BD580" s="212"/>
      <c r="BE580" s="212"/>
      <c r="BF580" s="212"/>
      <c r="BG580" s="212"/>
      <c r="BH580" s="148">
        <f t="shared" si="593"/>
        <v>0</v>
      </c>
      <c r="BI580" s="148">
        <f t="shared" si="594"/>
        <v>0</v>
      </c>
      <c r="BJ580" s="212"/>
      <c r="BK580" s="212"/>
      <c r="BL580" s="212"/>
      <c r="BM580" s="212"/>
      <c r="BN580" s="212"/>
      <c r="BO580" s="212"/>
      <c r="BP580" s="212"/>
      <c r="BQ580" s="399"/>
      <c r="BR580" s="287"/>
      <c r="BS580" s="287"/>
      <c r="BT580" s="287"/>
      <c r="BU580" s="287"/>
      <c r="BV580" s="287"/>
      <c r="BW580" s="287"/>
      <c r="BX580" s="287"/>
      <c r="BY580" s="287"/>
    </row>
    <row r="581" spans="1:77" ht="31.5" x14ac:dyDescent="0.25">
      <c r="A581" s="18">
        <f t="shared" si="595"/>
        <v>12</v>
      </c>
      <c r="B581" s="394" t="s">
        <v>428</v>
      </c>
      <c r="C581" s="31" t="s">
        <v>381</v>
      </c>
      <c r="D581" s="284">
        <v>0.39250222000000001</v>
      </c>
      <c r="E581" s="284">
        <f t="shared" si="582"/>
        <v>0.39250200000000002</v>
      </c>
      <c r="F581" s="148">
        <f t="shared" si="583"/>
        <v>0</v>
      </c>
      <c r="G581" s="148">
        <f t="shared" si="584"/>
        <v>0.39250200000000002</v>
      </c>
      <c r="H581" s="212"/>
      <c r="I581" s="212">
        <v>0.39250200000000002</v>
      </c>
      <c r="J581" s="212"/>
      <c r="K581" s="212"/>
      <c r="L581" s="212"/>
      <c r="M581" s="212"/>
      <c r="N581" s="212"/>
      <c r="O581" s="212"/>
      <c r="P581" s="148">
        <f t="shared" si="523"/>
        <v>0</v>
      </c>
      <c r="Q581" s="148">
        <f t="shared" si="489"/>
        <v>0.39250200000000002</v>
      </c>
      <c r="R581" s="684" t="e">
        <f t="shared" si="490"/>
        <v>#DIV/0!</v>
      </c>
      <c r="S581" s="148"/>
      <c r="T581" s="148"/>
      <c r="U581" s="281"/>
      <c r="V581" s="148">
        <f t="shared" si="585"/>
        <v>0</v>
      </c>
      <c r="W581" s="148">
        <f t="shared" si="586"/>
        <v>0</v>
      </c>
      <c r="X581" s="212"/>
      <c r="Y581" s="148"/>
      <c r="Z581" s="212"/>
      <c r="AA581" s="212"/>
      <c r="AB581" s="212"/>
      <c r="AC581" s="212"/>
      <c r="AD581" s="392"/>
      <c r="AE581" s="212"/>
      <c r="AF581" s="148">
        <f t="shared" si="587"/>
        <v>0.33262900000000001</v>
      </c>
      <c r="AG581" s="148">
        <f t="shared" si="494"/>
        <v>0</v>
      </c>
      <c r="AH581" s="684" t="e">
        <f t="shared" si="495"/>
        <v>#DIV/0!</v>
      </c>
      <c r="AI581" s="695"/>
      <c r="AJ581" s="212">
        <f t="shared" si="588"/>
        <v>0</v>
      </c>
      <c r="AK581" s="425"/>
      <c r="AL581" s="148">
        <f t="shared" si="589"/>
        <v>0</v>
      </c>
      <c r="AM581" s="148">
        <f t="shared" si="590"/>
        <v>0</v>
      </c>
      <c r="AN581" s="212"/>
      <c r="AO581" s="212"/>
      <c r="AP581" s="212"/>
      <c r="AQ581" s="212"/>
      <c r="AR581" s="212"/>
      <c r="AS581" s="212"/>
      <c r="AT581" s="212"/>
      <c r="AU581" s="273"/>
      <c r="AV581" s="148">
        <f t="shared" si="499"/>
        <v>0</v>
      </c>
      <c r="AW581" s="283" t="e">
        <f t="shared" si="500"/>
        <v>#DIV/0!</v>
      </c>
      <c r="AX581" s="148">
        <f t="shared" si="591"/>
        <v>0</v>
      </c>
      <c r="AY581" s="148">
        <f t="shared" si="592"/>
        <v>0</v>
      </c>
      <c r="AZ581" s="212"/>
      <c r="BA581" s="212"/>
      <c r="BB581" s="212"/>
      <c r="BC581" s="212"/>
      <c r="BD581" s="212"/>
      <c r="BE581" s="212"/>
      <c r="BF581" s="212"/>
      <c r="BG581" s="212"/>
      <c r="BH581" s="148">
        <f t="shared" si="593"/>
        <v>0</v>
      </c>
      <c r="BI581" s="148">
        <f t="shared" si="594"/>
        <v>0</v>
      </c>
      <c r="BJ581" s="212"/>
      <c r="BK581" s="212"/>
      <c r="BL581" s="212"/>
      <c r="BM581" s="212"/>
      <c r="BN581" s="212"/>
      <c r="BO581" s="212"/>
      <c r="BP581" s="212"/>
      <c r="BQ581" s="399"/>
      <c r="BR581" s="287"/>
      <c r="BS581" s="287"/>
      <c r="BT581" s="287"/>
      <c r="BU581" s="287"/>
      <c r="BV581" s="287"/>
      <c r="BW581" s="287"/>
      <c r="BX581" s="287"/>
      <c r="BY581" s="287"/>
    </row>
    <row r="582" spans="1:77" ht="31.5" x14ac:dyDescent="0.25">
      <c r="A582" s="18">
        <f t="shared" si="595"/>
        <v>13</v>
      </c>
      <c r="B582" s="394" t="s">
        <v>429</v>
      </c>
      <c r="C582" s="31" t="s">
        <v>381</v>
      </c>
      <c r="D582" s="284">
        <v>0.53981459999999992</v>
      </c>
      <c r="E582" s="284">
        <f t="shared" si="582"/>
        <v>0.53981500000000004</v>
      </c>
      <c r="F582" s="148">
        <f t="shared" si="583"/>
        <v>0</v>
      </c>
      <c r="G582" s="148">
        <f t="shared" si="584"/>
        <v>0.53981500000000004</v>
      </c>
      <c r="H582" s="212"/>
      <c r="I582" s="212">
        <v>0.53981500000000004</v>
      </c>
      <c r="J582" s="212"/>
      <c r="K582" s="212"/>
      <c r="L582" s="212"/>
      <c r="M582" s="212"/>
      <c r="N582" s="212"/>
      <c r="O582" s="212"/>
      <c r="P582" s="148">
        <f t="shared" si="523"/>
        <v>0</v>
      </c>
      <c r="Q582" s="148">
        <f t="shared" si="489"/>
        <v>0.53981500000000004</v>
      </c>
      <c r="R582" s="684" t="e">
        <f t="shared" si="490"/>
        <v>#DIV/0!</v>
      </c>
      <c r="S582" s="148"/>
      <c r="T582" s="148"/>
      <c r="U582" s="281"/>
      <c r="V582" s="148">
        <f t="shared" si="585"/>
        <v>0</v>
      </c>
      <c r="W582" s="148">
        <f t="shared" si="586"/>
        <v>0</v>
      </c>
      <c r="X582" s="212"/>
      <c r="Y582" s="148"/>
      <c r="Z582" s="212"/>
      <c r="AA582" s="212"/>
      <c r="AB582" s="212"/>
      <c r="AC582" s="212"/>
      <c r="AD582" s="392"/>
      <c r="AE582" s="212"/>
      <c r="AF582" s="148">
        <f t="shared" si="587"/>
        <v>0.45746999999999993</v>
      </c>
      <c r="AG582" s="148">
        <f t="shared" si="494"/>
        <v>0</v>
      </c>
      <c r="AH582" s="684" t="e">
        <f t="shared" si="495"/>
        <v>#DIV/0!</v>
      </c>
      <c r="AI582" s="695"/>
      <c r="AJ582" s="212">
        <f t="shared" si="588"/>
        <v>0</v>
      </c>
      <c r="AK582" s="425"/>
      <c r="AL582" s="148">
        <f t="shared" si="589"/>
        <v>0</v>
      </c>
      <c r="AM582" s="148">
        <f t="shared" si="590"/>
        <v>0</v>
      </c>
      <c r="AN582" s="212"/>
      <c r="AO582" s="212"/>
      <c r="AP582" s="212"/>
      <c r="AQ582" s="212"/>
      <c r="AR582" s="212"/>
      <c r="AS582" s="212"/>
      <c r="AT582" s="212"/>
      <c r="AU582" s="273"/>
      <c r="AV582" s="148">
        <f t="shared" si="499"/>
        <v>0</v>
      </c>
      <c r="AW582" s="283" t="e">
        <f t="shared" si="500"/>
        <v>#DIV/0!</v>
      </c>
      <c r="AX582" s="148">
        <f t="shared" si="591"/>
        <v>0</v>
      </c>
      <c r="AY582" s="148">
        <f t="shared" si="592"/>
        <v>0</v>
      </c>
      <c r="AZ582" s="212"/>
      <c r="BA582" s="212"/>
      <c r="BB582" s="212"/>
      <c r="BC582" s="212"/>
      <c r="BD582" s="212"/>
      <c r="BE582" s="212"/>
      <c r="BF582" s="212"/>
      <c r="BG582" s="212"/>
      <c r="BH582" s="148">
        <f t="shared" si="593"/>
        <v>0</v>
      </c>
      <c r="BI582" s="148">
        <f t="shared" si="594"/>
        <v>0</v>
      </c>
      <c r="BJ582" s="212"/>
      <c r="BK582" s="212"/>
      <c r="BL582" s="212"/>
      <c r="BM582" s="212"/>
      <c r="BN582" s="212"/>
      <c r="BO582" s="212"/>
      <c r="BP582" s="212"/>
      <c r="BQ582" s="399"/>
      <c r="BR582" s="287"/>
      <c r="BS582" s="287"/>
      <c r="BT582" s="287"/>
      <c r="BU582" s="287"/>
      <c r="BV582" s="287"/>
      <c r="BW582" s="287"/>
      <c r="BX582" s="287"/>
      <c r="BY582" s="287"/>
    </row>
    <row r="583" spans="1:77" ht="31.5" x14ac:dyDescent="0.25">
      <c r="A583" s="18">
        <f t="shared" si="595"/>
        <v>14</v>
      </c>
      <c r="B583" s="394" t="s">
        <v>430</v>
      </c>
      <c r="C583" s="31" t="s">
        <v>381</v>
      </c>
      <c r="D583" s="284">
        <v>0.41828757999999999</v>
      </c>
      <c r="E583" s="284">
        <f t="shared" si="582"/>
        <v>0.41828799999999999</v>
      </c>
      <c r="F583" s="148">
        <f t="shared" si="583"/>
        <v>0</v>
      </c>
      <c r="G583" s="148">
        <f t="shared" si="584"/>
        <v>0.41828799999999999</v>
      </c>
      <c r="H583" s="212"/>
      <c r="I583" s="212">
        <v>0.41828799999999999</v>
      </c>
      <c r="J583" s="212"/>
      <c r="K583" s="212"/>
      <c r="L583" s="212"/>
      <c r="M583" s="212"/>
      <c r="N583" s="212"/>
      <c r="O583" s="212"/>
      <c r="P583" s="148">
        <f t="shared" si="523"/>
        <v>0</v>
      </c>
      <c r="Q583" s="148">
        <f t="shared" si="489"/>
        <v>0.41828799999999999</v>
      </c>
      <c r="R583" s="684" t="e">
        <f t="shared" si="490"/>
        <v>#DIV/0!</v>
      </c>
      <c r="S583" s="148"/>
      <c r="T583" s="148"/>
      <c r="U583" s="281"/>
      <c r="V583" s="148">
        <f t="shared" si="585"/>
        <v>0</v>
      </c>
      <c r="W583" s="148">
        <f t="shared" si="586"/>
        <v>0</v>
      </c>
      <c r="X583" s="212"/>
      <c r="Y583" s="148"/>
      <c r="Z583" s="212"/>
      <c r="AA583" s="212"/>
      <c r="AB583" s="212"/>
      <c r="AC583" s="212"/>
      <c r="AD583" s="392"/>
      <c r="AE583" s="212"/>
      <c r="AF583" s="148">
        <f t="shared" si="587"/>
        <v>0.35448099999999999</v>
      </c>
      <c r="AG583" s="148">
        <f t="shared" si="494"/>
        <v>0</v>
      </c>
      <c r="AH583" s="684" t="e">
        <f t="shared" si="495"/>
        <v>#DIV/0!</v>
      </c>
      <c r="AI583" s="695"/>
      <c r="AJ583" s="212">
        <f t="shared" si="588"/>
        <v>0</v>
      </c>
      <c r="AK583" s="425"/>
      <c r="AL583" s="148">
        <f t="shared" si="589"/>
        <v>0</v>
      </c>
      <c r="AM583" s="148">
        <f t="shared" si="590"/>
        <v>0</v>
      </c>
      <c r="AN583" s="212"/>
      <c r="AO583" s="212"/>
      <c r="AP583" s="212"/>
      <c r="AQ583" s="212"/>
      <c r="AR583" s="212"/>
      <c r="AS583" s="212"/>
      <c r="AT583" s="212"/>
      <c r="AU583" s="273"/>
      <c r="AV583" s="148">
        <f t="shared" si="499"/>
        <v>0</v>
      </c>
      <c r="AW583" s="283" t="e">
        <f t="shared" si="500"/>
        <v>#DIV/0!</v>
      </c>
      <c r="AX583" s="148">
        <f t="shared" si="591"/>
        <v>0</v>
      </c>
      <c r="AY583" s="148">
        <f t="shared" si="592"/>
        <v>0</v>
      </c>
      <c r="AZ583" s="212"/>
      <c r="BA583" s="212"/>
      <c r="BB583" s="212"/>
      <c r="BC583" s="212"/>
      <c r="BD583" s="212"/>
      <c r="BE583" s="212"/>
      <c r="BF583" s="212"/>
      <c r="BG583" s="212"/>
      <c r="BH583" s="148">
        <f t="shared" si="593"/>
        <v>0</v>
      </c>
      <c r="BI583" s="148">
        <f t="shared" si="594"/>
        <v>0</v>
      </c>
      <c r="BJ583" s="212"/>
      <c r="BK583" s="212"/>
      <c r="BL583" s="212"/>
      <c r="BM583" s="212"/>
      <c r="BN583" s="212"/>
      <c r="BO583" s="212"/>
      <c r="BP583" s="212"/>
      <c r="BQ583" s="399"/>
      <c r="BR583" s="287"/>
      <c r="BS583" s="287"/>
      <c r="BT583" s="287"/>
      <c r="BU583" s="287"/>
      <c r="BV583" s="287"/>
      <c r="BW583" s="287"/>
      <c r="BX583" s="287"/>
      <c r="BY583" s="287"/>
    </row>
    <row r="584" spans="1:77" ht="31.5" x14ac:dyDescent="0.25">
      <c r="A584" s="18">
        <f t="shared" si="595"/>
        <v>15</v>
      </c>
      <c r="B584" s="394" t="s">
        <v>431</v>
      </c>
      <c r="C584" s="31" t="s">
        <v>381</v>
      </c>
      <c r="D584" s="284">
        <v>0.39382971999999999</v>
      </c>
      <c r="E584" s="284">
        <f t="shared" si="582"/>
        <v>0.39382899999999998</v>
      </c>
      <c r="F584" s="148">
        <f t="shared" si="583"/>
        <v>0</v>
      </c>
      <c r="G584" s="148">
        <f t="shared" si="584"/>
        <v>0.39382899999999998</v>
      </c>
      <c r="H584" s="212"/>
      <c r="I584" s="212">
        <v>0.39382899999999998</v>
      </c>
      <c r="J584" s="212"/>
      <c r="K584" s="212"/>
      <c r="L584" s="212"/>
      <c r="M584" s="212"/>
      <c r="N584" s="212"/>
      <c r="O584" s="212"/>
      <c r="P584" s="148">
        <f t="shared" si="523"/>
        <v>0</v>
      </c>
      <c r="Q584" s="148">
        <f t="shared" si="489"/>
        <v>0.39382899999999998</v>
      </c>
      <c r="R584" s="684" t="e">
        <f t="shared" si="490"/>
        <v>#DIV/0!</v>
      </c>
      <c r="S584" s="148"/>
      <c r="T584" s="148"/>
      <c r="U584" s="281"/>
      <c r="V584" s="148">
        <f t="shared" si="585"/>
        <v>0</v>
      </c>
      <c r="W584" s="148">
        <f t="shared" si="586"/>
        <v>0</v>
      </c>
      <c r="X584" s="212"/>
      <c r="Y584" s="148"/>
      <c r="Z584" s="212"/>
      <c r="AA584" s="212"/>
      <c r="AB584" s="212"/>
      <c r="AC584" s="212"/>
      <c r="AD584" s="392"/>
      <c r="AE584" s="212"/>
      <c r="AF584" s="148">
        <f t="shared" si="587"/>
        <v>0.333754</v>
      </c>
      <c r="AG584" s="148">
        <f t="shared" si="494"/>
        <v>0</v>
      </c>
      <c r="AH584" s="684" t="e">
        <f t="shared" si="495"/>
        <v>#DIV/0!</v>
      </c>
      <c r="AI584" s="695"/>
      <c r="AJ584" s="212">
        <f t="shared" si="588"/>
        <v>0</v>
      </c>
      <c r="AK584" s="425"/>
      <c r="AL584" s="148">
        <f t="shared" si="589"/>
        <v>0</v>
      </c>
      <c r="AM584" s="148">
        <f t="shared" si="590"/>
        <v>0</v>
      </c>
      <c r="AN584" s="212"/>
      <c r="AO584" s="212"/>
      <c r="AP584" s="212"/>
      <c r="AQ584" s="212"/>
      <c r="AR584" s="212"/>
      <c r="AS584" s="212"/>
      <c r="AT584" s="212"/>
      <c r="AU584" s="273"/>
      <c r="AV584" s="148">
        <f t="shared" si="499"/>
        <v>0</v>
      </c>
      <c r="AW584" s="283" t="e">
        <f t="shared" si="500"/>
        <v>#DIV/0!</v>
      </c>
      <c r="AX584" s="148">
        <f t="shared" si="591"/>
        <v>0</v>
      </c>
      <c r="AY584" s="148">
        <f t="shared" si="592"/>
        <v>0</v>
      </c>
      <c r="AZ584" s="212"/>
      <c r="BA584" s="212"/>
      <c r="BB584" s="212"/>
      <c r="BC584" s="212"/>
      <c r="BD584" s="212"/>
      <c r="BE584" s="212"/>
      <c r="BF584" s="212"/>
      <c r="BG584" s="212"/>
      <c r="BH584" s="148">
        <f t="shared" si="593"/>
        <v>0</v>
      </c>
      <c r="BI584" s="148">
        <f t="shared" si="594"/>
        <v>0</v>
      </c>
      <c r="BJ584" s="212"/>
      <c r="BK584" s="212"/>
      <c r="BL584" s="212"/>
      <c r="BM584" s="212"/>
      <c r="BN584" s="212"/>
      <c r="BO584" s="212"/>
      <c r="BP584" s="212"/>
      <c r="BQ584" s="399"/>
      <c r="BR584" s="287"/>
      <c r="BS584" s="287"/>
      <c r="BT584" s="287"/>
      <c r="BU584" s="287"/>
      <c r="BV584" s="287"/>
      <c r="BW584" s="287"/>
      <c r="BX584" s="287"/>
      <c r="BY584" s="287"/>
    </row>
    <row r="585" spans="1:77" ht="31.5" x14ac:dyDescent="0.25">
      <c r="A585" s="18">
        <f t="shared" si="595"/>
        <v>16</v>
      </c>
      <c r="B585" s="394" t="s">
        <v>432</v>
      </c>
      <c r="C585" s="31" t="s">
        <v>381</v>
      </c>
      <c r="D585" s="284">
        <v>0.54140287999999992</v>
      </c>
      <c r="E585" s="284">
        <f t="shared" si="582"/>
        <v>0.54140299999999997</v>
      </c>
      <c r="F585" s="148">
        <f t="shared" si="583"/>
        <v>0</v>
      </c>
      <c r="G585" s="148">
        <f t="shared" si="584"/>
        <v>0.54140299999999997</v>
      </c>
      <c r="H585" s="212"/>
      <c r="I585" s="212">
        <v>0.54140299999999997</v>
      </c>
      <c r="J585" s="212"/>
      <c r="K585" s="212"/>
      <c r="L585" s="212"/>
      <c r="M585" s="212"/>
      <c r="N585" s="212"/>
      <c r="O585" s="212"/>
      <c r="P585" s="148">
        <f t="shared" si="523"/>
        <v>0</v>
      </c>
      <c r="Q585" s="148">
        <f t="shared" si="489"/>
        <v>0.54140299999999997</v>
      </c>
      <c r="R585" s="684" t="e">
        <f t="shared" si="490"/>
        <v>#DIV/0!</v>
      </c>
      <c r="S585" s="148"/>
      <c r="T585" s="148"/>
      <c r="U585" s="281"/>
      <c r="V585" s="148">
        <f t="shared" si="585"/>
        <v>0</v>
      </c>
      <c r="W585" s="148">
        <f t="shared" si="586"/>
        <v>0</v>
      </c>
      <c r="X585" s="212"/>
      <c r="Y585" s="148"/>
      <c r="Z585" s="212"/>
      <c r="AA585" s="212"/>
      <c r="AB585" s="212"/>
      <c r="AC585" s="212"/>
      <c r="AD585" s="392"/>
      <c r="AE585" s="212"/>
      <c r="AF585" s="148">
        <f t="shared" si="587"/>
        <v>0.45881599999999995</v>
      </c>
      <c r="AG585" s="148">
        <f t="shared" si="494"/>
        <v>0</v>
      </c>
      <c r="AH585" s="684" t="e">
        <f t="shared" si="495"/>
        <v>#DIV/0!</v>
      </c>
      <c r="AI585" s="695"/>
      <c r="AJ585" s="212">
        <f t="shared" si="588"/>
        <v>0</v>
      </c>
      <c r="AK585" s="425"/>
      <c r="AL585" s="148">
        <f t="shared" si="589"/>
        <v>0</v>
      </c>
      <c r="AM585" s="148">
        <f t="shared" si="590"/>
        <v>0</v>
      </c>
      <c r="AN585" s="212"/>
      <c r="AO585" s="212"/>
      <c r="AP585" s="212"/>
      <c r="AQ585" s="212"/>
      <c r="AR585" s="212"/>
      <c r="AS585" s="212"/>
      <c r="AT585" s="212"/>
      <c r="AU585" s="273"/>
      <c r="AV585" s="148">
        <f t="shared" si="499"/>
        <v>0</v>
      </c>
      <c r="AW585" s="283" t="e">
        <f t="shared" si="500"/>
        <v>#DIV/0!</v>
      </c>
      <c r="AX585" s="148">
        <f t="shared" si="591"/>
        <v>0</v>
      </c>
      <c r="AY585" s="148">
        <f t="shared" si="592"/>
        <v>0</v>
      </c>
      <c r="AZ585" s="212"/>
      <c r="BA585" s="212"/>
      <c r="BB585" s="212"/>
      <c r="BC585" s="212"/>
      <c r="BD585" s="212"/>
      <c r="BE585" s="212"/>
      <c r="BF585" s="212"/>
      <c r="BG585" s="212"/>
      <c r="BH585" s="148">
        <f t="shared" si="593"/>
        <v>0</v>
      </c>
      <c r="BI585" s="148">
        <f t="shared" si="594"/>
        <v>0</v>
      </c>
      <c r="BJ585" s="212"/>
      <c r="BK585" s="212"/>
      <c r="BL585" s="212"/>
      <c r="BM585" s="212"/>
      <c r="BN585" s="212"/>
      <c r="BO585" s="212"/>
      <c r="BP585" s="212"/>
      <c r="BQ585" s="399"/>
      <c r="BR585" s="287"/>
      <c r="BS585" s="287"/>
      <c r="BT585" s="287"/>
      <c r="BU585" s="287"/>
      <c r="BV585" s="287"/>
      <c r="BW585" s="287"/>
      <c r="BX585" s="287"/>
      <c r="BY585" s="287"/>
    </row>
    <row r="586" spans="1:77" s="21" customFormat="1" x14ac:dyDescent="0.25">
      <c r="A586" s="520">
        <v>6</v>
      </c>
      <c r="B586" s="433" t="s">
        <v>131</v>
      </c>
      <c r="C586" s="434"/>
      <c r="D586" s="423"/>
      <c r="E586" s="423"/>
      <c r="F586" s="423">
        <f t="shared" ref="F586:F597" si="596">H586+J586+L586+N586</f>
        <v>0</v>
      </c>
      <c r="G586" s="423">
        <f t="shared" ref="G586:G597" si="597">I586+K586+M586+O586</f>
        <v>0</v>
      </c>
      <c r="H586" s="423"/>
      <c r="I586" s="423"/>
      <c r="J586" s="423"/>
      <c r="K586" s="423"/>
      <c r="L586" s="423"/>
      <c r="M586" s="423"/>
      <c r="N586" s="423"/>
      <c r="O586" s="423"/>
      <c r="P586" s="423">
        <f t="shared" ref="P586:P597" si="598">E586-G586</f>
        <v>0</v>
      </c>
      <c r="Q586" s="423">
        <f t="shared" si="489"/>
        <v>0</v>
      </c>
      <c r="R586" s="685" t="e">
        <f t="shared" si="490"/>
        <v>#DIV/0!</v>
      </c>
      <c r="S586" s="423"/>
      <c r="T586" s="423"/>
      <c r="U586" s="423"/>
      <c r="V586" s="423">
        <f t="shared" ref="V586:V597" si="599">X586+Z586+AB586+AD586</f>
        <v>0</v>
      </c>
      <c r="W586" s="423">
        <f t="shared" ref="W586:W597" si="600">Y586+AA586+AC586+AE586</f>
        <v>0</v>
      </c>
      <c r="X586" s="423"/>
      <c r="Y586" s="423"/>
      <c r="Z586" s="423"/>
      <c r="AA586" s="423"/>
      <c r="AB586" s="423"/>
      <c r="AC586" s="423"/>
      <c r="AD586" s="423"/>
      <c r="AE586" s="423"/>
      <c r="AF586" s="423">
        <f t="shared" ref="AF586:AF597" si="601">D586/1.18-U586-W586</f>
        <v>0</v>
      </c>
      <c r="AG586" s="423">
        <f t="shared" si="494"/>
        <v>0</v>
      </c>
      <c r="AH586" s="690" t="e">
        <f t="shared" si="495"/>
        <v>#DIV/0!</v>
      </c>
      <c r="AI586" s="702"/>
      <c r="AJ586" s="423">
        <f t="shared" ref="AJ586:AJ597" si="602">U586+W586-AM586</f>
        <v>0</v>
      </c>
      <c r="AK586" s="600"/>
      <c r="AL586" s="192">
        <f t="shared" ref="AL586:AL597" si="603">AN586+AP586+AR586+AT586</f>
        <v>0</v>
      </c>
      <c r="AM586" s="192">
        <f t="shared" ref="AM586:AM597" si="604">AO586+AQ586+AS586+AU586</f>
        <v>0</v>
      </c>
      <c r="AN586" s="423"/>
      <c r="AO586" s="423"/>
      <c r="AP586" s="423"/>
      <c r="AQ586" s="423"/>
      <c r="AR586" s="423"/>
      <c r="AS586" s="423"/>
      <c r="AT586" s="423"/>
      <c r="AU586" s="423"/>
      <c r="AV586" s="192">
        <f t="shared" si="499"/>
        <v>0</v>
      </c>
      <c r="AW586" s="599" t="e">
        <f t="shared" si="500"/>
        <v>#DIV/0!</v>
      </c>
      <c r="AX586" s="192">
        <f t="shared" ref="AX586:AX597" si="605">AZ586+BB586+BD586+BF586</f>
        <v>0</v>
      </c>
      <c r="AY586" s="192">
        <f t="shared" ref="AY586:AY597" si="606">BA586+BC586+BE586+BG586</f>
        <v>0</v>
      </c>
      <c r="AZ586" s="423"/>
      <c r="BA586" s="423"/>
      <c r="BB586" s="423"/>
      <c r="BC586" s="423"/>
      <c r="BD586" s="423"/>
      <c r="BE586" s="423"/>
      <c r="BF586" s="423">
        <v>0</v>
      </c>
      <c r="BG586" s="423"/>
      <c r="BH586" s="192">
        <f t="shared" ref="BH586:BH597" si="607">BJ586+BL586+BN586+BP586</f>
        <v>0</v>
      </c>
      <c r="BI586" s="192">
        <f t="shared" ref="BI586:BI597" si="608">BK586+BM586+BO586+BQ586</f>
        <v>0</v>
      </c>
      <c r="BJ586" s="423"/>
      <c r="BK586" s="423"/>
      <c r="BL586" s="423"/>
      <c r="BM586" s="423"/>
      <c r="BN586" s="423"/>
      <c r="BO586" s="423"/>
      <c r="BP586" s="423"/>
      <c r="BQ586" s="609"/>
      <c r="BR586" s="287"/>
      <c r="BS586" s="287"/>
      <c r="BT586" s="287"/>
      <c r="BU586" s="287"/>
      <c r="BV586" s="287"/>
      <c r="BW586" s="287"/>
      <c r="BX586" s="287"/>
      <c r="BY586" s="287"/>
    </row>
    <row r="587" spans="1:77" s="21" customFormat="1" hidden="1" x14ac:dyDescent="0.25">
      <c r="A587" s="54"/>
      <c r="B587" s="465"/>
      <c r="C587" s="466"/>
      <c r="D587" s="467"/>
      <c r="E587" s="467"/>
      <c r="F587" s="468">
        <f t="shared" si="596"/>
        <v>0</v>
      </c>
      <c r="G587" s="468">
        <f t="shared" si="597"/>
        <v>0</v>
      </c>
      <c r="H587" s="200"/>
      <c r="I587" s="200"/>
      <c r="J587" s="200"/>
      <c r="K587" s="200"/>
      <c r="L587" s="200"/>
      <c r="M587" s="200"/>
      <c r="N587" s="200"/>
      <c r="O587" s="200"/>
      <c r="P587" s="186">
        <f t="shared" si="598"/>
        <v>0</v>
      </c>
      <c r="Q587" s="186">
        <f t="shared" si="489"/>
        <v>0</v>
      </c>
      <c r="R587" s="684" t="e">
        <f t="shared" si="490"/>
        <v>#DIV/0!</v>
      </c>
      <c r="S587" s="200"/>
      <c r="T587" s="200"/>
      <c r="U587" s="223"/>
      <c r="V587" s="186">
        <f t="shared" si="599"/>
        <v>0</v>
      </c>
      <c r="W587" s="186">
        <f t="shared" si="600"/>
        <v>0</v>
      </c>
      <c r="X587" s="200"/>
      <c r="Y587" s="200"/>
      <c r="Z587" s="200"/>
      <c r="AA587" s="200"/>
      <c r="AB587" s="200"/>
      <c r="AC587" s="200"/>
      <c r="AD587" s="200"/>
      <c r="AE587" s="200"/>
      <c r="AF587" s="186">
        <f t="shared" si="601"/>
        <v>0</v>
      </c>
      <c r="AG587" s="186">
        <f t="shared" si="494"/>
        <v>0</v>
      </c>
      <c r="AH587" s="256" t="e">
        <f t="shared" si="495"/>
        <v>#DIV/0!</v>
      </c>
      <c r="AI587" s="695"/>
      <c r="AJ587" s="207">
        <f t="shared" si="602"/>
        <v>0</v>
      </c>
      <c r="AK587" s="425"/>
      <c r="AL587" s="468">
        <f t="shared" si="603"/>
        <v>0</v>
      </c>
      <c r="AM587" s="468">
        <f t="shared" si="604"/>
        <v>0</v>
      </c>
      <c r="AN587" s="469"/>
      <c r="AO587" s="469"/>
      <c r="AP587" s="469"/>
      <c r="AQ587" s="469"/>
      <c r="AR587" s="469"/>
      <c r="AS587" s="469"/>
      <c r="AT587" s="469"/>
      <c r="AU587" s="471"/>
      <c r="AV587" s="468">
        <f t="shared" si="499"/>
        <v>0</v>
      </c>
      <c r="AW587" s="470" t="e">
        <f t="shared" si="500"/>
        <v>#DIV/0!</v>
      </c>
      <c r="AX587" s="468">
        <f t="shared" si="605"/>
        <v>0</v>
      </c>
      <c r="AY587" s="468">
        <f t="shared" si="606"/>
        <v>0</v>
      </c>
      <c r="AZ587" s="469"/>
      <c r="BA587" s="469"/>
      <c r="BB587" s="469"/>
      <c r="BC587" s="469"/>
      <c r="BD587" s="469"/>
      <c r="BE587" s="469"/>
      <c r="BF587" s="469"/>
      <c r="BG587" s="469"/>
      <c r="BH587" s="468">
        <f t="shared" si="607"/>
        <v>0</v>
      </c>
      <c r="BI587" s="468">
        <f t="shared" si="608"/>
        <v>0</v>
      </c>
      <c r="BJ587" s="469"/>
      <c r="BK587" s="469"/>
      <c r="BL587" s="469"/>
      <c r="BM587" s="469"/>
      <c r="BN587" s="469"/>
      <c r="BO587" s="469"/>
      <c r="BP587" s="469"/>
      <c r="BQ587" s="472"/>
      <c r="BR587" s="413"/>
      <c r="BS587" s="413"/>
      <c r="BT587" s="413"/>
      <c r="BU587" s="413"/>
      <c r="BV587" s="413"/>
      <c r="BW587" s="413"/>
      <c r="BX587" s="413"/>
      <c r="BY587" s="413"/>
    </row>
    <row r="588" spans="1:77" s="21" customFormat="1" ht="31.5" x14ac:dyDescent="0.25">
      <c r="A588" s="520">
        <v>7</v>
      </c>
      <c r="B588" s="433" t="s">
        <v>132</v>
      </c>
      <c r="C588" s="434"/>
      <c r="D588" s="423">
        <f>D589+D590+D592+D594+D596</f>
        <v>0</v>
      </c>
      <c r="E588" s="423">
        <f>E589+E590+E592+E594+E596</f>
        <v>0</v>
      </c>
      <c r="F588" s="423">
        <f t="shared" si="596"/>
        <v>0</v>
      </c>
      <c r="G588" s="423">
        <f t="shared" si="597"/>
        <v>0</v>
      </c>
      <c r="H588" s="423">
        <f>H589+H590+H592+H594+H596</f>
        <v>0</v>
      </c>
      <c r="I588" s="423">
        <f>I589+I590+I592+I594+I596</f>
        <v>0</v>
      </c>
      <c r="J588" s="423">
        <f>J589+J590+J592+J594+J596</f>
        <v>0</v>
      </c>
      <c r="K588" s="423">
        <f>K589+K590+K592+K594+K596</f>
        <v>0</v>
      </c>
      <c r="L588" s="423">
        <f>L589+L590+L592+L594+L596</f>
        <v>0</v>
      </c>
      <c r="M588" s="423">
        <f>M589+M590+M592+M594+M596</f>
        <v>0</v>
      </c>
      <c r="N588" s="423">
        <f>N589+N590+N592+N594+N596</f>
        <v>0</v>
      </c>
      <c r="O588" s="423">
        <f>O589+O590+O592+O594+O596</f>
        <v>0</v>
      </c>
      <c r="P588" s="423">
        <f t="shared" si="598"/>
        <v>0</v>
      </c>
      <c r="Q588" s="423">
        <f t="shared" si="489"/>
        <v>0</v>
      </c>
      <c r="R588" s="685" t="e">
        <f t="shared" si="490"/>
        <v>#DIV/0!</v>
      </c>
      <c r="S588" s="423">
        <f>S589+S590+S592+S594+S596</f>
        <v>0</v>
      </c>
      <c r="T588" s="423">
        <f>T589+T590+T592+T594+T596</f>
        <v>0</v>
      </c>
      <c r="U588" s="423">
        <f>U589+U590+U592+U594+U596</f>
        <v>0</v>
      </c>
      <c r="V588" s="423">
        <f t="shared" si="599"/>
        <v>0</v>
      </c>
      <c r="W588" s="423">
        <f t="shared" si="600"/>
        <v>0</v>
      </c>
      <c r="X588" s="423">
        <f>X589+X590+X592+X594+X596</f>
        <v>0</v>
      </c>
      <c r="Y588" s="423">
        <f>Y589+Y590+Y592+Y594+Y596</f>
        <v>0</v>
      </c>
      <c r="Z588" s="423">
        <f>Z589+Z590+Z592+Z594+Z596</f>
        <v>0</v>
      </c>
      <c r="AA588" s="423">
        <f>AA589+AA590+AA592+AA594+AA596</f>
        <v>0</v>
      </c>
      <c r="AB588" s="423">
        <f>AB589+AB590+AB592+AB594+AB596</f>
        <v>0</v>
      </c>
      <c r="AC588" s="423">
        <f>AC589+AC590+AC592+AC594+AC596</f>
        <v>0</v>
      </c>
      <c r="AD588" s="423">
        <f>AD589+AD590+AD592+AD594+AD596</f>
        <v>0</v>
      </c>
      <c r="AE588" s="423">
        <f>AE589+AE590+AE592+AE594+AE596</f>
        <v>0</v>
      </c>
      <c r="AF588" s="423">
        <f t="shared" si="601"/>
        <v>0</v>
      </c>
      <c r="AG588" s="423">
        <f t="shared" si="494"/>
        <v>0</v>
      </c>
      <c r="AH588" s="690" t="e">
        <f t="shared" si="495"/>
        <v>#DIV/0!</v>
      </c>
      <c r="AI588" s="702"/>
      <c r="AJ588" s="423">
        <f t="shared" si="602"/>
        <v>0</v>
      </c>
      <c r="AK588" s="600"/>
      <c r="AL588" s="423">
        <f t="shared" si="603"/>
        <v>0</v>
      </c>
      <c r="AM588" s="423">
        <f t="shared" si="604"/>
        <v>0</v>
      </c>
      <c r="AN588" s="423">
        <f>AN589+AN590+AN592+AN594+AN596</f>
        <v>0</v>
      </c>
      <c r="AO588" s="423">
        <f>AO589+AO590+AO592+AO594+AO596</f>
        <v>0</v>
      </c>
      <c r="AP588" s="423">
        <f>AP589+AP590+AP592+AP594+AP596</f>
        <v>0</v>
      </c>
      <c r="AQ588" s="423">
        <f>AQ589+AQ590+AQ592+AQ594+AQ596</f>
        <v>0</v>
      </c>
      <c r="AR588" s="423">
        <f>AR589+AR590+AR592+AR594+AR596</f>
        <v>0</v>
      </c>
      <c r="AS588" s="423">
        <f>AS589+AS590+AS592+AS594+AS596</f>
        <v>0</v>
      </c>
      <c r="AT588" s="423">
        <f>AT589+AT590+AT592+AT594+AT596</f>
        <v>0</v>
      </c>
      <c r="AU588" s="423">
        <f>AU589+AU590+AU592+AU594+AU596</f>
        <v>0</v>
      </c>
      <c r="AV588" s="192">
        <f t="shared" si="499"/>
        <v>0</v>
      </c>
      <c r="AW588" s="599" t="e">
        <f t="shared" si="500"/>
        <v>#DIV/0!</v>
      </c>
      <c r="AX588" s="423">
        <f t="shared" si="605"/>
        <v>0</v>
      </c>
      <c r="AY588" s="423">
        <f t="shared" si="606"/>
        <v>0</v>
      </c>
      <c r="AZ588" s="423">
        <f>AZ589+AZ590+AZ592+AZ594+AZ596</f>
        <v>0</v>
      </c>
      <c r="BA588" s="423">
        <f>BA589+BA590+BA592+BA594+BA596</f>
        <v>0</v>
      </c>
      <c r="BB588" s="423">
        <f>BB589+BB590+BB592+BB594+BB596</f>
        <v>0</v>
      </c>
      <c r="BC588" s="423">
        <f>BC589+BC590+BC592+BC594+BC596</f>
        <v>0</v>
      </c>
      <c r="BD588" s="423">
        <f>BD589+BD590+BD592+BD594+BD596</f>
        <v>0</v>
      </c>
      <c r="BE588" s="423">
        <f>BE589+BE590+BE592+BE594+BE596</f>
        <v>0</v>
      </c>
      <c r="BF588" s="423">
        <f>BF589+BF590+BF592+BF594+BF596</f>
        <v>0</v>
      </c>
      <c r="BG588" s="423">
        <f>BG589+BG590+BG592+BG594+BG596</f>
        <v>0</v>
      </c>
      <c r="BH588" s="423">
        <f t="shared" si="607"/>
        <v>0</v>
      </c>
      <c r="BI588" s="423">
        <f t="shared" si="608"/>
        <v>0</v>
      </c>
      <c r="BJ588" s="423">
        <f>BJ589+BJ590+BJ592+BJ594+BJ596</f>
        <v>0</v>
      </c>
      <c r="BK588" s="423">
        <f>BK589+BK590+BK592+BK594+BK596</f>
        <v>0</v>
      </c>
      <c r="BL588" s="423">
        <f>BL589+BL590+BL592+BL594+BL596</f>
        <v>0</v>
      </c>
      <c r="BM588" s="423">
        <f>BM589+BM590+BM592+BM594+BM596</f>
        <v>0</v>
      </c>
      <c r="BN588" s="423">
        <f>BN589+BN590+BN592+BN594+BN596</f>
        <v>0</v>
      </c>
      <c r="BO588" s="423">
        <f>BO589+BO590+BO592+BO594+BO596</f>
        <v>0</v>
      </c>
      <c r="BP588" s="423">
        <f>BP589+BP590+BP592+BP594+BP596</f>
        <v>0</v>
      </c>
      <c r="BQ588" s="423">
        <f>BQ589+BQ590+BQ592+BQ594+BQ596</f>
        <v>0</v>
      </c>
      <c r="BR588" s="287"/>
      <c r="BS588" s="287"/>
      <c r="BT588" s="287"/>
      <c r="BU588" s="287"/>
      <c r="BV588" s="287"/>
      <c r="BW588" s="287"/>
      <c r="BX588" s="287"/>
      <c r="BY588" s="287"/>
    </row>
    <row r="589" spans="1:77" s="21" customFormat="1" x14ac:dyDescent="0.25">
      <c r="A589" s="23">
        <v>1</v>
      </c>
      <c r="B589" s="436" t="s">
        <v>133</v>
      </c>
      <c r="C589" s="429"/>
      <c r="D589" s="462"/>
      <c r="E589" s="462"/>
      <c r="F589" s="462">
        <f t="shared" si="596"/>
        <v>0</v>
      </c>
      <c r="G589" s="462">
        <f t="shared" si="597"/>
        <v>0</v>
      </c>
      <c r="H589" s="200"/>
      <c r="I589" s="186"/>
      <c r="J589" s="186"/>
      <c r="K589" s="186"/>
      <c r="L589" s="186"/>
      <c r="M589" s="186"/>
      <c r="N589" s="186"/>
      <c r="O589" s="186"/>
      <c r="P589" s="186">
        <f t="shared" si="598"/>
        <v>0</v>
      </c>
      <c r="Q589" s="186">
        <f t="shared" si="489"/>
        <v>0</v>
      </c>
      <c r="R589" s="684" t="e">
        <f t="shared" si="490"/>
        <v>#DIV/0!</v>
      </c>
      <c r="S589" s="186"/>
      <c r="T589" s="186"/>
      <c r="U589" s="186"/>
      <c r="V589" s="186">
        <f t="shared" si="599"/>
        <v>0</v>
      </c>
      <c r="W589" s="186">
        <f t="shared" si="600"/>
        <v>0</v>
      </c>
      <c r="X589" s="186"/>
      <c r="Y589" s="186"/>
      <c r="Z589" s="186"/>
      <c r="AA589" s="186"/>
      <c r="AB589" s="186"/>
      <c r="AC589" s="186"/>
      <c r="AD589" s="186"/>
      <c r="AE589" s="186"/>
      <c r="AF589" s="186">
        <f t="shared" si="601"/>
        <v>0</v>
      </c>
      <c r="AG589" s="186">
        <f t="shared" si="494"/>
        <v>0</v>
      </c>
      <c r="AH589" s="256" t="e">
        <f t="shared" si="495"/>
        <v>#DIV/0!</v>
      </c>
      <c r="AI589" s="695"/>
      <c r="AJ589" s="207">
        <f t="shared" si="602"/>
        <v>0</v>
      </c>
      <c r="AK589" s="425"/>
      <c r="AL589" s="462">
        <f t="shared" si="603"/>
        <v>0</v>
      </c>
      <c r="AM589" s="462">
        <f t="shared" si="604"/>
        <v>0</v>
      </c>
      <c r="AN589" s="462"/>
      <c r="AO589" s="462"/>
      <c r="AP589" s="462"/>
      <c r="AQ589" s="462"/>
      <c r="AR589" s="462"/>
      <c r="AS589" s="462"/>
      <c r="AT589" s="462"/>
      <c r="AU589" s="474"/>
      <c r="AV589" s="462">
        <f t="shared" si="499"/>
        <v>0</v>
      </c>
      <c r="AW589" s="463" t="e">
        <f t="shared" si="500"/>
        <v>#DIV/0!</v>
      </c>
      <c r="AX589" s="462">
        <f t="shared" si="605"/>
        <v>0</v>
      </c>
      <c r="AY589" s="462">
        <f t="shared" si="606"/>
        <v>0</v>
      </c>
      <c r="AZ589" s="462"/>
      <c r="BA589" s="462"/>
      <c r="BB589" s="462"/>
      <c r="BC589" s="462"/>
      <c r="BD589" s="462"/>
      <c r="BE589" s="462"/>
      <c r="BF589" s="462"/>
      <c r="BG589" s="462"/>
      <c r="BH589" s="462">
        <f t="shared" si="607"/>
        <v>0</v>
      </c>
      <c r="BI589" s="462">
        <f t="shared" si="608"/>
        <v>0</v>
      </c>
      <c r="BJ589" s="462"/>
      <c r="BK589" s="462"/>
      <c r="BL589" s="462"/>
      <c r="BM589" s="462"/>
      <c r="BN589" s="462"/>
      <c r="BO589" s="462"/>
      <c r="BP589" s="462"/>
      <c r="BQ589" s="475"/>
      <c r="BR589" s="287"/>
      <c r="BS589" s="287"/>
      <c r="BT589" s="287"/>
      <c r="BU589" s="287"/>
      <c r="BV589" s="287"/>
      <c r="BW589" s="287"/>
      <c r="BX589" s="287"/>
      <c r="BY589" s="287"/>
    </row>
    <row r="590" spans="1:77" s="21" customFormat="1" ht="31.5" x14ac:dyDescent="0.25">
      <c r="A590" s="575">
        <v>2</v>
      </c>
      <c r="B590" s="251" t="s">
        <v>134</v>
      </c>
      <c r="C590" s="50"/>
      <c r="D590" s="192">
        <f>D591</f>
        <v>0</v>
      </c>
      <c r="E590" s="192">
        <f t="shared" ref="E590:BP590" si="609">E591</f>
        <v>0</v>
      </c>
      <c r="F590" s="192">
        <f t="shared" si="609"/>
        <v>0</v>
      </c>
      <c r="G590" s="192">
        <f t="shared" si="609"/>
        <v>0</v>
      </c>
      <c r="H590" s="192">
        <f t="shared" si="609"/>
        <v>0</v>
      </c>
      <c r="I590" s="192">
        <f t="shared" si="609"/>
        <v>0</v>
      </c>
      <c r="J590" s="192">
        <f t="shared" si="609"/>
        <v>0</v>
      </c>
      <c r="K590" s="192">
        <f t="shared" si="609"/>
        <v>0</v>
      </c>
      <c r="L590" s="192">
        <f t="shared" si="609"/>
        <v>0</v>
      </c>
      <c r="M590" s="192">
        <f t="shared" si="609"/>
        <v>0</v>
      </c>
      <c r="N590" s="192">
        <f t="shared" si="609"/>
        <v>0</v>
      </c>
      <c r="O590" s="192">
        <f t="shared" si="609"/>
        <v>0</v>
      </c>
      <c r="P590" s="192">
        <f t="shared" si="609"/>
        <v>0</v>
      </c>
      <c r="Q590" s="192">
        <f t="shared" si="609"/>
        <v>0</v>
      </c>
      <c r="R590" s="192" t="e">
        <f t="shared" si="609"/>
        <v>#DIV/0!</v>
      </c>
      <c r="S590" s="192">
        <f t="shared" si="609"/>
        <v>0</v>
      </c>
      <c r="T590" s="192">
        <f t="shared" si="609"/>
        <v>0</v>
      </c>
      <c r="U590" s="192">
        <f t="shared" si="609"/>
        <v>0</v>
      </c>
      <c r="V590" s="192">
        <f t="shared" si="609"/>
        <v>0</v>
      </c>
      <c r="W590" s="192">
        <f t="shared" si="609"/>
        <v>0</v>
      </c>
      <c r="X590" s="192">
        <f t="shared" si="609"/>
        <v>0</v>
      </c>
      <c r="Y590" s="192">
        <f t="shared" si="609"/>
        <v>0</v>
      </c>
      <c r="Z590" s="192">
        <f t="shared" si="609"/>
        <v>0</v>
      </c>
      <c r="AA590" s="192">
        <f t="shared" si="609"/>
        <v>0</v>
      </c>
      <c r="AB590" s="192">
        <f t="shared" si="609"/>
        <v>0</v>
      </c>
      <c r="AC590" s="192">
        <f t="shared" si="609"/>
        <v>0</v>
      </c>
      <c r="AD590" s="192">
        <f t="shared" si="609"/>
        <v>0</v>
      </c>
      <c r="AE590" s="192">
        <f t="shared" si="609"/>
        <v>0</v>
      </c>
      <c r="AF590" s="192">
        <f t="shared" si="609"/>
        <v>0</v>
      </c>
      <c r="AG590" s="192">
        <f t="shared" si="609"/>
        <v>0</v>
      </c>
      <c r="AH590" s="192" t="e">
        <f t="shared" si="609"/>
        <v>#DIV/0!</v>
      </c>
      <c r="AI590" s="192">
        <f t="shared" si="609"/>
        <v>0</v>
      </c>
      <c r="AJ590" s="192">
        <f t="shared" si="609"/>
        <v>0</v>
      </c>
      <c r="AK590" s="192">
        <f t="shared" si="609"/>
        <v>0</v>
      </c>
      <c r="AL590" s="192">
        <f t="shared" si="609"/>
        <v>0</v>
      </c>
      <c r="AM590" s="192">
        <f t="shared" si="609"/>
        <v>0</v>
      </c>
      <c r="AN590" s="192">
        <f t="shared" si="609"/>
        <v>0</v>
      </c>
      <c r="AO590" s="192">
        <f t="shared" si="609"/>
        <v>0</v>
      </c>
      <c r="AP590" s="192">
        <f t="shared" si="609"/>
        <v>0</v>
      </c>
      <c r="AQ590" s="192">
        <f t="shared" si="609"/>
        <v>0</v>
      </c>
      <c r="AR590" s="192">
        <f t="shared" si="609"/>
        <v>0</v>
      </c>
      <c r="AS590" s="192">
        <f t="shared" si="609"/>
        <v>0</v>
      </c>
      <c r="AT590" s="192">
        <f t="shared" si="609"/>
        <v>0</v>
      </c>
      <c r="AU590" s="192">
        <f t="shared" si="609"/>
        <v>0</v>
      </c>
      <c r="AV590" s="192">
        <f t="shared" si="609"/>
        <v>0</v>
      </c>
      <c r="AW590" s="192" t="e">
        <f t="shared" si="609"/>
        <v>#DIV/0!</v>
      </c>
      <c r="AX590" s="192">
        <f t="shared" si="609"/>
        <v>0</v>
      </c>
      <c r="AY590" s="192">
        <f t="shared" si="609"/>
        <v>0</v>
      </c>
      <c r="AZ590" s="192">
        <f t="shared" si="609"/>
        <v>0</v>
      </c>
      <c r="BA590" s="192">
        <f t="shared" si="609"/>
        <v>0</v>
      </c>
      <c r="BB590" s="192">
        <f t="shared" si="609"/>
        <v>0</v>
      </c>
      <c r="BC590" s="192">
        <f t="shared" si="609"/>
        <v>0</v>
      </c>
      <c r="BD590" s="192">
        <f t="shared" si="609"/>
        <v>0</v>
      </c>
      <c r="BE590" s="192">
        <f t="shared" si="609"/>
        <v>0</v>
      </c>
      <c r="BF590" s="192">
        <f t="shared" si="609"/>
        <v>0</v>
      </c>
      <c r="BG590" s="192">
        <f t="shared" si="609"/>
        <v>0</v>
      </c>
      <c r="BH590" s="192">
        <f t="shared" si="609"/>
        <v>0</v>
      </c>
      <c r="BI590" s="192">
        <f t="shared" si="609"/>
        <v>0</v>
      </c>
      <c r="BJ590" s="192">
        <f t="shared" si="609"/>
        <v>0</v>
      </c>
      <c r="BK590" s="192">
        <f t="shared" si="609"/>
        <v>0</v>
      </c>
      <c r="BL590" s="192">
        <f t="shared" si="609"/>
        <v>0</v>
      </c>
      <c r="BM590" s="192">
        <f t="shared" si="609"/>
        <v>0</v>
      </c>
      <c r="BN590" s="192">
        <f t="shared" si="609"/>
        <v>0</v>
      </c>
      <c r="BO590" s="192">
        <f t="shared" si="609"/>
        <v>0</v>
      </c>
      <c r="BP590" s="192">
        <f t="shared" si="609"/>
        <v>0</v>
      </c>
      <c r="BQ590" s="192">
        <f t="shared" ref="BQ590" si="610">BQ591</f>
        <v>0</v>
      </c>
      <c r="BR590" s="287"/>
      <c r="BS590" s="287"/>
      <c r="BT590" s="287"/>
      <c r="BU590" s="287"/>
      <c r="BV590" s="287"/>
      <c r="BW590" s="287"/>
      <c r="BX590" s="287"/>
      <c r="BY590" s="287"/>
    </row>
    <row r="591" spans="1:77" hidden="1" x14ac:dyDescent="0.25">
      <c r="A591" s="578"/>
      <c r="B591" s="107"/>
      <c r="C591" s="31"/>
      <c r="D591" s="212"/>
      <c r="E591" s="212"/>
      <c r="F591" s="148">
        <f t="shared" si="596"/>
        <v>0</v>
      </c>
      <c r="G591" s="148">
        <f t="shared" si="597"/>
        <v>0</v>
      </c>
      <c r="H591" s="212"/>
      <c r="I591" s="212"/>
      <c r="J591" s="148"/>
      <c r="K591" s="148"/>
      <c r="L591" s="148"/>
      <c r="M591" s="212"/>
      <c r="N591" s="212"/>
      <c r="O591" s="148"/>
      <c r="P591" s="148">
        <f t="shared" si="598"/>
        <v>0</v>
      </c>
      <c r="Q591" s="186">
        <f t="shared" si="489"/>
        <v>0</v>
      </c>
      <c r="R591" s="684" t="e">
        <f t="shared" si="490"/>
        <v>#DIV/0!</v>
      </c>
      <c r="S591" s="148"/>
      <c r="T591" s="148"/>
      <c r="U591" s="148"/>
      <c r="V591" s="148">
        <f t="shared" si="599"/>
        <v>0</v>
      </c>
      <c r="W591" s="148">
        <f t="shared" si="600"/>
        <v>0</v>
      </c>
      <c r="X591" s="148"/>
      <c r="Y591" s="148"/>
      <c r="Z591" s="148"/>
      <c r="AA591" s="148"/>
      <c r="AB591" s="148"/>
      <c r="AC591" s="212"/>
      <c r="AD591" s="212"/>
      <c r="AE591" s="148"/>
      <c r="AF591" s="148">
        <f t="shared" si="601"/>
        <v>0</v>
      </c>
      <c r="AG591" s="186">
        <f t="shared" si="494"/>
        <v>0</v>
      </c>
      <c r="AH591" s="256" t="e">
        <f t="shared" si="495"/>
        <v>#DIV/0!</v>
      </c>
      <c r="AI591" s="704"/>
      <c r="AJ591" s="212">
        <f t="shared" si="602"/>
        <v>0</v>
      </c>
      <c r="AK591" s="425"/>
      <c r="AL591" s="148">
        <f t="shared" si="603"/>
        <v>0</v>
      </c>
      <c r="AM591" s="148">
        <f t="shared" si="604"/>
        <v>0</v>
      </c>
      <c r="AN591" s="148"/>
      <c r="AO591" s="148"/>
      <c r="AP591" s="148"/>
      <c r="AQ591" s="148"/>
      <c r="AR591" s="148"/>
      <c r="AS591" s="148"/>
      <c r="AT591" s="148"/>
      <c r="AU591" s="240"/>
      <c r="AV591" s="186">
        <f t="shared" si="499"/>
        <v>0</v>
      </c>
      <c r="AW591" s="277" t="e">
        <f t="shared" si="500"/>
        <v>#DIV/0!</v>
      </c>
      <c r="AX591" s="148">
        <f t="shared" si="605"/>
        <v>0</v>
      </c>
      <c r="AY591" s="148">
        <f t="shared" si="606"/>
        <v>0</v>
      </c>
      <c r="AZ591" s="148"/>
      <c r="BA591" s="148"/>
      <c r="BB591" s="148"/>
      <c r="BC591" s="148"/>
      <c r="BD591" s="148"/>
      <c r="BE591" s="148"/>
      <c r="BF591" s="148"/>
      <c r="BG591" s="148"/>
      <c r="BH591" s="148">
        <f t="shared" si="607"/>
        <v>0</v>
      </c>
      <c r="BI591" s="148">
        <f t="shared" si="608"/>
        <v>0</v>
      </c>
      <c r="BJ591" s="148"/>
      <c r="BK591" s="148"/>
      <c r="BL591" s="148"/>
      <c r="BM591" s="148"/>
      <c r="BN591" s="148"/>
      <c r="BO591" s="148"/>
      <c r="BP591" s="148"/>
      <c r="BQ591" s="398"/>
      <c r="BR591" s="287"/>
      <c r="BS591" s="287"/>
      <c r="BT591" s="287"/>
      <c r="BU591" s="287"/>
      <c r="BV591" s="287"/>
      <c r="BW591" s="287"/>
      <c r="BX591" s="287"/>
      <c r="BY591" s="287"/>
    </row>
    <row r="592" spans="1:77" s="21" customFormat="1" x14ac:dyDescent="0.25">
      <c r="A592" s="257">
        <v>3</v>
      </c>
      <c r="B592" s="587" t="s">
        <v>135</v>
      </c>
      <c r="C592" s="50"/>
      <c r="D592" s="192">
        <f>D593</f>
        <v>0</v>
      </c>
      <c r="E592" s="192">
        <f t="shared" ref="E592:BQ592" si="611">E593</f>
        <v>0</v>
      </c>
      <c r="F592" s="192">
        <f t="shared" si="596"/>
        <v>0</v>
      </c>
      <c r="G592" s="192">
        <f t="shared" si="597"/>
        <v>0</v>
      </c>
      <c r="H592" s="192">
        <f t="shared" si="611"/>
        <v>0</v>
      </c>
      <c r="I592" s="192">
        <f t="shared" si="611"/>
        <v>0</v>
      </c>
      <c r="J592" s="192">
        <f t="shared" si="611"/>
        <v>0</v>
      </c>
      <c r="K592" s="192">
        <f t="shared" si="611"/>
        <v>0</v>
      </c>
      <c r="L592" s="192">
        <f t="shared" si="611"/>
        <v>0</v>
      </c>
      <c r="M592" s="192">
        <f t="shared" si="611"/>
        <v>0</v>
      </c>
      <c r="N592" s="192">
        <f t="shared" si="611"/>
        <v>0</v>
      </c>
      <c r="O592" s="192">
        <f t="shared" si="611"/>
        <v>0</v>
      </c>
      <c r="P592" s="192">
        <f t="shared" si="598"/>
        <v>0</v>
      </c>
      <c r="Q592" s="192">
        <f t="shared" si="489"/>
        <v>0</v>
      </c>
      <c r="R592" s="685" t="e">
        <f t="shared" si="490"/>
        <v>#DIV/0!</v>
      </c>
      <c r="S592" s="192">
        <f t="shared" si="611"/>
        <v>0</v>
      </c>
      <c r="T592" s="192">
        <f t="shared" si="611"/>
        <v>0</v>
      </c>
      <c r="U592" s="192">
        <f t="shared" si="611"/>
        <v>0</v>
      </c>
      <c r="V592" s="192">
        <f t="shared" si="599"/>
        <v>0</v>
      </c>
      <c r="W592" s="192">
        <f t="shared" si="600"/>
        <v>0</v>
      </c>
      <c r="X592" s="192">
        <f t="shared" si="611"/>
        <v>0</v>
      </c>
      <c r="Y592" s="192">
        <f t="shared" si="611"/>
        <v>0</v>
      </c>
      <c r="Z592" s="192">
        <f t="shared" si="611"/>
        <v>0</v>
      </c>
      <c r="AA592" s="192">
        <f t="shared" si="611"/>
        <v>0</v>
      </c>
      <c r="AB592" s="192">
        <f t="shared" si="611"/>
        <v>0</v>
      </c>
      <c r="AC592" s="192">
        <f t="shared" si="611"/>
        <v>0</v>
      </c>
      <c r="AD592" s="192">
        <f t="shared" si="611"/>
        <v>0</v>
      </c>
      <c r="AE592" s="192">
        <f t="shared" si="611"/>
        <v>0</v>
      </c>
      <c r="AF592" s="192">
        <f t="shared" si="601"/>
        <v>0</v>
      </c>
      <c r="AG592" s="192">
        <f t="shared" si="494"/>
        <v>0</v>
      </c>
      <c r="AH592" s="686" t="e">
        <f t="shared" si="495"/>
        <v>#DIV/0!</v>
      </c>
      <c r="AI592" s="695"/>
      <c r="AJ592" s="192">
        <f t="shared" si="602"/>
        <v>0</v>
      </c>
      <c r="AK592" s="192"/>
      <c r="AL592" s="192">
        <f t="shared" si="603"/>
        <v>0</v>
      </c>
      <c r="AM592" s="192">
        <f t="shared" si="604"/>
        <v>0</v>
      </c>
      <c r="AN592" s="192">
        <f t="shared" si="611"/>
        <v>0</v>
      </c>
      <c r="AO592" s="192">
        <f t="shared" si="611"/>
        <v>0</v>
      </c>
      <c r="AP592" s="192">
        <f t="shared" si="611"/>
        <v>0</v>
      </c>
      <c r="AQ592" s="192">
        <f t="shared" si="611"/>
        <v>0</v>
      </c>
      <c r="AR592" s="192">
        <f t="shared" si="611"/>
        <v>0</v>
      </c>
      <c r="AS592" s="192">
        <f t="shared" si="611"/>
        <v>0</v>
      </c>
      <c r="AT592" s="192">
        <f t="shared" si="611"/>
        <v>0</v>
      </c>
      <c r="AU592" s="192">
        <f t="shared" si="611"/>
        <v>0</v>
      </c>
      <c r="AV592" s="192">
        <f t="shared" si="499"/>
        <v>0</v>
      </c>
      <c r="AW592" s="192" t="e">
        <f t="shared" si="500"/>
        <v>#DIV/0!</v>
      </c>
      <c r="AX592" s="192">
        <f t="shared" si="605"/>
        <v>0</v>
      </c>
      <c r="AY592" s="192">
        <f t="shared" si="606"/>
        <v>0</v>
      </c>
      <c r="AZ592" s="192">
        <f t="shared" si="611"/>
        <v>0</v>
      </c>
      <c r="BA592" s="192">
        <f t="shared" si="611"/>
        <v>0</v>
      </c>
      <c r="BB592" s="192">
        <f t="shared" si="611"/>
        <v>0</v>
      </c>
      <c r="BC592" s="192">
        <f t="shared" si="611"/>
        <v>0</v>
      </c>
      <c r="BD592" s="192">
        <f t="shared" si="611"/>
        <v>0</v>
      </c>
      <c r="BE592" s="192">
        <f t="shared" si="611"/>
        <v>0</v>
      </c>
      <c r="BF592" s="192">
        <f t="shared" si="611"/>
        <v>0</v>
      </c>
      <c r="BG592" s="192">
        <f t="shared" si="611"/>
        <v>0</v>
      </c>
      <c r="BH592" s="192">
        <f t="shared" si="607"/>
        <v>0</v>
      </c>
      <c r="BI592" s="192">
        <f t="shared" si="608"/>
        <v>0</v>
      </c>
      <c r="BJ592" s="192">
        <f t="shared" si="611"/>
        <v>0</v>
      </c>
      <c r="BK592" s="192">
        <f t="shared" si="611"/>
        <v>0</v>
      </c>
      <c r="BL592" s="192">
        <f t="shared" si="611"/>
        <v>0</v>
      </c>
      <c r="BM592" s="192">
        <f t="shared" si="611"/>
        <v>0</v>
      </c>
      <c r="BN592" s="192">
        <f t="shared" si="611"/>
        <v>0</v>
      </c>
      <c r="BO592" s="192">
        <f t="shared" si="611"/>
        <v>0</v>
      </c>
      <c r="BP592" s="192">
        <f t="shared" si="611"/>
        <v>0</v>
      </c>
      <c r="BQ592" s="192">
        <f t="shared" si="611"/>
        <v>0</v>
      </c>
      <c r="BR592" s="287"/>
      <c r="BS592" s="287"/>
      <c r="BT592" s="287"/>
      <c r="BU592" s="287"/>
      <c r="BV592" s="287"/>
      <c r="BW592" s="287"/>
      <c r="BX592" s="287"/>
      <c r="BY592" s="287"/>
    </row>
    <row r="593" spans="1:77" s="21" customFormat="1" ht="31.5" x14ac:dyDescent="0.25">
      <c r="A593" s="576"/>
      <c r="B593" s="892" t="s">
        <v>417</v>
      </c>
      <c r="C593" s="31"/>
      <c r="D593" s="212"/>
      <c r="E593" s="212"/>
      <c r="F593" s="148">
        <f t="shared" si="596"/>
        <v>0</v>
      </c>
      <c r="G593" s="186">
        <f t="shared" si="597"/>
        <v>0</v>
      </c>
      <c r="H593" s="200"/>
      <c r="I593" s="186"/>
      <c r="J593" s="186"/>
      <c r="K593" s="186"/>
      <c r="L593" s="186"/>
      <c r="M593" s="186"/>
      <c r="N593" s="186"/>
      <c r="O593" s="186"/>
      <c r="P593" s="186">
        <f t="shared" si="598"/>
        <v>0</v>
      </c>
      <c r="Q593" s="186">
        <f t="shared" ref="Q593:Q633" si="612">I593-H593</f>
        <v>0</v>
      </c>
      <c r="R593" s="684" t="e">
        <f t="shared" ref="R593:R633" si="613">I593/H593</f>
        <v>#DIV/0!</v>
      </c>
      <c r="S593" s="186"/>
      <c r="T593" s="186"/>
      <c r="U593" s="186"/>
      <c r="V593" s="148">
        <f t="shared" si="599"/>
        <v>0</v>
      </c>
      <c r="W593" s="148">
        <f t="shared" si="600"/>
        <v>0</v>
      </c>
      <c r="X593" s="148"/>
      <c r="Y593" s="148"/>
      <c r="Z593" s="148"/>
      <c r="AA593" s="148"/>
      <c r="AB593" s="148"/>
      <c r="AC593" s="148"/>
      <c r="AD593" s="212"/>
      <c r="AE593" s="212"/>
      <c r="AF593" s="186">
        <f t="shared" si="601"/>
        <v>0</v>
      </c>
      <c r="AG593" s="186">
        <f t="shared" ref="AG593:AG633" si="614">Y593-X593</f>
        <v>0</v>
      </c>
      <c r="AH593" s="256" t="e">
        <f t="shared" ref="AH593:AH633" si="615">Y593/X593</f>
        <v>#DIV/0!</v>
      </c>
      <c r="AI593" s="695"/>
      <c r="AJ593" s="207">
        <f t="shared" si="602"/>
        <v>0</v>
      </c>
      <c r="AK593" s="425"/>
      <c r="AL593" s="186">
        <f t="shared" si="603"/>
        <v>0</v>
      </c>
      <c r="AM593" s="186">
        <f t="shared" si="604"/>
        <v>0</v>
      </c>
      <c r="AN593" s="186"/>
      <c r="AO593" s="186"/>
      <c r="AP593" s="186"/>
      <c r="AQ593" s="186"/>
      <c r="AR593" s="186"/>
      <c r="AS593" s="186"/>
      <c r="AT593" s="186"/>
      <c r="AU593" s="239"/>
      <c r="AV593" s="186">
        <f t="shared" ref="AV593:AV633" si="616">AO593-AN593</f>
        <v>0</v>
      </c>
      <c r="AW593" s="277" t="e">
        <f t="shared" ref="AW593:AW633" si="617">AO593/AN593</f>
        <v>#DIV/0!</v>
      </c>
      <c r="AX593" s="186">
        <f t="shared" si="605"/>
        <v>0</v>
      </c>
      <c r="AY593" s="186">
        <f t="shared" si="606"/>
        <v>0</v>
      </c>
      <c r="AZ593" s="186"/>
      <c r="BA593" s="186"/>
      <c r="BB593" s="186"/>
      <c r="BC593" s="186"/>
      <c r="BD593" s="186"/>
      <c r="BE593" s="186"/>
      <c r="BF593" s="186"/>
      <c r="BG593" s="186"/>
      <c r="BH593" s="186">
        <f t="shared" si="607"/>
        <v>0</v>
      </c>
      <c r="BI593" s="186">
        <f t="shared" si="608"/>
        <v>0</v>
      </c>
      <c r="BJ593" s="186"/>
      <c r="BK593" s="186"/>
      <c r="BL593" s="186"/>
      <c r="BM593" s="186"/>
      <c r="BN593" s="186"/>
      <c r="BO593" s="186"/>
      <c r="BP593" s="186"/>
      <c r="BQ593" s="395"/>
      <c r="BR593" s="287"/>
      <c r="BS593" s="287"/>
      <c r="BT593" s="287"/>
      <c r="BU593" s="287"/>
      <c r="BV593" s="287"/>
      <c r="BW593" s="287"/>
      <c r="BX593" s="287"/>
      <c r="BY593" s="287"/>
    </row>
    <row r="594" spans="1:77" s="21" customFormat="1" x14ac:dyDescent="0.25">
      <c r="A594" s="257">
        <v>4</v>
      </c>
      <c r="B594" s="587" t="s">
        <v>136</v>
      </c>
      <c r="C594" s="50"/>
      <c r="D594" s="192"/>
      <c r="E594" s="192"/>
      <c r="F594" s="192">
        <f t="shared" si="596"/>
        <v>0</v>
      </c>
      <c r="G594" s="192">
        <f t="shared" si="597"/>
        <v>0</v>
      </c>
      <c r="H594" s="192"/>
      <c r="I594" s="192"/>
      <c r="J594" s="192"/>
      <c r="K594" s="192"/>
      <c r="L594" s="192"/>
      <c r="M594" s="192"/>
      <c r="N594" s="192"/>
      <c r="O594" s="192"/>
      <c r="P594" s="192">
        <f t="shared" si="598"/>
        <v>0</v>
      </c>
      <c r="Q594" s="192">
        <f t="shared" si="612"/>
        <v>0</v>
      </c>
      <c r="R594" s="685" t="e">
        <f t="shared" si="613"/>
        <v>#DIV/0!</v>
      </c>
      <c r="S594" s="192"/>
      <c r="T594" s="192"/>
      <c r="U594" s="192"/>
      <c r="V594" s="192">
        <f t="shared" si="599"/>
        <v>0</v>
      </c>
      <c r="W594" s="192">
        <f t="shared" si="600"/>
        <v>0</v>
      </c>
      <c r="X594" s="192"/>
      <c r="Y594" s="192"/>
      <c r="Z594" s="192"/>
      <c r="AA594" s="192"/>
      <c r="AB594" s="192"/>
      <c r="AC594" s="192"/>
      <c r="AD594" s="192"/>
      <c r="AE594" s="192"/>
      <c r="AF594" s="192">
        <f t="shared" si="601"/>
        <v>0</v>
      </c>
      <c r="AG594" s="192">
        <f t="shared" si="614"/>
        <v>0</v>
      </c>
      <c r="AH594" s="685" t="e">
        <f t="shared" si="615"/>
        <v>#DIV/0!</v>
      </c>
      <c r="AI594" s="695"/>
      <c r="AJ594" s="192">
        <f t="shared" si="602"/>
        <v>0</v>
      </c>
      <c r="AK594" s="600"/>
      <c r="AL594" s="192">
        <f t="shared" si="603"/>
        <v>0</v>
      </c>
      <c r="AM594" s="192">
        <f t="shared" si="604"/>
        <v>0</v>
      </c>
      <c r="AN594" s="192"/>
      <c r="AO594" s="192"/>
      <c r="AP594" s="192"/>
      <c r="AQ594" s="192"/>
      <c r="AR594" s="192"/>
      <c r="AS594" s="192"/>
      <c r="AT594" s="192"/>
      <c r="AU594" s="601"/>
      <c r="AV594" s="192">
        <f t="shared" si="616"/>
        <v>0</v>
      </c>
      <c r="AW594" s="599" t="e">
        <f t="shared" si="617"/>
        <v>#DIV/0!</v>
      </c>
      <c r="AX594" s="192">
        <f t="shared" si="605"/>
        <v>0</v>
      </c>
      <c r="AY594" s="192">
        <f t="shared" si="606"/>
        <v>0</v>
      </c>
      <c r="AZ594" s="192"/>
      <c r="BA594" s="192"/>
      <c r="BB594" s="192"/>
      <c r="BC594" s="192"/>
      <c r="BD594" s="192"/>
      <c r="BE594" s="192"/>
      <c r="BF594" s="192"/>
      <c r="BG594" s="192"/>
      <c r="BH594" s="192">
        <f t="shared" si="607"/>
        <v>0</v>
      </c>
      <c r="BI594" s="192">
        <f t="shared" si="608"/>
        <v>0</v>
      </c>
      <c r="BJ594" s="192"/>
      <c r="BK594" s="192"/>
      <c r="BL594" s="192"/>
      <c r="BM594" s="192"/>
      <c r="BN594" s="192"/>
      <c r="BO594" s="192"/>
      <c r="BP594" s="192"/>
      <c r="BQ594" s="395"/>
      <c r="BR594" s="287"/>
      <c r="BS594" s="287"/>
      <c r="BT594" s="287"/>
      <c r="BU594" s="287"/>
      <c r="BV594" s="287"/>
      <c r="BW594" s="287"/>
      <c r="BX594" s="287"/>
      <c r="BY594" s="287"/>
    </row>
    <row r="595" spans="1:77" s="21" customFormat="1" hidden="1" x14ac:dyDescent="0.25">
      <c r="A595" s="576"/>
      <c r="B595" s="102"/>
      <c r="C595" s="40"/>
      <c r="D595" s="186"/>
      <c r="E595" s="186"/>
      <c r="F595" s="186">
        <f t="shared" si="596"/>
        <v>0</v>
      </c>
      <c r="G595" s="186">
        <f t="shared" si="597"/>
        <v>0</v>
      </c>
      <c r="H595" s="200"/>
      <c r="I595" s="186"/>
      <c r="J595" s="186"/>
      <c r="K595" s="186"/>
      <c r="L595" s="186"/>
      <c r="M595" s="186"/>
      <c r="N595" s="186"/>
      <c r="O595" s="186"/>
      <c r="P595" s="186">
        <f t="shared" si="598"/>
        <v>0</v>
      </c>
      <c r="Q595" s="186">
        <f t="shared" si="612"/>
        <v>0</v>
      </c>
      <c r="R595" s="684" t="e">
        <f t="shared" si="613"/>
        <v>#DIV/0!</v>
      </c>
      <c r="S595" s="186"/>
      <c r="T595" s="186"/>
      <c r="U595" s="186"/>
      <c r="V595" s="186">
        <f t="shared" si="599"/>
        <v>0</v>
      </c>
      <c r="W595" s="186">
        <f t="shared" si="600"/>
        <v>0</v>
      </c>
      <c r="X595" s="186"/>
      <c r="Y595" s="186"/>
      <c r="Z595" s="186"/>
      <c r="AA595" s="186"/>
      <c r="AB595" s="186"/>
      <c r="AC595" s="186"/>
      <c r="AD595" s="186"/>
      <c r="AE595" s="186"/>
      <c r="AF595" s="186">
        <f t="shared" si="601"/>
        <v>0</v>
      </c>
      <c r="AG595" s="186">
        <f t="shared" si="614"/>
        <v>0</v>
      </c>
      <c r="AH595" s="256" t="e">
        <f t="shared" si="615"/>
        <v>#DIV/0!</v>
      </c>
      <c r="AI595" s="695"/>
      <c r="AJ595" s="207">
        <f t="shared" si="602"/>
        <v>0</v>
      </c>
      <c r="AK595" s="425"/>
      <c r="AL595" s="186">
        <f t="shared" si="603"/>
        <v>0</v>
      </c>
      <c r="AM595" s="186">
        <f t="shared" si="604"/>
        <v>0</v>
      </c>
      <c r="AN595" s="186"/>
      <c r="AO595" s="186"/>
      <c r="AP595" s="186"/>
      <c r="AQ595" s="186"/>
      <c r="AR595" s="186"/>
      <c r="AS595" s="186"/>
      <c r="AT595" s="186"/>
      <c r="AU595" s="239"/>
      <c r="AV595" s="186">
        <f t="shared" si="616"/>
        <v>0</v>
      </c>
      <c r="AW595" s="277" t="e">
        <f t="shared" si="617"/>
        <v>#DIV/0!</v>
      </c>
      <c r="AX595" s="186">
        <f t="shared" si="605"/>
        <v>0</v>
      </c>
      <c r="AY595" s="186">
        <f t="shared" si="606"/>
        <v>0</v>
      </c>
      <c r="AZ595" s="186"/>
      <c r="BA595" s="186"/>
      <c r="BB595" s="186"/>
      <c r="BC595" s="186"/>
      <c r="BD595" s="186"/>
      <c r="BE595" s="186"/>
      <c r="BF595" s="186"/>
      <c r="BG595" s="186"/>
      <c r="BH595" s="186">
        <f t="shared" si="607"/>
        <v>0</v>
      </c>
      <c r="BI595" s="186">
        <f t="shared" si="608"/>
        <v>0</v>
      </c>
      <c r="BJ595" s="186"/>
      <c r="BK595" s="186"/>
      <c r="BL595" s="186"/>
      <c r="BM595" s="186"/>
      <c r="BN595" s="186"/>
      <c r="BO595" s="186"/>
      <c r="BP595" s="186"/>
      <c r="BQ595" s="395"/>
      <c r="BR595" s="413"/>
      <c r="BS595" s="413"/>
      <c r="BT595" s="413"/>
      <c r="BU595" s="413"/>
      <c r="BV595" s="413"/>
      <c r="BW595" s="413"/>
      <c r="BX595" s="413"/>
      <c r="BY595" s="413"/>
    </row>
    <row r="596" spans="1:77" s="21" customFormat="1" x14ac:dyDescent="0.25">
      <c r="A596" s="257">
        <v>5</v>
      </c>
      <c r="B596" s="587" t="s">
        <v>137</v>
      </c>
      <c r="C596" s="50"/>
      <c r="D596" s="192"/>
      <c r="E596" s="192"/>
      <c r="F596" s="192">
        <f t="shared" si="596"/>
        <v>0</v>
      </c>
      <c r="G596" s="192">
        <f t="shared" si="597"/>
        <v>0</v>
      </c>
      <c r="H596" s="192"/>
      <c r="I596" s="192"/>
      <c r="J596" s="192"/>
      <c r="K596" s="192"/>
      <c r="L596" s="192"/>
      <c r="M596" s="192"/>
      <c r="N596" s="192"/>
      <c r="O596" s="192"/>
      <c r="P596" s="192">
        <f t="shared" si="598"/>
        <v>0</v>
      </c>
      <c r="Q596" s="192">
        <f t="shared" si="612"/>
        <v>0</v>
      </c>
      <c r="R596" s="685" t="e">
        <f t="shared" si="613"/>
        <v>#DIV/0!</v>
      </c>
      <c r="S596" s="192"/>
      <c r="T596" s="192"/>
      <c r="U596" s="192"/>
      <c r="V596" s="192">
        <f t="shared" si="599"/>
        <v>0</v>
      </c>
      <c r="W596" s="192">
        <f t="shared" si="600"/>
        <v>0</v>
      </c>
      <c r="X596" s="192"/>
      <c r="Y596" s="192"/>
      <c r="Z596" s="192"/>
      <c r="AA596" s="192"/>
      <c r="AB596" s="192"/>
      <c r="AC596" s="192"/>
      <c r="AD596" s="192"/>
      <c r="AE596" s="192"/>
      <c r="AF596" s="192">
        <f t="shared" si="601"/>
        <v>0</v>
      </c>
      <c r="AG596" s="192">
        <f t="shared" si="614"/>
        <v>0</v>
      </c>
      <c r="AH596" s="685" t="e">
        <f t="shared" si="615"/>
        <v>#DIV/0!</v>
      </c>
      <c r="AI596" s="695"/>
      <c r="AJ596" s="192">
        <f t="shared" si="602"/>
        <v>0</v>
      </c>
      <c r="AK596" s="600"/>
      <c r="AL596" s="192">
        <f t="shared" si="603"/>
        <v>0</v>
      </c>
      <c r="AM596" s="192">
        <f t="shared" si="604"/>
        <v>0</v>
      </c>
      <c r="AN596" s="192"/>
      <c r="AO596" s="192"/>
      <c r="AP596" s="192"/>
      <c r="AQ596" s="192"/>
      <c r="AR596" s="192"/>
      <c r="AS596" s="192"/>
      <c r="AT596" s="192"/>
      <c r="AU596" s="601"/>
      <c r="AV596" s="192">
        <f t="shared" si="616"/>
        <v>0</v>
      </c>
      <c r="AW596" s="599" t="e">
        <f t="shared" si="617"/>
        <v>#DIV/0!</v>
      </c>
      <c r="AX596" s="192">
        <f t="shared" si="605"/>
        <v>0</v>
      </c>
      <c r="AY596" s="192">
        <f t="shared" si="606"/>
        <v>0</v>
      </c>
      <c r="AZ596" s="192"/>
      <c r="BA596" s="192"/>
      <c r="BB596" s="192"/>
      <c r="BC596" s="192"/>
      <c r="BD596" s="192"/>
      <c r="BE596" s="192"/>
      <c r="BF596" s="192"/>
      <c r="BG596" s="192"/>
      <c r="BH596" s="192">
        <f t="shared" si="607"/>
        <v>0</v>
      </c>
      <c r="BI596" s="192">
        <f t="shared" si="608"/>
        <v>0</v>
      </c>
      <c r="BJ596" s="192"/>
      <c r="BK596" s="192"/>
      <c r="BL596" s="192"/>
      <c r="BM596" s="192"/>
      <c r="BN596" s="192"/>
      <c r="BO596" s="192"/>
      <c r="BP596" s="192"/>
      <c r="BQ596" s="395"/>
      <c r="BR596" s="287"/>
      <c r="BS596" s="287"/>
      <c r="BT596" s="287"/>
      <c r="BU596" s="287"/>
      <c r="BV596" s="287"/>
      <c r="BW596" s="287"/>
      <c r="BX596" s="287"/>
      <c r="BY596" s="287"/>
    </row>
    <row r="597" spans="1:77" s="21" customFormat="1" hidden="1" x14ac:dyDescent="0.25">
      <c r="A597" s="576"/>
      <c r="B597" s="103"/>
      <c r="C597" s="40"/>
      <c r="D597" s="201"/>
      <c r="E597" s="201"/>
      <c r="F597" s="186">
        <f t="shared" si="596"/>
        <v>0</v>
      </c>
      <c r="G597" s="186">
        <f t="shared" si="597"/>
        <v>0</v>
      </c>
      <c r="H597" s="200"/>
      <c r="I597" s="200"/>
      <c r="J597" s="200"/>
      <c r="K597" s="200"/>
      <c r="L597" s="200"/>
      <c r="M597" s="200"/>
      <c r="N597" s="200"/>
      <c r="O597" s="200"/>
      <c r="P597" s="186">
        <f t="shared" si="598"/>
        <v>0</v>
      </c>
      <c r="Q597" s="186">
        <f t="shared" si="612"/>
        <v>0</v>
      </c>
      <c r="R597" s="684" t="e">
        <f t="shared" si="613"/>
        <v>#DIV/0!</v>
      </c>
      <c r="S597" s="200"/>
      <c r="T597" s="200"/>
      <c r="U597" s="201"/>
      <c r="V597" s="186">
        <f t="shared" si="599"/>
        <v>0</v>
      </c>
      <c r="W597" s="186">
        <f t="shared" si="600"/>
        <v>0</v>
      </c>
      <c r="X597" s="200"/>
      <c r="Y597" s="200"/>
      <c r="Z597" s="200"/>
      <c r="AA597" s="200"/>
      <c r="AB597" s="200"/>
      <c r="AC597" s="200"/>
      <c r="AD597" s="200"/>
      <c r="AE597" s="200"/>
      <c r="AF597" s="186">
        <f t="shared" si="601"/>
        <v>0</v>
      </c>
      <c r="AG597" s="186">
        <f t="shared" si="614"/>
        <v>0</v>
      </c>
      <c r="AH597" s="256" t="e">
        <f t="shared" si="615"/>
        <v>#DIV/0!</v>
      </c>
      <c r="AI597" s="695"/>
      <c r="AJ597" s="207">
        <f t="shared" si="602"/>
        <v>0</v>
      </c>
      <c r="AK597" s="425"/>
      <c r="AL597" s="186">
        <f t="shared" si="603"/>
        <v>0</v>
      </c>
      <c r="AM597" s="186">
        <f t="shared" si="604"/>
        <v>0</v>
      </c>
      <c r="AN597" s="200"/>
      <c r="AO597" s="200"/>
      <c r="AP597" s="200"/>
      <c r="AQ597" s="200"/>
      <c r="AR597" s="200"/>
      <c r="AS597" s="200"/>
      <c r="AT597" s="200"/>
      <c r="AU597" s="238"/>
      <c r="AV597" s="186">
        <f t="shared" si="616"/>
        <v>0</v>
      </c>
      <c r="AW597" s="277" t="e">
        <f t="shared" si="617"/>
        <v>#DIV/0!</v>
      </c>
      <c r="AX597" s="186">
        <f t="shared" si="605"/>
        <v>0</v>
      </c>
      <c r="AY597" s="186">
        <f t="shared" si="606"/>
        <v>0</v>
      </c>
      <c r="AZ597" s="200"/>
      <c r="BA597" s="200"/>
      <c r="BB597" s="200"/>
      <c r="BC597" s="200"/>
      <c r="BD597" s="200"/>
      <c r="BE597" s="200"/>
      <c r="BF597" s="200"/>
      <c r="BG597" s="200"/>
      <c r="BH597" s="186">
        <f t="shared" si="607"/>
        <v>0</v>
      </c>
      <c r="BI597" s="186">
        <f t="shared" si="608"/>
        <v>0</v>
      </c>
      <c r="BJ597" s="200"/>
      <c r="BK597" s="200"/>
      <c r="BL597" s="200"/>
      <c r="BM597" s="200"/>
      <c r="BN597" s="200"/>
      <c r="BO597" s="200"/>
      <c r="BP597" s="200"/>
      <c r="BQ597" s="397"/>
      <c r="BR597" s="413"/>
      <c r="BS597" s="413"/>
      <c r="BT597" s="413"/>
      <c r="BU597" s="413"/>
      <c r="BV597" s="413"/>
      <c r="BW597" s="413"/>
      <c r="BX597" s="413"/>
      <c r="BY597" s="413"/>
    </row>
    <row r="598" spans="1:77" s="21" customFormat="1" x14ac:dyDescent="0.25">
      <c r="A598" s="520">
        <v>8</v>
      </c>
      <c r="B598" s="433" t="s">
        <v>138</v>
      </c>
      <c r="C598" s="434"/>
      <c r="D598" s="423">
        <f>D599+D601+D603</f>
        <v>0</v>
      </c>
      <c r="E598" s="423">
        <f>E599+E601+E603</f>
        <v>0</v>
      </c>
      <c r="F598" s="423">
        <f t="shared" ref="F598:F633" si="618">H598+J598+L598+N598</f>
        <v>0</v>
      </c>
      <c r="G598" s="423">
        <f t="shared" ref="G598:G633" si="619">I598+K598+M598+O598</f>
        <v>0</v>
      </c>
      <c r="H598" s="423">
        <f>H599+H601+H603</f>
        <v>0</v>
      </c>
      <c r="I598" s="423">
        <f>I599+I601+I603</f>
        <v>0</v>
      </c>
      <c r="J598" s="423">
        <f>J599+J601+J603</f>
        <v>0</v>
      </c>
      <c r="K598" s="423">
        <f>K599+K601+K603</f>
        <v>0</v>
      </c>
      <c r="L598" s="423">
        <f>L599+L601+L603</f>
        <v>0</v>
      </c>
      <c r="M598" s="423">
        <f>M599+M601+M603</f>
        <v>0</v>
      </c>
      <c r="N598" s="423">
        <f>N599+N601+N603</f>
        <v>0</v>
      </c>
      <c r="O598" s="423">
        <f>O599+O601+O603</f>
        <v>0</v>
      </c>
      <c r="P598" s="423">
        <f t="shared" ref="P598:P633" si="620">E598-G598</f>
        <v>0</v>
      </c>
      <c r="Q598" s="423">
        <f t="shared" si="612"/>
        <v>0</v>
      </c>
      <c r="R598" s="685" t="e">
        <f t="shared" si="613"/>
        <v>#DIV/0!</v>
      </c>
      <c r="S598" s="423">
        <f>S599+S601+S603</f>
        <v>0</v>
      </c>
      <c r="T598" s="423">
        <f>T599+T601+T603</f>
        <v>0</v>
      </c>
      <c r="U598" s="423">
        <f>U599+U601+U603</f>
        <v>0</v>
      </c>
      <c r="V598" s="423">
        <f t="shared" ref="V598:V633" si="621">X598+Z598+AB598+AD598</f>
        <v>0</v>
      </c>
      <c r="W598" s="423">
        <f t="shared" ref="W598:W633" si="622">Y598+AA598+AC598+AE598</f>
        <v>0</v>
      </c>
      <c r="X598" s="423">
        <f>X599+X601+X603</f>
        <v>0</v>
      </c>
      <c r="Y598" s="423">
        <f>Y599+Y601+Y603</f>
        <v>0</v>
      </c>
      <c r="Z598" s="423">
        <f>Z599+Z601+Z603</f>
        <v>0</v>
      </c>
      <c r="AA598" s="423">
        <f>AA599+AA601+AA603</f>
        <v>0</v>
      </c>
      <c r="AB598" s="423">
        <f>AB599+AB601+AB603</f>
        <v>0</v>
      </c>
      <c r="AC598" s="423">
        <f>AC599+AC601+AC603</f>
        <v>0</v>
      </c>
      <c r="AD598" s="423">
        <f>AD599+AD601+AD603</f>
        <v>0</v>
      </c>
      <c r="AE598" s="423">
        <f>AE599+AE601+AE603</f>
        <v>0</v>
      </c>
      <c r="AF598" s="423">
        <f t="shared" ref="AF598:AF633" si="623">D598/1.18-U598-W598</f>
        <v>0</v>
      </c>
      <c r="AG598" s="423">
        <f t="shared" si="614"/>
        <v>0</v>
      </c>
      <c r="AH598" s="690" t="e">
        <f t="shared" si="615"/>
        <v>#DIV/0!</v>
      </c>
      <c r="AI598" s="702"/>
      <c r="AJ598" s="423">
        <f t="shared" ref="AJ598:AJ633" si="624">U598+W598-AM598</f>
        <v>0</v>
      </c>
      <c r="AK598" s="600"/>
      <c r="AL598" s="192">
        <f t="shared" ref="AL598:AL633" si="625">AN598+AP598+AR598+AT598</f>
        <v>0</v>
      </c>
      <c r="AM598" s="192">
        <f t="shared" ref="AM598:AM633" si="626">AO598+AQ598+AS598+AU598</f>
        <v>0</v>
      </c>
      <c r="AN598" s="423">
        <f>AN599+AN601+AN603</f>
        <v>0</v>
      </c>
      <c r="AO598" s="423">
        <f>AO599+AO601+AO603</f>
        <v>0</v>
      </c>
      <c r="AP598" s="423">
        <f>AP599+AP601+AP603</f>
        <v>0</v>
      </c>
      <c r="AQ598" s="423">
        <f>AQ599+AQ601+AQ603</f>
        <v>0</v>
      </c>
      <c r="AR598" s="423">
        <f>AR599+AR601+AR603</f>
        <v>0</v>
      </c>
      <c r="AS598" s="423">
        <f>AS599+AS601+AS603</f>
        <v>0</v>
      </c>
      <c r="AT598" s="423">
        <f>AT599+AT601+AT603</f>
        <v>0</v>
      </c>
      <c r="AU598" s="602">
        <f>AU599+AU601+AU603</f>
        <v>0</v>
      </c>
      <c r="AV598" s="192">
        <f t="shared" si="616"/>
        <v>0</v>
      </c>
      <c r="AW598" s="599" t="e">
        <f t="shared" si="617"/>
        <v>#DIV/0!</v>
      </c>
      <c r="AX598" s="192">
        <f t="shared" ref="AX598:AX633" si="627">AZ598+BB598+BD598+BF598</f>
        <v>0</v>
      </c>
      <c r="AY598" s="192">
        <f t="shared" ref="AY598:AY633" si="628">BA598+BC598+BE598+BG598</f>
        <v>0</v>
      </c>
      <c r="AZ598" s="423">
        <f>AZ599+AZ601+AZ603</f>
        <v>0</v>
      </c>
      <c r="BA598" s="423">
        <f>BA599+BA601+BA603</f>
        <v>0</v>
      </c>
      <c r="BB598" s="423">
        <f>BB599+BB601+BB603</f>
        <v>0</v>
      </c>
      <c r="BC598" s="423">
        <f>BC599+BC601+BC603</f>
        <v>0</v>
      </c>
      <c r="BD598" s="423">
        <f>BD599+BD601+BD603</f>
        <v>0</v>
      </c>
      <c r="BE598" s="423">
        <f>BE599+BE601+BE603</f>
        <v>0</v>
      </c>
      <c r="BF598" s="423">
        <f>BF599+BF601+BF603</f>
        <v>0</v>
      </c>
      <c r="BG598" s="423">
        <f>BG599+BG601+BG603</f>
        <v>0</v>
      </c>
      <c r="BH598" s="192">
        <f t="shared" ref="BH598:BH633" si="629">BJ598+BL598+BN598+BP598</f>
        <v>0</v>
      </c>
      <c r="BI598" s="192">
        <f t="shared" ref="BI598:BI633" si="630">BK598+BM598+BO598+BQ598</f>
        <v>0</v>
      </c>
      <c r="BJ598" s="423">
        <f>BJ599+BJ601+BJ603</f>
        <v>0</v>
      </c>
      <c r="BK598" s="423">
        <f>BK599+BK601+BK603</f>
        <v>0</v>
      </c>
      <c r="BL598" s="423">
        <f>BL599+BL601+BL603</f>
        <v>0</v>
      </c>
      <c r="BM598" s="423">
        <f>BM599+BM601+BM603</f>
        <v>0</v>
      </c>
      <c r="BN598" s="423">
        <f>BN599+BN601+BN603</f>
        <v>0</v>
      </c>
      <c r="BO598" s="423">
        <f>BO599+BO601+BO603</f>
        <v>0</v>
      </c>
      <c r="BP598" s="423">
        <f>BP599+BP601+BP603</f>
        <v>0</v>
      </c>
      <c r="BQ598" s="609">
        <f>BQ599+BQ601+BQ603</f>
        <v>0</v>
      </c>
      <c r="BR598" s="287"/>
      <c r="BS598" s="287"/>
      <c r="BT598" s="287"/>
      <c r="BU598" s="287"/>
      <c r="BV598" s="287"/>
      <c r="BW598" s="287"/>
      <c r="BX598" s="287"/>
      <c r="BY598" s="287"/>
    </row>
    <row r="599" spans="1:77" x14ac:dyDescent="0.25">
      <c r="A599" s="23">
        <v>1</v>
      </c>
      <c r="B599" s="436" t="s">
        <v>139</v>
      </c>
      <c r="C599" s="476"/>
      <c r="D599" s="477">
        <f>D600</f>
        <v>0</v>
      </c>
      <c r="E599" s="477">
        <f t="shared" ref="E599:BP599" si="631">E600</f>
        <v>0</v>
      </c>
      <c r="F599" s="478">
        <f t="shared" si="618"/>
        <v>0</v>
      </c>
      <c r="G599" s="478">
        <f t="shared" si="619"/>
        <v>0</v>
      </c>
      <c r="H599" s="281">
        <f t="shared" si="631"/>
        <v>0</v>
      </c>
      <c r="I599" s="281">
        <f t="shared" si="631"/>
        <v>0</v>
      </c>
      <c r="J599" s="281">
        <f t="shared" si="631"/>
        <v>0</v>
      </c>
      <c r="K599" s="281">
        <f t="shared" si="631"/>
        <v>0</v>
      </c>
      <c r="L599" s="281">
        <f t="shared" si="631"/>
        <v>0</v>
      </c>
      <c r="M599" s="281">
        <f t="shared" si="631"/>
        <v>0</v>
      </c>
      <c r="N599" s="281">
        <f t="shared" si="631"/>
        <v>0</v>
      </c>
      <c r="O599" s="281">
        <f t="shared" si="631"/>
        <v>0</v>
      </c>
      <c r="P599" s="148">
        <f t="shared" si="620"/>
        <v>0</v>
      </c>
      <c r="Q599" s="148">
        <f t="shared" si="612"/>
        <v>0</v>
      </c>
      <c r="R599" s="684" t="e">
        <f t="shared" si="613"/>
        <v>#DIV/0!</v>
      </c>
      <c r="S599" s="281">
        <f t="shared" si="631"/>
        <v>0</v>
      </c>
      <c r="T599" s="281">
        <f t="shared" si="631"/>
        <v>0</v>
      </c>
      <c r="U599" s="281">
        <f t="shared" si="631"/>
        <v>0</v>
      </c>
      <c r="V599" s="281">
        <f t="shared" si="621"/>
        <v>0</v>
      </c>
      <c r="W599" s="281">
        <f t="shared" si="622"/>
        <v>0</v>
      </c>
      <c r="X599" s="281">
        <f t="shared" si="631"/>
        <v>0</v>
      </c>
      <c r="Y599" s="281">
        <f t="shared" si="631"/>
        <v>0</v>
      </c>
      <c r="Z599" s="281">
        <f t="shared" si="631"/>
        <v>0</v>
      </c>
      <c r="AA599" s="281">
        <f t="shared" si="631"/>
        <v>0</v>
      </c>
      <c r="AB599" s="281">
        <f t="shared" si="631"/>
        <v>0</v>
      </c>
      <c r="AC599" s="281">
        <f t="shared" si="631"/>
        <v>0</v>
      </c>
      <c r="AD599" s="281">
        <f t="shared" si="631"/>
        <v>0</v>
      </c>
      <c r="AE599" s="281">
        <f t="shared" si="631"/>
        <v>0</v>
      </c>
      <c r="AF599" s="281">
        <f t="shared" si="623"/>
        <v>0</v>
      </c>
      <c r="AG599" s="148">
        <f t="shared" si="614"/>
        <v>0</v>
      </c>
      <c r="AH599" s="684" t="e">
        <f t="shared" si="615"/>
        <v>#DIV/0!</v>
      </c>
      <c r="AI599" s="700"/>
      <c r="AJ599" s="281">
        <f t="shared" si="624"/>
        <v>0</v>
      </c>
      <c r="AK599" s="425"/>
      <c r="AL599" s="478">
        <f t="shared" si="625"/>
        <v>0</v>
      </c>
      <c r="AM599" s="478">
        <f t="shared" si="626"/>
        <v>0</v>
      </c>
      <c r="AN599" s="477">
        <f t="shared" si="631"/>
        <v>0</v>
      </c>
      <c r="AO599" s="477">
        <f t="shared" si="631"/>
        <v>0</v>
      </c>
      <c r="AP599" s="477">
        <f t="shared" si="631"/>
        <v>0</v>
      </c>
      <c r="AQ599" s="477">
        <f t="shared" si="631"/>
        <v>0</v>
      </c>
      <c r="AR599" s="477">
        <f t="shared" si="631"/>
        <v>0</v>
      </c>
      <c r="AS599" s="477">
        <f t="shared" si="631"/>
        <v>0</v>
      </c>
      <c r="AT599" s="477">
        <f t="shared" si="631"/>
        <v>0</v>
      </c>
      <c r="AU599" s="479">
        <f t="shared" si="631"/>
        <v>0</v>
      </c>
      <c r="AV599" s="478">
        <f t="shared" si="616"/>
        <v>0</v>
      </c>
      <c r="AW599" s="473" t="e">
        <f t="shared" si="617"/>
        <v>#DIV/0!</v>
      </c>
      <c r="AX599" s="478">
        <f t="shared" si="627"/>
        <v>0</v>
      </c>
      <c r="AY599" s="478">
        <f t="shared" si="628"/>
        <v>0</v>
      </c>
      <c r="AZ599" s="477">
        <f t="shared" si="631"/>
        <v>0</v>
      </c>
      <c r="BA599" s="477">
        <f t="shared" si="631"/>
        <v>0</v>
      </c>
      <c r="BB599" s="477">
        <f t="shared" si="631"/>
        <v>0</v>
      </c>
      <c r="BC599" s="477">
        <f t="shared" si="631"/>
        <v>0</v>
      </c>
      <c r="BD599" s="477">
        <f t="shared" si="631"/>
        <v>0</v>
      </c>
      <c r="BE599" s="477">
        <f t="shared" si="631"/>
        <v>0</v>
      </c>
      <c r="BF599" s="477">
        <f t="shared" si="631"/>
        <v>0</v>
      </c>
      <c r="BG599" s="477">
        <f t="shared" si="631"/>
        <v>0</v>
      </c>
      <c r="BH599" s="478">
        <f t="shared" si="629"/>
        <v>0</v>
      </c>
      <c r="BI599" s="478">
        <f t="shared" si="630"/>
        <v>0</v>
      </c>
      <c r="BJ599" s="477">
        <f t="shared" si="631"/>
        <v>0</v>
      </c>
      <c r="BK599" s="477">
        <f t="shared" si="631"/>
        <v>0</v>
      </c>
      <c r="BL599" s="477">
        <f t="shared" si="631"/>
        <v>0</v>
      </c>
      <c r="BM599" s="477">
        <f t="shared" si="631"/>
        <v>0</v>
      </c>
      <c r="BN599" s="477">
        <f t="shared" si="631"/>
        <v>0</v>
      </c>
      <c r="BO599" s="477">
        <f t="shared" si="631"/>
        <v>0</v>
      </c>
      <c r="BP599" s="477">
        <f t="shared" si="631"/>
        <v>0</v>
      </c>
      <c r="BQ599" s="480">
        <f>BQ600</f>
        <v>0</v>
      </c>
      <c r="BR599" s="287"/>
      <c r="BS599" s="287"/>
      <c r="BT599" s="287"/>
      <c r="BU599" s="287"/>
      <c r="BV599" s="287"/>
      <c r="BW599" s="287"/>
      <c r="BX599" s="287"/>
      <c r="BY599" s="287"/>
    </row>
    <row r="600" spans="1:77" hidden="1" x14ac:dyDescent="0.25">
      <c r="A600" s="8"/>
      <c r="B600" s="287"/>
      <c r="C600" s="287"/>
      <c r="D600" s="526"/>
      <c r="E600" s="526"/>
      <c r="F600" s="148">
        <f t="shared" si="618"/>
        <v>0</v>
      </c>
      <c r="G600" s="148">
        <f t="shared" si="619"/>
        <v>0</v>
      </c>
      <c r="H600" s="527"/>
      <c r="I600" s="527"/>
      <c r="J600" s="527"/>
      <c r="K600" s="527"/>
      <c r="L600" s="527"/>
      <c r="M600" s="527"/>
      <c r="N600" s="527"/>
      <c r="O600" s="527"/>
      <c r="P600" s="148">
        <f t="shared" si="620"/>
        <v>0</v>
      </c>
      <c r="Q600" s="148">
        <f t="shared" si="612"/>
        <v>0</v>
      </c>
      <c r="R600" s="684" t="e">
        <f t="shared" si="613"/>
        <v>#DIV/0!</v>
      </c>
      <c r="S600" s="527"/>
      <c r="T600" s="527"/>
      <c r="U600" s="527"/>
      <c r="V600" s="148">
        <f t="shared" si="621"/>
        <v>0</v>
      </c>
      <c r="W600" s="148">
        <f t="shared" si="622"/>
        <v>0</v>
      </c>
      <c r="X600" s="527"/>
      <c r="Y600" s="527"/>
      <c r="Z600" s="527"/>
      <c r="AA600" s="527"/>
      <c r="AB600" s="527"/>
      <c r="AC600" s="527"/>
      <c r="AD600" s="527"/>
      <c r="AE600" s="527"/>
      <c r="AF600" s="148">
        <f t="shared" si="623"/>
        <v>0</v>
      </c>
      <c r="AG600" s="148">
        <f t="shared" si="614"/>
        <v>0</v>
      </c>
      <c r="AH600" s="684" t="e">
        <f t="shared" si="615"/>
        <v>#DIV/0!</v>
      </c>
      <c r="AI600" s="705"/>
      <c r="AJ600" s="212">
        <f t="shared" si="624"/>
        <v>0</v>
      </c>
      <c r="AK600" s="425"/>
      <c r="AL600" s="148">
        <f t="shared" si="625"/>
        <v>0</v>
      </c>
      <c r="AM600" s="148">
        <f t="shared" si="626"/>
        <v>0</v>
      </c>
      <c r="AN600" s="287"/>
      <c r="AO600" s="287"/>
      <c r="AP600" s="287"/>
      <c r="AQ600" s="287"/>
      <c r="AR600" s="287"/>
      <c r="AS600" s="287"/>
      <c r="AT600" s="287"/>
      <c r="AU600" s="292"/>
      <c r="AV600" s="148">
        <f t="shared" si="616"/>
        <v>0</v>
      </c>
      <c r="AW600" s="283" t="e">
        <f t="shared" si="617"/>
        <v>#DIV/0!</v>
      </c>
      <c r="AX600" s="148">
        <f t="shared" si="627"/>
        <v>0</v>
      </c>
      <c r="AY600" s="148">
        <f t="shared" si="628"/>
        <v>0</v>
      </c>
      <c r="AZ600" s="287"/>
      <c r="BA600" s="287"/>
      <c r="BB600" s="287"/>
      <c r="BC600" s="287"/>
      <c r="BD600" s="287"/>
      <c r="BE600" s="287"/>
      <c r="BF600" s="287"/>
      <c r="BG600" s="287"/>
      <c r="BH600" s="148">
        <f t="shared" si="629"/>
        <v>0</v>
      </c>
      <c r="BI600" s="148">
        <f t="shared" si="630"/>
        <v>0</v>
      </c>
      <c r="BJ600" s="287"/>
      <c r="BK600" s="287"/>
      <c r="BL600" s="287"/>
      <c r="BM600" s="287"/>
      <c r="BN600" s="287"/>
      <c r="BO600" s="287"/>
      <c r="BP600" s="287"/>
      <c r="BQ600" s="407"/>
      <c r="BR600" s="287"/>
      <c r="BS600" s="287"/>
      <c r="BT600" s="287"/>
      <c r="BU600" s="287"/>
      <c r="BV600" s="287"/>
      <c r="BW600" s="287"/>
      <c r="BX600" s="287"/>
      <c r="BY600" s="287"/>
    </row>
    <row r="601" spans="1:77" x14ac:dyDescent="0.25">
      <c r="A601" s="23">
        <v>2</v>
      </c>
      <c r="B601" s="89" t="s">
        <v>140</v>
      </c>
      <c r="C601" s="93"/>
      <c r="D601" s="281">
        <f>D602</f>
        <v>0</v>
      </c>
      <c r="E601" s="281">
        <f t="shared" ref="E601:AE601" si="632">E602</f>
        <v>0</v>
      </c>
      <c r="F601" s="281">
        <f t="shared" si="618"/>
        <v>0</v>
      </c>
      <c r="G601" s="281">
        <f t="shared" si="619"/>
        <v>0</v>
      </c>
      <c r="H601" s="281">
        <f t="shared" si="632"/>
        <v>0</v>
      </c>
      <c r="I601" s="281">
        <f t="shared" si="632"/>
        <v>0</v>
      </c>
      <c r="J601" s="281">
        <f t="shared" si="632"/>
        <v>0</v>
      </c>
      <c r="K601" s="281">
        <f t="shared" si="632"/>
        <v>0</v>
      </c>
      <c r="L601" s="281">
        <f t="shared" si="632"/>
        <v>0</v>
      </c>
      <c r="M601" s="281">
        <f t="shared" si="632"/>
        <v>0</v>
      </c>
      <c r="N601" s="281">
        <f t="shared" si="632"/>
        <v>0</v>
      </c>
      <c r="O601" s="281">
        <f t="shared" si="632"/>
        <v>0</v>
      </c>
      <c r="P601" s="281">
        <f t="shared" si="620"/>
        <v>0</v>
      </c>
      <c r="Q601" s="281">
        <f t="shared" si="612"/>
        <v>0</v>
      </c>
      <c r="R601" s="684" t="e">
        <f t="shared" si="613"/>
        <v>#DIV/0!</v>
      </c>
      <c r="S601" s="281">
        <f t="shared" si="632"/>
        <v>0</v>
      </c>
      <c r="T601" s="281">
        <f t="shared" si="632"/>
        <v>0</v>
      </c>
      <c r="U601" s="281">
        <f t="shared" si="632"/>
        <v>0</v>
      </c>
      <c r="V601" s="281">
        <f t="shared" si="621"/>
        <v>0</v>
      </c>
      <c r="W601" s="281">
        <f t="shared" si="622"/>
        <v>0</v>
      </c>
      <c r="X601" s="281">
        <f t="shared" si="632"/>
        <v>0</v>
      </c>
      <c r="Y601" s="281">
        <f t="shared" si="632"/>
        <v>0</v>
      </c>
      <c r="Z601" s="281">
        <f t="shared" si="632"/>
        <v>0</v>
      </c>
      <c r="AA601" s="281">
        <f t="shared" si="632"/>
        <v>0</v>
      </c>
      <c r="AB601" s="281">
        <f t="shared" si="632"/>
        <v>0</v>
      </c>
      <c r="AC601" s="281">
        <f t="shared" si="632"/>
        <v>0</v>
      </c>
      <c r="AD601" s="281">
        <f t="shared" si="632"/>
        <v>0</v>
      </c>
      <c r="AE601" s="281">
        <f t="shared" si="632"/>
        <v>0</v>
      </c>
      <c r="AF601" s="281">
        <f t="shared" si="623"/>
        <v>0</v>
      </c>
      <c r="AG601" s="281">
        <f t="shared" si="614"/>
        <v>0</v>
      </c>
      <c r="AH601" s="891" t="e">
        <f t="shared" si="615"/>
        <v>#DIV/0!</v>
      </c>
      <c r="AI601" s="700"/>
      <c r="AJ601" s="281">
        <f t="shared" si="624"/>
        <v>0</v>
      </c>
      <c r="AK601" s="425"/>
      <c r="AL601" s="148">
        <f t="shared" si="625"/>
        <v>0</v>
      </c>
      <c r="AM601" s="148">
        <f t="shared" si="626"/>
        <v>0</v>
      </c>
      <c r="AN601" s="281">
        <f t="shared" ref="AN601:BP601" si="633">AN602</f>
        <v>0</v>
      </c>
      <c r="AO601" s="281">
        <f t="shared" si="633"/>
        <v>0</v>
      </c>
      <c r="AP601" s="281">
        <f t="shared" si="633"/>
        <v>0</v>
      </c>
      <c r="AQ601" s="281">
        <f t="shared" si="633"/>
        <v>0</v>
      </c>
      <c r="AR601" s="281">
        <f t="shared" si="633"/>
        <v>0</v>
      </c>
      <c r="AS601" s="281">
        <f t="shared" si="633"/>
        <v>0</v>
      </c>
      <c r="AT601" s="281">
        <f t="shared" si="633"/>
        <v>0</v>
      </c>
      <c r="AU601" s="282">
        <f t="shared" si="633"/>
        <v>0</v>
      </c>
      <c r="AV601" s="148">
        <f t="shared" si="616"/>
        <v>0</v>
      </c>
      <c r="AW601" s="283" t="e">
        <f t="shared" si="617"/>
        <v>#DIV/0!</v>
      </c>
      <c r="AX601" s="148">
        <f t="shared" si="627"/>
        <v>0</v>
      </c>
      <c r="AY601" s="148">
        <f t="shared" si="628"/>
        <v>0</v>
      </c>
      <c r="AZ601" s="281">
        <f t="shared" si="633"/>
        <v>0</v>
      </c>
      <c r="BA601" s="281">
        <f t="shared" si="633"/>
        <v>0</v>
      </c>
      <c r="BB601" s="281">
        <f t="shared" si="633"/>
        <v>0</v>
      </c>
      <c r="BC601" s="281">
        <f t="shared" si="633"/>
        <v>0</v>
      </c>
      <c r="BD601" s="281">
        <f t="shared" si="633"/>
        <v>0</v>
      </c>
      <c r="BE601" s="281">
        <f t="shared" si="633"/>
        <v>0</v>
      </c>
      <c r="BF601" s="281">
        <f t="shared" si="633"/>
        <v>0</v>
      </c>
      <c r="BG601" s="281">
        <f t="shared" si="633"/>
        <v>0</v>
      </c>
      <c r="BH601" s="148">
        <f t="shared" si="629"/>
        <v>0</v>
      </c>
      <c r="BI601" s="148">
        <f t="shared" si="630"/>
        <v>0</v>
      </c>
      <c r="BJ601" s="281">
        <f t="shared" si="633"/>
        <v>0</v>
      </c>
      <c r="BK601" s="281">
        <f t="shared" si="633"/>
        <v>0</v>
      </c>
      <c r="BL601" s="281">
        <f t="shared" si="633"/>
        <v>0</v>
      </c>
      <c r="BM601" s="281">
        <f t="shared" si="633"/>
        <v>0</v>
      </c>
      <c r="BN601" s="281">
        <f t="shared" si="633"/>
        <v>0</v>
      </c>
      <c r="BO601" s="281">
        <f t="shared" si="633"/>
        <v>0</v>
      </c>
      <c r="BP601" s="281">
        <f t="shared" si="633"/>
        <v>0</v>
      </c>
      <c r="BQ601" s="403">
        <f>BQ602</f>
        <v>0</v>
      </c>
      <c r="BR601" s="287"/>
      <c r="BS601" s="287"/>
      <c r="BT601" s="287"/>
      <c r="BU601" s="287"/>
      <c r="BV601" s="287"/>
      <c r="BW601" s="287"/>
      <c r="BX601" s="287"/>
      <c r="BY601" s="287"/>
    </row>
    <row r="602" spans="1:77" ht="31.5" x14ac:dyDescent="0.25">
      <c r="A602" s="578"/>
      <c r="B602" s="893" t="s">
        <v>418</v>
      </c>
      <c r="C602" s="31"/>
      <c r="D602" s="284"/>
      <c r="E602" s="284"/>
      <c r="F602" s="148">
        <f t="shared" si="618"/>
        <v>0</v>
      </c>
      <c r="G602" s="148">
        <f t="shared" si="619"/>
        <v>0</v>
      </c>
      <c r="H602" s="212"/>
      <c r="I602" s="212"/>
      <c r="J602" s="212"/>
      <c r="K602" s="212"/>
      <c r="L602" s="212"/>
      <c r="M602" s="212"/>
      <c r="N602" s="212"/>
      <c r="O602" s="212"/>
      <c r="P602" s="148">
        <f t="shared" si="620"/>
        <v>0</v>
      </c>
      <c r="Q602" s="148">
        <f t="shared" si="612"/>
        <v>0</v>
      </c>
      <c r="R602" s="684" t="e">
        <f t="shared" si="613"/>
        <v>#DIV/0!</v>
      </c>
      <c r="S602" s="284">
        <v>0</v>
      </c>
      <c r="T602" s="284">
        <v>0</v>
      </c>
      <c r="U602" s="284">
        <v>0</v>
      </c>
      <c r="V602" s="148">
        <f t="shared" si="621"/>
        <v>0</v>
      </c>
      <c r="W602" s="148">
        <f t="shared" si="622"/>
        <v>0</v>
      </c>
      <c r="X602" s="212"/>
      <c r="Y602" s="212"/>
      <c r="Z602" s="212"/>
      <c r="AA602" s="212"/>
      <c r="AB602" s="212"/>
      <c r="AC602" s="212"/>
      <c r="AD602" s="212"/>
      <c r="AE602" s="212"/>
      <c r="AF602" s="148">
        <f t="shared" si="623"/>
        <v>0</v>
      </c>
      <c r="AG602" s="148">
        <f t="shared" si="614"/>
        <v>0</v>
      </c>
      <c r="AH602" s="684" t="e">
        <f t="shared" si="615"/>
        <v>#DIV/0!</v>
      </c>
      <c r="AI602" s="695"/>
      <c r="AJ602" s="212">
        <f t="shared" si="624"/>
        <v>0</v>
      </c>
      <c r="AK602" s="425"/>
      <c r="AL602" s="148">
        <f t="shared" si="625"/>
        <v>0</v>
      </c>
      <c r="AM602" s="148">
        <f t="shared" si="626"/>
        <v>0</v>
      </c>
      <c r="AN602" s="212"/>
      <c r="AO602" s="212"/>
      <c r="AP602" s="212"/>
      <c r="AQ602" s="212"/>
      <c r="AR602" s="212"/>
      <c r="AS602" s="212"/>
      <c r="AT602" s="212"/>
      <c r="AU602" s="273"/>
      <c r="AV602" s="148">
        <f t="shared" si="616"/>
        <v>0</v>
      </c>
      <c r="AW602" s="283" t="e">
        <f t="shared" si="617"/>
        <v>#DIV/0!</v>
      </c>
      <c r="AX602" s="148">
        <f t="shared" si="627"/>
        <v>0</v>
      </c>
      <c r="AY602" s="148">
        <f t="shared" si="628"/>
        <v>0</v>
      </c>
      <c r="AZ602" s="212"/>
      <c r="BA602" s="212"/>
      <c r="BB602" s="212"/>
      <c r="BC602" s="212"/>
      <c r="BD602" s="212"/>
      <c r="BE602" s="212"/>
      <c r="BF602" s="212"/>
      <c r="BG602" s="212"/>
      <c r="BH602" s="148">
        <f t="shared" si="629"/>
        <v>0</v>
      </c>
      <c r="BI602" s="148">
        <f t="shared" si="630"/>
        <v>0</v>
      </c>
      <c r="BJ602" s="212"/>
      <c r="BK602" s="212"/>
      <c r="BL602" s="212"/>
      <c r="BM602" s="212"/>
      <c r="BN602" s="212"/>
      <c r="BO602" s="212"/>
      <c r="BP602" s="212"/>
      <c r="BQ602" s="399"/>
      <c r="BR602" s="287"/>
      <c r="BS602" s="287"/>
      <c r="BT602" s="287"/>
      <c r="BU602" s="287"/>
      <c r="BV602" s="287"/>
      <c r="BW602" s="287"/>
      <c r="BX602" s="287"/>
      <c r="BY602" s="287"/>
    </row>
    <row r="603" spans="1:77" x14ac:dyDescent="0.25">
      <c r="A603" s="23">
        <v>3</v>
      </c>
      <c r="B603" s="89" t="s">
        <v>141</v>
      </c>
      <c r="C603" s="280"/>
      <c r="D603" s="281">
        <f>D604</f>
        <v>0</v>
      </c>
      <c r="E603" s="281">
        <f t="shared" ref="E603:BQ603" si="634">E604</f>
        <v>0</v>
      </c>
      <c r="F603" s="281">
        <f t="shared" si="618"/>
        <v>0</v>
      </c>
      <c r="G603" s="281">
        <f t="shared" si="619"/>
        <v>0</v>
      </c>
      <c r="H603" s="281">
        <f t="shared" si="634"/>
        <v>0</v>
      </c>
      <c r="I603" s="281">
        <f t="shared" si="634"/>
        <v>0</v>
      </c>
      <c r="J603" s="281">
        <f t="shared" si="634"/>
        <v>0</v>
      </c>
      <c r="K603" s="281">
        <f t="shared" si="634"/>
        <v>0</v>
      </c>
      <c r="L603" s="281">
        <f t="shared" si="634"/>
        <v>0</v>
      </c>
      <c r="M603" s="281">
        <f t="shared" si="634"/>
        <v>0</v>
      </c>
      <c r="N603" s="281">
        <f t="shared" si="634"/>
        <v>0</v>
      </c>
      <c r="O603" s="281">
        <f t="shared" si="634"/>
        <v>0</v>
      </c>
      <c r="P603" s="281">
        <f t="shared" si="620"/>
        <v>0</v>
      </c>
      <c r="Q603" s="281">
        <f t="shared" si="612"/>
        <v>0</v>
      </c>
      <c r="R603" s="684" t="e">
        <f t="shared" si="613"/>
        <v>#DIV/0!</v>
      </c>
      <c r="S603" s="281">
        <f t="shared" si="634"/>
        <v>0</v>
      </c>
      <c r="T603" s="281">
        <f t="shared" si="634"/>
        <v>0</v>
      </c>
      <c r="U603" s="281">
        <f t="shared" si="634"/>
        <v>0</v>
      </c>
      <c r="V603" s="281">
        <f t="shared" si="621"/>
        <v>0</v>
      </c>
      <c r="W603" s="281">
        <f t="shared" si="622"/>
        <v>0</v>
      </c>
      <c r="X603" s="281">
        <f t="shared" si="634"/>
        <v>0</v>
      </c>
      <c r="Y603" s="281">
        <f t="shared" si="634"/>
        <v>0</v>
      </c>
      <c r="Z603" s="281">
        <f t="shared" si="634"/>
        <v>0</v>
      </c>
      <c r="AA603" s="281">
        <f t="shared" si="634"/>
        <v>0</v>
      </c>
      <c r="AB603" s="281">
        <f t="shared" si="634"/>
        <v>0</v>
      </c>
      <c r="AC603" s="281">
        <f t="shared" si="634"/>
        <v>0</v>
      </c>
      <c r="AD603" s="281">
        <f t="shared" si="634"/>
        <v>0</v>
      </c>
      <c r="AE603" s="281">
        <f t="shared" si="634"/>
        <v>0</v>
      </c>
      <c r="AF603" s="281">
        <f t="shared" si="623"/>
        <v>0</v>
      </c>
      <c r="AG603" s="281">
        <f t="shared" si="614"/>
        <v>0</v>
      </c>
      <c r="AH603" s="891" t="e">
        <f t="shared" si="615"/>
        <v>#DIV/0!</v>
      </c>
      <c r="AI603" s="700"/>
      <c r="AJ603" s="281">
        <f t="shared" si="624"/>
        <v>0</v>
      </c>
      <c r="AK603" s="281"/>
      <c r="AL603" s="281">
        <f t="shared" si="625"/>
        <v>0</v>
      </c>
      <c r="AM603" s="281">
        <f t="shared" si="626"/>
        <v>0</v>
      </c>
      <c r="AN603" s="281">
        <f t="shared" si="634"/>
        <v>0</v>
      </c>
      <c r="AO603" s="281">
        <f t="shared" si="634"/>
        <v>0</v>
      </c>
      <c r="AP603" s="281">
        <f t="shared" si="634"/>
        <v>0</v>
      </c>
      <c r="AQ603" s="281">
        <f t="shared" si="634"/>
        <v>0</v>
      </c>
      <c r="AR603" s="281">
        <f t="shared" si="634"/>
        <v>0</v>
      </c>
      <c r="AS603" s="281">
        <f t="shared" si="634"/>
        <v>0</v>
      </c>
      <c r="AT603" s="281">
        <f t="shared" si="634"/>
        <v>0</v>
      </c>
      <c r="AU603" s="281">
        <f t="shared" si="634"/>
        <v>0</v>
      </c>
      <c r="AV603" s="281">
        <f t="shared" si="616"/>
        <v>0</v>
      </c>
      <c r="AW603" s="281" t="e">
        <f t="shared" si="617"/>
        <v>#DIV/0!</v>
      </c>
      <c r="AX603" s="281">
        <f t="shared" si="627"/>
        <v>0</v>
      </c>
      <c r="AY603" s="281">
        <f t="shared" si="628"/>
        <v>0</v>
      </c>
      <c r="AZ603" s="281">
        <f t="shared" si="634"/>
        <v>0</v>
      </c>
      <c r="BA603" s="281">
        <f t="shared" si="634"/>
        <v>0</v>
      </c>
      <c r="BB603" s="281">
        <f t="shared" si="634"/>
        <v>0</v>
      </c>
      <c r="BC603" s="281">
        <f t="shared" si="634"/>
        <v>0</v>
      </c>
      <c r="BD603" s="281">
        <f t="shared" si="634"/>
        <v>0</v>
      </c>
      <c r="BE603" s="281">
        <f t="shared" si="634"/>
        <v>0</v>
      </c>
      <c r="BF603" s="281">
        <f t="shared" si="634"/>
        <v>0</v>
      </c>
      <c r="BG603" s="281">
        <f t="shared" si="634"/>
        <v>0</v>
      </c>
      <c r="BH603" s="281">
        <f t="shared" si="629"/>
        <v>0</v>
      </c>
      <c r="BI603" s="281">
        <f t="shared" si="630"/>
        <v>0</v>
      </c>
      <c r="BJ603" s="281">
        <f t="shared" si="634"/>
        <v>0</v>
      </c>
      <c r="BK603" s="281">
        <f t="shared" si="634"/>
        <v>0</v>
      </c>
      <c r="BL603" s="281">
        <f t="shared" si="634"/>
        <v>0</v>
      </c>
      <c r="BM603" s="281">
        <f t="shared" si="634"/>
        <v>0</v>
      </c>
      <c r="BN603" s="281">
        <f t="shared" si="634"/>
        <v>0</v>
      </c>
      <c r="BO603" s="281">
        <f t="shared" si="634"/>
        <v>0</v>
      </c>
      <c r="BP603" s="281">
        <f t="shared" si="634"/>
        <v>0</v>
      </c>
      <c r="BQ603" s="281">
        <f t="shared" si="634"/>
        <v>0</v>
      </c>
      <c r="BR603" s="287"/>
      <c r="BS603" s="287"/>
      <c r="BT603" s="287"/>
      <c r="BU603" s="287"/>
      <c r="BV603" s="287"/>
      <c r="BW603" s="287"/>
      <c r="BX603" s="287"/>
      <c r="BY603" s="287"/>
    </row>
    <row r="604" spans="1:77" hidden="1" x14ac:dyDescent="0.25">
      <c r="A604" s="578"/>
      <c r="B604" s="31"/>
      <c r="C604" s="31"/>
      <c r="D604" s="284"/>
      <c r="E604" s="284"/>
      <c r="F604" s="148">
        <f t="shared" si="618"/>
        <v>0</v>
      </c>
      <c r="G604" s="148">
        <f t="shared" si="619"/>
        <v>0</v>
      </c>
      <c r="H604" s="212"/>
      <c r="I604" s="212"/>
      <c r="J604" s="212"/>
      <c r="K604" s="212"/>
      <c r="L604" s="212"/>
      <c r="M604" s="212"/>
      <c r="N604" s="212"/>
      <c r="O604" s="212"/>
      <c r="P604" s="148">
        <f t="shared" si="620"/>
        <v>0</v>
      </c>
      <c r="Q604" s="148">
        <f t="shared" si="612"/>
        <v>0</v>
      </c>
      <c r="R604" s="684" t="e">
        <f t="shared" si="613"/>
        <v>#DIV/0!</v>
      </c>
      <c r="S604" s="212"/>
      <c r="T604" s="212"/>
      <c r="U604" s="281"/>
      <c r="V604" s="148">
        <f t="shared" si="621"/>
        <v>0</v>
      </c>
      <c r="W604" s="148">
        <f t="shared" si="622"/>
        <v>0</v>
      </c>
      <c r="X604" s="212"/>
      <c r="Y604" s="212"/>
      <c r="Z604" s="212"/>
      <c r="AA604" s="212"/>
      <c r="AB604" s="212"/>
      <c r="AC604" s="212"/>
      <c r="AD604" s="212"/>
      <c r="AE604" s="212"/>
      <c r="AF604" s="148">
        <f t="shared" si="623"/>
        <v>0</v>
      </c>
      <c r="AG604" s="148">
        <f t="shared" si="614"/>
        <v>0</v>
      </c>
      <c r="AH604" s="684" t="e">
        <f t="shared" si="615"/>
        <v>#DIV/0!</v>
      </c>
      <c r="AI604" s="695"/>
      <c r="AJ604" s="212">
        <f t="shared" si="624"/>
        <v>0</v>
      </c>
      <c r="AK604" s="425"/>
      <c r="AL604" s="148">
        <f t="shared" si="625"/>
        <v>0</v>
      </c>
      <c r="AM604" s="148">
        <f t="shared" si="626"/>
        <v>0</v>
      </c>
      <c r="AN604" s="212"/>
      <c r="AO604" s="212"/>
      <c r="AP604" s="212"/>
      <c r="AQ604" s="212"/>
      <c r="AR604" s="212"/>
      <c r="AS604" s="212"/>
      <c r="AT604" s="212"/>
      <c r="AU604" s="273"/>
      <c r="AV604" s="148">
        <f t="shared" si="616"/>
        <v>0</v>
      </c>
      <c r="AW604" s="283" t="e">
        <f t="shared" si="617"/>
        <v>#DIV/0!</v>
      </c>
      <c r="AX604" s="148">
        <f t="shared" si="627"/>
        <v>0</v>
      </c>
      <c r="AY604" s="148">
        <f t="shared" si="628"/>
        <v>0</v>
      </c>
      <c r="AZ604" s="212"/>
      <c r="BA604" s="212"/>
      <c r="BB604" s="212"/>
      <c r="BC604" s="212"/>
      <c r="BD604" s="212"/>
      <c r="BE604" s="212"/>
      <c r="BF604" s="212"/>
      <c r="BG604" s="212"/>
      <c r="BH604" s="148">
        <f t="shared" si="629"/>
        <v>0</v>
      </c>
      <c r="BI604" s="148">
        <f t="shared" si="630"/>
        <v>0</v>
      </c>
      <c r="BJ604" s="212"/>
      <c r="BK604" s="212"/>
      <c r="BL604" s="212"/>
      <c r="BM604" s="212"/>
      <c r="BN604" s="212"/>
      <c r="BO604" s="212"/>
      <c r="BP604" s="212"/>
      <c r="BQ604" s="399"/>
      <c r="BR604" s="287"/>
      <c r="BS604" s="287"/>
      <c r="BT604" s="287"/>
      <c r="BU604" s="287"/>
      <c r="BV604" s="287"/>
      <c r="BW604" s="287"/>
      <c r="BX604" s="287"/>
      <c r="BY604" s="287"/>
    </row>
    <row r="605" spans="1:77" s="21" customFormat="1" x14ac:dyDescent="0.25">
      <c r="A605" s="520">
        <v>9</v>
      </c>
      <c r="B605" s="433" t="s">
        <v>142</v>
      </c>
      <c r="C605" s="434"/>
      <c r="D605" s="423">
        <f t="shared" ref="D605:AE605" si="635">D606+D608</f>
        <v>0</v>
      </c>
      <c r="E605" s="423">
        <f t="shared" si="635"/>
        <v>0</v>
      </c>
      <c r="F605" s="423">
        <f t="shared" si="618"/>
        <v>0</v>
      </c>
      <c r="G605" s="423">
        <f t="shared" si="619"/>
        <v>0</v>
      </c>
      <c r="H605" s="423">
        <f t="shared" si="635"/>
        <v>0</v>
      </c>
      <c r="I605" s="423">
        <f t="shared" si="635"/>
        <v>0</v>
      </c>
      <c r="J605" s="423">
        <f t="shared" si="635"/>
        <v>0</v>
      </c>
      <c r="K605" s="423">
        <f t="shared" si="635"/>
        <v>0</v>
      </c>
      <c r="L605" s="423">
        <f t="shared" si="635"/>
        <v>0</v>
      </c>
      <c r="M605" s="423">
        <f t="shared" si="635"/>
        <v>0</v>
      </c>
      <c r="N605" s="423">
        <f t="shared" si="635"/>
        <v>0</v>
      </c>
      <c r="O605" s="423">
        <f t="shared" si="635"/>
        <v>0</v>
      </c>
      <c r="P605" s="423">
        <f t="shared" si="620"/>
        <v>0</v>
      </c>
      <c r="Q605" s="423">
        <f t="shared" si="612"/>
        <v>0</v>
      </c>
      <c r="R605" s="685" t="e">
        <f t="shared" si="613"/>
        <v>#DIV/0!</v>
      </c>
      <c r="S605" s="423">
        <f t="shared" si="635"/>
        <v>0</v>
      </c>
      <c r="T605" s="423">
        <f t="shared" si="635"/>
        <v>0</v>
      </c>
      <c r="U605" s="423">
        <f t="shared" si="635"/>
        <v>0</v>
      </c>
      <c r="V605" s="423">
        <f t="shared" si="621"/>
        <v>0</v>
      </c>
      <c r="W605" s="423">
        <f t="shared" si="622"/>
        <v>0</v>
      </c>
      <c r="X605" s="423">
        <f t="shared" si="635"/>
        <v>0</v>
      </c>
      <c r="Y605" s="423">
        <f t="shared" si="635"/>
        <v>0</v>
      </c>
      <c r="Z605" s="423">
        <f t="shared" si="635"/>
        <v>0</v>
      </c>
      <c r="AA605" s="423">
        <f t="shared" si="635"/>
        <v>0</v>
      </c>
      <c r="AB605" s="423">
        <f t="shared" si="635"/>
        <v>0</v>
      </c>
      <c r="AC605" s="423">
        <f t="shared" si="635"/>
        <v>0</v>
      </c>
      <c r="AD605" s="423">
        <f t="shared" si="635"/>
        <v>0</v>
      </c>
      <c r="AE605" s="423">
        <f t="shared" si="635"/>
        <v>0</v>
      </c>
      <c r="AF605" s="423">
        <f t="shared" si="623"/>
        <v>0</v>
      </c>
      <c r="AG605" s="423">
        <f t="shared" si="614"/>
        <v>0</v>
      </c>
      <c r="AH605" s="690" t="e">
        <f t="shared" si="615"/>
        <v>#DIV/0!</v>
      </c>
      <c r="AI605" s="702"/>
      <c r="AJ605" s="423">
        <f t="shared" si="624"/>
        <v>0</v>
      </c>
      <c r="AK605" s="600"/>
      <c r="AL605" s="192">
        <f t="shared" si="625"/>
        <v>0</v>
      </c>
      <c r="AM605" s="192">
        <f t="shared" si="626"/>
        <v>0</v>
      </c>
      <c r="AN605" s="423">
        <f t="shared" ref="AN605:BO605" si="636">AN606+AN608</f>
        <v>0</v>
      </c>
      <c r="AO605" s="423">
        <f t="shared" si="636"/>
        <v>0</v>
      </c>
      <c r="AP605" s="423">
        <f t="shared" si="636"/>
        <v>0</v>
      </c>
      <c r="AQ605" s="423">
        <f t="shared" si="636"/>
        <v>0</v>
      </c>
      <c r="AR605" s="423">
        <f t="shared" si="636"/>
        <v>0</v>
      </c>
      <c r="AS605" s="423">
        <f t="shared" si="636"/>
        <v>0</v>
      </c>
      <c r="AT605" s="423">
        <f t="shared" si="636"/>
        <v>0</v>
      </c>
      <c r="AU605" s="602">
        <f t="shared" si="636"/>
        <v>0</v>
      </c>
      <c r="AV605" s="192">
        <f t="shared" si="616"/>
        <v>0</v>
      </c>
      <c r="AW605" s="599" t="e">
        <f t="shared" si="617"/>
        <v>#DIV/0!</v>
      </c>
      <c r="AX605" s="192">
        <f t="shared" si="627"/>
        <v>0</v>
      </c>
      <c r="AY605" s="192">
        <f t="shared" si="628"/>
        <v>0</v>
      </c>
      <c r="AZ605" s="423">
        <f t="shared" si="636"/>
        <v>0</v>
      </c>
      <c r="BA605" s="423">
        <f t="shared" si="636"/>
        <v>0</v>
      </c>
      <c r="BB605" s="423">
        <f t="shared" si="636"/>
        <v>0</v>
      </c>
      <c r="BC605" s="423">
        <f t="shared" si="636"/>
        <v>0</v>
      </c>
      <c r="BD605" s="423">
        <f t="shared" si="636"/>
        <v>0</v>
      </c>
      <c r="BE605" s="423">
        <f t="shared" si="636"/>
        <v>0</v>
      </c>
      <c r="BF605" s="423">
        <f t="shared" si="636"/>
        <v>0</v>
      </c>
      <c r="BG605" s="423">
        <f t="shared" si="636"/>
        <v>0</v>
      </c>
      <c r="BH605" s="192">
        <f t="shared" si="629"/>
        <v>0</v>
      </c>
      <c r="BI605" s="192">
        <f t="shared" si="630"/>
        <v>0</v>
      </c>
      <c r="BJ605" s="423">
        <f t="shared" si="636"/>
        <v>0</v>
      </c>
      <c r="BK605" s="423">
        <f t="shared" si="636"/>
        <v>0</v>
      </c>
      <c r="BL605" s="423">
        <f t="shared" si="636"/>
        <v>0</v>
      </c>
      <c r="BM605" s="423">
        <f t="shared" si="636"/>
        <v>0</v>
      </c>
      <c r="BN605" s="423">
        <f t="shared" si="636"/>
        <v>0</v>
      </c>
      <c r="BO605" s="423">
        <f t="shared" si="636"/>
        <v>0</v>
      </c>
      <c r="BP605" s="423">
        <f t="shared" ref="BP605:BQ605" si="637">BP606+BP608</f>
        <v>0</v>
      </c>
      <c r="BQ605" s="423">
        <f t="shared" si="637"/>
        <v>0</v>
      </c>
      <c r="BR605" s="287"/>
      <c r="BS605" s="287"/>
      <c r="BT605" s="287"/>
      <c r="BU605" s="287"/>
      <c r="BV605" s="287"/>
      <c r="BW605" s="287"/>
      <c r="BX605" s="287"/>
      <c r="BY605" s="287"/>
    </row>
    <row r="606" spans="1:77" s="21" customFormat="1" x14ac:dyDescent="0.25">
      <c r="A606" s="23">
        <v>1</v>
      </c>
      <c r="B606" s="436" t="s">
        <v>143</v>
      </c>
      <c r="C606" s="429"/>
      <c r="D606" s="481">
        <v>0</v>
      </c>
      <c r="E606" s="481">
        <v>0</v>
      </c>
      <c r="F606" s="462">
        <f t="shared" si="618"/>
        <v>0</v>
      </c>
      <c r="G606" s="462">
        <f t="shared" si="619"/>
        <v>0</v>
      </c>
      <c r="H606" s="202">
        <f t="shared" ref="H606:O606" si="638">SUM(H607:H607)</f>
        <v>0</v>
      </c>
      <c r="I606" s="201">
        <f t="shared" si="638"/>
        <v>0</v>
      </c>
      <c r="J606" s="201">
        <f t="shared" si="638"/>
        <v>0</v>
      </c>
      <c r="K606" s="201">
        <f t="shared" si="638"/>
        <v>0</v>
      </c>
      <c r="L606" s="201">
        <f t="shared" si="638"/>
        <v>0</v>
      </c>
      <c r="M606" s="201">
        <f t="shared" si="638"/>
        <v>0</v>
      </c>
      <c r="N606" s="201">
        <f t="shared" si="638"/>
        <v>0</v>
      </c>
      <c r="O606" s="201">
        <f t="shared" si="638"/>
        <v>0</v>
      </c>
      <c r="P606" s="186">
        <f t="shared" si="620"/>
        <v>0</v>
      </c>
      <c r="Q606" s="186">
        <f t="shared" si="612"/>
        <v>0</v>
      </c>
      <c r="R606" s="684" t="e">
        <f t="shared" si="613"/>
        <v>#DIV/0!</v>
      </c>
      <c r="S606" s="201">
        <f>SUM(S607:S607)</f>
        <v>0</v>
      </c>
      <c r="T606" s="201">
        <f>SUM(T607:T607)</f>
        <v>0</v>
      </c>
      <c r="U606" s="201">
        <f>SUM(U607:U607)</f>
        <v>0</v>
      </c>
      <c r="V606" s="186">
        <f t="shared" si="621"/>
        <v>0</v>
      </c>
      <c r="W606" s="186">
        <f t="shared" si="622"/>
        <v>0</v>
      </c>
      <c r="X606" s="201">
        <f t="shared" ref="X606:AE606" si="639">SUM(X607:X607)</f>
        <v>0</v>
      </c>
      <c r="Y606" s="201">
        <f t="shared" si="639"/>
        <v>0</v>
      </c>
      <c r="Z606" s="201">
        <f t="shared" si="639"/>
        <v>0</v>
      </c>
      <c r="AA606" s="201">
        <f t="shared" si="639"/>
        <v>0</v>
      </c>
      <c r="AB606" s="201">
        <f t="shared" si="639"/>
        <v>0</v>
      </c>
      <c r="AC606" s="201">
        <f t="shared" si="639"/>
        <v>0</v>
      </c>
      <c r="AD606" s="201">
        <f t="shared" si="639"/>
        <v>0</v>
      </c>
      <c r="AE606" s="201">
        <f t="shared" si="639"/>
        <v>0</v>
      </c>
      <c r="AF606" s="186">
        <f t="shared" si="623"/>
        <v>0</v>
      </c>
      <c r="AG606" s="186">
        <f t="shared" si="614"/>
        <v>0</v>
      </c>
      <c r="AH606" s="256" t="e">
        <f t="shared" si="615"/>
        <v>#DIV/0!</v>
      </c>
      <c r="AI606" s="700"/>
      <c r="AJ606" s="207">
        <f t="shared" si="624"/>
        <v>0</v>
      </c>
      <c r="AK606" s="425"/>
      <c r="AL606" s="462">
        <f t="shared" si="625"/>
        <v>0</v>
      </c>
      <c r="AM606" s="462">
        <f t="shared" si="626"/>
        <v>0</v>
      </c>
      <c r="AN606" s="481">
        <f t="shared" ref="AN606:AU606" si="640">SUM(AN607:AN607)</f>
        <v>0</v>
      </c>
      <c r="AO606" s="481">
        <f t="shared" si="640"/>
        <v>0</v>
      </c>
      <c r="AP606" s="481">
        <f t="shared" si="640"/>
        <v>0</v>
      </c>
      <c r="AQ606" s="481">
        <f t="shared" si="640"/>
        <v>0</v>
      </c>
      <c r="AR606" s="481">
        <f t="shared" si="640"/>
        <v>0</v>
      </c>
      <c r="AS606" s="481">
        <f t="shared" si="640"/>
        <v>0</v>
      </c>
      <c r="AT606" s="481">
        <f t="shared" si="640"/>
        <v>0</v>
      </c>
      <c r="AU606" s="482">
        <f t="shared" si="640"/>
        <v>0</v>
      </c>
      <c r="AV606" s="462">
        <f t="shared" si="616"/>
        <v>0</v>
      </c>
      <c r="AW606" s="463" t="e">
        <f t="shared" si="617"/>
        <v>#DIV/0!</v>
      </c>
      <c r="AX606" s="462">
        <f t="shared" si="627"/>
        <v>0</v>
      </c>
      <c r="AY606" s="462">
        <f t="shared" si="628"/>
        <v>0</v>
      </c>
      <c r="AZ606" s="481">
        <f t="shared" ref="AZ606:BG606" si="641">SUM(AZ607:AZ607)</f>
        <v>0</v>
      </c>
      <c r="BA606" s="481">
        <f t="shared" si="641"/>
        <v>0</v>
      </c>
      <c r="BB606" s="481">
        <f t="shared" si="641"/>
        <v>0</v>
      </c>
      <c r="BC606" s="481">
        <f t="shared" si="641"/>
        <v>0</v>
      </c>
      <c r="BD606" s="481">
        <f t="shared" si="641"/>
        <v>0</v>
      </c>
      <c r="BE606" s="481">
        <f t="shared" si="641"/>
        <v>0</v>
      </c>
      <c r="BF606" s="481">
        <f t="shared" si="641"/>
        <v>0</v>
      </c>
      <c r="BG606" s="481">
        <f t="shared" si="641"/>
        <v>0</v>
      </c>
      <c r="BH606" s="462">
        <f t="shared" si="629"/>
        <v>0</v>
      </c>
      <c r="BI606" s="462">
        <f t="shared" si="630"/>
        <v>0</v>
      </c>
      <c r="BJ606" s="481">
        <f t="shared" ref="BJ606:BQ606" si="642">SUM(BJ607:BJ607)</f>
        <v>0</v>
      </c>
      <c r="BK606" s="481">
        <f t="shared" si="642"/>
        <v>0</v>
      </c>
      <c r="BL606" s="481">
        <f t="shared" si="642"/>
        <v>0</v>
      </c>
      <c r="BM606" s="481">
        <f t="shared" si="642"/>
        <v>0</v>
      </c>
      <c r="BN606" s="481">
        <f t="shared" si="642"/>
        <v>0</v>
      </c>
      <c r="BO606" s="481">
        <f t="shared" si="642"/>
        <v>0</v>
      </c>
      <c r="BP606" s="481">
        <f t="shared" si="642"/>
        <v>0</v>
      </c>
      <c r="BQ606" s="483">
        <f t="shared" si="642"/>
        <v>0</v>
      </c>
      <c r="BR606" s="287"/>
      <c r="BS606" s="287"/>
      <c r="BT606" s="287"/>
      <c r="BU606" s="287"/>
      <c r="BV606" s="287"/>
      <c r="BW606" s="287"/>
      <c r="BX606" s="287"/>
      <c r="BY606" s="287"/>
    </row>
    <row r="607" spans="1:77" s="47" customFormat="1" hidden="1" x14ac:dyDescent="0.25">
      <c r="A607" s="73"/>
      <c r="B607" s="51"/>
      <c r="C607" s="52"/>
      <c r="D607" s="205"/>
      <c r="E607" s="205"/>
      <c r="F607" s="186">
        <f t="shared" si="618"/>
        <v>0</v>
      </c>
      <c r="G607" s="186">
        <f t="shared" si="619"/>
        <v>0</v>
      </c>
      <c r="H607" s="206"/>
      <c r="I607" s="206"/>
      <c r="J607" s="205"/>
      <c r="K607" s="205"/>
      <c r="L607" s="205"/>
      <c r="M607" s="205"/>
      <c r="N607" s="205"/>
      <c r="O607" s="205"/>
      <c r="P607" s="186">
        <f t="shared" si="620"/>
        <v>0</v>
      </c>
      <c r="Q607" s="186">
        <f t="shared" si="612"/>
        <v>0</v>
      </c>
      <c r="R607" s="684" t="e">
        <f t="shared" si="613"/>
        <v>#DIV/0!</v>
      </c>
      <c r="S607" s="205"/>
      <c r="T607" s="205"/>
      <c r="U607" s="205"/>
      <c r="V607" s="186">
        <f t="shared" si="621"/>
        <v>0</v>
      </c>
      <c r="W607" s="186">
        <f t="shared" si="622"/>
        <v>0</v>
      </c>
      <c r="X607" s="205"/>
      <c r="Y607" s="205"/>
      <c r="Z607" s="205"/>
      <c r="AA607" s="205"/>
      <c r="AB607" s="205"/>
      <c r="AC607" s="205"/>
      <c r="AD607" s="205"/>
      <c r="AE607" s="205"/>
      <c r="AF607" s="186">
        <f t="shared" si="623"/>
        <v>0</v>
      </c>
      <c r="AG607" s="186">
        <f t="shared" si="614"/>
        <v>0</v>
      </c>
      <c r="AH607" s="256" t="e">
        <f t="shared" si="615"/>
        <v>#DIV/0!</v>
      </c>
      <c r="AI607" s="700"/>
      <c r="AJ607" s="207">
        <f t="shared" si="624"/>
        <v>0</v>
      </c>
      <c r="AK607" s="425"/>
      <c r="AL607" s="186">
        <f t="shared" si="625"/>
        <v>0</v>
      </c>
      <c r="AM607" s="186">
        <f t="shared" si="626"/>
        <v>0</v>
      </c>
      <c r="AN607" s="205"/>
      <c r="AO607" s="205"/>
      <c r="AP607" s="205"/>
      <c r="AQ607" s="205"/>
      <c r="AR607" s="205"/>
      <c r="AS607" s="205"/>
      <c r="AT607" s="205"/>
      <c r="AU607" s="246"/>
      <c r="AV607" s="186">
        <f t="shared" si="616"/>
        <v>0</v>
      </c>
      <c r="AW607" s="277" t="e">
        <f t="shared" si="617"/>
        <v>#DIV/0!</v>
      </c>
      <c r="AX607" s="186">
        <f t="shared" si="627"/>
        <v>0</v>
      </c>
      <c r="AY607" s="186">
        <f t="shared" si="628"/>
        <v>0</v>
      </c>
      <c r="AZ607" s="205"/>
      <c r="BA607" s="205"/>
      <c r="BB607" s="205"/>
      <c r="BC607" s="205"/>
      <c r="BD607" s="205"/>
      <c r="BE607" s="205"/>
      <c r="BF607" s="205"/>
      <c r="BG607" s="205"/>
      <c r="BH607" s="186">
        <f t="shared" si="629"/>
        <v>0</v>
      </c>
      <c r="BI607" s="186">
        <f t="shared" si="630"/>
        <v>0</v>
      </c>
      <c r="BJ607" s="205"/>
      <c r="BK607" s="205"/>
      <c r="BL607" s="205"/>
      <c r="BM607" s="205"/>
      <c r="BN607" s="205"/>
      <c r="BO607" s="205"/>
      <c r="BP607" s="205"/>
      <c r="BQ607" s="408"/>
      <c r="BR607" s="414"/>
      <c r="BS607" s="414"/>
      <c r="BT607" s="414"/>
      <c r="BU607" s="414"/>
      <c r="BV607" s="414"/>
      <c r="BW607" s="414"/>
      <c r="BX607" s="414"/>
      <c r="BY607" s="414"/>
    </row>
    <row r="608" spans="1:77" s="21" customFormat="1" x14ac:dyDescent="0.25">
      <c r="A608" s="23">
        <v>2</v>
      </c>
      <c r="B608" s="89" t="s">
        <v>144</v>
      </c>
      <c r="C608" s="40"/>
      <c r="D608" s="201">
        <v>0</v>
      </c>
      <c r="E608" s="201">
        <v>0</v>
      </c>
      <c r="F608" s="186">
        <f t="shared" si="618"/>
        <v>0</v>
      </c>
      <c r="G608" s="186">
        <f t="shared" si="619"/>
        <v>0</v>
      </c>
      <c r="H608" s="202">
        <v>0</v>
      </c>
      <c r="I608" s="201">
        <v>0</v>
      </c>
      <c r="J608" s="201">
        <v>0</v>
      </c>
      <c r="K608" s="201">
        <v>0</v>
      </c>
      <c r="L608" s="201">
        <v>0</v>
      </c>
      <c r="M608" s="201">
        <v>0</v>
      </c>
      <c r="N608" s="201">
        <v>0</v>
      </c>
      <c r="O608" s="201">
        <v>0</v>
      </c>
      <c r="P608" s="186">
        <f t="shared" si="620"/>
        <v>0</v>
      </c>
      <c r="Q608" s="186">
        <f t="shared" si="612"/>
        <v>0</v>
      </c>
      <c r="R608" s="684" t="e">
        <f t="shared" si="613"/>
        <v>#DIV/0!</v>
      </c>
      <c r="S608" s="201">
        <v>0</v>
      </c>
      <c r="T608" s="201">
        <v>0</v>
      </c>
      <c r="U608" s="201">
        <v>0</v>
      </c>
      <c r="V608" s="186">
        <f t="shared" si="621"/>
        <v>0</v>
      </c>
      <c r="W608" s="186">
        <f t="shared" si="622"/>
        <v>0</v>
      </c>
      <c r="X608" s="201">
        <v>0</v>
      </c>
      <c r="Y608" s="201">
        <v>0</v>
      </c>
      <c r="Z608" s="201">
        <v>0</v>
      </c>
      <c r="AA608" s="201">
        <v>0</v>
      </c>
      <c r="AB608" s="201">
        <v>0</v>
      </c>
      <c r="AC608" s="201">
        <v>0</v>
      </c>
      <c r="AD608" s="201">
        <v>0</v>
      </c>
      <c r="AE608" s="201">
        <v>0</v>
      </c>
      <c r="AF608" s="186">
        <f t="shared" si="623"/>
        <v>0</v>
      </c>
      <c r="AG608" s="186">
        <f t="shared" si="614"/>
        <v>0</v>
      </c>
      <c r="AH608" s="256" t="e">
        <f t="shared" si="615"/>
        <v>#DIV/0!</v>
      </c>
      <c r="AI608" s="700"/>
      <c r="AJ608" s="207">
        <f t="shared" si="624"/>
        <v>0</v>
      </c>
      <c r="AK608" s="425"/>
      <c r="AL608" s="186">
        <f t="shared" si="625"/>
        <v>0</v>
      </c>
      <c r="AM608" s="186">
        <f t="shared" si="626"/>
        <v>0</v>
      </c>
      <c r="AN608" s="201">
        <v>0</v>
      </c>
      <c r="AO608" s="201">
        <v>0</v>
      </c>
      <c r="AP608" s="201">
        <v>0</v>
      </c>
      <c r="AQ608" s="201">
        <v>0</v>
      </c>
      <c r="AR608" s="201">
        <v>0</v>
      </c>
      <c r="AS608" s="201">
        <v>0</v>
      </c>
      <c r="AT608" s="201">
        <v>0</v>
      </c>
      <c r="AU608" s="244">
        <v>0</v>
      </c>
      <c r="AV608" s="186">
        <f t="shared" si="616"/>
        <v>0</v>
      </c>
      <c r="AW608" s="277" t="e">
        <f t="shared" si="617"/>
        <v>#DIV/0!</v>
      </c>
      <c r="AX608" s="186">
        <f t="shared" si="627"/>
        <v>0</v>
      </c>
      <c r="AY608" s="186">
        <f t="shared" si="628"/>
        <v>0</v>
      </c>
      <c r="AZ608" s="201">
        <v>0</v>
      </c>
      <c r="BA608" s="201">
        <v>0</v>
      </c>
      <c r="BB608" s="201">
        <v>0</v>
      </c>
      <c r="BC608" s="201">
        <v>0</v>
      </c>
      <c r="BD608" s="201">
        <v>0</v>
      </c>
      <c r="BE608" s="201">
        <v>0</v>
      </c>
      <c r="BF608" s="201">
        <v>0</v>
      </c>
      <c r="BG608" s="201">
        <v>0</v>
      </c>
      <c r="BH608" s="186">
        <f t="shared" si="629"/>
        <v>0</v>
      </c>
      <c r="BI608" s="186">
        <f t="shared" si="630"/>
        <v>0</v>
      </c>
      <c r="BJ608" s="201">
        <v>0</v>
      </c>
      <c r="BK608" s="201">
        <v>0</v>
      </c>
      <c r="BL608" s="201">
        <v>0</v>
      </c>
      <c r="BM608" s="201">
        <v>0</v>
      </c>
      <c r="BN608" s="201">
        <v>0</v>
      </c>
      <c r="BO608" s="201">
        <v>0</v>
      </c>
      <c r="BP608" s="201">
        <v>0</v>
      </c>
      <c r="BQ608" s="405">
        <v>0</v>
      </c>
      <c r="BR608" s="287"/>
      <c r="BS608" s="287"/>
      <c r="BT608" s="287"/>
      <c r="BU608" s="287"/>
      <c r="BV608" s="287"/>
      <c r="BW608" s="287"/>
      <c r="BX608" s="287"/>
      <c r="BY608" s="287"/>
    </row>
    <row r="609" spans="1:77" s="21" customFormat="1" hidden="1" x14ac:dyDescent="0.25">
      <c r="A609" s="576"/>
      <c r="B609" s="457"/>
      <c r="C609" s="452"/>
      <c r="D609" s="453"/>
      <c r="E609" s="453"/>
      <c r="F609" s="440">
        <f t="shared" si="618"/>
        <v>0</v>
      </c>
      <c r="G609" s="440">
        <f t="shared" si="619"/>
        <v>0</v>
      </c>
      <c r="H609" s="200"/>
      <c r="I609" s="200"/>
      <c r="J609" s="200"/>
      <c r="K609" s="200"/>
      <c r="L609" s="200"/>
      <c r="M609" s="200"/>
      <c r="N609" s="200"/>
      <c r="O609" s="200"/>
      <c r="P609" s="186">
        <f t="shared" si="620"/>
        <v>0</v>
      </c>
      <c r="Q609" s="186">
        <f t="shared" si="612"/>
        <v>0</v>
      </c>
      <c r="R609" s="684" t="e">
        <f t="shared" si="613"/>
        <v>#DIV/0!</v>
      </c>
      <c r="S609" s="200"/>
      <c r="T609" s="200"/>
      <c r="U609" s="201"/>
      <c r="V609" s="186">
        <f t="shared" si="621"/>
        <v>0</v>
      </c>
      <c r="W609" s="186">
        <f t="shared" si="622"/>
        <v>0</v>
      </c>
      <c r="X609" s="200"/>
      <c r="Y609" s="200"/>
      <c r="Z609" s="200"/>
      <c r="AA609" s="200"/>
      <c r="AB609" s="200"/>
      <c r="AC609" s="200"/>
      <c r="AD609" s="200"/>
      <c r="AE609" s="200"/>
      <c r="AF609" s="186">
        <f t="shared" si="623"/>
        <v>0</v>
      </c>
      <c r="AG609" s="186">
        <f t="shared" si="614"/>
        <v>0</v>
      </c>
      <c r="AH609" s="256" t="e">
        <f t="shared" si="615"/>
        <v>#DIV/0!</v>
      </c>
      <c r="AI609" s="695"/>
      <c r="AJ609" s="207">
        <f t="shared" si="624"/>
        <v>0</v>
      </c>
      <c r="AK609" s="425"/>
      <c r="AL609" s="440">
        <f t="shared" si="625"/>
        <v>0</v>
      </c>
      <c r="AM609" s="440">
        <f t="shared" si="626"/>
        <v>0</v>
      </c>
      <c r="AN609" s="427"/>
      <c r="AO609" s="427"/>
      <c r="AP609" s="427"/>
      <c r="AQ609" s="427"/>
      <c r="AR609" s="427"/>
      <c r="AS609" s="427"/>
      <c r="AT609" s="427"/>
      <c r="AU609" s="445"/>
      <c r="AV609" s="440">
        <f t="shared" si="616"/>
        <v>0</v>
      </c>
      <c r="AW609" s="441" t="e">
        <f t="shared" si="617"/>
        <v>#DIV/0!</v>
      </c>
      <c r="AX609" s="440">
        <f t="shared" si="627"/>
        <v>0</v>
      </c>
      <c r="AY609" s="440">
        <f t="shared" si="628"/>
        <v>0</v>
      </c>
      <c r="AZ609" s="427"/>
      <c r="BA609" s="427"/>
      <c r="BB609" s="427"/>
      <c r="BC609" s="427"/>
      <c r="BD609" s="427"/>
      <c r="BE609" s="427"/>
      <c r="BF609" s="427"/>
      <c r="BG609" s="427"/>
      <c r="BH609" s="440">
        <f t="shared" si="629"/>
        <v>0</v>
      </c>
      <c r="BI609" s="440">
        <f t="shared" si="630"/>
        <v>0</v>
      </c>
      <c r="BJ609" s="427"/>
      <c r="BK609" s="427"/>
      <c r="BL609" s="427"/>
      <c r="BM609" s="427"/>
      <c r="BN609" s="427"/>
      <c r="BO609" s="427"/>
      <c r="BP609" s="427"/>
      <c r="BQ609" s="446"/>
      <c r="BR609" s="413"/>
      <c r="BS609" s="413"/>
      <c r="BT609" s="413"/>
      <c r="BU609" s="413"/>
      <c r="BV609" s="413"/>
      <c r="BW609" s="413"/>
      <c r="BX609" s="413"/>
      <c r="BY609" s="413"/>
    </row>
    <row r="610" spans="1:77" s="21" customFormat="1" ht="31.5" x14ac:dyDescent="0.25">
      <c r="A610" s="520">
        <v>10</v>
      </c>
      <c r="B610" s="433" t="s">
        <v>145</v>
      </c>
      <c r="C610" s="434"/>
      <c r="D610" s="423">
        <f>D611+D613+D615</f>
        <v>0</v>
      </c>
      <c r="E610" s="423">
        <f t="shared" ref="E610:AH610" si="643">E611+E613+E615</f>
        <v>0</v>
      </c>
      <c r="F610" s="423">
        <f t="shared" si="618"/>
        <v>0</v>
      </c>
      <c r="G610" s="423">
        <f t="shared" si="619"/>
        <v>0</v>
      </c>
      <c r="H610" s="423">
        <f t="shared" si="643"/>
        <v>0</v>
      </c>
      <c r="I610" s="423">
        <f t="shared" si="643"/>
        <v>0</v>
      </c>
      <c r="J610" s="423">
        <f t="shared" si="643"/>
        <v>0</v>
      </c>
      <c r="K610" s="423">
        <f t="shared" si="643"/>
        <v>0</v>
      </c>
      <c r="L610" s="423">
        <f t="shared" si="643"/>
        <v>0</v>
      </c>
      <c r="M610" s="423">
        <f t="shared" si="643"/>
        <v>0</v>
      </c>
      <c r="N610" s="423">
        <f t="shared" si="643"/>
        <v>0</v>
      </c>
      <c r="O610" s="423">
        <f t="shared" si="643"/>
        <v>0</v>
      </c>
      <c r="P610" s="423">
        <f t="shared" si="643"/>
        <v>0</v>
      </c>
      <c r="Q610" s="423">
        <f t="shared" si="643"/>
        <v>0</v>
      </c>
      <c r="R610" s="423" t="e">
        <f t="shared" si="643"/>
        <v>#DIV/0!</v>
      </c>
      <c r="S610" s="423">
        <f t="shared" si="643"/>
        <v>0</v>
      </c>
      <c r="T610" s="423">
        <f t="shared" si="643"/>
        <v>0</v>
      </c>
      <c r="U610" s="423">
        <f t="shared" si="643"/>
        <v>0</v>
      </c>
      <c r="V610" s="423">
        <f t="shared" si="643"/>
        <v>0</v>
      </c>
      <c r="W610" s="423">
        <f t="shared" si="643"/>
        <v>0</v>
      </c>
      <c r="X610" s="423">
        <f t="shared" si="643"/>
        <v>0</v>
      </c>
      <c r="Y610" s="423">
        <f t="shared" si="643"/>
        <v>0</v>
      </c>
      <c r="Z610" s="423">
        <f t="shared" si="643"/>
        <v>0</v>
      </c>
      <c r="AA610" s="423">
        <f t="shared" si="643"/>
        <v>0</v>
      </c>
      <c r="AB610" s="423">
        <f t="shared" si="643"/>
        <v>0</v>
      </c>
      <c r="AC610" s="423">
        <f t="shared" si="643"/>
        <v>0</v>
      </c>
      <c r="AD610" s="423">
        <f t="shared" si="643"/>
        <v>0</v>
      </c>
      <c r="AE610" s="423">
        <f t="shared" si="643"/>
        <v>0</v>
      </c>
      <c r="AF610" s="423">
        <f t="shared" si="643"/>
        <v>0</v>
      </c>
      <c r="AG610" s="423">
        <f t="shared" si="643"/>
        <v>0</v>
      </c>
      <c r="AH610" s="423" t="e">
        <f t="shared" si="643"/>
        <v>#DIV/0!</v>
      </c>
      <c r="AI610" s="702"/>
      <c r="AJ610" s="423">
        <f t="shared" si="624"/>
        <v>0</v>
      </c>
      <c r="AK610" s="600"/>
      <c r="AL610" s="192">
        <f t="shared" si="625"/>
        <v>0</v>
      </c>
      <c r="AM610" s="192">
        <f t="shared" si="626"/>
        <v>0</v>
      </c>
      <c r="AN610" s="423">
        <f t="shared" ref="AN610:BQ610" si="644">AN611+AN613+AN615</f>
        <v>0</v>
      </c>
      <c r="AO610" s="423">
        <f t="shared" si="644"/>
        <v>0</v>
      </c>
      <c r="AP610" s="423">
        <f t="shared" si="644"/>
        <v>0</v>
      </c>
      <c r="AQ610" s="423">
        <f t="shared" si="644"/>
        <v>0</v>
      </c>
      <c r="AR610" s="423">
        <f t="shared" si="644"/>
        <v>0</v>
      </c>
      <c r="AS610" s="423">
        <f t="shared" si="644"/>
        <v>0</v>
      </c>
      <c r="AT610" s="423">
        <f t="shared" si="644"/>
        <v>0</v>
      </c>
      <c r="AU610" s="602">
        <f t="shared" si="644"/>
        <v>0</v>
      </c>
      <c r="AV610" s="192">
        <f t="shared" si="616"/>
        <v>0</v>
      </c>
      <c r="AW610" s="599" t="e">
        <f t="shared" si="617"/>
        <v>#DIV/0!</v>
      </c>
      <c r="AX610" s="192">
        <f t="shared" si="627"/>
        <v>0</v>
      </c>
      <c r="AY610" s="192">
        <f t="shared" si="628"/>
        <v>0</v>
      </c>
      <c r="AZ610" s="423">
        <f t="shared" si="644"/>
        <v>0</v>
      </c>
      <c r="BA610" s="423">
        <f t="shared" si="644"/>
        <v>0</v>
      </c>
      <c r="BB610" s="423">
        <f t="shared" si="644"/>
        <v>0</v>
      </c>
      <c r="BC610" s="423">
        <f t="shared" si="644"/>
        <v>0</v>
      </c>
      <c r="BD610" s="423">
        <f t="shared" si="644"/>
        <v>0</v>
      </c>
      <c r="BE610" s="423">
        <f t="shared" si="644"/>
        <v>0</v>
      </c>
      <c r="BF610" s="423">
        <f t="shared" si="644"/>
        <v>0</v>
      </c>
      <c r="BG610" s="423">
        <f t="shared" si="644"/>
        <v>0</v>
      </c>
      <c r="BH610" s="192">
        <f t="shared" si="629"/>
        <v>0</v>
      </c>
      <c r="BI610" s="192">
        <f t="shared" si="630"/>
        <v>0</v>
      </c>
      <c r="BJ610" s="423">
        <f t="shared" si="644"/>
        <v>0</v>
      </c>
      <c r="BK610" s="423">
        <f t="shared" si="644"/>
        <v>0</v>
      </c>
      <c r="BL610" s="423">
        <f t="shared" si="644"/>
        <v>0</v>
      </c>
      <c r="BM610" s="423">
        <f t="shared" si="644"/>
        <v>0</v>
      </c>
      <c r="BN610" s="423">
        <f t="shared" si="644"/>
        <v>0</v>
      </c>
      <c r="BO610" s="423">
        <f t="shared" si="644"/>
        <v>0</v>
      </c>
      <c r="BP610" s="423">
        <f t="shared" si="644"/>
        <v>0</v>
      </c>
      <c r="BQ610" s="423">
        <f t="shared" si="644"/>
        <v>0</v>
      </c>
      <c r="BR610" s="287"/>
      <c r="BS610" s="287"/>
      <c r="BT610" s="287"/>
      <c r="BU610" s="287"/>
      <c r="BV610" s="287"/>
      <c r="BW610" s="287"/>
      <c r="BX610" s="287"/>
      <c r="BY610" s="287"/>
    </row>
    <row r="611" spans="1:77" s="21" customFormat="1" x14ac:dyDescent="0.25">
      <c r="A611" s="28" t="s">
        <v>146</v>
      </c>
      <c r="B611" s="436" t="s">
        <v>147</v>
      </c>
      <c r="C611" s="429"/>
      <c r="D611" s="481">
        <v>0</v>
      </c>
      <c r="E611" s="481">
        <v>0</v>
      </c>
      <c r="F611" s="462">
        <f t="shared" si="618"/>
        <v>0</v>
      </c>
      <c r="G611" s="462">
        <f t="shared" si="619"/>
        <v>0</v>
      </c>
      <c r="H611" s="202">
        <v>0</v>
      </c>
      <c r="I611" s="201">
        <v>0</v>
      </c>
      <c r="J611" s="201">
        <v>0</v>
      </c>
      <c r="K611" s="201">
        <v>0</v>
      </c>
      <c r="L611" s="201">
        <v>0</v>
      </c>
      <c r="M611" s="201">
        <v>0</v>
      </c>
      <c r="N611" s="201">
        <v>0</v>
      </c>
      <c r="O611" s="201">
        <v>0</v>
      </c>
      <c r="P611" s="186">
        <f t="shared" si="620"/>
        <v>0</v>
      </c>
      <c r="Q611" s="186">
        <f t="shared" si="612"/>
        <v>0</v>
      </c>
      <c r="R611" s="684" t="e">
        <f t="shared" si="613"/>
        <v>#DIV/0!</v>
      </c>
      <c r="S611" s="201">
        <v>0</v>
      </c>
      <c r="T611" s="201">
        <v>0</v>
      </c>
      <c r="U611" s="201">
        <v>0</v>
      </c>
      <c r="V611" s="186">
        <f t="shared" si="621"/>
        <v>0</v>
      </c>
      <c r="W611" s="186">
        <f t="shared" si="622"/>
        <v>0</v>
      </c>
      <c r="X611" s="201">
        <v>0</v>
      </c>
      <c r="Y611" s="201">
        <v>0</v>
      </c>
      <c r="Z611" s="201">
        <v>0</v>
      </c>
      <c r="AA611" s="201">
        <v>0</v>
      </c>
      <c r="AB611" s="201">
        <v>0</v>
      </c>
      <c r="AC611" s="201">
        <v>0</v>
      </c>
      <c r="AD611" s="201">
        <v>0</v>
      </c>
      <c r="AE611" s="201">
        <v>0</v>
      </c>
      <c r="AF611" s="186">
        <f t="shared" si="623"/>
        <v>0</v>
      </c>
      <c r="AG611" s="186">
        <f t="shared" si="614"/>
        <v>0</v>
      </c>
      <c r="AH611" s="256" t="e">
        <f t="shared" si="615"/>
        <v>#DIV/0!</v>
      </c>
      <c r="AI611" s="700"/>
      <c r="AJ611" s="207">
        <f t="shared" si="624"/>
        <v>0</v>
      </c>
      <c r="AK611" s="425"/>
      <c r="AL611" s="462">
        <f t="shared" si="625"/>
        <v>0</v>
      </c>
      <c r="AM611" s="462">
        <f t="shared" si="626"/>
        <v>0</v>
      </c>
      <c r="AN611" s="481">
        <v>0</v>
      </c>
      <c r="AO611" s="481">
        <v>0</v>
      </c>
      <c r="AP611" s="481">
        <v>0</v>
      </c>
      <c r="AQ611" s="481">
        <v>0</v>
      </c>
      <c r="AR611" s="481">
        <v>0</v>
      </c>
      <c r="AS611" s="481">
        <v>0</v>
      </c>
      <c r="AT611" s="481">
        <v>0</v>
      </c>
      <c r="AU611" s="482">
        <v>0</v>
      </c>
      <c r="AV611" s="462">
        <f t="shared" si="616"/>
        <v>0</v>
      </c>
      <c r="AW611" s="463" t="e">
        <f t="shared" si="617"/>
        <v>#DIV/0!</v>
      </c>
      <c r="AX611" s="462">
        <f t="shared" si="627"/>
        <v>0</v>
      </c>
      <c r="AY611" s="462">
        <f t="shared" si="628"/>
        <v>0</v>
      </c>
      <c r="AZ611" s="481">
        <v>0</v>
      </c>
      <c r="BA611" s="481">
        <v>0</v>
      </c>
      <c r="BB611" s="481">
        <v>0</v>
      </c>
      <c r="BC611" s="481">
        <v>0</v>
      </c>
      <c r="BD611" s="481">
        <v>0</v>
      </c>
      <c r="BE611" s="481">
        <v>0</v>
      </c>
      <c r="BF611" s="481">
        <v>0</v>
      </c>
      <c r="BG611" s="481">
        <v>0</v>
      </c>
      <c r="BH611" s="462">
        <f t="shared" si="629"/>
        <v>0</v>
      </c>
      <c r="BI611" s="462">
        <f t="shared" si="630"/>
        <v>0</v>
      </c>
      <c r="BJ611" s="481">
        <v>0</v>
      </c>
      <c r="BK611" s="481">
        <v>0</v>
      </c>
      <c r="BL611" s="481">
        <v>0</v>
      </c>
      <c r="BM611" s="481">
        <v>0</v>
      </c>
      <c r="BN611" s="481">
        <v>0</v>
      </c>
      <c r="BO611" s="481">
        <v>0</v>
      </c>
      <c r="BP611" s="481">
        <v>0</v>
      </c>
      <c r="BQ611" s="483">
        <v>0</v>
      </c>
      <c r="BR611" s="287"/>
      <c r="BS611" s="287"/>
      <c r="BT611" s="287"/>
      <c r="BU611" s="287"/>
      <c r="BV611" s="287"/>
      <c r="BW611" s="287"/>
      <c r="BX611" s="287"/>
      <c r="BY611" s="287"/>
    </row>
    <row r="612" spans="1:77" s="21" customFormat="1" hidden="1" x14ac:dyDescent="0.25">
      <c r="A612" s="28"/>
      <c r="B612" s="89"/>
      <c r="C612" s="40"/>
      <c r="D612" s="201"/>
      <c r="E612" s="201"/>
      <c r="F612" s="186">
        <f t="shared" si="618"/>
        <v>0</v>
      </c>
      <c r="G612" s="186">
        <f t="shared" si="619"/>
        <v>0</v>
      </c>
      <c r="H612" s="202"/>
      <c r="I612" s="201"/>
      <c r="J612" s="201"/>
      <c r="K612" s="201"/>
      <c r="L612" s="201"/>
      <c r="M612" s="201"/>
      <c r="N612" s="201"/>
      <c r="O612" s="201"/>
      <c r="P612" s="186">
        <f t="shared" si="620"/>
        <v>0</v>
      </c>
      <c r="Q612" s="186">
        <f t="shared" si="612"/>
        <v>0</v>
      </c>
      <c r="R612" s="684" t="e">
        <f t="shared" si="613"/>
        <v>#DIV/0!</v>
      </c>
      <c r="S612" s="201"/>
      <c r="T612" s="201"/>
      <c r="U612" s="201"/>
      <c r="V612" s="186">
        <f t="shared" si="621"/>
        <v>0</v>
      </c>
      <c r="W612" s="186">
        <f t="shared" si="622"/>
        <v>0</v>
      </c>
      <c r="X612" s="201"/>
      <c r="Y612" s="201"/>
      <c r="Z612" s="201"/>
      <c r="AA612" s="201"/>
      <c r="AB612" s="201"/>
      <c r="AC612" s="201"/>
      <c r="AD612" s="201"/>
      <c r="AE612" s="201"/>
      <c r="AF612" s="186">
        <f t="shared" si="623"/>
        <v>0</v>
      </c>
      <c r="AG612" s="186">
        <f t="shared" si="614"/>
        <v>0</v>
      </c>
      <c r="AH612" s="256" t="e">
        <f t="shared" si="615"/>
        <v>#DIV/0!</v>
      </c>
      <c r="AI612" s="700"/>
      <c r="AJ612" s="207">
        <f t="shared" si="624"/>
        <v>0</v>
      </c>
      <c r="AK612" s="425"/>
      <c r="AL612" s="186">
        <f t="shared" si="625"/>
        <v>0</v>
      </c>
      <c r="AM612" s="186">
        <f t="shared" si="626"/>
        <v>0</v>
      </c>
      <c r="AN612" s="201"/>
      <c r="AO612" s="201"/>
      <c r="AP612" s="201"/>
      <c r="AQ612" s="201"/>
      <c r="AR612" s="201"/>
      <c r="AS612" s="201"/>
      <c r="AT612" s="201"/>
      <c r="AU612" s="244"/>
      <c r="AV612" s="186">
        <f t="shared" si="616"/>
        <v>0</v>
      </c>
      <c r="AW612" s="277" t="e">
        <f t="shared" si="617"/>
        <v>#DIV/0!</v>
      </c>
      <c r="AX612" s="186">
        <f t="shared" si="627"/>
        <v>0</v>
      </c>
      <c r="AY612" s="186">
        <f t="shared" si="628"/>
        <v>0</v>
      </c>
      <c r="AZ612" s="201"/>
      <c r="BA612" s="201"/>
      <c r="BB612" s="201"/>
      <c r="BC612" s="201"/>
      <c r="BD612" s="201"/>
      <c r="BE612" s="201"/>
      <c r="BF612" s="201"/>
      <c r="BG612" s="201"/>
      <c r="BH612" s="186">
        <f t="shared" si="629"/>
        <v>0</v>
      </c>
      <c r="BI612" s="186">
        <f t="shared" si="630"/>
        <v>0</v>
      </c>
      <c r="BJ612" s="201"/>
      <c r="BK612" s="201"/>
      <c r="BL612" s="201"/>
      <c r="BM612" s="201"/>
      <c r="BN612" s="201"/>
      <c r="BO612" s="201"/>
      <c r="BP612" s="201"/>
      <c r="BQ612" s="405"/>
      <c r="BR612" s="413"/>
      <c r="BS612" s="413"/>
      <c r="BT612" s="413"/>
      <c r="BU612" s="413"/>
      <c r="BV612" s="413"/>
      <c r="BW612" s="413"/>
      <c r="BX612" s="413"/>
      <c r="BY612" s="413"/>
    </row>
    <row r="613" spans="1:77" s="21" customFormat="1" x14ac:dyDescent="0.25">
      <c r="A613" s="28" t="s">
        <v>148</v>
      </c>
      <c r="B613" s="89" t="s">
        <v>149</v>
      </c>
      <c r="C613" s="40"/>
      <c r="D613" s="201">
        <v>0</v>
      </c>
      <c r="E613" s="201">
        <v>0</v>
      </c>
      <c r="F613" s="186">
        <f t="shared" si="618"/>
        <v>0</v>
      </c>
      <c r="G613" s="186">
        <f t="shared" si="619"/>
        <v>0</v>
      </c>
      <c r="H613" s="202">
        <v>0</v>
      </c>
      <c r="I613" s="201">
        <v>0</v>
      </c>
      <c r="J613" s="201">
        <v>0</v>
      </c>
      <c r="K613" s="201">
        <v>0</v>
      </c>
      <c r="L613" s="201">
        <v>0</v>
      </c>
      <c r="M613" s="201">
        <v>0</v>
      </c>
      <c r="N613" s="201">
        <v>0</v>
      </c>
      <c r="O613" s="201">
        <v>0</v>
      </c>
      <c r="P613" s="186">
        <f t="shared" si="620"/>
        <v>0</v>
      </c>
      <c r="Q613" s="186">
        <f t="shared" si="612"/>
        <v>0</v>
      </c>
      <c r="R613" s="684" t="e">
        <f t="shared" si="613"/>
        <v>#DIV/0!</v>
      </c>
      <c r="S613" s="201">
        <v>0</v>
      </c>
      <c r="T613" s="201">
        <v>0</v>
      </c>
      <c r="U613" s="201">
        <v>0</v>
      </c>
      <c r="V613" s="186">
        <f t="shared" si="621"/>
        <v>0</v>
      </c>
      <c r="W613" s="186">
        <f t="shared" si="622"/>
        <v>0</v>
      </c>
      <c r="X613" s="201">
        <v>0</v>
      </c>
      <c r="Y613" s="201">
        <v>0</v>
      </c>
      <c r="Z613" s="201">
        <v>0</v>
      </c>
      <c r="AA613" s="201">
        <v>0</v>
      </c>
      <c r="AB613" s="201">
        <v>0</v>
      </c>
      <c r="AC613" s="201">
        <v>0</v>
      </c>
      <c r="AD613" s="201">
        <v>0</v>
      </c>
      <c r="AE613" s="201">
        <v>0</v>
      </c>
      <c r="AF613" s="186">
        <f t="shared" si="623"/>
        <v>0</v>
      </c>
      <c r="AG613" s="186">
        <f t="shared" si="614"/>
        <v>0</v>
      </c>
      <c r="AH613" s="256" t="e">
        <f t="shared" si="615"/>
        <v>#DIV/0!</v>
      </c>
      <c r="AI613" s="700"/>
      <c r="AJ613" s="207">
        <f t="shared" si="624"/>
        <v>0</v>
      </c>
      <c r="AK613" s="425"/>
      <c r="AL613" s="186">
        <f t="shared" si="625"/>
        <v>0</v>
      </c>
      <c r="AM613" s="186">
        <f t="shared" si="626"/>
        <v>0</v>
      </c>
      <c r="AN613" s="201">
        <v>0</v>
      </c>
      <c r="AO613" s="201">
        <v>0</v>
      </c>
      <c r="AP613" s="201">
        <v>0</v>
      </c>
      <c r="AQ613" s="201">
        <v>0</v>
      </c>
      <c r="AR613" s="201">
        <v>0</v>
      </c>
      <c r="AS613" s="201">
        <v>0</v>
      </c>
      <c r="AT613" s="201">
        <v>0</v>
      </c>
      <c r="AU613" s="244">
        <v>0</v>
      </c>
      <c r="AV613" s="186">
        <f t="shared" si="616"/>
        <v>0</v>
      </c>
      <c r="AW613" s="277" t="e">
        <f t="shared" si="617"/>
        <v>#DIV/0!</v>
      </c>
      <c r="AX613" s="186">
        <f t="shared" si="627"/>
        <v>0</v>
      </c>
      <c r="AY613" s="186">
        <f t="shared" si="628"/>
        <v>0</v>
      </c>
      <c r="AZ613" s="201">
        <v>0</v>
      </c>
      <c r="BA613" s="201">
        <v>0</v>
      </c>
      <c r="BB613" s="201">
        <v>0</v>
      </c>
      <c r="BC613" s="201">
        <v>0</v>
      </c>
      <c r="BD613" s="201">
        <v>0</v>
      </c>
      <c r="BE613" s="201">
        <v>0</v>
      </c>
      <c r="BF613" s="201">
        <v>0</v>
      </c>
      <c r="BG613" s="201">
        <v>0</v>
      </c>
      <c r="BH613" s="186">
        <f t="shared" si="629"/>
        <v>0</v>
      </c>
      <c r="BI613" s="186">
        <f t="shared" si="630"/>
        <v>0</v>
      </c>
      <c r="BJ613" s="201">
        <v>0</v>
      </c>
      <c r="BK613" s="201">
        <v>0</v>
      </c>
      <c r="BL613" s="201">
        <v>0</v>
      </c>
      <c r="BM613" s="201">
        <v>0</v>
      </c>
      <c r="BN613" s="201">
        <v>0</v>
      </c>
      <c r="BO613" s="201">
        <v>0</v>
      </c>
      <c r="BP613" s="201">
        <v>0</v>
      </c>
      <c r="BQ613" s="405">
        <v>0</v>
      </c>
      <c r="BR613" s="287"/>
      <c r="BS613" s="287"/>
      <c r="BT613" s="287"/>
      <c r="BU613" s="287"/>
      <c r="BV613" s="287"/>
      <c r="BW613" s="287"/>
      <c r="BX613" s="287"/>
      <c r="BY613" s="287"/>
    </row>
    <row r="614" spans="1:77" s="21" customFormat="1" hidden="1" x14ac:dyDescent="0.25">
      <c r="A614" s="28"/>
      <c r="B614" s="89"/>
      <c r="C614" s="40"/>
      <c r="D614" s="201"/>
      <c r="E614" s="201"/>
      <c r="F614" s="186">
        <f t="shared" si="618"/>
        <v>0</v>
      </c>
      <c r="G614" s="186">
        <f t="shared" si="619"/>
        <v>0</v>
      </c>
      <c r="H614" s="202"/>
      <c r="I614" s="201"/>
      <c r="J614" s="201"/>
      <c r="K614" s="201"/>
      <c r="L614" s="201"/>
      <c r="M614" s="201"/>
      <c r="N614" s="201"/>
      <c r="O614" s="201"/>
      <c r="P614" s="186">
        <f t="shared" si="620"/>
        <v>0</v>
      </c>
      <c r="Q614" s="186">
        <f t="shared" si="612"/>
        <v>0</v>
      </c>
      <c r="R614" s="684" t="e">
        <f t="shared" si="613"/>
        <v>#DIV/0!</v>
      </c>
      <c r="S614" s="201"/>
      <c r="T614" s="201"/>
      <c r="U614" s="201"/>
      <c r="V614" s="186">
        <f t="shared" si="621"/>
        <v>0</v>
      </c>
      <c r="W614" s="186">
        <f t="shared" si="622"/>
        <v>0</v>
      </c>
      <c r="X614" s="201"/>
      <c r="Y614" s="201"/>
      <c r="Z614" s="201"/>
      <c r="AA614" s="201"/>
      <c r="AB614" s="201"/>
      <c r="AC614" s="201"/>
      <c r="AD614" s="201"/>
      <c r="AE614" s="201"/>
      <c r="AF614" s="186">
        <f t="shared" si="623"/>
        <v>0</v>
      </c>
      <c r="AG614" s="186">
        <f t="shared" si="614"/>
        <v>0</v>
      </c>
      <c r="AH614" s="256" t="e">
        <f t="shared" si="615"/>
        <v>#DIV/0!</v>
      </c>
      <c r="AI614" s="700"/>
      <c r="AJ614" s="207">
        <f t="shared" si="624"/>
        <v>0</v>
      </c>
      <c r="AK614" s="425"/>
      <c r="AL614" s="186">
        <f t="shared" si="625"/>
        <v>0</v>
      </c>
      <c r="AM614" s="186">
        <f t="shared" si="626"/>
        <v>0</v>
      </c>
      <c r="AN614" s="201"/>
      <c r="AO614" s="201"/>
      <c r="AP614" s="201"/>
      <c r="AQ614" s="201"/>
      <c r="AR614" s="201"/>
      <c r="AS614" s="201"/>
      <c r="AT614" s="201"/>
      <c r="AU614" s="244"/>
      <c r="AV614" s="186">
        <f t="shared" si="616"/>
        <v>0</v>
      </c>
      <c r="AW614" s="277" t="e">
        <f t="shared" si="617"/>
        <v>#DIV/0!</v>
      </c>
      <c r="AX614" s="186">
        <f t="shared" si="627"/>
        <v>0</v>
      </c>
      <c r="AY614" s="186">
        <f t="shared" si="628"/>
        <v>0</v>
      </c>
      <c r="AZ614" s="201"/>
      <c r="BA614" s="201"/>
      <c r="BB614" s="201"/>
      <c r="BC614" s="201"/>
      <c r="BD614" s="201"/>
      <c r="BE614" s="201"/>
      <c r="BF614" s="201"/>
      <c r="BG614" s="201"/>
      <c r="BH614" s="186">
        <f t="shared" si="629"/>
        <v>0</v>
      </c>
      <c r="BI614" s="186">
        <f t="shared" si="630"/>
        <v>0</v>
      </c>
      <c r="BJ614" s="201"/>
      <c r="BK614" s="201"/>
      <c r="BL614" s="201"/>
      <c r="BM614" s="201"/>
      <c r="BN614" s="201"/>
      <c r="BO614" s="201"/>
      <c r="BP614" s="201"/>
      <c r="BQ614" s="405"/>
      <c r="BR614" s="413"/>
      <c r="BS614" s="413"/>
      <c r="BT614" s="413"/>
      <c r="BU614" s="413"/>
      <c r="BV614" s="413"/>
      <c r="BW614" s="413"/>
      <c r="BX614" s="413"/>
      <c r="BY614" s="413"/>
    </row>
    <row r="615" spans="1:77" s="21" customFormat="1" x14ac:dyDescent="0.25">
      <c r="A615" s="28" t="s">
        <v>150</v>
      </c>
      <c r="B615" s="89" t="s">
        <v>151</v>
      </c>
      <c r="C615" s="40"/>
      <c r="D615" s="201">
        <v>0</v>
      </c>
      <c r="E615" s="201">
        <v>0</v>
      </c>
      <c r="F615" s="186">
        <f t="shared" si="618"/>
        <v>0</v>
      </c>
      <c r="G615" s="186">
        <f t="shared" si="619"/>
        <v>0</v>
      </c>
      <c r="H615" s="202">
        <v>0</v>
      </c>
      <c r="I615" s="201">
        <v>0</v>
      </c>
      <c r="J615" s="201">
        <v>0</v>
      </c>
      <c r="K615" s="201">
        <v>0</v>
      </c>
      <c r="L615" s="201">
        <v>0</v>
      </c>
      <c r="M615" s="201">
        <v>0</v>
      </c>
      <c r="N615" s="201">
        <v>0</v>
      </c>
      <c r="O615" s="201">
        <v>0</v>
      </c>
      <c r="P615" s="186">
        <f t="shared" si="620"/>
        <v>0</v>
      </c>
      <c r="Q615" s="186">
        <f t="shared" si="612"/>
        <v>0</v>
      </c>
      <c r="R615" s="684" t="e">
        <f t="shared" si="613"/>
        <v>#DIV/0!</v>
      </c>
      <c r="S615" s="201">
        <v>0</v>
      </c>
      <c r="T615" s="201">
        <v>0</v>
      </c>
      <c r="U615" s="201">
        <v>0</v>
      </c>
      <c r="V615" s="186">
        <f t="shared" si="621"/>
        <v>0</v>
      </c>
      <c r="W615" s="186">
        <f t="shared" si="622"/>
        <v>0</v>
      </c>
      <c r="X615" s="201">
        <v>0</v>
      </c>
      <c r="Y615" s="201">
        <v>0</v>
      </c>
      <c r="Z615" s="201">
        <v>0</v>
      </c>
      <c r="AA615" s="201">
        <v>0</v>
      </c>
      <c r="AB615" s="201">
        <v>0</v>
      </c>
      <c r="AC615" s="201">
        <v>0</v>
      </c>
      <c r="AD615" s="201">
        <v>0</v>
      </c>
      <c r="AE615" s="201">
        <v>0</v>
      </c>
      <c r="AF615" s="186">
        <f t="shared" si="623"/>
        <v>0</v>
      </c>
      <c r="AG615" s="186">
        <f t="shared" si="614"/>
        <v>0</v>
      </c>
      <c r="AH615" s="256" t="e">
        <f t="shared" si="615"/>
        <v>#DIV/0!</v>
      </c>
      <c r="AI615" s="700"/>
      <c r="AJ615" s="207">
        <f t="shared" si="624"/>
        <v>0</v>
      </c>
      <c r="AK615" s="425"/>
      <c r="AL615" s="186">
        <f t="shared" si="625"/>
        <v>0</v>
      </c>
      <c r="AM615" s="186">
        <f t="shared" si="626"/>
        <v>0</v>
      </c>
      <c r="AN615" s="201">
        <v>0</v>
      </c>
      <c r="AO615" s="201">
        <v>0</v>
      </c>
      <c r="AP615" s="201">
        <v>0</v>
      </c>
      <c r="AQ615" s="201">
        <v>0</v>
      </c>
      <c r="AR615" s="201">
        <v>0</v>
      </c>
      <c r="AS615" s="201">
        <v>0</v>
      </c>
      <c r="AT615" s="201">
        <v>0</v>
      </c>
      <c r="AU615" s="244">
        <v>0</v>
      </c>
      <c r="AV615" s="186">
        <f t="shared" si="616"/>
        <v>0</v>
      </c>
      <c r="AW615" s="277" t="e">
        <f t="shared" si="617"/>
        <v>#DIV/0!</v>
      </c>
      <c r="AX615" s="186">
        <f t="shared" si="627"/>
        <v>0</v>
      </c>
      <c r="AY615" s="186">
        <f t="shared" si="628"/>
        <v>0</v>
      </c>
      <c r="AZ615" s="201">
        <v>0</v>
      </c>
      <c r="BA615" s="201">
        <v>0</v>
      </c>
      <c r="BB615" s="201">
        <v>0</v>
      </c>
      <c r="BC615" s="201">
        <v>0</v>
      </c>
      <c r="BD615" s="201">
        <v>0</v>
      </c>
      <c r="BE615" s="201">
        <v>0</v>
      </c>
      <c r="BF615" s="201">
        <v>0</v>
      </c>
      <c r="BG615" s="201">
        <v>0</v>
      </c>
      <c r="BH615" s="186">
        <f t="shared" si="629"/>
        <v>0</v>
      </c>
      <c r="BI615" s="186">
        <f t="shared" si="630"/>
        <v>0</v>
      </c>
      <c r="BJ615" s="201">
        <v>0</v>
      </c>
      <c r="BK615" s="201">
        <v>0</v>
      </c>
      <c r="BL615" s="201">
        <v>0</v>
      </c>
      <c r="BM615" s="201">
        <v>0</v>
      </c>
      <c r="BN615" s="201">
        <v>0</v>
      </c>
      <c r="BO615" s="201">
        <v>0</v>
      </c>
      <c r="BP615" s="201">
        <v>0</v>
      </c>
      <c r="BQ615" s="405">
        <v>0</v>
      </c>
      <c r="BR615" s="287"/>
      <c r="BS615" s="287"/>
      <c r="BT615" s="287"/>
      <c r="BU615" s="287"/>
      <c r="BV615" s="287"/>
      <c r="BW615" s="287"/>
      <c r="BX615" s="287"/>
      <c r="BY615" s="287"/>
    </row>
    <row r="616" spans="1:77" s="21" customFormat="1" hidden="1" x14ac:dyDescent="0.25">
      <c r="A616" s="28"/>
      <c r="B616" s="456"/>
      <c r="C616" s="452"/>
      <c r="D616" s="453"/>
      <c r="E616" s="453"/>
      <c r="F616" s="440">
        <f t="shared" si="618"/>
        <v>0</v>
      </c>
      <c r="G616" s="440">
        <f t="shared" si="619"/>
        <v>0</v>
      </c>
      <c r="H616" s="200"/>
      <c r="I616" s="200"/>
      <c r="J616" s="200"/>
      <c r="K616" s="200"/>
      <c r="L616" s="200"/>
      <c r="M616" s="200"/>
      <c r="N616" s="200"/>
      <c r="O616" s="200"/>
      <c r="P616" s="186">
        <f t="shared" si="620"/>
        <v>0</v>
      </c>
      <c r="Q616" s="186">
        <f t="shared" si="612"/>
        <v>0</v>
      </c>
      <c r="R616" s="684" t="e">
        <f t="shared" si="613"/>
        <v>#DIV/0!</v>
      </c>
      <c r="S616" s="200"/>
      <c r="T616" s="200"/>
      <c r="U616" s="201"/>
      <c r="V616" s="186">
        <f t="shared" si="621"/>
        <v>0</v>
      </c>
      <c r="W616" s="186">
        <f t="shared" si="622"/>
        <v>0</v>
      </c>
      <c r="X616" s="200"/>
      <c r="Y616" s="200"/>
      <c r="Z616" s="200"/>
      <c r="AA616" s="200"/>
      <c r="AB616" s="200"/>
      <c r="AC616" s="200"/>
      <c r="AD616" s="200"/>
      <c r="AE616" s="200"/>
      <c r="AF616" s="186">
        <f t="shared" si="623"/>
        <v>0</v>
      </c>
      <c r="AG616" s="186">
        <f t="shared" si="614"/>
        <v>0</v>
      </c>
      <c r="AH616" s="256" t="e">
        <f t="shared" si="615"/>
        <v>#DIV/0!</v>
      </c>
      <c r="AI616" s="695"/>
      <c r="AJ616" s="207">
        <f t="shared" si="624"/>
        <v>0</v>
      </c>
      <c r="AK616" s="425"/>
      <c r="AL616" s="440">
        <f t="shared" si="625"/>
        <v>0</v>
      </c>
      <c r="AM616" s="440">
        <f t="shared" si="626"/>
        <v>0</v>
      </c>
      <c r="AN616" s="427"/>
      <c r="AO616" s="427"/>
      <c r="AP616" s="427"/>
      <c r="AQ616" s="427"/>
      <c r="AR616" s="427"/>
      <c r="AS616" s="427"/>
      <c r="AT616" s="427"/>
      <c r="AU616" s="445"/>
      <c r="AV616" s="440">
        <f t="shared" si="616"/>
        <v>0</v>
      </c>
      <c r="AW616" s="441" t="e">
        <f t="shared" si="617"/>
        <v>#DIV/0!</v>
      </c>
      <c r="AX616" s="440">
        <f t="shared" si="627"/>
        <v>0</v>
      </c>
      <c r="AY616" s="440">
        <f t="shared" si="628"/>
        <v>0</v>
      </c>
      <c r="AZ616" s="427"/>
      <c r="BA616" s="427"/>
      <c r="BB616" s="427"/>
      <c r="BC616" s="427"/>
      <c r="BD616" s="427"/>
      <c r="BE616" s="427"/>
      <c r="BF616" s="427"/>
      <c r="BG616" s="427"/>
      <c r="BH616" s="440">
        <f t="shared" si="629"/>
        <v>0</v>
      </c>
      <c r="BI616" s="440">
        <f t="shared" si="630"/>
        <v>0</v>
      </c>
      <c r="BJ616" s="427"/>
      <c r="BK616" s="427"/>
      <c r="BL616" s="427"/>
      <c r="BM616" s="427"/>
      <c r="BN616" s="427"/>
      <c r="BO616" s="427"/>
      <c r="BP616" s="427"/>
      <c r="BQ616" s="446"/>
      <c r="BR616" s="413"/>
      <c r="BS616" s="413"/>
      <c r="BT616" s="413"/>
      <c r="BU616" s="413"/>
      <c r="BV616" s="413"/>
      <c r="BW616" s="413"/>
      <c r="BX616" s="413"/>
      <c r="BY616" s="413"/>
    </row>
    <row r="617" spans="1:77" x14ac:dyDescent="0.25">
      <c r="A617" s="520">
        <v>11</v>
      </c>
      <c r="B617" s="433" t="s">
        <v>152</v>
      </c>
      <c r="C617" s="434"/>
      <c r="D617" s="423">
        <f t="shared" ref="D617:BQ617" si="645">D618+D620+D622+D624+D626</f>
        <v>7.2000000999999996</v>
      </c>
      <c r="E617" s="423">
        <f t="shared" si="645"/>
        <v>1.46</v>
      </c>
      <c r="F617" s="423">
        <f t="shared" si="618"/>
        <v>0</v>
      </c>
      <c r="G617" s="423">
        <f t="shared" si="619"/>
        <v>1.46</v>
      </c>
      <c r="H617" s="423">
        <f t="shared" si="645"/>
        <v>0</v>
      </c>
      <c r="I617" s="423">
        <f t="shared" si="645"/>
        <v>1.46</v>
      </c>
      <c r="J617" s="423">
        <f t="shared" si="645"/>
        <v>0</v>
      </c>
      <c r="K617" s="423">
        <f t="shared" si="645"/>
        <v>0</v>
      </c>
      <c r="L617" s="423">
        <f t="shared" si="645"/>
        <v>0</v>
      </c>
      <c r="M617" s="423">
        <f t="shared" si="645"/>
        <v>0</v>
      </c>
      <c r="N617" s="423">
        <f t="shared" si="645"/>
        <v>0</v>
      </c>
      <c r="O617" s="423">
        <f t="shared" si="645"/>
        <v>0</v>
      </c>
      <c r="P617" s="423">
        <f t="shared" si="620"/>
        <v>0</v>
      </c>
      <c r="Q617" s="423">
        <f t="shared" si="612"/>
        <v>1.46</v>
      </c>
      <c r="R617" s="685" t="e">
        <f t="shared" si="613"/>
        <v>#DIV/0!</v>
      </c>
      <c r="S617" s="423">
        <f t="shared" si="645"/>
        <v>0</v>
      </c>
      <c r="T617" s="423">
        <f t="shared" si="645"/>
        <v>0</v>
      </c>
      <c r="U617" s="423">
        <f t="shared" si="645"/>
        <v>0</v>
      </c>
      <c r="V617" s="423">
        <f t="shared" si="621"/>
        <v>0</v>
      </c>
      <c r="W617" s="423">
        <f t="shared" si="622"/>
        <v>6.1016950000000003</v>
      </c>
      <c r="X617" s="423">
        <f t="shared" si="645"/>
        <v>0</v>
      </c>
      <c r="Y617" s="423">
        <f t="shared" si="645"/>
        <v>6.1016950000000003</v>
      </c>
      <c r="Z617" s="423">
        <f t="shared" si="645"/>
        <v>0</v>
      </c>
      <c r="AA617" s="423">
        <f t="shared" si="645"/>
        <v>0</v>
      </c>
      <c r="AB617" s="423">
        <f t="shared" si="645"/>
        <v>0</v>
      </c>
      <c r="AC617" s="423">
        <f t="shared" si="645"/>
        <v>0</v>
      </c>
      <c r="AD617" s="423">
        <f t="shared" si="645"/>
        <v>0</v>
      </c>
      <c r="AE617" s="423">
        <f t="shared" si="645"/>
        <v>0</v>
      </c>
      <c r="AF617" s="423">
        <f t="shared" si="623"/>
        <v>0</v>
      </c>
      <c r="AG617" s="423">
        <f t="shared" si="614"/>
        <v>6.1016950000000003</v>
      </c>
      <c r="AH617" s="690" t="e">
        <f t="shared" si="615"/>
        <v>#DIV/0!</v>
      </c>
      <c r="AI617" s="702"/>
      <c r="AJ617" s="423">
        <f t="shared" si="624"/>
        <v>0</v>
      </c>
      <c r="AK617" s="600"/>
      <c r="AL617" s="423">
        <f t="shared" si="625"/>
        <v>0</v>
      </c>
      <c r="AM617" s="423">
        <f t="shared" si="626"/>
        <v>6.1016950000000003</v>
      </c>
      <c r="AN617" s="423">
        <f t="shared" si="645"/>
        <v>0</v>
      </c>
      <c r="AO617" s="423">
        <f t="shared" si="645"/>
        <v>6.1016950000000003</v>
      </c>
      <c r="AP617" s="423">
        <f t="shared" si="645"/>
        <v>0</v>
      </c>
      <c r="AQ617" s="423">
        <f t="shared" si="645"/>
        <v>0</v>
      </c>
      <c r="AR617" s="423">
        <f t="shared" si="645"/>
        <v>0</v>
      </c>
      <c r="AS617" s="423">
        <f t="shared" si="645"/>
        <v>0</v>
      </c>
      <c r="AT617" s="423">
        <f t="shared" si="645"/>
        <v>0</v>
      </c>
      <c r="AU617" s="423">
        <f t="shared" si="645"/>
        <v>0</v>
      </c>
      <c r="AV617" s="192">
        <f t="shared" si="616"/>
        <v>6.1016950000000003</v>
      </c>
      <c r="AW617" s="599" t="e">
        <f t="shared" si="617"/>
        <v>#DIV/0!</v>
      </c>
      <c r="AX617" s="423">
        <f t="shared" si="627"/>
        <v>0</v>
      </c>
      <c r="AY617" s="423">
        <f t="shared" si="628"/>
        <v>0</v>
      </c>
      <c r="AZ617" s="423">
        <f t="shared" si="645"/>
        <v>0</v>
      </c>
      <c r="BA617" s="423">
        <f t="shared" si="645"/>
        <v>0</v>
      </c>
      <c r="BB617" s="423">
        <f t="shared" si="645"/>
        <v>0</v>
      </c>
      <c r="BC617" s="423">
        <f t="shared" si="645"/>
        <v>0</v>
      </c>
      <c r="BD617" s="423">
        <f t="shared" si="645"/>
        <v>0</v>
      </c>
      <c r="BE617" s="423">
        <f t="shared" si="645"/>
        <v>0</v>
      </c>
      <c r="BF617" s="423">
        <f t="shared" si="645"/>
        <v>0</v>
      </c>
      <c r="BG617" s="423">
        <f t="shared" si="645"/>
        <v>0</v>
      </c>
      <c r="BH617" s="423">
        <f t="shared" si="629"/>
        <v>0</v>
      </c>
      <c r="BI617" s="423">
        <f t="shared" si="630"/>
        <v>0</v>
      </c>
      <c r="BJ617" s="423">
        <f t="shared" si="645"/>
        <v>0</v>
      </c>
      <c r="BK617" s="423">
        <f t="shared" si="645"/>
        <v>0</v>
      </c>
      <c r="BL617" s="423">
        <f t="shared" si="645"/>
        <v>0</v>
      </c>
      <c r="BM617" s="423">
        <f t="shared" si="645"/>
        <v>0</v>
      </c>
      <c r="BN617" s="423">
        <f t="shared" si="645"/>
        <v>0</v>
      </c>
      <c r="BO617" s="423">
        <f t="shared" si="645"/>
        <v>0</v>
      </c>
      <c r="BP617" s="423">
        <f t="shared" si="645"/>
        <v>0</v>
      </c>
      <c r="BQ617" s="423">
        <f t="shared" si="645"/>
        <v>0</v>
      </c>
      <c r="BR617" s="678"/>
      <c r="BS617" s="678"/>
      <c r="BT617" s="287"/>
      <c r="BU617" s="287"/>
      <c r="BV617" s="287"/>
      <c r="BW617" s="287"/>
      <c r="BX617" s="287"/>
      <c r="BY617" s="287"/>
    </row>
    <row r="618" spans="1:77" x14ac:dyDescent="0.25">
      <c r="A618" s="73">
        <v>1</v>
      </c>
      <c r="B618" s="484" t="s">
        <v>153</v>
      </c>
      <c r="C618" s="485"/>
      <c r="D618" s="486">
        <f t="shared" ref="D618:BP618" si="646">D619</f>
        <v>0</v>
      </c>
      <c r="E618" s="486">
        <f t="shared" si="646"/>
        <v>0</v>
      </c>
      <c r="F618" s="486">
        <f t="shared" si="618"/>
        <v>0</v>
      </c>
      <c r="G618" s="486">
        <f t="shared" si="619"/>
        <v>0</v>
      </c>
      <c r="H618" s="205">
        <f t="shared" si="646"/>
        <v>0</v>
      </c>
      <c r="I618" s="205">
        <f t="shared" si="646"/>
        <v>0</v>
      </c>
      <c r="J618" s="205">
        <f t="shared" si="646"/>
        <v>0</v>
      </c>
      <c r="K618" s="205">
        <f t="shared" si="646"/>
        <v>0</v>
      </c>
      <c r="L618" s="205">
        <f t="shared" si="646"/>
        <v>0</v>
      </c>
      <c r="M618" s="205">
        <f t="shared" si="646"/>
        <v>0</v>
      </c>
      <c r="N618" s="205">
        <f t="shared" si="646"/>
        <v>0</v>
      </c>
      <c r="O618" s="205">
        <f t="shared" si="646"/>
        <v>0</v>
      </c>
      <c r="P618" s="205">
        <f t="shared" si="620"/>
        <v>0</v>
      </c>
      <c r="Q618" s="205">
        <f t="shared" si="612"/>
        <v>0</v>
      </c>
      <c r="R618" s="684" t="e">
        <f t="shared" si="613"/>
        <v>#DIV/0!</v>
      </c>
      <c r="S618" s="205">
        <f t="shared" si="646"/>
        <v>0</v>
      </c>
      <c r="T618" s="205">
        <f t="shared" si="646"/>
        <v>0</v>
      </c>
      <c r="U618" s="205">
        <f t="shared" si="646"/>
        <v>0</v>
      </c>
      <c r="V618" s="205">
        <f t="shared" si="621"/>
        <v>0</v>
      </c>
      <c r="W618" s="205">
        <f t="shared" si="622"/>
        <v>0</v>
      </c>
      <c r="X618" s="205">
        <f t="shared" si="646"/>
        <v>0</v>
      </c>
      <c r="Y618" s="205">
        <f t="shared" si="646"/>
        <v>0</v>
      </c>
      <c r="Z618" s="205">
        <f t="shared" si="646"/>
        <v>0</v>
      </c>
      <c r="AA618" s="205">
        <f t="shared" si="646"/>
        <v>0</v>
      </c>
      <c r="AB618" s="205">
        <f t="shared" si="646"/>
        <v>0</v>
      </c>
      <c r="AC618" s="205">
        <f t="shared" si="646"/>
        <v>0</v>
      </c>
      <c r="AD618" s="205">
        <f t="shared" si="646"/>
        <v>0</v>
      </c>
      <c r="AE618" s="205">
        <f t="shared" si="646"/>
        <v>0</v>
      </c>
      <c r="AF618" s="205">
        <f t="shared" si="623"/>
        <v>0</v>
      </c>
      <c r="AG618" s="205">
        <f t="shared" si="614"/>
        <v>0</v>
      </c>
      <c r="AH618" s="691" t="e">
        <f t="shared" si="615"/>
        <v>#DIV/0!</v>
      </c>
      <c r="AI618" s="700"/>
      <c r="AJ618" s="205">
        <f t="shared" si="624"/>
        <v>0</v>
      </c>
      <c r="AK618" s="425"/>
      <c r="AL618" s="486">
        <f t="shared" si="625"/>
        <v>0</v>
      </c>
      <c r="AM618" s="486">
        <f t="shared" si="626"/>
        <v>0</v>
      </c>
      <c r="AN618" s="486">
        <f t="shared" si="646"/>
        <v>0</v>
      </c>
      <c r="AO618" s="486">
        <f t="shared" si="646"/>
        <v>0</v>
      </c>
      <c r="AP618" s="486">
        <f t="shared" si="646"/>
        <v>0</v>
      </c>
      <c r="AQ618" s="486">
        <f t="shared" si="646"/>
        <v>0</v>
      </c>
      <c r="AR618" s="486">
        <f t="shared" si="646"/>
        <v>0</v>
      </c>
      <c r="AS618" s="486">
        <f t="shared" si="646"/>
        <v>0</v>
      </c>
      <c r="AT618" s="486">
        <f t="shared" si="646"/>
        <v>0</v>
      </c>
      <c r="AU618" s="486">
        <f t="shared" si="646"/>
        <v>0</v>
      </c>
      <c r="AV618" s="486">
        <f t="shared" si="616"/>
        <v>0</v>
      </c>
      <c r="AW618" s="486" t="e">
        <f t="shared" si="617"/>
        <v>#DIV/0!</v>
      </c>
      <c r="AX618" s="486">
        <f t="shared" si="627"/>
        <v>0</v>
      </c>
      <c r="AY618" s="486">
        <f t="shared" si="628"/>
        <v>0</v>
      </c>
      <c r="AZ618" s="486">
        <f t="shared" si="646"/>
        <v>0</v>
      </c>
      <c r="BA618" s="486">
        <f t="shared" si="646"/>
        <v>0</v>
      </c>
      <c r="BB618" s="486">
        <f t="shared" si="646"/>
        <v>0</v>
      </c>
      <c r="BC618" s="486">
        <f t="shared" si="646"/>
        <v>0</v>
      </c>
      <c r="BD618" s="486">
        <f t="shared" si="646"/>
        <v>0</v>
      </c>
      <c r="BE618" s="486">
        <f t="shared" si="646"/>
        <v>0</v>
      </c>
      <c r="BF618" s="486">
        <f t="shared" si="646"/>
        <v>0</v>
      </c>
      <c r="BG618" s="486">
        <f t="shared" si="646"/>
        <v>0</v>
      </c>
      <c r="BH618" s="486">
        <f t="shared" si="629"/>
        <v>0</v>
      </c>
      <c r="BI618" s="486">
        <f t="shared" si="630"/>
        <v>0</v>
      </c>
      <c r="BJ618" s="486">
        <f t="shared" si="646"/>
        <v>0</v>
      </c>
      <c r="BK618" s="486">
        <f t="shared" si="646"/>
        <v>0</v>
      </c>
      <c r="BL618" s="486">
        <f t="shared" si="646"/>
        <v>0</v>
      </c>
      <c r="BM618" s="486">
        <f t="shared" si="646"/>
        <v>0</v>
      </c>
      <c r="BN618" s="486">
        <f t="shared" si="646"/>
        <v>0</v>
      </c>
      <c r="BO618" s="486">
        <f t="shared" si="646"/>
        <v>0</v>
      </c>
      <c r="BP618" s="486">
        <f t="shared" si="646"/>
        <v>0</v>
      </c>
      <c r="BQ618" s="486">
        <f t="shared" ref="BQ618" si="647">BQ619</f>
        <v>0</v>
      </c>
      <c r="BR618" s="281"/>
      <c r="BS618" s="281"/>
      <c r="BT618" s="287"/>
      <c r="BU618" s="287"/>
      <c r="BV618" s="287"/>
      <c r="BW618" s="287"/>
      <c r="BX618" s="287"/>
      <c r="BY618" s="287"/>
    </row>
    <row r="619" spans="1:77" hidden="1" x14ac:dyDescent="0.25">
      <c r="A619" s="578"/>
      <c r="B619" s="31"/>
      <c r="C619" s="31"/>
      <c r="D619" s="284"/>
      <c r="E619" s="284"/>
      <c r="F619" s="148">
        <f t="shared" si="618"/>
        <v>0</v>
      </c>
      <c r="G619" s="148">
        <f t="shared" si="619"/>
        <v>0</v>
      </c>
      <c r="H619" s="212"/>
      <c r="I619" s="212"/>
      <c r="J619" s="212"/>
      <c r="K619" s="212"/>
      <c r="L619" s="212"/>
      <c r="M619" s="212"/>
      <c r="N619" s="212"/>
      <c r="O619" s="212"/>
      <c r="P619" s="148">
        <f t="shared" si="620"/>
        <v>0</v>
      </c>
      <c r="Q619" s="148">
        <f t="shared" si="612"/>
        <v>0</v>
      </c>
      <c r="R619" s="684" t="e">
        <f t="shared" si="613"/>
        <v>#DIV/0!</v>
      </c>
      <c r="S619" s="212"/>
      <c r="T619" s="212"/>
      <c r="U619" s="284"/>
      <c r="V619" s="148">
        <f t="shared" si="621"/>
        <v>0</v>
      </c>
      <c r="W619" s="148">
        <f t="shared" si="622"/>
        <v>0</v>
      </c>
      <c r="X619" s="212"/>
      <c r="Y619" s="212"/>
      <c r="Z619" s="212"/>
      <c r="AA619" s="212"/>
      <c r="AB619" s="212"/>
      <c r="AC619" s="212"/>
      <c r="AD619" s="212"/>
      <c r="AE619" s="212"/>
      <c r="AF619" s="148">
        <f t="shared" si="623"/>
        <v>0</v>
      </c>
      <c r="AG619" s="148">
        <f t="shared" si="614"/>
        <v>0</v>
      </c>
      <c r="AH619" s="684" t="e">
        <f t="shared" si="615"/>
        <v>#DIV/0!</v>
      </c>
      <c r="AI619" s="704"/>
      <c r="AJ619" s="212">
        <f t="shared" si="624"/>
        <v>0</v>
      </c>
      <c r="AK619" s="425"/>
      <c r="AL619" s="148">
        <f t="shared" si="625"/>
        <v>0</v>
      </c>
      <c r="AM619" s="148">
        <f t="shared" si="626"/>
        <v>0</v>
      </c>
      <c r="AN619" s="212"/>
      <c r="AO619" s="212"/>
      <c r="AP619" s="212"/>
      <c r="AQ619" s="212"/>
      <c r="AR619" s="212"/>
      <c r="AS619" s="212"/>
      <c r="AT619" s="212"/>
      <c r="AU619" s="273"/>
      <c r="AV619" s="148">
        <f t="shared" si="616"/>
        <v>0</v>
      </c>
      <c r="AW619" s="283" t="e">
        <f t="shared" si="617"/>
        <v>#DIV/0!</v>
      </c>
      <c r="AX619" s="148">
        <f t="shared" si="627"/>
        <v>0</v>
      </c>
      <c r="AY619" s="148">
        <f t="shared" si="628"/>
        <v>0</v>
      </c>
      <c r="AZ619" s="212"/>
      <c r="BA619" s="212"/>
      <c r="BB619" s="212"/>
      <c r="BC619" s="212"/>
      <c r="BD619" s="212"/>
      <c r="BE619" s="212"/>
      <c r="BF619" s="212"/>
      <c r="BG619" s="212"/>
      <c r="BH619" s="148">
        <f t="shared" si="629"/>
        <v>0</v>
      </c>
      <c r="BI619" s="148">
        <f t="shared" si="630"/>
        <v>0</v>
      </c>
      <c r="BJ619" s="212"/>
      <c r="BK619" s="212"/>
      <c r="BL619" s="212"/>
      <c r="BM619" s="212"/>
      <c r="BN619" s="212"/>
      <c r="BO619" s="212"/>
      <c r="BP619" s="212"/>
      <c r="BQ619" s="399"/>
      <c r="BR619" s="287"/>
      <c r="BS619" s="287"/>
      <c r="BT619" s="287"/>
      <c r="BU619" s="287"/>
      <c r="BV619" s="287"/>
      <c r="BW619" s="287"/>
      <c r="BX619" s="287"/>
      <c r="BY619" s="287"/>
    </row>
    <row r="620" spans="1:77" ht="31.5" x14ac:dyDescent="0.25">
      <c r="A620" s="257">
        <v>2</v>
      </c>
      <c r="B620" s="251" t="s">
        <v>154</v>
      </c>
      <c r="C620" s="604"/>
      <c r="D620" s="204">
        <f t="shared" ref="D620:BP620" si="648">D621</f>
        <v>7.2000000999999996</v>
      </c>
      <c r="E620" s="204">
        <f t="shared" si="648"/>
        <v>1.46</v>
      </c>
      <c r="F620" s="204">
        <f t="shared" si="618"/>
        <v>0</v>
      </c>
      <c r="G620" s="204">
        <f t="shared" si="619"/>
        <v>1.46</v>
      </c>
      <c r="H620" s="204">
        <f t="shared" si="648"/>
        <v>0</v>
      </c>
      <c r="I620" s="204">
        <f t="shared" si="648"/>
        <v>1.46</v>
      </c>
      <c r="J620" s="204">
        <f t="shared" si="648"/>
        <v>0</v>
      </c>
      <c r="K620" s="204">
        <f t="shared" si="648"/>
        <v>0</v>
      </c>
      <c r="L620" s="204">
        <f t="shared" si="648"/>
        <v>0</v>
      </c>
      <c r="M620" s="204">
        <f t="shared" si="648"/>
        <v>0</v>
      </c>
      <c r="N620" s="204">
        <f t="shared" si="648"/>
        <v>0</v>
      </c>
      <c r="O620" s="204">
        <f t="shared" si="648"/>
        <v>0</v>
      </c>
      <c r="P620" s="204">
        <f t="shared" si="648"/>
        <v>0</v>
      </c>
      <c r="Q620" s="204">
        <f t="shared" si="648"/>
        <v>1.46</v>
      </c>
      <c r="R620" s="204" t="e">
        <f t="shared" si="648"/>
        <v>#DIV/0!</v>
      </c>
      <c r="S620" s="204">
        <f t="shared" si="648"/>
        <v>0</v>
      </c>
      <c r="T620" s="204">
        <f t="shared" si="648"/>
        <v>0</v>
      </c>
      <c r="U620" s="204">
        <f t="shared" si="648"/>
        <v>0</v>
      </c>
      <c r="V620" s="204">
        <f t="shared" si="648"/>
        <v>0</v>
      </c>
      <c r="W620" s="204">
        <f t="shared" si="648"/>
        <v>6.1016950000000003</v>
      </c>
      <c r="X620" s="204">
        <f t="shared" si="648"/>
        <v>0</v>
      </c>
      <c r="Y620" s="204">
        <f t="shared" si="648"/>
        <v>6.1016950000000003</v>
      </c>
      <c r="Z620" s="204">
        <f t="shared" si="648"/>
        <v>0</v>
      </c>
      <c r="AA620" s="204">
        <f t="shared" si="648"/>
        <v>0</v>
      </c>
      <c r="AB620" s="204">
        <f t="shared" si="648"/>
        <v>0</v>
      </c>
      <c r="AC620" s="204">
        <f t="shared" si="648"/>
        <v>0</v>
      </c>
      <c r="AD620" s="204">
        <f t="shared" si="648"/>
        <v>0</v>
      </c>
      <c r="AE620" s="204">
        <f t="shared" si="648"/>
        <v>0</v>
      </c>
      <c r="AF620" s="204">
        <f t="shared" si="648"/>
        <v>0</v>
      </c>
      <c r="AG620" s="204">
        <f t="shared" si="648"/>
        <v>6.1016950000000003</v>
      </c>
      <c r="AH620" s="204" t="e">
        <f t="shared" si="648"/>
        <v>#DIV/0!</v>
      </c>
      <c r="AI620" s="700"/>
      <c r="AJ620" s="204">
        <f t="shared" si="624"/>
        <v>0</v>
      </c>
      <c r="AK620" s="600"/>
      <c r="AL620" s="204">
        <f t="shared" si="625"/>
        <v>0</v>
      </c>
      <c r="AM620" s="204">
        <f t="shared" si="626"/>
        <v>6.1016950000000003</v>
      </c>
      <c r="AN620" s="204">
        <f t="shared" si="648"/>
        <v>0</v>
      </c>
      <c r="AO620" s="204">
        <f t="shared" si="648"/>
        <v>6.1016950000000003</v>
      </c>
      <c r="AP620" s="204">
        <f t="shared" si="648"/>
        <v>0</v>
      </c>
      <c r="AQ620" s="204">
        <f t="shared" si="648"/>
        <v>0</v>
      </c>
      <c r="AR620" s="204">
        <f t="shared" si="648"/>
        <v>0</v>
      </c>
      <c r="AS620" s="204">
        <f t="shared" si="648"/>
        <v>0</v>
      </c>
      <c r="AT620" s="204">
        <f t="shared" si="648"/>
        <v>0</v>
      </c>
      <c r="AU620" s="204">
        <f t="shared" si="648"/>
        <v>0</v>
      </c>
      <c r="AV620" s="192">
        <f t="shared" si="616"/>
        <v>6.1016950000000003</v>
      </c>
      <c r="AW620" s="599" t="e">
        <f t="shared" si="617"/>
        <v>#DIV/0!</v>
      </c>
      <c r="AX620" s="204">
        <f t="shared" si="627"/>
        <v>0</v>
      </c>
      <c r="AY620" s="204">
        <f t="shared" si="628"/>
        <v>0</v>
      </c>
      <c r="AZ620" s="204">
        <f t="shared" si="648"/>
        <v>0</v>
      </c>
      <c r="BA620" s="204">
        <f t="shared" si="648"/>
        <v>0</v>
      </c>
      <c r="BB620" s="204">
        <f t="shared" si="648"/>
        <v>0</v>
      </c>
      <c r="BC620" s="204">
        <f t="shared" si="648"/>
        <v>0</v>
      </c>
      <c r="BD620" s="204">
        <f t="shared" si="648"/>
        <v>0</v>
      </c>
      <c r="BE620" s="204">
        <f t="shared" si="648"/>
        <v>0</v>
      </c>
      <c r="BF620" s="204">
        <f t="shared" si="648"/>
        <v>0</v>
      </c>
      <c r="BG620" s="204">
        <f t="shared" si="648"/>
        <v>0</v>
      </c>
      <c r="BH620" s="204">
        <f t="shared" si="629"/>
        <v>0</v>
      </c>
      <c r="BI620" s="204">
        <f t="shared" si="630"/>
        <v>0</v>
      </c>
      <c r="BJ620" s="204">
        <f t="shared" si="648"/>
        <v>0</v>
      </c>
      <c r="BK620" s="204">
        <f t="shared" si="648"/>
        <v>0</v>
      </c>
      <c r="BL620" s="204">
        <f t="shared" si="648"/>
        <v>0</v>
      </c>
      <c r="BM620" s="204">
        <f t="shared" si="648"/>
        <v>0</v>
      </c>
      <c r="BN620" s="204">
        <f t="shared" si="648"/>
        <v>0</v>
      </c>
      <c r="BO620" s="204">
        <f t="shared" si="648"/>
        <v>0</v>
      </c>
      <c r="BP620" s="204">
        <f t="shared" si="648"/>
        <v>0</v>
      </c>
      <c r="BQ620" s="406">
        <f>BQ621</f>
        <v>0</v>
      </c>
      <c r="BR620" s="287"/>
      <c r="BS620" s="287"/>
      <c r="BT620" s="287"/>
      <c r="BU620" s="287"/>
      <c r="BV620" s="287"/>
      <c r="BW620" s="287"/>
      <c r="BX620" s="287"/>
      <c r="BY620" s="287"/>
    </row>
    <row r="621" spans="1:77" ht="30" customHeight="1" x14ac:dyDescent="0.25">
      <c r="A621" s="23"/>
      <c r="B621" s="89" t="s">
        <v>192</v>
      </c>
      <c r="C621" s="31" t="s">
        <v>381</v>
      </c>
      <c r="D621" s="281">
        <f>W621*1.18</f>
        <v>7.2000000999999996</v>
      </c>
      <c r="E621" s="281">
        <f>I621</f>
        <v>1.46</v>
      </c>
      <c r="F621" s="148">
        <f t="shared" si="618"/>
        <v>0</v>
      </c>
      <c r="G621" s="148">
        <f t="shared" si="619"/>
        <v>1.46</v>
      </c>
      <c r="H621" s="207"/>
      <c r="I621" s="207">
        <v>1.46</v>
      </c>
      <c r="J621" s="186"/>
      <c r="K621" s="186"/>
      <c r="L621" s="186"/>
      <c r="M621" s="186"/>
      <c r="N621" s="207"/>
      <c r="O621" s="148"/>
      <c r="P621" s="186">
        <f t="shared" si="620"/>
        <v>0</v>
      </c>
      <c r="Q621" s="186">
        <f t="shared" si="612"/>
        <v>1.46</v>
      </c>
      <c r="R621" s="684" t="e">
        <f t="shared" si="613"/>
        <v>#DIV/0!</v>
      </c>
      <c r="S621" s="186">
        <v>0</v>
      </c>
      <c r="T621" s="186">
        <v>0</v>
      </c>
      <c r="U621" s="205"/>
      <c r="V621" s="186">
        <f t="shared" si="621"/>
        <v>0</v>
      </c>
      <c r="W621" s="148">
        <f t="shared" si="622"/>
        <v>6.1016950000000003</v>
      </c>
      <c r="X621" s="212"/>
      <c r="Y621" s="212">
        <v>6.1016950000000003</v>
      </c>
      <c r="Z621" s="212"/>
      <c r="AA621" s="148"/>
      <c r="AB621" s="212"/>
      <c r="AC621" s="212"/>
      <c r="AD621" s="212"/>
      <c r="AE621" s="212"/>
      <c r="AF621" s="148">
        <f t="shared" si="623"/>
        <v>0</v>
      </c>
      <c r="AG621" s="186">
        <f t="shared" si="614"/>
        <v>6.1016950000000003</v>
      </c>
      <c r="AH621" s="256" t="e">
        <f t="shared" si="615"/>
        <v>#DIV/0!</v>
      </c>
      <c r="AI621" s="704"/>
      <c r="AJ621" s="207">
        <f t="shared" si="624"/>
        <v>0</v>
      </c>
      <c r="AK621" s="425"/>
      <c r="AL621" s="148">
        <f t="shared" si="625"/>
        <v>0</v>
      </c>
      <c r="AM621" s="148">
        <f t="shared" si="626"/>
        <v>6.1016950000000003</v>
      </c>
      <c r="AN621" s="212"/>
      <c r="AO621" s="212">
        <f>Y621</f>
        <v>6.1016950000000003</v>
      </c>
      <c r="AP621" s="212"/>
      <c r="AQ621" s="212"/>
      <c r="AR621" s="212"/>
      <c r="AS621" s="212"/>
      <c r="AT621" s="212"/>
      <c r="AU621" s="273">
        <f>AE621</f>
        <v>0</v>
      </c>
      <c r="AV621" s="186">
        <f t="shared" si="616"/>
        <v>6.1016950000000003</v>
      </c>
      <c r="AW621" s="277" t="e">
        <f t="shared" si="617"/>
        <v>#DIV/0!</v>
      </c>
      <c r="AX621" s="148">
        <f t="shared" si="627"/>
        <v>0</v>
      </c>
      <c r="AY621" s="148">
        <f t="shared" si="628"/>
        <v>0</v>
      </c>
      <c r="AZ621" s="212"/>
      <c r="BA621" s="212"/>
      <c r="BB621" s="212"/>
      <c r="BC621" s="212"/>
      <c r="BD621" s="212"/>
      <c r="BE621" s="212"/>
      <c r="BF621" s="212"/>
      <c r="BG621" s="212"/>
      <c r="BH621" s="148">
        <f t="shared" si="629"/>
        <v>0</v>
      </c>
      <c r="BI621" s="148">
        <f t="shared" si="630"/>
        <v>0</v>
      </c>
      <c r="BJ621" s="212"/>
      <c r="BK621" s="212"/>
      <c r="BL621" s="212"/>
      <c r="BM621" s="212"/>
      <c r="BN621" s="212"/>
      <c r="BO621" s="212"/>
      <c r="BP621" s="212"/>
      <c r="BQ621" s="399"/>
      <c r="BR621" s="287"/>
      <c r="BS621" s="287"/>
      <c r="BT621" s="287"/>
      <c r="BU621" s="287"/>
      <c r="BV621" s="287"/>
      <c r="BW621" s="287"/>
      <c r="BX621" s="287"/>
      <c r="BY621" s="287"/>
    </row>
    <row r="622" spans="1:77" s="21" customFormat="1" x14ac:dyDescent="0.25">
      <c r="A622" s="23">
        <v>3</v>
      </c>
      <c r="B622" s="104" t="s">
        <v>155</v>
      </c>
      <c r="C622" s="40"/>
      <c r="D622" s="201">
        <v>0</v>
      </c>
      <c r="E622" s="201">
        <v>0</v>
      </c>
      <c r="F622" s="186">
        <f t="shared" si="618"/>
        <v>0</v>
      </c>
      <c r="G622" s="186">
        <f t="shared" si="619"/>
        <v>0</v>
      </c>
      <c r="H622" s="202">
        <v>0</v>
      </c>
      <c r="I622" s="201">
        <v>0</v>
      </c>
      <c r="J622" s="201">
        <v>0</v>
      </c>
      <c r="K622" s="201">
        <v>0</v>
      </c>
      <c r="L622" s="201">
        <v>0</v>
      </c>
      <c r="M622" s="201">
        <v>0</v>
      </c>
      <c r="N622" s="201">
        <v>0</v>
      </c>
      <c r="O622" s="201">
        <v>0</v>
      </c>
      <c r="P622" s="186">
        <f t="shared" si="620"/>
        <v>0</v>
      </c>
      <c r="Q622" s="186">
        <f t="shared" si="612"/>
        <v>0</v>
      </c>
      <c r="R622" s="684" t="e">
        <f t="shared" si="613"/>
        <v>#DIV/0!</v>
      </c>
      <c r="S622" s="201">
        <v>0</v>
      </c>
      <c r="T622" s="201">
        <v>0</v>
      </c>
      <c r="U622" s="201">
        <v>0</v>
      </c>
      <c r="V622" s="186">
        <f t="shared" si="621"/>
        <v>0</v>
      </c>
      <c r="W622" s="186">
        <f t="shared" si="622"/>
        <v>0</v>
      </c>
      <c r="X622" s="201"/>
      <c r="Y622" s="201"/>
      <c r="Z622" s="201"/>
      <c r="AA622" s="201"/>
      <c r="AB622" s="201"/>
      <c r="AC622" s="201"/>
      <c r="AD622" s="201"/>
      <c r="AE622" s="201"/>
      <c r="AF622" s="186">
        <f t="shared" si="623"/>
        <v>0</v>
      </c>
      <c r="AG622" s="186">
        <f t="shared" si="614"/>
        <v>0</v>
      </c>
      <c r="AH622" s="256" t="e">
        <f t="shared" si="615"/>
        <v>#DIV/0!</v>
      </c>
      <c r="AI622" s="700"/>
      <c r="AJ622" s="207">
        <f t="shared" si="624"/>
        <v>0</v>
      </c>
      <c r="AK622" s="425"/>
      <c r="AL622" s="186">
        <f t="shared" si="625"/>
        <v>0</v>
      </c>
      <c r="AM622" s="186">
        <f t="shared" si="626"/>
        <v>0</v>
      </c>
      <c r="AN622" s="201">
        <v>0</v>
      </c>
      <c r="AO622" s="201">
        <v>0</v>
      </c>
      <c r="AP622" s="201">
        <v>0</v>
      </c>
      <c r="AQ622" s="201">
        <v>0</v>
      </c>
      <c r="AR622" s="201">
        <v>0</v>
      </c>
      <c r="AS622" s="201">
        <v>0</v>
      </c>
      <c r="AT622" s="201">
        <v>0</v>
      </c>
      <c r="AU622" s="244">
        <v>0</v>
      </c>
      <c r="AV622" s="186">
        <f t="shared" si="616"/>
        <v>0</v>
      </c>
      <c r="AW622" s="277" t="e">
        <f t="shared" si="617"/>
        <v>#DIV/0!</v>
      </c>
      <c r="AX622" s="186">
        <f t="shared" si="627"/>
        <v>0</v>
      </c>
      <c r="AY622" s="186">
        <f t="shared" si="628"/>
        <v>0</v>
      </c>
      <c r="AZ622" s="201">
        <v>0</v>
      </c>
      <c r="BA622" s="201">
        <v>0</v>
      </c>
      <c r="BB622" s="201">
        <v>0</v>
      </c>
      <c r="BC622" s="201">
        <v>0</v>
      </c>
      <c r="BD622" s="201">
        <v>0</v>
      </c>
      <c r="BE622" s="201">
        <v>0</v>
      </c>
      <c r="BF622" s="201">
        <v>0</v>
      </c>
      <c r="BG622" s="201">
        <v>0</v>
      </c>
      <c r="BH622" s="186">
        <f t="shared" si="629"/>
        <v>0</v>
      </c>
      <c r="BI622" s="186">
        <f t="shared" si="630"/>
        <v>0</v>
      </c>
      <c r="BJ622" s="201">
        <v>0</v>
      </c>
      <c r="BK622" s="201">
        <v>0</v>
      </c>
      <c r="BL622" s="201">
        <v>0</v>
      </c>
      <c r="BM622" s="201">
        <v>0</v>
      </c>
      <c r="BN622" s="201">
        <v>0</v>
      </c>
      <c r="BO622" s="201">
        <v>0</v>
      </c>
      <c r="BP622" s="201">
        <v>0</v>
      </c>
      <c r="BQ622" s="405">
        <v>0</v>
      </c>
      <c r="BR622" s="287"/>
      <c r="BS622" s="287"/>
      <c r="BT622" s="287"/>
      <c r="BU622" s="287"/>
      <c r="BV622" s="287"/>
      <c r="BW622" s="287"/>
      <c r="BX622" s="287"/>
      <c r="BY622" s="287"/>
    </row>
    <row r="623" spans="1:77" s="21" customFormat="1" hidden="1" x14ac:dyDescent="0.25">
      <c r="A623" s="578"/>
      <c r="B623" s="102"/>
      <c r="C623" s="40"/>
      <c r="D623" s="201"/>
      <c r="E623" s="201"/>
      <c r="F623" s="186">
        <f t="shared" si="618"/>
        <v>0</v>
      </c>
      <c r="G623" s="186">
        <f t="shared" si="619"/>
        <v>0</v>
      </c>
      <c r="H623" s="202"/>
      <c r="I623" s="201"/>
      <c r="J623" s="201"/>
      <c r="K623" s="201"/>
      <c r="L623" s="201"/>
      <c r="M623" s="201"/>
      <c r="N623" s="201"/>
      <c r="O623" s="201"/>
      <c r="P623" s="186">
        <f t="shared" si="620"/>
        <v>0</v>
      </c>
      <c r="Q623" s="186">
        <f t="shared" si="612"/>
        <v>0</v>
      </c>
      <c r="R623" s="684" t="e">
        <f t="shared" si="613"/>
        <v>#DIV/0!</v>
      </c>
      <c r="S623" s="201"/>
      <c r="T623" s="201"/>
      <c r="U623" s="201"/>
      <c r="V623" s="186">
        <f t="shared" si="621"/>
        <v>0</v>
      </c>
      <c r="W623" s="186">
        <f t="shared" si="622"/>
        <v>0</v>
      </c>
      <c r="X623" s="201"/>
      <c r="Y623" s="201"/>
      <c r="Z623" s="201"/>
      <c r="AA623" s="201"/>
      <c r="AB623" s="201"/>
      <c r="AC623" s="201"/>
      <c r="AD623" s="201"/>
      <c r="AE623" s="201"/>
      <c r="AF623" s="186">
        <f t="shared" si="623"/>
        <v>0</v>
      </c>
      <c r="AG623" s="186">
        <f t="shared" si="614"/>
        <v>0</v>
      </c>
      <c r="AH623" s="256" t="e">
        <f t="shared" si="615"/>
        <v>#DIV/0!</v>
      </c>
      <c r="AI623" s="700"/>
      <c r="AJ623" s="207">
        <f t="shared" si="624"/>
        <v>0</v>
      </c>
      <c r="AK623" s="425"/>
      <c r="AL623" s="186">
        <f t="shared" si="625"/>
        <v>0</v>
      </c>
      <c r="AM623" s="186">
        <f t="shared" si="626"/>
        <v>0</v>
      </c>
      <c r="AN623" s="201"/>
      <c r="AO623" s="201"/>
      <c r="AP623" s="201"/>
      <c r="AQ623" s="201"/>
      <c r="AR623" s="201"/>
      <c r="AS623" s="201"/>
      <c r="AT623" s="201"/>
      <c r="AU623" s="244"/>
      <c r="AV623" s="186">
        <f t="shared" si="616"/>
        <v>0</v>
      </c>
      <c r="AW623" s="277" t="e">
        <f t="shared" si="617"/>
        <v>#DIV/0!</v>
      </c>
      <c r="AX623" s="186">
        <f t="shared" si="627"/>
        <v>0</v>
      </c>
      <c r="AY623" s="186">
        <f t="shared" si="628"/>
        <v>0</v>
      </c>
      <c r="AZ623" s="201"/>
      <c r="BA623" s="201"/>
      <c r="BB623" s="201"/>
      <c r="BC623" s="201"/>
      <c r="BD623" s="201"/>
      <c r="BE623" s="201"/>
      <c r="BF623" s="201"/>
      <c r="BG623" s="201"/>
      <c r="BH623" s="186">
        <f t="shared" si="629"/>
        <v>0</v>
      </c>
      <c r="BI623" s="186">
        <f t="shared" si="630"/>
        <v>0</v>
      </c>
      <c r="BJ623" s="201"/>
      <c r="BK623" s="201"/>
      <c r="BL623" s="201"/>
      <c r="BM623" s="201"/>
      <c r="BN623" s="201"/>
      <c r="BO623" s="201"/>
      <c r="BP623" s="201"/>
      <c r="BQ623" s="405"/>
      <c r="BR623" s="413"/>
      <c r="BS623" s="413"/>
      <c r="BT623" s="413"/>
      <c r="BU623" s="413"/>
      <c r="BV623" s="413"/>
      <c r="BW623" s="413"/>
      <c r="BX623" s="413"/>
      <c r="BY623" s="413"/>
    </row>
    <row r="624" spans="1:77" s="21" customFormat="1" x14ac:dyDescent="0.25">
      <c r="A624" s="23">
        <v>4</v>
      </c>
      <c r="B624" s="104" t="s">
        <v>156</v>
      </c>
      <c r="C624" s="40"/>
      <c r="D624" s="201">
        <v>0</v>
      </c>
      <c r="E624" s="201">
        <v>0</v>
      </c>
      <c r="F624" s="186">
        <f t="shared" si="618"/>
        <v>0</v>
      </c>
      <c r="G624" s="186">
        <f t="shared" si="619"/>
        <v>0</v>
      </c>
      <c r="H624" s="202">
        <v>0</v>
      </c>
      <c r="I624" s="201">
        <v>0</v>
      </c>
      <c r="J624" s="201">
        <v>0</v>
      </c>
      <c r="K624" s="201">
        <v>0</v>
      </c>
      <c r="L624" s="201">
        <v>0</v>
      </c>
      <c r="M624" s="201">
        <v>0</v>
      </c>
      <c r="N624" s="201">
        <v>0</v>
      </c>
      <c r="O624" s="201">
        <v>0</v>
      </c>
      <c r="P624" s="186">
        <f t="shared" si="620"/>
        <v>0</v>
      </c>
      <c r="Q624" s="186">
        <f t="shared" si="612"/>
        <v>0</v>
      </c>
      <c r="R624" s="684" t="e">
        <f t="shared" si="613"/>
        <v>#DIV/0!</v>
      </c>
      <c r="S624" s="201">
        <v>0</v>
      </c>
      <c r="T624" s="201">
        <v>0</v>
      </c>
      <c r="U624" s="201">
        <v>0</v>
      </c>
      <c r="V624" s="186">
        <f t="shared" si="621"/>
        <v>0</v>
      </c>
      <c r="W624" s="186">
        <f t="shared" si="622"/>
        <v>0</v>
      </c>
      <c r="X624" s="201">
        <v>0</v>
      </c>
      <c r="Y624" s="201">
        <v>0</v>
      </c>
      <c r="Z624" s="201">
        <v>0</v>
      </c>
      <c r="AA624" s="201">
        <v>0</v>
      </c>
      <c r="AB624" s="201">
        <v>0</v>
      </c>
      <c r="AC624" s="201">
        <v>0</v>
      </c>
      <c r="AD624" s="201">
        <v>0</v>
      </c>
      <c r="AE624" s="201">
        <v>0</v>
      </c>
      <c r="AF624" s="186">
        <f t="shared" si="623"/>
        <v>0</v>
      </c>
      <c r="AG624" s="186">
        <f t="shared" si="614"/>
        <v>0</v>
      </c>
      <c r="AH624" s="256" t="e">
        <f t="shared" si="615"/>
        <v>#DIV/0!</v>
      </c>
      <c r="AI624" s="700"/>
      <c r="AJ624" s="207">
        <f t="shared" si="624"/>
        <v>0</v>
      </c>
      <c r="AK624" s="425"/>
      <c r="AL624" s="186">
        <f t="shared" si="625"/>
        <v>0</v>
      </c>
      <c r="AM624" s="186">
        <f t="shared" si="626"/>
        <v>0</v>
      </c>
      <c r="AN624" s="201">
        <v>0</v>
      </c>
      <c r="AO624" s="201">
        <v>0</v>
      </c>
      <c r="AP624" s="201">
        <v>0</v>
      </c>
      <c r="AQ624" s="201">
        <v>0</v>
      </c>
      <c r="AR624" s="201">
        <v>0</v>
      </c>
      <c r="AS624" s="201">
        <v>0</v>
      </c>
      <c r="AT624" s="201">
        <v>0</v>
      </c>
      <c r="AU624" s="244">
        <v>0</v>
      </c>
      <c r="AV624" s="186">
        <f t="shared" si="616"/>
        <v>0</v>
      </c>
      <c r="AW624" s="277" t="e">
        <f t="shared" si="617"/>
        <v>#DIV/0!</v>
      </c>
      <c r="AX624" s="186">
        <f t="shared" si="627"/>
        <v>0</v>
      </c>
      <c r="AY624" s="186">
        <f t="shared" si="628"/>
        <v>0</v>
      </c>
      <c r="AZ624" s="201">
        <v>0</v>
      </c>
      <c r="BA624" s="201">
        <v>0</v>
      </c>
      <c r="BB624" s="201">
        <v>0</v>
      </c>
      <c r="BC624" s="201">
        <v>0</v>
      </c>
      <c r="BD624" s="201">
        <v>0</v>
      </c>
      <c r="BE624" s="201">
        <v>0</v>
      </c>
      <c r="BF624" s="201">
        <v>0</v>
      </c>
      <c r="BG624" s="201">
        <v>0</v>
      </c>
      <c r="BH624" s="186">
        <f t="shared" si="629"/>
        <v>0</v>
      </c>
      <c r="BI624" s="186">
        <f t="shared" si="630"/>
        <v>0</v>
      </c>
      <c r="BJ624" s="201">
        <v>0</v>
      </c>
      <c r="BK624" s="201">
        <v>0</v>
      </c>
      <c r="BL624" s="201">
        <v>0</v>
      </c>
      <c r="BM624" s="201">
        <v>0</v>
      </c>
      <c r="BN624" s="201">
        <v>0</v>
      </c>
      <c r="BO624" s="201">
        <v>0</v>
      </c>
      <c r="BP624" s="201">
        <v>0</v>
      </c>
      <c r="BQ624" s="405">
        <v>0</v>
      </c>
      <c r="BR624" s="287"/>
      <c r="BS624" s="287"/>
      <c r="BT624" s="287"/>
      <c r="BU624" s="287"/>
      <c r="BV624" s="287"/>
      <c r="BW624" s="287"/>
      <c r="BX624" s="287"/>
      <c r="BY624" s="287"/>
    </row>
    <row r="625" spans="1:77" s="21" customFormat="1" hidden="1" x14ac:dyDescent="0.25">
      <c r="A625" s="578"/>
      <c r="B625" s="104"/>
      <c r="C625" s="40"/>
      <c r="D625" s="201"/>
      <c r="E625" s="201"/>
      <c r="F625" s="186">
        <f t="shared" si="618"/>
        <v>0</v>
      </c>
      <c r="G625" s="186">
        <f t="shared" si="619"/>
        <v>0</v>
      </c>
      <c r="H625" s="200"/>
      <c r="I625" s="200"/>
      <c r="J625" s="200"/>
      <c r="K625" s="200"/>
      <c r="L625" s="200"/>
      <c r="M625" s="200"/>
      <c r="N625" s="200"/>
      <c r="O625" s="200"/>
      <c r="P625" s="186">
        <f t="shared" si="620"/>
        <v>0</v>
      </c>
      <c r="Q625" s="186">
        <f t="shared" si="612"/>
        <v>0</v>
      </c>
      <c r="R625" s="684" t="e">
        <f t="shared" si="613"/>
        <v>#DIV/0!</v>
      </c>
      <c r="S625" s="200"/>
      <c r="T625" s="200"/>
      <c r="U625" s="201"/>
      <c r="V625" s="186">
        <f t="shared" si="621"/>
        <v>0</v>
      </c>
      <c r="W625" s="186">
        <f t="shared" si="622"/>
        <v>0</v>
      </c>
      <c r="X625" s="200"/>
      <c r="Y625" s="200"/>
      <c r="Z625" s="200"/>
      <c r="AA625" s="200"/>
      <c r="AB625" s="200"/>
      <c r="AC625" s="200"/>
      <c r="AD625" s="200"/>
      <c r="AE625" s="200"/>
      <c r="AF625" s="186">
        <f t="shared" si="623"/>
        <v>0</v>
      </c>
      <c r="AG625" s="186">
        <f t="shared" si="614"/>
        <v>0</v>
      </c>
      <c r="AH625" s="256" t="e">
        <f t="shared" si="615"/>
        <v>#DIV/0!</v>
      </c>
      <c r="AI625" s="695"/>
      <c r="AJ625" s="207">
        <f t="shared" si="624"/>
        <v>0</v>
      </c>
      <c r="AK625" s="425"/>
      <c r="AL625" s="186">
        <f t="shared" si="625"/>
        <v>0</v>
      </c>
      <c r="AM625" s="186">
        <f t="shared" si="626"/>
        <v>0</v>
      </c>
      <c r="AN625" s="200"/>
      <c r="AO625" s="200"/>
      <c r="AP625" s="200"/>
      <c r="AQ625" s="200"/>
      <c r="AR625" s="200"/>
      <c r="AS625" s="200"/>
      <c r="AT625" s="200"/>
      <c r="AU625" s="238"/>
      <c r="AV625" s="186">
        <f t="shared" si="616"/>
        <v>0</v>
      </c>
      <c r="AW625" s="277" t="e">
        <f t="shared" si="617"/>
        <v>#DIV/0!</v>
      </c>
      <c r="AX625" s="186">
        <f t="shared" si="627"/>
        <v>0</v>
      </c>
      <c r="AY625" s="186">
        <f t="shared" si="628"/>
        <v>0</v>
      </c>
      <c r="AZ625" s="200"/>
      <c r="BA625" s="200"/>
      <c r="BB625" s="200"/>
      <c r="BC625" s="200"/>
      <c r="BD625" s="200"/>
      <c r="BE625" s="200"/>
      <c r="BF625" s="200"/>
      <c r="BG625" s="200"/>
      <c r="BH625" s="186">
        <f t="shared" si="629"/>
        <v>0</v>
      </c>
      <c r="BI625" s="186">
        <f t="shared" si="630"/>
        <v>0</v>
      </c>
      <c r="BJ625" s="200"/>
      <c r="BK625" s="200"/>
      <c r="BL625" s="200"/>
      <c r="BM625" s="200"/>
      <c r="BN625" s="200"/>
      <c r="BO625" s="200"/>
      <c r="BP625" s="200"/>
      <c r="BQ625" s="397"/>
      <c r="BR625" s="413"/>
      <c r="BS625" s="413"/>
      <c r="BT625" s="413"/>
      <c r="BU625" s="413"/>
      <c r="BV625" s="413"/>
      <c r="BW625" s="413"/>
      <c r="BX625" s="413"/>
      <c r="BY625" s="413"/>
    </row>
    <row r="626" spans="1:77" x14ac:dyDescent="0.25">
      <c r="A626" s="23">
        <v>5</v>
      </c>
      <c r="B626" s="89" t="s">
        <v>157</v>
      </c>
      <c r="C626" s="749"/>
      <c r="D626" s="148">
        <f t="shared" ref="D626:BJ626" si="649">D627+D630</f>
        <v>0</v>
      </c>
      <c r="E626" s="148">
        <f t="shared" si="649"/>
        <v>0</v>
      </c>
      <c r="F626" s="148">
        <f t="shared" si="618"/>
        <v>0</v>
      </c>
      <c r="G626" s="148">
        <f t="shared" si="619"/>
        <v>0</v>
      </c>
      <c r="H626" s="148">
        <f t="shared" si="649"/>
        <v>0</v>
      </c>
      <c r="I626" s="148">
        <f t="shared" si="649"/>
        <v>0</v>
      </c>
      <c r="J626" s="148">
        <f t="shared" si="649"/>
        <v>0</v>
      </c>
      <c r="K626" s="148">
        <f t="shared" si="649"/>
        <v>0</v>
      </c>
      <c r="L626" s="148">
        <f t="shared" si="649"/>
        <v>0</v>
      </c>
      <c r="M626" s="148">
        <f t="shared" si="649"/>
        <v>0</v>
      </c>
      <c r="N626" s="148">
        <f t="shared" si="649"/>
        <v>0</v>
      </c>
      <c r="O626" s="148">
        <f t="shared" si="649"/>
        <v>0</v>
      </c>
      <c r="P626" s="148">
        <f t="shared" si="620"/>
        <v>0</v>
      </c>
      <c r="Q626" s="148">
        <f t="shared" si="612"/>
        <v>0</v>
      </c>
      <c r="R626" s="684" t="e">
        <f t="shared" si="613"/>
        <v>#DIV/0!</v>
      </c>
      <c r="S626" s="148">
        <f t="shared" si="649"/>
        <v>0</v>
      </c>
      <c r="T626" s="148">
        <f t="shared" si="649"/>
        <v>0</v>
      </c>
      <c r="U626" s="148">
        <f t="shared" si="649"/>
        <v>0</v>
      </c>
      <c r="V626" s="148">
        <f t="shared" si="621"/>
        <v>0</v>
      </c>
      <c r="W626" s="148">
        <f t="shared" si="622"/>
        <v>0</v>
      </c>
      <c r="X626" s="148">
        <f t="shared" ref="X626:AE626" si="650">X627+X630</f>
        <v>0</v>
      </c>
      <c r="Y626" s="148">
        <f t="shared" si="650"/>
        <v>0</v>
      </c>
      <c r="Z626" s="148">
        <f t="shared" si="650"/>
        <v>0</v>
      </c>
      <c r="AA626" s="148">
        <f t="shared" si="650"/>
        <v>0</v>
      </c>
      <c r="AB626" s="148">
        <f t="shared" si="650"/>
        <v>0</v>
      </c>
      <c r="AC626" s="148">
        <f t="shared" si="650"/>
        <v>0</v>
      </c>
      <c r="AD626" s="148">
        <f t="shared" si="650"/>
        <v>0</v>
      </c>
      <c r="AE626" s="148">
        <f t="shared" si="650"/>
        <v>0</v>
      </c>
      <c r="AF626" s="148">
        <f t="shared" si="623"/>
        <v>0</v>
      </c>
      <c r="AG626" s="148">
        <f t="shared" si="614"/>
        <v>0</v>
      </c>
      <c r="AH626" s="684" t="e">
        <f t="shared" si="615"/>
        <v>#DIV/0!</v>
      </c>
      <c r="AI626" s="695"/>
      <c r="AJ626" s="148">
        <f t="shared" si="624"/>
        <v>0</v>
      </c>
      <c r="AK626" s="425"/>
      <c r="AL626" s="148">
        <f t="shared" si="625"/>
        <v>0</v>
      </c>
      <c r="AM626" s="148">
        <f t="shared" si="626"/>
        <v>0</v>
      </c>
      <c r="AN626" s="148">
        <f t="shared" si="649"/>
        <v>0</v>
      </c>
      <c r="AO626" s="148">
        <f t="shared" si="649"/>
        <v>0</v>
      </c>
      <c r="AP626" s="148">
        <f t="shared" si="649"/>
        <v>0</v>
      </c>
      <c r="AQ626" s="148">
        <f t="shared" si="649"/>
        <v>0</v>
      </c>
      <c r="AR626" s="148">
        <f t="shared" si="649"/>
        <v>0</v>
      </c>
      <c r="AS626" s="148">
        <f t="shared" si="649"/>
        <v>0</v>
      </c>
      <c r="AT626" s="148">
        <f t="shared" si="649"/>
        <v>0</v>
      </c>
      <c r="AU626" s="240">
        <f t="shared" si="649"/>
        <v>0</v>
      </c>
      <c r="AV626" s="148">
        <f t="shared" si="616"/>
        <v>0</v>
      </c>
      <c r="AW626" s="283" t="e">
        <f t="shared" si="617"/>
        <v>#DIV/0!</v>
      </c>
      <c r="AX626" s="148">
        <f t="shared" si="627"/>
        <v>0</v>
      </c>
      <c r="AY626" s="148">
        <f t="shared" si="628"/>
        <v>0</v>
      </c>
      <c r="AZ626" s="148">
        <f t="shared" si="649"/>
        <v>0</v>
      </c>
      <c r="BA626" s="148">
        <f t="shared" si="649"/>
        <v>0</v>
      </c>
      <c r="BB626" s="148">
        <f t="shared" si="649"/>
        <v>0</v>
      </c>
      <c r="BC626" s="148">
        <f t="shared" si="649"/>
        <v>0</v>
      </c>
      <c r="BD626" s="148">
        <f t="shared" si="649"/>
        <v>0</v>
      </c>
      <c r="BE626" s="148">
        <f t="shared" si="649"/>
        <v>0</v>
      </c>
      <c r="BF626" s="148">
        <f t="shared" si="649"/>
        <v>0</v>
      </c>
      <c r="BG626" s="148">
        <f t="shared" si="649"/>
        <v>0</v>
      </c>
      <c r="BH626" s="148">
        <f t="shared" si="629"/>
        <v>0</v>
      </c>
      <c r="BI626" s="148">
        <f t="shared" si="630"/>
        <v>0</v>
      </c>
      <c r="BJ626" s="148">
        <f t="shared" si="649"/>
        <v>0</v>
      </c>
      <c r="BK626" s="148">
        <f t="shared" ref="BK626:BQ626" si="651">BK627+BK630</f>
        <v>0</v>
      </c>
      <c r="BL626" s="148">
        <f t="shared" si="651"/>
        <v>0</v>
      </c>
      <c r="BM626" s="148">
        <f t="shared" si="651"/>
        <v>0</v>
      </c>
      <c r="BN626" s="148">
        <f t="shared" si="651"/>
        <v>0</v>
      </c>
      <c r="BO626" s="148">
        <f t="shared" si="651"/>
        <v>0</v>
      </c>
      <c r="BP626" s="148">
        <f t="shared" si="651"/>
        <v>0</v>
      </c>
      <c r="BQ626" s="398">
        <f t="shared" si="651"/>
        <v>0</v>
      </c>
      <c r="BR626" s="287"/>
      <c r="BS626" s="287"/>
      <c r="BT626" s="287"/>
      <c r="BU626" s="287"/>
      <c r="BV626" s="287"/>
      <c r="BW626" s="287"/>
      <c r="BX626" s="287"/>
      <c r="BY626" s="287"/>
    </row>
    <row r="627" spans="1:77" x14ac:dyDescent="0.25">
      <c r="A627" s="23"/>
      <c r="B627" s="89" t="s">
        <v>200</v>
      </c>
      <c r="C627" s="749"/>
      <c r="D627" s="148">
        <f t="shared" ref="D627:BJ628" si="652">D628</f>
        <v>0</v>
      </c>
      <c r="E627" s="148">
        <f t="shared" si="652"/>
        <v>0</v>
      </c>
      <c r="F627" s="148">
        <f t="shared" si="618"/>
        <v>0</v>
      </c>
      <c r="G627" s="148">
        <f t="shared" si="619"/>
        <v>0</v>
      </c>
      <c r="H627" s="148">
        <f t="shared" si="652"/>
        <v>0</v>
      </c>
      <c r="I627" s="148">
        <f t="shared" si="652"/>
        <v>0</v>
      </c>
      <c r="J627" s="148">
        <f t="shared" si="652"/>
        <v>0</v>
      </c>
      <c r="K627" s="148">
        <f t="shared" si="652"/>
        <v>0</v>
      </c>
      <c r="L627" s="148">
        <f t="shared" si="652"/>
        <v>0</v>
      </c>
      <c r="M627" s="148">
        <f t="shared" si="652"/>
        <v>0</v>
      </c>
      <c r="N627" s="148">
        <f t="shared" si="652"/>
        <v>0</v>
      </c>
      <c r="O627" s="148">
        <f t="shared" si="652"/>
        <v>0</v>
      </c>
      <c r="P627" s="148">
        <f t="shared" si="620"/>
        <v>0</v>
      </c>
      <c r="Q627" s="148">
        <f t="shared" si="612"/>
        <v>0</v>
      </c>
      <c r="R627" s="684" t="e">
        <f t="shared" si="613"/>
        <v>#DIV/0!</v>
      </c>
      <c r="S627" s="148">
        <f t="shared" si="652"/>
        <v>0</v>
      </c>
      <c r="T627" s="148">
        <f t="shared" si="652"/>
        <v>0</v>
      </c>
      <c r="U627" s="148">
        <f t="shared" si="652"/>
        <v>0</v>
      </c>
      <c r="V627" s="148">
        <f t="shared" si="621"/>
        <v>0</v>
      </c>
      <c r="W627" s="148">
        <f t="shared" si="622"/>
        <v>0</v>
      </c>
      <c r="X627" s="148">
        <f t="shared" si="652"/>
        <v>0</v>
      </c>
      <c r="Y627" s="148">
        <f t="shared" si="652"/>
        <v>0</v>
      </c>
      <c r="Z627" s="148">
        <f t="shared" si="652"/>
        <v>0</v>
      </c>
      <c r="AA627" s="148">
        <f t="shared" si="652"/>
        <v>0</v>
      </c>
      <c r="AB627" s="148">
        <f t="shared" si="652"/>
        <v>0</v>
      </c>
      <c r="AC627" s="148">
        <f t="shared" si="652"/>
        <v>0</v>
      </c>
      <c r="AD627" s="148">
        <f t="shared" si="652"/>
        <v>0</v>
      </c>
      <c r="AE627" s="148">
        <f t="shared" si="652"/>
        <v>0</v>
      </c>
      <c r="AF627" s="148">
        <f t="shared" si="623"/>
        <v>0</v>
      </c>
      <c r="AG627" s="148">
        <f t="shared" si="614"/>
        <v>0</v>
      </c>
      <c r="AH627" s="684" t="e">
        <f t="shared" si="615"/>
        <v>#DIV/0!</v>
      </c>
      <c r="AI627" s="695"/>
      <c r="AJ627" s="148">
        <f t="shared" si="624"/>
        <v>0</v>
      </c>
      <c r="AK627" s="425"/>
      <c r="AL627" s="148">
        <f t="shared" si="625"/>
        <v>0</v>
      </c>
      <c r="AM627" s="148">
        <f t="shared" si="626"/>
        <v>0</v>
      </c>
      <c r="AN627" s="148">
        <f t="shared" si="652"/>
        <v>0</v>
      </c>
      <c r="AO627" s="148">
        <f t="shared" si="652"/>
        <v>0</v>
      </c>
      <c r="AP627" s="148">
        <f t="shared" si="652"/>
        <v>0</v>
      </c>
      <c r="AQ627" s="148">
        <f t="shared" si="652"/>
        <v>0</v>
      </c>
      <c r="AR627" s="148">
        <f t="shared" si="652"/>
        <v>0</v>
      </c>
      <c r="AS627" s="148">
        <f t="shared" si="652"/>
        <v>0</v>
      </c>
      <c r="AT627" s="148">
        <f t="shared" si="652"/>
        <v>0</v>
      </c>
      <c r="AU627" s="240">
        <f t="shared" si="652"/>
        <v>0</v>
      </c>
      <c r="AV627" s="148">
        <f t="shared" si="616"/>
        <v>0</v>
      </c>
      <c r="AW627" s="283" t="e">
        <f t="shared" si="617"/>
        <v>#DIV/0!</v>
      </c>
      <c r="AX627" s="148">
        <f t="shared" si="627"/>
        <v>0</v>
      </c>
      <c r="AY627" s="148">
        <f t="shared" si="628"/>
        <v>0</v>
      </c>
      <c r="AZ627" s="148">
        <f t="shared" si="652"/>
        <v>0</v>
      </c>
      <c r="BA627" s="148">
        <f t="shared" si="652"/>
        <v>0</v>
      </c>
      <c r="BB627" s="148">
        <f t="shared" si="652"/>
        <v>0</v>
      </c>
      <c r="BC627" s="148">
        <f t="shared" si="652"/>
        <v>0</v>
      </c>
      <c r="BD627" s="148">
        <f t="shared" si="652"/>
        <v>0</v>
      </c>
      <c r="BE627" s="148">
        <f t="shared" si="652"/>
        <v>0</v>
      </c>
      <c r="BF627" s="148">
        <f t="shared" si="652"/>
        <v>0</v>
      </c>
      <c r="BG627" s="148">
        <f t="shared" si="652"/>
        <v>0</v>
      </c>
      <c r="BH627" s="148">
        <f t="shared" si="629"/>
        <v>0</v>
      </c>
      <c r="BI627" s="148">
        <f t="shared" si="630"/>
        <v>0</v>
      </c>
      <c r="BJ627" s="148">
        <f t="shared" si="652"/>
        <v>0</v>
      </c>
      <c r="BK627" s="148">
        <f t="shared" ref="BK627:BQ628" si="653">BK628</f>
        <v>0</v>
      </c>
      <c r="BL627" s="148">
        <f t="shared" si="653"/>
        <v>0</v>
      </c>
      <c r="BM627" s="148">
        <f t="shared" si="653"/>
        <v>0</v>
      </c>
      <c r="BN627" s="148">
        <f t="shared" si="653"/>
        <v>0</v>
      </c>
      <c r="BO627" s="148">
        <f t="shared" si="653"/>
        <v>0</v>
      </c>
      <c r="BP627" s="148">
        <f t="shared" si="653"/>
        <v>0</v>
      </c>
      <c r="BQ627" s="398">
        <f t="shared" si="653"/>
        <v>0</v>
      </c>
      <c r="BR627" s="287"/>
      <c r="BS627" s="287"/>
      <c r="BT627" s="287"/>
      <c r="BU627" s="287"/>
      <c r="BV627" s="287"/>
      <c r="BW627" s="287"/>
      <c r="BX627" s="287"/>
      <c r="BY627" s="287"/>
    </row>
    <row r="628" spans="1:77" x14ac:dyDescent="0.25">
      <c r="A628" s="23"/>
      <c r="B628" s="89" t="s">
        <v>160</v>
      </c>
      <c r="C628" s="749"/>
      <c r="D628" s="148">
        <f t="shared" si="652"/>
        <v>0</v>
      </c>
      <c r="E628" s="148">
        <f t="shared" si="652"/>
        <v>0</v>
      </c>
      <c r="F628" s="148">
        <f t="shared" si="618"/>
        <v>0</v>
      </c>
      <c r="G628" s="148">
        <f t="shared" si="619"/>
        <v>0</v>
      </c>
      <c r="H628" s="148">
        <f t="shared" si="652"/>
        <v>0</v>
      </c>
      <c r="I628" s="148">
        <f t="shared" si="652"/>
        <v>0</v>
      </c>
      <c r="J628" s="148">
        <f t="shared" si="652"/>
        <v>0</v>
      </c>
      <c r="K628" s="148">
        <f t="shared" si="652"/>
        <v>0</v>
      </c>
      <c r="L628" s="148">
        <f t="shared" si="652"/>
        <v>0</v>
      </c>
      <c r="M628" s="148">
        <f t="shared" si="652"/>
        <v>0</v>
      </c>
      <c r="N628" s="148">
        <f t="shared" si="652"/>
        <v>0</v>
      </c>
      <c r="O628" s="148">
        <f t="shared" si="652"/>
        <v>0</v>
      </c>
      <c r="P628" s="148">
        <f t="shared" si="620"/>
        <v>0</v>
      </c>
      <c r="Q628" s="148">
        <f t="shared" si="612"/>
        <v>0</v>
      </c>
      <c r="R628" s="684" t="e">
        <f t="shared" si="613"/>
        <v>#DIV/0!</v>
      </c>
      <c r="S628" s="148">
        <f t="shared" si="652"/>
        <v>0</v>
      </c>
      <c r="T628" s="148">
        <f t="shared" si="652"/>
        <v>0</v>
      </c>
      <c r="U628" s="148">
        <f t="shared" si="652"/>
        <v>0</v>
      </c>
      <c r="V628" s="148">
        <f t="shared" si="621"/>
        <v>0</v>
      </c>
      <c r="W628" s="148">
        <f t="shared" si="622"/>
        <v>0</v>
      </c>
      <c r="X628" s="148">
        <f t="shared" si="652"/>
        <v>0</v>
      </c>
      <c r="Y628" s="148">
        <f t="shared" si="652"/>
        <v>0</v>
      </c>
      <c r="Z628" s="148">
        <f t="shared" si="652"/>
        <v>0</v>
      </c>
      <c r="AA628" s="148">
        <f t="shared" si="652"/>
        <v>0</v>
      </c>
      <c r="AB628" s="148">
        <f t="shared" si="652"/>
        <v>0</v>
      </c>
      <c r="AC628" s="148">
        <f t="shared" si="652"/>
        <v>0</v>
      </c>
      <c r="AD628" s="148">
        <f t="shared" si="652"/>
        <v>0</v>
      </c>
      <c r="AE628" s="148">
        <f t="shared" si="652"/>
        <v>0</v>
      </c>
      <c r="AF628" s="148">
        <f t="shared" si="623"/>
        <v>0</v>
      </c>
      <c r="AG628" s="148">
        <f t="shared" si="614"/>
        <v>0</v>
      </c>
      <c r="AH628" s="684" t="e">
        <f t="shared" si="615"/>
        <v>#DIV/0!</v>
      </c>
      <c r="AI628" s="695"/>
      <c r="AJ628" s="148">
        <f t="shared" si="624"/>
        <v>0</v>
      </c>
      <c r="AK628" s="425"/>
      <c r="AL628" s="148">
        <f t="shared" si="625"/>
        <v>0</v>
      </c>
      <c r="AM628" s="148">
        <f t="shared" si="626"/>
        <v>0</v>
      </c>
      <c r="AN628" s="148">
        <f t="shared" si="652"/>
        <v>0</v>
      </c>
      <c r="AO628" s="148">
        <f t="shared" si="652"/>
        <v>0</v>
      </c>
      <c r="AP628" s="148">
        <f t="shared" si="652"/>
        <v>0</v>
      </c>
      <c r="AQ628" s="148">
        <f t="shared" si="652"/>
        <v>0</v>
      </c>
      <c r="AR628" s="148">
        <f t="shared" si="652"/>
        <v>0</v>
      </c>
      <c r="AS628" s="148">
        <f t="shared" si="652"/>
        <v>0</v>
      </c>
      <c r="AT628" s="148">
        <f t="shared" si="652"/>
        <v>0</v>
      </c>
      <c r="AU628" s="240">
        <f t="shared" si="652"/>
        <v>0</v>
      </c>
      <c r="AV628" s="148">
        <f t="shared" si="616"/>
        <v>0</v>
      </c>
      <c r="AW628" s="283" t="e">
        <f t="shared" si="617"/>
        <v>#DIV/0!</v>
      </c>
      <c r="AX628" s="148">
        <f t="shared" si="627"/>
        <v>0</v>
      </c>
      <c r="AY628" s="148">
        <f t="shared" si="628"/>
        <v>0</v>
      </c>
      <c r="AZ628" s="148">
        <f t="shared" si="652"/>
        <v>0</v>
      </c>
      <c r="BA628" s="148">
        <f t="shared" si="652"/>
        <v>0</v>
      </c>
      <c r="BB628" s="148">
        <f t="shared" si="652"/>
        <v>0</v>
      </c>
      <c r="BC628" s="148">
        <f t="shared" si="652"/>
        <v>0</v>
      </c>
      <c r="BD628" s="148">
        <f t="shared" si="652"/>
        <v>0</v>
      </c>
      <c r="BE628" s="148">
        <f t="shared" si="652"/>
        <v>0</v>
      </c>
      <c r="BF628" s="148">
        <f t="shared" si="652"/>
        <v>0</v>
      </c>
      <c r="BG628" s="148">
        <f t="shared" si="652"/>
        <v>0</v>
      </c>
      <c r="BH628" s="148">
        <f t="shared" si="629"/>
        <v>0</v>
      </c>
      <c r="BI628" s="148">
        <f t="shared" si="630"/>
        <v>0</v>
      </c>
      <c r="BJ628" s="148">
        <f t="shared" si="652"/>
        <v>0</v>
      </c>
      <c r="BK628" s="148">
        <f t="shared" si="653"/>
        <v>0</v>
      </c>
      <c r="BL628" s="148">
        <f t="shared" si="653"/>
        <v>0</v>
      </c>
      <c r="BM628" s="148">
        <f t="shared" si="653"/>
        <v>0</v>
      </c>
      <c r="BN628" s="148">
        <f t="shared" si="653"/>
        <v>0</v>
      </c>
      <c r="BO628" s="148">
        <f t="shared" si="653"/>
        <v>0</v>
      </c>
      <c r="BP628" s="148">
        <f t="shared" si="653"/>
        <v>0</v>
      </c>
      <c r="BQ628" s="398">
        <f t="shared" si="653"/>
        <v>0</v>
      </c>
      <c r="BR628" s="287"/>
      <c r="BS628" s="287"/>
      <c r="BT628" s="287"/>
      <c r="BU628" s="287"/>
      <c r="BV628" s="287"/>
      <c r="BW628" s="287"/>
      <c r="BX628" s="287"/>
      <c r="BY628" s="287"/>
    </row>
    <row r="629" spans="1:77" hidden="1" x14ac:dyDescent="0.25">
      <c r="A629" s="23"/>
      <c r="B629" s="105"/>
      <c r="C629" s="280"/>
      <c r="D629" s="284"/>
      <c r="E629" s="284"/>
      <c r="F629" s="148">
        <f t="shared" si="618"/>
        <v>0</v>
      </c>
      <c r="G629" s="148">
        <f t="shared" si="619"/>
        <v>0</v>
      </c>
      <c r="H629" s="212"/>
      <c r="I629" s="212"/>
      <c r="J629" s="212"/>
      <c r="K629" s="212"/>
      <c r="L629" s="212"/>
      <c r="M629" s="212"/>
      <c r="N629" s="212"/>
      <c r="O629" s="212"/>
      <c r="P629" s="148">
        <f t="shared" si="620"/>
        <v>0</v>
      </c>
      <c r="Q629" s="148">
        <f t="shared" si="612"/>
        <v>0</v>
      </c>
      <c r="R629" s="684" t="e">
        <f t="shared" si="613"/>
        <v>#DIV/0!</v>
      </c>
      <c r="S629" s="284"/>
      <c r="T629" s="284"/>
      <c r="U629" s="284"/>
      <c r="V629" s="148">
        <f t="shared" si="621"/>
        <v>0</v>
      </c>
      <c r="W629" s="148">
        <f t="shared" si="622"/>
        <v>0</v>
      </c>
      <c r="X629" s="212"/>
      <c r="Y629" s="212"/>
      <c r="Z629" s="212"/>
      <c r="AA629" s="212"/>
      <c r="AB629" s="212"/>
      <c r="AC629" s="212"/>
      <c r="AD629" s="212"/>
      <c r="AE629" s="212"/>
      <c r="AF629" s="148">
        <f t="shared" si="623"/>
        <v>0</v>
      </c>
      <c r="AG629" s="148">
        <f t="shared" si="614"/>
        <v>0</v>
      </c>
      <c r="AH629" s="684" t="e">
        <f t="shared" si="615"/>
        <v>#DIV/0!</v>
      </c>
      <c r="AI629" s="695"/>
      <c r="AJ629" s="212">
        <f t="shared" si="624"/>
        <v>0</v>
      </c>
      <c r="AK629" s="425"/>
      <c r="AL629" s="148">
        <f t="shared" si="625"/>
        <v>0</v>
      </c>
      <c r="AM629" s="148">
        <f t="shared" si="626"/>
        <v>0</v>
      </c>
      <c r="AN629" s="212"/>
      <c r="AO629" s="212"/>
      <c r="AP629" s="212"/>
      <c r="AQ629" s="212"/>
      <c r="AR629" s="212"/>
      <c r="AS629" s="212"/>
      <c r="AT629" s="212"/>
      <c r="AU629" s="273"/>
      <c r="AV629" s="148">
        <f t="shared" si="616"/>
        <v>0</v>
      </c>
      <c r="AW629" s="283" t="e">
        <f t="shared" si="617"/>
        <v>#DIV/0!</v>
      </c>
      <c r="AX629" s="148">
        <f t="shared" si="627"/>
        <v>0</v>
      </c>
      <c r="AY629" s="148">
        <f t="shared" si="628"/>
        <v>0</v>
      </c>
      <c r="AZ629" s="212"/>
      <c r="BA629" s="212"/>
      <c r="BB629" s="212"/>
      <c r="BC629" s="212"/>
      <c r="BD629" s="212"/>
      <c r="BE629" s="212"/>
      <c r="BF629" s="212"/>
      <c r="BG629" s="212"/>
      <c r="BH629" s="148">
        <f t="shared" si="629"/>
        <v>0</v>
      </c>
      <c r="BI629" s="148">
        <f t="shared" si="630"/>
        <v>0</v>
      </c>
      <c r="BJ629" s="212"/>
      <c r="BK629" s="212"/>
      <c r="BL629" s="212"/>
      <c r="BM629" s="212"/>
      <c r="BN629" s="212"/>
      <c r="BO629" s="212"/>
      <c r="BP629" s="212"/>
      <c r="BQ629" s="399"/>
      <c r="BR629" s="287"/>
      <c r="BS629" s="287"/>
      <c r="BT629" s="287"/>
      <c r="BU629" s="287"/>
      <c r="BV629" s="287"/>
      <c r="BW629" s="287"/>
      <c r="BX629" s="287"/>
      <c r="BY629" s="287"/>
    </row>
    <row r="630" spans="1:77" x14ac:dyDescent="0.25">
      <c r="A630" s="23"/>
      <c r="B630" s="106" t="s">
        <v>159</v>
      </c>
      <c r="C630" s="280"/>
      <c r="D630" s="148">
        <f>SUM(D631:D632)</f>
        <v>0</v>
      </c>
      <c r="E630" s="148">
        <f t="shared" ref="E630:BP630" si="654">SUM(E631:E632)</f>
        <v>0</v>
      </c>
      <c r="F630" s="148">
        <f t="shared" si="618"/>
        <v>0</v>
      </c>
      <c r="G630" s="148">
        <f t="shared" si="619"/>
        <v>0</v>
      </c>
      <c r="H630" s="148">
        <f t="shared" si="654"/>
        <v>0</v>
      </c>
      <c r="I630" s="148">
        <f t="shared" si="654"/>
        <v>0</v>
      </c>
      <c r="J630" s="148">
        <f t="shared" si="654"/>
        <v>0</v>
      </c>
      <c r="K630" s="148">
        <f t="shared" si="654"/>
        <v>0</v>
      </c>
      <c r="L630" s="148">
        <f t="shared" si="654"/>
        <v>0</v>
      </c>
      <c r="M630" s="148">
        <f t="shared" si="654"/>
        <v>0</v>
      </c>
      <c r="N630" s="148">
        <f t="shared" si="654"/>
        <v>0</v>
      </c>
      <c r="O630" s="148">
        <f t="shared" si="654"/>
        <v>0</v>
      </c>
      <c r="P630" s="148">
        <f t="shared" si="620"/>
        <v>0</v>
      </c>
      <c r="Q630" s="148">
        <f t="shared" si="612"/>
        <v>0</v>
      </c>
      <c r="R630" s="684" t="e">
        <f t="shared" si="613"/>
        <v>#DIV/0!</v>
      </c>
      <c r="S630" s="148">
        <f t="shared" si="654"/>
        <v>0</v>
      </c>
      <c r="T630" s="148">
        <f t="shared" si="654"/>
        <v>0</v>
      </c>
      <c r="U630" s="148">
        <f t="shared" si="654"/>
        <v>0</v>
      </c>
      <c r="V630" s="148">
        <f t="shared" si="621"/>
        <v>0</v>
      </c>
      <c r="W630" s="148">
        <f t="shared" si="622"/>
        <v>0</v>
      </c>
      <c r="X630" s="148">
        <f t="shared" si="654"/>
        <v>0</v>
      </c>
      <c r="Y630" s="148">
        <f t="shared" si="654"/>
        <v>0</v>
      </c>
      <c r="Z630" s="148">
        <f t="shared" si="654"/>
        <v>0</v>
      </c>
      <c r="AA630" s="148">
        <f t="shared" si="654"/>
        <v>0</v>
      </c>
      <c r="AB630" s="148">
        <f t="shared" si="654"/>
        <v>0</v>
      </c>
      <c r="AC630" s="148">
        <f t="shared" si="654"/>
        <v>0</v>
      </c>
      <c r="AD630" s="148">
        <f t="shared" si="654"/>
        <v>0</v>
      </c>
      <c r="AE630" s="148">
        <f t="shared" si="654"/>
        <v>0</v>
      </c>
      <c r="AF630" s="148">
        <f t="shared" si="623"/>
        <v>0</v>
      </c>
      <c r="AG630" s="148">
        <f t="shared" si="614"/>
        <v>0</v>
      </c>
      <c r="AH630" s="684" t="e">
        <f t="shared" si="615"/>
        <v>#DIV/0!</v>
      </c>
      <c r="AI630" s="695"/>
      <c r="AJ630" s="148">
        <f t="shared" si="624"/>
        <v>0</v>
      </c>
      <c r="AK630" s="425"/>
      <c r="AL630" s="148">
        <f t="shared" si="625"/>
        <v>0</v>
      </c>
      <c r="AM630" s="148">
        <f t="shared" si="626"/>
        <v>0</v>
      </c>
      <c r="AN630" s="148">
        <f t="shared" si="654"/>
        <v>0</v>
      </c>
      <c r="AO630" s="148">
        <f t="shared" si="654"/>
        <v>0</v>
      </c>
      <c r="AP630" s="148">
        <f t="shared" si="654"/>
        <v>0</v>
      </c>
      <c r="AQ630" s="148">
        <f t="shared" si="654"/>
        <v>0</v>
      </c>
      <c r="AR630" s="148">
        <f t="shared" si="654"/>
        <v>0</v>
      </c>
      <c r="AS630" s="148">
        <f t="shared" si="654"/>
        <v>0</v>
      </c>
      <c r="AT630" s="148">
        <f t="shared" si="654"/>
        <v>0</v>
      </c>
      <c r="AU630" s="148">
        <f t="shared" si="654"/>
        <v>0</v>
      </c>
      <c r="AV630" s="148">
        <f t="shared" si="616"/>
        <v>0</v>
      </c>
      <c r="AW630" s="283" t="e">
        <f t="shared" si="617"/>
        <v>#DIV/0!</v>
      </c>
      <c r="AX630" s="148">
        <f t="shared" si="627"/>
        <v>0</v>
      </c>
      <c r="AY630" s="148">
        <f t="shared" si="628"/>
        <v>0</v>
      </c>
      <c r="AZ630" s="148">
        <f t="shared" si="654"/>
        <v>0</v>
      </c>
      <c r="BA630" s="148">
        <f t="shared" si="654"/>
        <v>0</v>
      </c>
      <c r="BB630" s="148">
        <f t="shared" si="654"/>
        <v>0</v>
      </c>
      <c r="BC630" s="148">
        <f t="shared" si="654"/>
        <v>0</v>
      </c>
      <c r="BD630" s="148">
        <f t="shared" si="654"/>
        <v>0</v>
      </c>
      <c r="BE630" s="148">
        <f t="shared" si="654"/>
        <v>0</v>
      </c>
      <c r="BF630" s="148">
        <f t="shared" si="654"/>
        <v>0</v>
      </c>
      <c r="BG630" s="148">
        <f t="shared" si="654"/>
        <v>0</v>
      </c>
      <c r="BH630" s="148">
        <f t="shared" si="629"/>
        <v>0</v>
      </c>
      <c r="BI630" s="148">
        <f t="shared" si="630"/>
        <v>0</v>
      </c>
      <c r="BJ630" s="148">
        <f t="shared" si="654"/>
        <v>0</v>
      </c>
      <c r="BK630" s="148">
        <f t="shared" si="654"/>
        <v>0</v>
      </c>
      <c r="BL630" s="148">
        <f t="shared" si="654"/>
        <v>0</v>
      </c>
      <c r="BM630" s="148">
        <f t="shared" si="654"/>
        <v>0</v>
      </c>
      <c r="BN630" s="148">
        <f t="shared" si="654"/>
        <v>0</v>
      </c>
      <c r="BO630" s="148">
        <f t="shared" si="654"/>
        <v>0</v>
      </c>
      <c r="BP630" s="148">
        <f t="shared" si="654"/>
        <v>0</v>
      </c>
      <c r="BQ630" s="398">
        <f t="shared" ref="BQ630" si="655">SUM(BQ631:BQ632)</f>
        <v>0</v>
      </c>
      <c r="BR630" s="287"/>
      <c r="BS630" s="287"/>
      <c r="BT630" s="287"/>
      <c r="BU630" s="287"/>
      <c r="BV630" s="287"/>
      <c r="BW630" s="287"/>
      <c r="BX630" s="287"/>
      <c r="BY630" s="287"/>
    </row>
    <row r="631" spans="1:77" s="47" customFormat="1" x14ac:dyDescent="0.25">
      <c r="A631" s="73"/>
      <c r="B631" s="294" t="s">
        <v>160</v>
      </c>
      <c r="C631" s="52"/>
      <c r="D631" s="205"/>
      <c r="E631" s="205"/>
      <c r="F631" s="186">
        <f t="shared" si="618"/>
        <v>0</v>
      </c>
      <c r="G631" s="186">
        <f t="shared" si="619"/>
        <v>0</v>
      </c>
      <c r="H631" s="205"/>
      <c r="I631" s="205"/>
      <c r="J631" s="205"/>
      <c r="K631" s="205"/>
      <c r="L631" s="205"/>
      <c r="M631" s="205"/>
      <c r="N631" s="205"/>
      <c r="O631" s="205"/>
      <c r="P631" s="186">
        <f t="shared" si="620"/>
        <v>0</v>
      </c>
      <c r="Q631" s="186">
        <f t="shared" si="612"/>
        <v>0</v>
      </c>
      <c r="R631" s="684" t="e">
        <f t="shared" si="613"/>
        <v>#DIV/0!</v>
      </c>
      <c r="S631" s="205"/>
      <c r="T631" s="205"/>
      <c r="U631" s="205"/>
      <c r="V631" s="186">
        <f t="shared" si="621"/>
        <v>0</v>
      </c>
      <c r="W631" s="186">
        <f t="shared" si="622"/>
        <v>0</v>
      </c>
      <c r="X631" s="205"/>
      <c r="Y631" s="205"/>
      <c r="Z631" s="205"/>
      <c r="AA631" s="205"/>
      <c r="AB631" s="205"/>
      <c r="AC631" s="205"/>
      <c r="AD631" s="205"/>
      <c r="AE631" s="205"/>
      <c r="AF631" s="186">
        <f t="shared" si="623"/>
        <v>0</v>
      </c>
      <c r="AG631" s="186">
        <f t="shared" si="614"/>
        <v>0</v>
      </c>
      <c r="AH631" s="256" t="e">
        <f t="shared" si="615"/>
        <v>#DIV/0!</v>
      </c>
      <c r="AI631" s="700"/>
      <c r="AJ631" s="207">
        <f t="shared" si="624"/>
        <v>0</v>
      </c>
      <c r="AK631" s="425"/>
      <c r="AL631" s="186">
        <f t="shared" si="625"/>
        <v>0</v>
      </c>
      <c r="AM631" s="186">
        <f t="shared" si="626"/>
        <v>0</v>
      </c>
      <c r="AN631" s="205"/>
      <c r="AO631" s="205"/>
      <c r="AP631" s="205"/>
      <c r="AQ631" s="205"/>
      <c r="AR631" s="205"/>
      <c r="AS631" s="205"/>
      <c r="AT631" s="205"/>
      <c r="AU631" s="205"/>
      <c r="AV631" s="186">
        <f t="shared" si="616"/>
        <v>0</v>
      </c>
      <c r="AW631" s="277" t="e">
        <f t="shared" si="617"/>
        <v>#DIV/0!</v>
      </c>
      <c r="AX631" s="186">
        <f t="shared" si="627"/>
        <v>0</v>
      </c>
      <c r="AY631" s="186">
        <f t="shared" si="628"/>
        <v>0</v>
      </c>
      <c r="AZ631" s="205"/>
      <c r="BA631" s="205"/>
      <c r="BB631" s="205"/>
      <c r="BC631" s="205"/>
      <c r="BD631" s="205"/>
      <c r="BE631" s="205"/>
      <c r="BF631" s="205"/>
      <c r="BG631" s="205"/>
      <c r="BH631" s="186">
        <f t="shared" si="629"/>
        <v>0</v>
      </c>
      <c r="BI631" s="186">
        <f t="shared" si="630"/>
        <v>0</v>
      </c>
      <c r="BJ631" s="205"/>
      <c r="BK631" s="205"/>
      <c r="BL631" s="205"/>
      <c r="BM631" s="205"/>
      <c r="BN631" s="205"/>
      <c r="BO631" s="205"/>
      <c r="BP631" s="205"/>
      <c r="BQ631" s="408"/>
      <c r="BR631" s="287"/>
      <c r="BS631" s="287"/>
      <c r="BT631" s="287"/>
      <c r="BU631" s="287"/>
      <c r="BV631" s="287"/>
      <c r="BW631" s="287"/>
      <c r="BX631" s="287"/>
      <c r="BY631" s="287"/>
    </row>
    <row r="632" spans="1:77" s="47" customFormat="1" hidden="1" x14ac:dyDescent="0.25">
      <c r="A632" s="73"/>
      <c r="B632" s="293"/>
      <c r="C632" s="255"/>
      <c r="D632" s="206"/>
      <c r="E632" s="206"/>
      <c r="F632" s="186">
        <f t="shared" si="618"/>
        <v>0</v>
      </c>
      <c r="G632" s="186">
        <f t="shared" si="619"/>
        <v>0</v>
      </c>
      <c r="H632" s="207"/>
      <c r="I632" s="186"/>
      <c r="J632" s="186"/>
      <c r="K632" s="207"/>
      <c r="L632" s="186"/>
      <c r="M632" s="207"/>
      <c r="N632" s="186"/>
      <c r="O632" s="186"/>
      <c r="P632" s="186">
        <f t="shared" si="620"/>
        <v>0</v>
      </c>
      <c r="Q632" s="186">
        <f t="shared" si="612"/>
        <v>0</v>
      </c>
      <c r="R632" s="684" t="e">
        <f t="shared" si="613"/>
        <v>#DIV/0!</v>
      </c>
      <c r="S632" s="205"/>
      <c r="T632" s="205"/>
      <c r="U632" s="206"/>
      <c r="V632" s="186">
        <f t="shared" si="621"/>
        <v>0</v>
      </c>
      <c r="W632" s="186">
        <f t="shared" si="622"/>
        <v>0</v>
      </c>
      <c r="X632" s="186"/>
      <c r="Y632" s="207"/>
      <c r="Z632" s="186"/>
      <c r="AA632" s="207"/>
      <c r="AB632" s="207"/>
      <c r="AC632" s="207"/>
      <c r="AD632" s="207"/>
      <c r="AE632" s="207"/>
      <c r="AF632" s="186">
        <f t="shared" si="623"/>
        <v>0</v>
      </c>
      <c r="AG632" s="186">
        <f t="shared" si="614"/>
        <v>0</v>
      </c>
      <c r="AH632" s="256" t="e">
        <f t="shared" si="615"/>
        <v>#DIV/0!</v>
      </c>
      <c r="AI632" s="704"/>
      <c r="AJ632" s="207">
        <f t="shared" si="624"/>
        <v>0</v>
      </c>
      <c r="AK632" s="425"/>
      <c r="AL632" s="186">
        <f t="shared" si="625"/>
        <v>0</v>
      </c>
      <c r="AM632" s="186">
        <f t="shared" si="626"/>
        <v>0</v>
      </c>
      <c r="AN632" s="207"/>
      <c r="AO632" s="207"/>
      <c r="AP632" s="207"/>
      <c r="AQ632" s="207"/>
      <c r="AR632" s="207"/>
      <c r="AS632" s="207"/>
      <c r="AT632" s="207"/>
      <c r="AU632" s="241"/>
      <c r="AV632" s="186">
        <f t="shared" si="616"/>
        <v>0</v>
      </c>
      <c r="AW632" s="277" t="e">
        <f t="shared" si="617"/>
        <v>#DIV/0!</v>
      </c>
      <c r="AX632" s="186">
        <f t="shared" si="627"/>
        <v>0</v>
      </c>
      <c r="AY632" s="186">
        <f t="shared" si="628"/>
        <v>0</v>
      </c>
      <c r="AZ632" s="207"/>
      <c r="BA632" s="207"/>
      <c r="BB632" s="207"/>
      <c r="BC632" s="207"/>
      <c r="BD632" s="207"/>
      <c r="BE632" s="207"/>
      <c r="BF632" s="207"/>
      <c r="BG632" s="207"/>
      <c r="BH632" s="186">
        <f t="shared" si="629"/>
        <v>0</v>
      </c>
      <c r="BI632" s="186">
        <f t="shared" si="630"/>
        <v>0</v>
      </c>
      <c r="BJ632" s="207"/>
      <c r="BK632" s="207"/>
      <c r="BL632" s="207"/>
      <c r="BM632" s="207"/>
      <c r="BN632" s="207"/>
      <c r="BO632" s="207"/>
      <c r="BP632" s="207"/>
      <c r="BQ632" s="400"/>
      <c r="BR632" s="414"/>
      <c r="BS632" s="414"/>
      <c r="BT632" s="414"/>
      <c r="BU632" s="414"/>
      <c r="BV632" s="414"/>
      <c r="BW632" s="414"/>
      <c r="BX632" s="414"/>
      <c r="BY632" s="414"/>
    </row>
    <row r="633" spans="1:77" s="21" customFormat="1" x14ac:dyDescent="0.25">
      <c r="A633" s="578"/>
      <c r="B633" s="458" t="s">
        <v>485</v>
      </c>
      <c r="C633" s="459"/>
      <c r="D633" s="453"/>
      <c r="E633" s="453"/>
      <c r="F633" s="440">
        <f t="shared" si="618"/>
        <v>0</v>
      </c>
      <c r="G633" s="440">
        <f t="shared" si="619"/>
        <v>0</v>
      </c>
      <c r="H633" s="200"/>
      <c r="I633" s="200"/>
      <c r="J633" s="200"/>
      <c r="K633" s="200"/>
      <c r="L633" s="200"/>
      <c r="M633" s="200"/>
      <c r="N633" s="200"/>
      <c r="O633" s="200"/>
      <c r="P633" s="186">
        <f t="shared" si="620"/>
        <v>0</v>
      </c>
      <c r="Q633" s="186">
        <f t="shared" si="612"/>
        <v>0</v>
      </c>
      <c r="R633" s="684" t="e">
        <f t="shared" si="613"/>
        <v>#DIV/0!</v>
      </c>
      <c r="S633" s="200"/>
      <c r="T633" s="200"/>
      <c r="U633" s="201"/>
      <c r="V633" s="186">
        <f t="shared" si="621"/>
        <v>0</v>
      </c>
      <c r="W633" s="186">
        <f t="shared" si="622"/>
        <v>0</v>
      </c>
      <c r="X633" s="200"/>
      <c r="Y633" s="200"/>
      <c r="Z633" s="200"/>
      <c r="AA633" s="200"/>
      <c r="AB633" s="200"/>
      <c r="AC633" s="200"/>
      <c r="AD633" s="200"/>
      <c r="AE633" s="200"/>
      <c r="AF633" s="186">
        <f t="shared" si="623"/>
        <v>0</v>
      </c>
      <c r="AG633" s="186">
        <f t="shared" si="614"/>
        <v>0</v>
      </c>
      <c r="AH633" s="256" t="e">
        <f t="shared" si="615"/>
        <v>#DIV/0!</v>
      </c>
      <c r="AI633" s="695"/>
      <c r="AJ633" s="207">
        <f t="shared" si="624"/>
        <v>0</v>
      </c>
      <c r="AK633" s="425"/>
      <c r="AL633" s="440">
        <f t="shared" si="625"/>
        <v>0</v>
      </c>
      <c r="AM633" s="440">
        <f t="shared" si="626"/>
        <v>0</v>
      </c>
      <c r="AN633" s="427"/>
      <c r="AO633" s="427"/>
      <c r="AP633" s="427"/>
      <c r="AQ633" s="427"/>
      <c r="AR633" s="427"/>
      <c r="AS633" s="427"/>
      <c r="AT633" s="427"/>
      <c r="AU633" s="445"/>
      <c r="AV633" s="440">
        <f t="shared" si="616"/>
        <v>0</v>
      </c>
      <c r="AW633" s="441" t="e">
        <f t="shared" si="617"/>
        <v>#DIV/0!</v>
      </c>
      <c r="AX633" s="440">
        <f t="shared" si="627"/>
        <v>0</v>
      </c>
      <c r="AY633" s="440">
        <f t="shared" si="628"/>
        <v>0</v>
      </c>
      <c r="AZ633" s="427"/>
      <c r="BA633" s="427"/>
      <c r="BB633" s="427"/>
      <c r="BC633" s="427"/>
      <c r="BD633" s="427"/>
      <c r="BE633" s="427"/>
      <c r="BF633" s="427"/>
      <c r="BG633" s="427"/>
      <c r="BH633" s="440">
        <f t="shared" si="629"/>
        <v>0</v>
      </c>
      <c r="BI633" s="440">
        <f t="shared" si="630"/>
        <v>0</v>
      </c>
      <c r="BJ633" s="427"/>
      <c r="BK633" s="427"/>
      <c r="BL633" s="427"/>
      <c r="BM633" s="427"/>
      <c r="BN633" s="427"/>
      <c r="BO633" s="427"/>
      <c r="BP633" s="427"/>
      <c r="BQ633" s="446"/>
      <c r="BR633" s="287"/>
      <c r="BS633" s="287"/>
      <c r="BT633" s="287"/>
      <c r="BU633" s="287"/>
      <c r="BV633" s="287"/>
      <c r="BW633" s="287"/>
      <c r="BX633" s="287"/>
      <c r="BY633" s="287"/>
    </row>
    <row r="634" spans="1:77" s="21" customFormat="1" ht="31.5" x14ac:dyDescent="0.25">
      <c r="A634" s="520">
        <v>12</v>
      </c>
      <c r="B634" s="433" t="s">
        <v>161</v>
      </c>
      <c r="C634" s="433" t="s">
        <v>381</v>
      </c>
      <c r="D634" s="424"/>
      <c r="E634" s="424"/>
      <c r="F634" s="424"/>
      <c r="G634" s="424"/>
      <c r="H634" s="424"/>
      <c r="I634" s="424"/>
      <c r="J634" s="424"/>
      <c r="K634" s="424"/>
      <c r="L634" s="424"/>
      <c r="M634" s="424"/>
      <c r="N634" s="424"/>
      <c r="O634" s="424"/>
      <c r="P634" s="424"/>
      <c r="Q634" s="424"/>
      <c r="R634" s="424"/>
      <c r="S634" s="424"/>
      <c r="T634" s="424"/>
      <c r="U634" s="424">
        <f>698.8525+15.877547</f>
        <v>714.73004700000001</v>
      </c>
      <c r="V634" s="424"/>
      <c r="W634" s="424"/>
      <c r="X634" s="424"/>
      <c r="Y634" s="424"/>
      <c r="Z634" s="424"/>
      <c r="AA634" s="424"/>
      <c r="AB634" s="424"/>
      <c r="AC634" s="424"/>
      <c r="AD634" s="424"/>
      <c r="AE634" s="424"/>
      <c r="AF634" s="424"/>
      <c r="AG634" s="424"/>
      <c r="AH634" s="424"/>
      <c r="AI634" s="698"/>
      <c r="AJ634" s="192">
        <f>698.8535+16.87431</f>
        <v>715.72781000000009</v>
      </c>
      <c r="AK634" s="600"/>
      <c r="AL634" s="424"/>
      <c r="AM634" s="424"/>
      <c r="AN634" s="424"/>
      <c r="AO634" s="424"/>
      <c r="AP634" s="424"/>
      <c r="AQ634" s="424"/>
      <c r="AR634" s="424"/>
      <c r="AS634" s="424"/>
      <c r="AT634" s="424"/>
      <c r="AU634" s="603"/>
      <c r="AV634" s="603"/>
      <c r="AW634" s="603"/>
      <c r="AX634" s="603"/>
      <c r="AY634" s="603"/>
      <c r="AZ634" s="424"/>
      <c r="BA634" s="424"/>
      <c r="BB634" s="424"/>
      <c r="BC634" s="424"/>
      <c r="BD634" s="424"/>
      <c r="BE634" s="424"/>
      <c r="BF634" s="424"/>
      <c r="BG634" s="424"/>
      <c r="BH634" s="424"/>
      <c r="BI634" s="424"/>
      <c r="BJ634" s="424"/>
      <c r="BK634" s="424"/>
      <c r="BL634" s="424"/>
      <c r="BM634" s="424"/>
      <c r="BN634" s="424"/>
      <c r="BO634" s="424"/>
      <c r="BP634" s="424"/>
      <c r="BQ634" s="608"/>
      <c r="BR634" s="287"/>
      <c r="BS634" s="287"/>
      <c r="BT634" s="287"/>
      <c r="BU634" s="287"/>
      <c r="BV634" s="287"/>
      <c r="BW634" s="287"/>
      <c r="BX634" s="287"/>
      <c r="BY634" s="287"/>
    </row>
    <row r="635" spans="1:77" s="21" customFormat="1" x14ac:dyDescent="0.25">
      <c r="A635" s="57"/>
      <c r="B635" s="487" t="s">
        <v>162</v>
      </c>
      <c r="C635" s="429"/>
      <c r="D635" s="481"/>
      <c r="E635" s="481"/>
      <c r="F635" s="488"/>
      <c r="G635" s="462"/>
      <c r="H635" s="200"/>
      <c r="I635" s="200"/>
      <c r="J635" s="200"/>
      <c r="K635" s="197"/>
      <c r="L635" s="197"/>
      <c r="M635" s="200"/>
      <c r="N635" s="200"/>
      <c r="O635" s="200"/>
      <c r="P635" s="269"/>
      <c r="Q635" s="186"/>
      <c r="R635" s="525"/>
      <c r="S635" s="200"/>
      <c r="T635" s="200"/>
      <c r="U635" s="201"/>
      <c r="V635" s="269"/>
      <c r="W635" s="203"/>
      <c r="X635" s="197"/>
      <c r="Y635" s="197"/>
      <c r="Z635" s="197"/>
      <c r="AA635" s="197"/>
      <c r="AB635" s="197"/>
      <c r="AC635" s="197"/>
      <c r="AD635" s="197"/>
      <c r="AE635" s="197"/>
      <c r="AF635" s="203"/>
      <c r="AG635" s="186"/>
      <c r="AH635" s="525"/>
      <c r="AI635" s="695"/>
      <c r="AJ635" s="200"/>
      <c r="AK635" s="425"/>
      <c r="AL635" s="588"/>
      <c r="AM635" s="588"/>
      <c r="AN635" s="489"/>
      <c r="AO635" s="489"/>
      <c r="AP635" s="489"/>
      <c r="AQ635" s="489"/>
      <c r="AR635" s="489"/>
      <c r="AS635" s="489"/>
      <c r="AT635" s="489"/>
      <c r="AU635" s="490"/>
      <c r="AV635" s="462"/>
      <c r="AW635" s="491"/>
      <c r="AX635" s="489"/>
      <c r="AY635" s="489"/>
      <c r="AZ635" s="489"/>
      <c r="BA635" s="489"/>
      <c r="BB635" s="489"/>
      <c r="BC635" s="489"/>
      <c r="BD635" s="489"/>
      <c r="BE635" s="489"/>
      <c r="BF635" s="489"/>
      <c r="BG635" s="489"/>
      <c r="BH635" s="489"/>
      <c r="BI635" s="489"/>
      <c r="BJ635" s="489"/>
      <c r="BK635" s="489"/>
      <c r="BL635" s="489"/>
      <c r="BM635" s="489"/>
      <c r="BN635" s="489"/>
      <c r="BO635" s="489"/>
      <c r="BP635" s="489"/>
      <c r="BQ635" s="492"/>
      <c r="BR635" s="287"/>
      <c r="BS635" s="287"/>
      <c r="BT635" s="287"/>
      <c r="BU635" s="287"/>
      <c r="BV635" s="287"/>
      <c r="BW635" s="287"/>
      <c r="BX635" s="287"/>
      <c r="BY635" s="287"/>
    </row>
    <row r="636" spans="1:77" s="47" customFormat="1" ht="31.5" x14ac:dyDescent="0.25">
      <c r="A636" s="259">
        <v>13</v>
      </c>
      <c r="B636" s="279" t="s">
        <v>163</v>
      </c>
      <c r="C636" s="52"/>
      <c r="D636" s="205"/>
      <c r="E636" s="205"/>
      <c r="F636" s="260"/>
      <c r="G636" s="186"/>
      <c r="H636" s="207"/>
      <c r="I636" s="207"/>
      <c r="J636" s="207"/>
      <c r="K636" s="261"/>
      <c r="L636" s="261"/>
      <c r="M636" s="207"/>
      <c r="N636" s="207"/>
      <c r="O636" s="207"/>
      <c r="P636" s="186"/>
      <c r="Q636" s="186"/>
      <c r="R636" s="524"/>
      <c r="S636" s="207"/>
      <c r="T636" s="207"/>
      <c r="U636" s="205"/>
      <c r="V636" s="186"/>
      <c r="W636" s="260"/>
      <c r="X636" s="261"/>
      <c r="Y636" s="261"/>
      <c r="Z636" s="261"/>
      <c r="AA636" s="261"/>
      <c r="AB636" s="261"/>
      <c r="AC636" s="261"/>
      <c r="AD636" s="261"/>
      <c r="AE636" s="261"/>
      <c r="AF636" s="260"/>
      <c r="AG636" s="186"/>
      <c r="AH636" s="524"/>
      <c r="AI636" s="695"/>
      <c r="AJ636" s="186"/>
      <c r="AK636" s="425"/>
      <c r="AL636" s="589"/>
      <c r="AM636" s="589"/>
      <c r="AN636" s="262"/>
      <c r="AO636" s="262"/>
      <c r="AP636" s="262"/>
      <c r="AQ636" s="262"/>
      <c r="AR636" s="262"/>
      <c r="AS636" s="262"/>
      <c r="AT636" s="262"/>
      <c r="AU636" s="263"/>
      <c r="AV636" s="186"/>
      <c r="AW636" s="256"/>
      <c r="AX636" s="262"/>
      <c r="AY636" s="262"/>
      <c r="AZ636" s="262"/>
      <c r="BA636" s="262"/>
      <c r="BB636" s="262"/>
      <c r="BC636" s="262"/>
      <c r="BD636" s="262"/>
      <c r="BE636" s="262"/>
      <c r="BF636" s="262"/>
      <c r="BG636" s="262"/>
      <c r="BH636" s="262"/>
      <c r="BI636" s="262"/>
      <c r="BJ636" s="262"/>
      <c r="BK636" s="262"/>
      <c r="BL636" s="262"/>
      <c r="BM636" s="262"/>
      <c r="BN636" s="262"/>
      <c r="BO636" s="262"/>
      <c r="BP636" s="262"/>
      <c r="BQ636" s="410"/>
      <c r="BR636" s="287"/>
      <c r="BS636" s="287"/>
      <c r="BT636" s="287"/>
      <c r="BU636" s="287"/>
      <c r="BV636" s="287"/>
      <c r="BW636" s="287"/>
      <c r="BX636" s="287"/>
      <c r="BY636" s="287"/>
    </row>
    <row r="637" spans="1:77" s="21" customFormat="1" x14ac:dyDescent="0.25">
      <c r="A637" s="62" t="s">
        <v>164</v>
      </c>
      <c r="B637" s="82" t="s">
        <v>165</v>
      </c>
      <c r="C637" s="40"/>
      <c r="D637" s="201"/>
      <c r="E637" s="201"/>
      <c r="F637" s="203"/>
      <c r="G637" s="186"/>
      <c r="H637" s="200"/>
      <c r="I637" s="200"/>
      <c r="J637" s="200"/>
      <c r="K637" s="197"/>
      <c r="L637" s="197"/>
      <c r="M637" s="200"/>
      <c r="N637" s="200"/>
      <c r="O637" s="200"/>
      <c r="P637" s="269"/>
      <c r="Q637" s="186"/>
      <c r="R637" s="525"/>
      <c r="S637" s="200"/>
      <c r="T637" s="200"/>
      <c r="U637" s="201"/>
      <c r="V637" s="269"/>
      <c r="W637" s="203"/>
      <c r="X637" s="197"/>
      <c r="Y637" s="197"/>
      <c r="Z637" s="197"/>
      <c r="AA637" s="197"/>
      <c r="AB637" s="197"/>
      <c r="AC637" s="197"/>
      <c r="AD637" s="197"/>
      <c r="AE637" s="197"/>
      <c r="AF637" s="203"/>
      <c r="AG637" s="186"/>
      <c r="AH637" s="525"/>
      <c r="AI637" s="695"/>
      <c r="AJ637" s="200"/>
      <c r="AK637" s="425"/>
      <c r="AL637" s="590"/>
      <c r="AM637" s="590"/>
      <c r="AN637" s="214"/>
      <c r="AO637" s="214"/>
      <c r="AP637" s="214"/>
      <c r="AQ637" s="214"/>
      <c r="AR637" s="214"/>
      <c r="AS637" s="214"/>
      <c r="AT637" s="214"/>
      <c r="AU637" s="247"/>
      <c r="AV637" s="186"/>
      <c r="AW637" s="254"/>
      <c r="AX637" s="214"/>
      <c r="AY637" s="214"/>
      <c r="AZ637" s="214"/>
      <c r="BA637" s="214"/>
      <c r="BB637" s="214"/>
      <c r="BC637" s="214"/>
      <c r="BD637" s="214"/>
      <c r="BE637" s="214"/>
      <c r="BF637" s="214"/>
      <c r="BG637" s="214"/>
      <c r="BH637" s="214"/>
      <c r="BI637" s="214"/>
      <c r="BJ637" s="214"/>
      <c r="BK637" s="214"/>
      <c r="BL637" s="214"/>
      <c r="BM637" s="214"/>
      <c r="BN637" s="214"/>
      <c r="BO637" s="214"/>
      <c r="BP637" s="214"/>
      <c r="BQ637" s="409"/>
      <c r="BR637" s="287"/>
      <c r="BS637" s="287"/>
      <c r="BT637" s="287"/>
      <c r="BU637" s="287"/>
      <c r="BV637" s="287"/>
      <c r="BW637" s="287"/>
      <c r="BX637" s="287"/>
      <c r="BY637" s="287"/>
    </row>
    <row r="638" spans="1:77" s="21" customFormat="1" hidden="1" x14ac:dyDescent="0.25">
      <c r="A638" s="579"/>
      <c r="B638" s="107"/>
      <c r="C638" s="40"/>
      <c r="D638" s="201"/>
      <c r="E638" s="201"/>
      <c r="F638" s="203"/>
      <c r="G638" s="186"/>
      <c r="H638" s="200"/>
      <c r="I638" s="200"/>
      <c r="J638" s="200"/>
      <c r="K638" s="197"/>
      <c r="L638" s="197"/>
      <c r="M638" s="200"/>
      <c r="N638" s="200"/>
      <c r="O638" s="200"/>
      <c r="P638" s="269"/>
      <c r="Q638" s="186"/>
      <c r="R638" s="525"/>
      <c r="S638" s="200"/>
      <c r="T638" s="200"/>
      <c r="U638" s="201"/>
      <c r="V638" s="269"/>
      <c r="W638" s="203"/>
      <c r="X638" s="197"/>
      <c r="Y638" s="197"/>
      <c r="Z638" s="197"/>
      <c r="AA638" s="197"/>
      <c r="AB638" s="197"/>
      <c r="AC638" s="197"/>
      <c r="AD638" s="197"/>
      <c r="AE638" s="197"/>
      <c r="AF638" s="203"/>
      <c r="AG638" s="186"/>
      <c r="AH638" s="525"/>
      <c r="AI638" s="695"/>
      <c r="AJ638" s="200"/>
      <c r="AK638" s="425"/>
      <c r="AL638" s="590"/>
      <c r="AM638" s="590"/>
      <c r="AN638" s="214"/>
      <c r="AO638" s="214"/>
      <c r="AP638" s="214"/>
      <c r="AQ638" s="214"/>
      <c r="AR638" s="214"/>
      <c r="AS638" s="214"/>
      <c r="AT638" s="214"/>
      <c r="AU638" s="247"/>
      <c r="AV638" s="186"/>
      <c r="AW638" s="213"/>
      <c r="AX638" s="214"/>
      <c r="AY638" s="214"/>
      <c r="AZ638" s="214"/>
      <c r="BA638" s="214"/>
      <c r="BB638" s="214"/>
      <c r="BC638" s="214"/>
      <c r="BD638" s="214"/>
      <c r="BE638" s="214"/>
      <c r="BF638" s="214"/>
      <c r="BG638" s="214"/>
      <c r="BH638" s="214"/>
      <c r="BI638" s="214"/>
      <c r="BJ638" s="214"/>
      <c r="BK638" s="214"/>
      <c r="BL638" s="214"/>
      <c r="BM638" s="214"/>
      <c r="BN638" s="214"/>
      <c r="BO638" s="214"/>
      <c r="BP638" s="214"/>
      <c r="BQ638" s="409"/>
      <c r="BR638" s="413"/>
      <c r="BS638" s="413"/>
      <c r="BT638" s="413"/>
      <c r="BU638" s="413"/>
      <c r="BV638" s="413"/>
      <c r="BW638" s="413"/>
      <c r="BX638" s="413"/>
      <c r="BY638" s="413"/>
    </row>
    <row r="639" spans="1:77" s="21" customFormat="1" hidden="1" x14ac:dyDescent="0.25">
      <c r="A639" s="579"/>
      <c r="B639" s="107"/>
      <c r="C639" s="40"/>
      <c r="D639" s="201"/>
      <c r="E639" s="201"/>
      <c r="F639" s="203"/>
      <c r="G639" s="186"/>
      <c r="H639" s="200"/>
      <c r="I639" s="200"/>
      <c r="J639" s="200"/>
      <c r="K639" s="197"/>
      <c r="L639" s="197"/>
      <c r="M639" s="200"/>
      <c r="N639" s="200"/>
      <c r="O639" s="200"/>
      <c r="P639" s="269"/>
      <c r="Q639" s="186"/>
      <c r="R639" s="525"/>
      <c r="S639" s="200"/>
      <c r="T639" s="200"/>
      <c r="U639" s="201"/>
      <c r="V639" s="269"/>
      <c r="W639" s="203"/>
      <c r="X639" s="197"/>
      <c r="Y639" s="197"/>
      <c r="Z639" s="197"/>
      <c r="AA639" s="197"/>
      <c r="AB639" s="197"/>
      <c r="AC639" s="197"/>
      <c r="AD639" s="197"/>
      <c r="AE639" s="197"/>
      <c r="AF639" s="203"/>
      <c r="AG639" s="186"/>
      <c r="AH639" s="525"/>
      <c r="AI639" s="695"/>
      <c r="AJ639" s="200"/>
      <c r="AK639" s="425"/>
      <c r="AL639" s="590"/>
      <c r="AM639" s="590"/>
      <c r="AN639" s="214"/>
      <c r="AO639" s="214"/>
      <c r="AP639" s="214"/>
      <c r="AQ639" s="214"/>
      <c r="AR639" s="214"/>
      <c r="AS639" s="214"/>
      <c r="AT639" s="214"/>
      <c r="AU639" s="247"/>
      <c r="AV639" s="186"/>
      <c r="AW639" s="213"/>
      <c r="AX639" s="214"/>
      <c r="AY639" s="214"/>
      <c r="AZ639" s="214"/>
      <c r="BA639" s="214"/>
      <c r="BB639" s="214"/>
      <c r="BC639" s="214"/>
      <c r="BD639" s="214"/>
      <c r="BE639" s="214"/>
      <c r="BF639" s="214"/>
      <c r="BG639" s="214"/>
      <c r="BH639" s="214"/>
      <c r="BI639" s="214"/>
      <c r="BJ639" s="214"/>
      <c r="BK639" s="214"/>
      <c r="BL639" s="214"/>
      <c r="BM639" s="214"/>
      <c r="BN639" s="214"/>
      <c r="BO639" s="214"/>
      <c r="BP639" s="214"/>
      <c r="BQ639" s="409"/>
      <c r="BR639" s="413"/>
      <c r="BS639" s="413"/>
      <c r="BT639" s="413"/>
      <c r="BU639" s="413"/>
      <c r="BV639" s="413"/>
      <c r="BW639" s="413"/>
      <c r="BX639" s="413"/>
      <c r="BY639" s="413"/>
    </row>
    <row r="640" spans="1:77" s="21" customFormat="1" x14ac:dyDescent="0.25">
      <c r="A640" s="63" t="s">
        <v>166</v>
      </c>
      <c r="B640" s="82" t="s">
        <v>37</v>
      </c>
      <c r="C640" s="40"/>
      <c r="D640" s="201"/>
      <c r="E640" s="201"/>
      <c r="F640" s="203"/>
      <c r="G640" s="186"/>
      <c r="H640" s="200"/>
      <c r="I640" s="200"/>
      <c r="J640" s="200"/>
      <c r="K640" s="197"/>
      <c r="L640" s="197"/>
      <c r="M640" s="200"/>
      <c r="N640" s="200"/>
      <c r="O640" s="200"/>
      <c r="P640" s="269"/>
      <c r="Q640" s="186"/>
      <c r="R640" s="525"/>
      <c r="S640" s="200"/>
      <c r="T640" s="200"/>
      <c r="U640" s="201"/>
      <c r="V640" s="269"/>
      <c r="W640" s="203"/>
      <c r="X640" s="197"/>
      <c r="Y640" s="197"/>
      <c r="Z640" s="197"/>
      <c r="AA640" s="197"/>
      <c r="AB640" s="197"/>
      <c r="AC640" s="197"/>
      <c r="AD640" s="197"/>
      <c r="AE640" s="197"/>
      <c r="AF640" s="203"/>
      <c r="AG640" s="186"/>
      <c r="AH640" s="525"/>
      <c r="AI640" s="695"/>
      <c r="AJ640" s="200"/>
      <c r="AK640" s="425"/>
      <c r="AL640" s="590"/>
      <c r="AM640" s="590"/>
      <c r="AN640" s="214"/>
      <c r="AO640" s="214"/>
      <c r="AP640" s="214"/>
      <c r="AQ640" s="214"/>
      <c r="AR640" s="214"/>
      <c r="AS640" s="214"/>
      <c r="AT640" s="214"/>
      <c r="AU640" s="247"/>
      <c r="AV640" s="186"/>
      <c r="AW640" s="254"/>
      <c r="AX640" s="214"/>
      <c r="AY640" s="214"/>
      <c r="AZ640" s="214"/>
      <c r="BA640" s="214"/>
      <c r="BB640" s="214"/>
      <c r="BC640" s="214"/>
      <c r="BD640" s="214"/>
      <c r="BE640" s="214"/>
      <c r="BF640" s="214"/>
      <c r="BG640" s="214"/>
      <c r="BH640" s="214"/>
      <c r="BI640" s="214"/>
      <c r="BJ640" s="214"/>
      <c r="BK640" s="214"/>
      <c r="BL640" s="214"/>
      <c r="BM640" s="214"/>
      <c r="BN640" s="214"/>
      <c r="BO640" s="214"/>
      <c r="BP640" s="214"/>
      <c r="BQ640" s="409"/>
      <c r="BR640" s="287"/>
      <c r="BS640" s="287"/>
      <c r="BT640" s="287"/>
      <c r="BU640" s="287"/>
      <c r="BV640" s="287"/>
      <c r="BW640" s="287"/>
      <c r="BX640" s="287"/>
      <c r="BY640" s="287"/>
    </row>
    <row r="641" spans="1:77" s="21" customFormat="1" hidden="1" x14ac:dyDescent="0.25">
      <c r="A641" s="577"/>
      <c r="B641" s="65"/>
      <c r="C641" s="40"/>
      <c r="D641" s="201"/>
      <c r="E641" s="201"/>
      <c r="F641" s="203"/>
      <c r="G641" s="186"/>
      <c r="H641" s="200"/>
      <c r="I641" s="200"/>
      <c r="J641" s="200"/>
      <c r="K641" s="197"/>
      <c r="L641" s="197"/>
      <c r="M641" s="200"/>
      <c r="N641" s="200"/>
      <c r="O641" s="200"/>
      <c r="P641" s="269"/>
      <c r="Q641" s="186"/>
      <c r="R641" s="525"/>
      <c r="S641" s="200"/>
      <c r="T641" s="200"/>
      <c r="U641" s="201"/>
      <c r="V641" s="269"/>
      <c r="W641" s="203"/>
      <c r="X641" s="197"/>
      <c r="Y641" s="197"/>
      <c r="Z641" s="197"/>
      <c r="AA641" s="197"/>
      <c r="AB641" s="197"/>
      <c r="AC641" s="197"/>
      <c r="AD641" s="197"/>
      <c r="AE641" s="197"/>
      <c r="AF641" s="203"/>
      <c r="AG641" s="186"/>
      <c r="AH641" s="525"/>
      <c r="AI641" s="695"/>
      <c r="AJ641" s="200"/>
      <c r="AK641" s="425"/>
      <c r="AL641" s="590"/>
      <c r="AM641" s="590"/>
      <c r="AN641" s="214"/>
      <c r="AO641" s="214"/>
      <c r="AP641" s="214"/>
      <c r="AQ641" s="214"/>
      <c r="AR641" s="214"/>
      <c r="AS641" s="214"/>
      <c r="AT641" s="214"/>
      <c r="AU641" s="247"/>
      <c r="AV641" s="186"/>
      <c r="AW641" s="213"/>
      <c r="AX641" s="214"/>
      <c r="AY641" s="214"/>
      <c r="AZ641" s="214"/>
      <c r="BA641" s="214"/>
      <c r="BB641" s="214"/>
      <c r="BC641" s="214"/>
      <c r="BD641" s="214"/>
      <c r="BE641" s="214"/>
      <c r="BF641" s="214"/>
      <c r="BG641" s="214"/>
      <c r="BH641" s="214"/>
      <c r="BI641" s="214"/>
      <c r="BJ641" s="214"/>
      <c r="BK641" s="214"/>
      <c r="BL641" s="214"/>
      <c r="BM641" s="214"/>
      <c r="BN641" s="214"/>
      <c r="BO641" s="214"/>
      <c r="BP641" s="214"/>
      <c r="BQ641" s="409"/>
      <c r="BR641" s="413"/>
      <c r="BS641" s="413"/>
      <c r="BT641" s="413"/>
      <c r="BU641" s="413"/>
      <c r="BV641" s="413"/>
      <c r="BW641" s="413"/>
      <c r="BX641" s="413"/>
      <c r="BY641" s="413"/>
    </row>
    <row r="642" spans="1:77" x14ac:dyDescent="0.25">
      <c r="A642" s="176"/>
      <c r="B642" s="66" t="s">
        <v>167</v>
      </c>
      <c r="C642" s="66"/>
      <c r="D642" s="148"/>
      <c r="E642" s="148"/>
      <c r="F642" s="148"/>
      <c r="G642" s="148"/>
      <c r="H642" s="212"/>
      <c r="I642" s="212"/>
      <c r="J642" s="212"/>
      <c r="K642" s="212"/>
      <c r="L642" s="212"/>
      <c r="M642" s="212"/>
      <c r="N642" s="212"/>
      <c r="O642" s="212"/>
      <c r="P642" s="148"/>
      <c r="Q642" s="186"/>
      <c r="R642" s="525"/>
      <c r="S642" s="212"/>
      <c r="T642" s="212"/>
      <c r="U642" s="148"/>
      <c r="V642" s="148"/>
      <c r="W642" s="148"/>
      <c r="X642" s="148"/>
      <c r="Y642" s="148"/>
      <c r="Z642" s="148"/>
      <c r="AA642" s="148"/>
      <c r="AB642" s="148"/>
      <c r="AC642" s="148"/>
      <c r="AD642" s="148"/>
      <c r="AE642" s="148"/>
      <c r="AF642" s="148"/>
      <c r="AG642" s="186"/>
      <c r="AH642" s="525"/>
      <c r="AI642" s="695"/>
      <c r="AJ642" s="212"/>
      <c r="AK642" s="425"/>
      <c r="AL642" s="591"/>
      <c r="AM642" s="591"/>
      <c r="AN642" s="215"/>
      <c r="AO642" s="215"/>
      <c r="AP642" s="215"/>
      <c r="AQ642" s="215"/>
      <c r="AR642" s="215"/>
      <c r="AS642" s="215"/>
      <c r="AT642" s="215"/>
      <c r="AU642" s="248"/>
      <c r="AV642" s="186"/>
      <c r="AW642" s="254"/>
      <c r="AX642" s="215"/>
      <c r="AY642" s="215"/>
      <c r="AZ642" s="215"/>
      <c r="BA642" s="215"/>
      <c r="BB642" s="215"/>
      <c r="BC642" s="215"/>
      <c r="BD642" s="215"/>
      <c r="BE642" s="215"/>
      <c r="BF642" s="215"/>
      <c r="BG642" s="215"/>
      <c r="BH642" s="215"/>
      <c r="BI642" s="215"/>
      <c r="BJ642" s="215"/>
      <c r="BK642" s="215"/>
      <c r="BL642" s="215"/>
      <c r="BM642" s="215"/>
      <c r="BN642" s="215"/>
      <c r="BO642" s="215"/>
      <c r="BP642" s="215"/>
      <c r="BQ642" s="411"/>
      <c r="BR642" s="287"/>
      <c r="BS642" s="287"/>
      <c r="BT642" s="287"/>
      <c r="BU642" s="287"/>
      <c r="BV642" s="287"/>
      <c r="BW642" s="287"/>
      <c r="BX642" s="287"/>
      <c r="BY642" s="287"/>
    </row>
    <row r="643" spans="1:77" ht="31.5" x14ac:dyDescent="0.25">
      <c r="A643" s="580">
        <v>1</v>
      </c>
      <c r="B643" s="513" t="s">
        <v>168</v>
      </c>
      <c r="C643" s="514"/>
      <c r="D643" s="148"/>
      <c r="E643" s="148">
        <f>E130+E146+E570+E492+E147</f>
        <v>13.063025679999997</v>
      </c>
      <c r="F643" s="148">
        <f>F130+F146+F570+F492+F147</f>
        <v>0</v>
      </c>
      <c r="G643" s="148">
        <f>G130+G146+G570+G492+G147</f>
        <v>10.286116000000002</v>
      </c>
      <c r="H643" s="148">
        <f>H130+H146+H570+H492+H147</f>
        <v>0</v>
      </c>
      <c r="I643" s="148">
        <f>I130+I146+I570+I492+I147</f>
        <v>10.286116000000002</v>
      </c>
      <c r="J643" s="148">
        <f>J130+J146+J570+J492+J147</f>
        <v>0</v>
      </c>
      <c r="K643" s="148">
        <f>K130+K146+K570+K492+K147</f>
        <v>0</v>
      </c>
      <c r="L643" s="148">
        <f>L130+L146+L570+L492+L147</f>
        <v>0</v>
      </c>
      <c r="M643" s="148">
        <f>M130+M146+M570+M492+M147</f>
        <v>0</v>
      </c>
      <c r="N643" s="148">
        <f>N130+N146+N570+N492+N147</f>
        <v>0</v>
      </c>
      <c r="O643" s="148">
        <f>O130+O146+O570+O492+O147</f>
        <v>0</v>
      </c>
      <c r="P643" s="148">
        <f>P130+P146+P570+P492+P147</f>
        <v>2.7769096799999966</v>
      </c>
      <c r="Q643" s="148">
        <f>Q130+Q146+Q570+Q492+Q147</f>
        <v>10.286116000000002</v>
      </c>
      <c r="R643" s="148" t="e">
        <f>R130+R146+R570+R492+R147</f>
        <v>#DIV/0!</v>
      </c>
      <c r="S643" s="148">
        <f>S130+S146+S570+S492+S147</f>
        <v>0</v>
      </c>
      <c r="T643" s="148">
        <f>T130+T146+T570+T492+T147</f>
        <v>0</v>
      </c>
      <c r="U643" s="148">
        <f>U130+U146+U570+U492+U147</f>
        <v>45.913741999999999</v>
      </c>
      <c r="V643" s="148">
        <f>V130+V146+V570+V492+V147</f>
        <v>0</v>
      </c>
      <c r="W643" s="148">
        <f>W130+W146+W570+W492+W147</f>
        <v>0</v>
      </c>
      <c r="X643" s="148">
        <f>X130+X146+X570+X492+X147</f>
        <v>0</v>
      </c>
      <c r="Y643" s="148">
        <f>Y130+Y146+Y570+Y492+Y147</f>
        <v>0</v>
      </c>
      <c r="Z643" s="148">
        <f>Z130+Z146+Z570+Z492+Z147</f>
        <v>0</v>
      </c>
      <c r="AA643" s="148">
        <f>AA130+AA146+AA570+AA492+AA147</f>
        <v>0</v>
      </c>
      <c r="AB643" s="148">
        <f>AB130+AB146+AB570+AB492+AB147</f>
        <v>0</v>
      </c>
      <c r="AC643" s="148">
        <f>AC130+AC146+AC570+AC492+AC147</f>
        <v>0</v>
      </c>
      <c r="AD643" s="148">
        <f>AD130+AD146+AD570+AD492+AD147</f>
        <v>0</v>
      </c>
      <c r="AE643" s="148">
        <f>AE130+AE146+AE570+AE492+AE147</f>
        <v>0</v>
      </c>
      <c r="AF643" s="148"/>
      <c r="AG643" s="186"/>
      <c r="AH643" s="525"/>
      <c r="AI643" s="695"/>
      <c r="AJ643" s="148"/>
      <c r="AK643" s="425"/>
      <c r="AL643" s="148"/>
      <c r="AM643" s="148"/>
      <c r="AN643" s="148"/>
      <c r="AO643" s="148"/>
      <c r="AP643" s="148"/>
      <c r="AQ643" s="148"/>
      <c r="AR643" s="148"/>
      <c r="AS643" s="148"/>
      <c r="AT643" s="148"/>
      <c r="AU643" s="148"/>
      <c r="AV643" s="148"/>
      <c r="AW643" s="148"/>
      <c r="AX643" s="148"/>
      <c r="AY643" s="148"/>
      <c r="AZ643" s="148"/>
      <c r="BA643" s="148"/>
      <c r="BB643" s="148"/>
      <c r="BC643" s="148"/>
      <c r="BD643" s="148"/>
      <c r="BE643" s="148"/>
      <c r="BF643" s="148"/>
      <c r="BG643" s="148"/>
      <c r="BH643" s="148"/>
      <c r="BI643" s="148"/>
      <c r="BJ643" s="148"/>
      <c r="BK643" s="148"/>
      <c r="BL643" s="148"/>
      <c r="BM643" s="148"/>
      <c r="BN643" s="148"/>
      <c r="BO643" s="148"/>
      <c r="BP643" s="148"/>
      <c r="BQ643" s="398"/>
      <c r="BR643" s="287"/>
      <c r="BS643" s="287"/>
      <c r="BT643" s="287"/>
      <c r="BU643" s="287"/>
      <c r="BV643" s="287"/>
      <c r="BW643" s="287"/>
      <c r="BX643" s="287"/>
      <c r="BY643" s="287"/>
    </row>
    <row r="644" spans="1:77" ht="31.5" x14ac:dyDescent="0.25">
      <c r="A644" s="580">
        <v>2</v>
      </c>
      <c r="B644" s="513" t="s">
        <v>169</v>
      </c>
      <c r="C644" s="514"/>
      <c r="D644" s="148"/>
      <c r="E644" s="148">
        <v>0</v>
      </c>
      <c r="F644" s="148">
        <v>0</v>
      </c>
      <c r="G644" s="148">
        <v>0</v>
      </c>
      <c r="H644" s="148">
        <v>0</v>
      </c>
      <c r="I644" s="148">
        <v>0</v>
      </c>
      <c r="J644" s="148">
        <v>0</v>
      </c>
      <c r="K644" s="148">
        <v>0</v>
      </c>
      <c r="L644" s="148">
        <v>0</v>
      </c>
      <c r="M644" s="148">
        <v>0</v>
      </c>
      <c r="N644" s="148">
        <v>0</v>
      </c>
      <c r="O644" s="148">
        <v>0</v>
      </c>
      <c r="P644" s="148"/>
      <c r="Q644" s="148"/>
      <c r="R644" s="148"/>
      <c r="S644" s="212"/>
      <c r="T644" s="212"/>
      <c r="U644" s="148"/>
      <c r="V644" s="596"/>
      <c r="W644" s="148">
        <v>0</v>
      </c>
      <c r="X644" s="148"/>
      <c r="Y644" s="148"/>
      <c r="Z644" s="148"/>
      <c r="AA644" s="148"/>
      <c r="AB644" s="148"/>
      <c r="AC644" s="148">
        <v>0</v>
      </c>
      <c r="AD644" s="148"/>
      <c r="AE644" s="148"/>
      <c r="AF644" s="148"/>
      <c r="AG644" s="186"/>
      <c r="AH644" s="525"/>
      <c r="AI644" s="695"/>
      <c r="AJ644" s="212"/>
      <c r="AK644" s="425"/>
      <c r="AL644" s="591"/>
      <c r="AM644" s="591"/>
      <c r="AN644" s="215"/>
      <c r="AO644" s="215"/>
      <c r="AP644" s="215"/>
      <c r="AQ644" s="215"/>
      <c r="AR644" s="215"/>
      <c r="AS644" s="215"/>
      <c r="AT644" s="215"/>
      <c r="AU644" s="248"/>
      <c r="AV644" s="186"/>
      <c r="AW644" s="254"/>
      <c r="AX644" s="215"/>
      <c r="AY644" s="215"/>
      <c r="AZ644" s="215"/>
      <c r="BA644" s="215"/>
      <c r="BB644" s="215"/>
      <c r="BC644" s="215"/>
      <c r="BD644" s="215"/>
      <c r="BE644" s="215"/>
      <c r="BF644" s="215"/>
      <c r="BG644" s="215"/>
      <c r="BH644" s="215"/>
      <c r="BI644" s="215"/>
      <c r="BJ644" s="215"/>
      <c r="BK644" s="215"/>
      <c r="BL644" s="215"/>
      <c r="BM644" s="215"/>
      <c r="BN644" s="215"/>
      <c r="BO644" s="215"/>
      <c r="BP644" s="215"/>
      <c r="BQ644" s="411"/>
      <c r="BR644" s="287"/>
      <c r="BS644" s="287"/>
      <c r="BT644" s="287"/>
      <c r="BU644" s="287"/>
      <c r="BV644" s="287"/>
      <c r="BW644" s="287"/>
      <c r="BX644" s="287"/>
      <c r="BY644" s="287"/>
    </row>
    <row r="645" spans="1:77" x14ac:dyDescent="0.25">
      <c r="A645" s="580">
        <v>3</v>
      </c>
      <c r="B645" s="513" t="s">
        <v>170</v>
      </c>
      <c r="C645" s="514"/>
      <c r="D645" s="148"/>
      <c r="E645" s="148">
        <v>0</v>
      </c>
      <c r="F645" s="148">
        <v>0</v>
      </c>
      <c r="G645" s="148">
        <v>0</v>
      </c>
      <c r="H645" s="148">
        <v>0</v>
      </c>
      <c r="I645" s="148">
        <v>0</v>
      </c>
      <c r="J645" s="148">
        <v>0</v>
      </c>
      <c r="K645" s="148">
        <v>0</v>
      </c>
      <c r="L645" s="148">
        <v>0</v>
      </c>
      <c r="M645" s="148">
        <v>0</v>
      </c>
      <c r="N645" s="148">
        <v>0</v>
      </c>
      <c r="O645" s="148">
        <v>0</v>
      </c>
      <c r="P645" s="148"/>
      <c r="Q645" s="148"/>
      <c r="R645" s="148"/>
      <c r="S645" s="212"/>
      <c r="T645" s="212"/>
      <c r="U645" s="148"/>
      <c r="V645" s="596"/>
      <c r="W645" s="148">
        <v>0</v>
      </c>
      <c r="X645" s="148"/>
      <c r="Y645" s="148"/>
      <c r="Z645" s="148"/>
      <c r="AA645" s="148"/>
      <c r="AB645" s="148"/>
      <c r="AC645" s="148">
        <v>0</v>
      </c>
      <c r="AD645" s="148"/>
      <c r="AE645" s="148"/>
      <c r="AF645" s="148"/>
      <c r="AG645" s="186"/>
      <c r="AH645" s="525"/>
      <c r="AI645" s="695"/>
      <c r="AJ645" s="212"/>
      <c r="AK645" s="425"/>
      <c r="AL645" s="591"/>
      <c r="AM645" s="591"/>
      <c r="AN645" s="215"/>
      <c r="AO645" s="215"/>
      <c r="AP645" s="215"/>
      <c r="AQ645" s="215"/>
      <c r="AR645" s="215"/>
      <c r="AS645" s="215"/>
      <c r="AT645" s="215"/>
      <c r="AU645" s="248"/>
      <c r="AV645" s="186"/>
      <c r="AW645" s="254"/>
      <c r="AX645" s="215"/>
      <c r="AY645" s="215"/>
      <c r="AZ645" s="215"/>
      <c r="BA645" s="215"/>
      <c r="BB645" s="215"/>
      <c r="BC645" s="215"/>
      <c r="BD645" s="215"/>
      <c r="BE645" s="215"/>
      <c r="BF645" s="215"/>
      <c r="BG645" s="215"/>
      <c r="BH645" s="215"/>
      <c r="BI645" s="215"/>
      <c r="BJ645" s="215"/>
      <c r="BK645" s="215"/>
      <c r="BL645" s="215"/>
      <c r="BM645" s="215"/>
      <c r="BN645" s="215"/>
      <c r="BO645" s="215"/>
      <c r="BP645" s="215"/>
      <c r="BQ645" s="411"/>
      <c r="BR645" s="287"/>
      <c r="BS645" s="287"/>
      <c r="BT645" s="287"/>
      <c r="BU645" s="287"/>
      <c r="BV645" s="287"/>
      <c r="BW645" s="287"/>
      <c r="BX645" s="287"/>
      <c r="BY645" s="287"/>
    </row>
    <row r="646" spans="1:77" ht="31.5" x14ac:dyDescent="0.25">
      <c r="A646" s="580">
        <v>4</v>
      </c>
      <c r="B646" s="513" t="s">
        <v>171</v>
      </c>
      <c r="C646" s="514"/>
      <c r="D646" s="148"/>
      <c r="E646" s="148">
        <v>7.2844059999999997</v>
      </c>
      <c r="F646" s="148">
        <v>0</v>
      </c>
      <c r="G646" s="148">
        <v>5.4199149999999996</v>
      </c>
      <c r="H646" s="148">
        <v>0</v>
      </c>
      <c r="I646" s="148">
        <v>0</v>
      </c>
      <c r="J646" s="148">
        <v>0</v>
      </c>
      <c r="K646" s="148">
        <v>0</v>
      </c>
      <c r="L646" s="148">
        <v>0</v>
      </c>
      <c r="M646" s="148">
        <v>5.4199149999999996</v>
      </c>
      <c r="N646" s="148">
        <v>0</v>
      </c>
      <c r="O646" s="148">
        <v>0</v>
      </c>
      <c r="P646" s="148"/>
      <c r="Q646" s="148"/>
      <c r="R646" s="148"/>
      <c r="S646" s="212"/>
      <c r="T646" s="212"/>
      <c r="U646" s="148"/>
      <c r="V646" s="596"/>
      <c r="W646" s="148">
        <v>7.2844059999999997</v>
      </c>
      <c r="X646" s="148"/>
      <c r="Y646" s="148"/>
      <c r="Z646" s="148"/>
      <c r="AA646" s="148"/>
      <c r="AB646" s="148"/>
      <c r="AC646" s="148">
        <v>0.75423700000000005</v>
      </c>
      <c r="AD646" s="148"/>
      <c r="AE646" s="148"/>
      <c r="AF646" s="148"/>
      <c r="AG646" s="186"/>
      <c r="AH646" s="525"/>
      <c r="AI646" s="695"/>
      <c r="AJ646" s="212"/>
      <c r="AK646" s="425"/>
      <c r="AL646" s="591"/>
      <c r="AM646" s="591"/>
      <c r="AN646" s="215"/>
      <c r="AO646" s="215"/>
      <c r="AP646" s="215"/>
      <c r="AQ646" s="215"/>
      <c r="AR646" s="215"/>
      <c r="AS646" s="215"/>
      <c r="AT646" s="215"/>
      <c r="AU646" s="248"/>
      <c r="AV646" s="186"/>
      <c r="AW646" s="254"/>
      <c r="AX646" s="215"/>
      <c r="AY646" s="215"/>
      <c r="AZ646" s="215"/>
      <c r="BA646" s="215"/>
      <c r="BB646" s="215"/>
      <c r="BC646" s="215"/>
      <c r="BD646" s="215"/>
      <c r="BE646" s="215"/>
      <c r="BF646" s="215"/>
      <c r="BG646" s="215"/>
      <c r="BH646" s="215"/>
      <c r="BI646" s="215"/>
      <c r="BJ646" s="215"/>
      <c r="BK646" s="215"/>
      <c r="BL646" s="215"/>
      <c r="BM646" s="215"/>
      <c r="BN646" s="215"/>
      <c r="BO646" s="215"/>
      <c r="BP646" s="215"/>
      <c r="BQ646" s="411"/>
      <c r="BR646" s="287"/>
      <c r="BS646" s="287"/>
      <c r="BT646" s="287"/>
      <c r="BU646" s="287"/>
      <c r="BV646" s="287"/>
      <c r="BW646" s="287"/>
      <c r="BX646" s="287"/>
      <c r="BY646" s="287"/>
    </row>
    <row r="647" spans="1:77" ht="31.5" x14ac:dyDescent="0.25">
      <c r="A647" s="580">
        <v>5</v>
      </c>
      <c r="B647" s="513" t="s">
        <v>172</v>
      </c>
      <c r="C647" s="514"/>
      <c r="D647" s="148"/>
      <c r="E647" s="148"/>
      <c r="F647" s="148"/>
      <c r="G647" s="148"/>
      <c r="H647" s="212"/>
      <c r="I647" s="212"/>
      <c r="J647" s="212"/>
      <c r="K647" s="212"/>
      <c r="L647" s="212"/>
      <c r="M647" s="212"/>
      <c r="N647" s="212"/>
      <c r="O647" s="212"/>
      <c r="P647" s="148"/>
      <c r="Q647" s="148"/>
      <c r="R647" s="148"/>
      <c r="S647" s="212"/>
      <c r="T647" s="212"/>
      <c r="U647" s="148"/>
      <c r="V647" s="148"/>
      <c r="W647" s="148"/>
      <c r="X647" s="148"/>
      <c r="Y647" s="148"/>
      <c r="Z647" s="148"/>
      <c r="AA647" s="148"/>
      <c r="AB647" s="148"/>
      <c r="AC647" s="148"/>
      <c r="AD647" s="148"/>
      <c r="AE647" s="148"/>
      <c r="AF647" s="148"/>
      <c r="AG647" s="186"/>
      <c r="AH647" s="525"/>
      <c r="AI647" s="695"/>
      <c r="AJ647" s="212"/>
      <c r="AK647" s="425"/>
      <c r="AL647" s="591"/>
      <c r="AM647" s="591"/>
      <c r="AN647" s="215"/>
      <c r="AO647" s="215"/>
      <c r="AP647" s="215"/>
      <c r="AQ647" s="215"/>
      <c r="AR647" s="215"/>
      <c r="AS647" s="215"/>
      <c r="AT647" s="215"/>
      <c r="AU647" s="248"/>
      <c r="AV647" s="186"/>
      <c r="AW647" s="254"/>
      <c r="AX647" s="215"/>
      <c r="AY647" s="215"/>
      <c r="AZ647" s="215"/>
      <c r="BA647" s="215"/>
      <c r="BB647" s="215"/>
      <c r="BC647" s="215"/>
      <c r="BD647" s="215"/>
      <c r="BE647" s="215"/>
      <c r="BF647" s="215"/>
      <c r="BG647" s="215"/>
      <c r="BH647" s="215"/>
      <c r="BI647" s="215"/>
      <c r="BJ647" s="215"/>
      <c r="BK647" s="215"/>
      <c r="BL647" s="215"/>
      <c r="BM647" s="215"/>
      <c r="BN647" s="215"/>
      <c r="BO647" s="215"/>
      <c r="BP647" s="215"/>
      <c r="BQ647" s="411"/>
      <c r="BR647" s="287"/>
      <c r="BS647" s="287"/>
      <c r="BT647" s="287"/>
      <c r="BU647" s="287"/>
      <c r="BV647" s="287"/>
      <c r="BW647" s="287"/>
      <c r="BX647" s="287"/>
      <c r="BY647" s="287"/>
    </row>
    <row r="648" spans="1:77" x14ac:dyDescent="0.25">
      <c r="A648" s="580">
        <v>6</v>
      </c>
      <c r="B648" s="513" t="s">
        <v>173</v>
      </c>
      <c r="C648" s="514"/>
      <c r="D648" s="148"/>
      <c r="E648" s="148"/>
      <c r="F648" s="148"/>
      <c r="G648" s="148"/>
      <c r="H648" s="212"/>
      <c r="I648" s="212"/>
      <c r="J648" s="212"/>
      <c r="K648" s="212"/>
      <c r="L648" s="212"/>
      <c r="M648" s="212"/>
      <c r="N648" s="212"/>
      <c r="O648" s="212"/>
      <c r="P648" s="148"/>
      <c r="Q648" s="148"/>
      <c r="R648" s="148"/>
      <c r="S648" s="212"/>
      <c r="T648" s="212"/>
      <c r="U648" s="148"/>
      <c r="V648" s="148"/>
      <c r="W648" s="148"/>
      <c r="X648" s="148"/>
      <c r="Y648" s="148"/>
      <c r="Z648" s="148"/>
      <c r="AA648" s="148"/>
      <c r="AB648" s="148"/>
      <c r="AC648" s="148"/>
      <c r="AD648" s="148"/>
      <c r="AE648" s="148"/>
      <c r="AF648" s="148"/>
      <c r="AG648" s="186"/>
      <c r="AH648" s="525"/>
      <c r="AI648" s="695"/>
      <c r="AJ648" s="212"/>
      <c r="AK648" s="425"/>
      <c r="AL648" s="591"/>
      <c r="AM648" s="591"/>
      <c r="AN648" s="215"/>
      <c r="AO648" s="215"/>
      <c r="AP648" s="215"/>
      <c r="AQ648" s="215"/>
      <c r="AR648" s="215"/>
      <c r="AS648" s="215"/>
      <c r="AT648" s="215"/>
      <c r="AU648" s="248"/>
      <c r="AV648" s="186"/>
      <c r="AW648" s="254"/>
      <c r="AX648" s="215"/>
      <c r="AY648" s="215"/>
      <c r="AZ648" s="215"/>
      <c r="BA648" s="215"/>
      <c r="BB648" s="215"/>
      <c r="BC648" s="215"/>
      <c r="BD648" s="215"/>
      <c r="BE648" s="215"/>
      <c r="BF648" s="215"/>
      <c r="BG648" s="215"/>
      <c r="BH648" s="215"/>
      <c r="BI648" s="215"/>
      <c r="BJ648" s="215"/>
      <c r="BK648" s="215"/>
      <c r="BL648" s="215"/>
      <c r="BM648" s="215"/>
      <c r="BN648" s="215"/>
      <c r="BO648" s="215"/>
      <c r="BP648" s="215"/>
      <c r="BQ648" s="411"/>
      <c r="BR648" s="287"/>
      <c r="BS648" s="287"/>
      <c r="BT648" s="287"/>
      <c r="BU648" s="287"/>
      <c r="BV648" s="287"/>
      <c r="BW648" s="287"/>
      <c r="BX648" s="287"/>
      <c r="BY648" s="287"/>
    </row>
    <row r="649" spans="1:77" ht="31.5" x14ac:dyDescent="0.25">
      <c r="A649" s="580">
        <v>7</v>
      </c>
      <c r="B649" s="513" t="s">
        <v>174</v>
      </c>
      <c r="C649" s="514"/>
      <c r="D649" s="148">
        <f t="shared" ref="D649:AE649" si="656">SUM(D607:D607)</f>
        <v>0</v>
      </c>
      <c r="E649" s="148">
        <f t="shared" si="656"/>
        <v>0</v>
      </c>
      <c r="F649" s="148">
        <f t="shared" si="656"/>
        <v>0</v>
      </c>
      <c r="G649" s="148">
        <f t="shared" si="656"/>
        <v>0</v>
      </c>
      <c r="H649" s="212">
        <f t="shared" si="656"/>
        <v>0</v>
      </c>
      <c r="I649" s="148">
        <f t="shared" si="656"/>
        <v>0</v>
      </c>
      <c r="J649" s="148">
        <f t="shared" si="656"/>
        <v>0</v>
      </c>
      <c r="K649" s="148">
        <f t="shared" si="656"/>
        <v>0</v>
      </c>
      <c r="L649" s="148">
        <f t="shared" si="656"/>
        <v>0</v>
      </c>
      <c r="M649" s="148">
        <f t="shared" si="656"/>
        <v>0</v>
      </c>
      <c r="N649" s="148">
        <f t="shared" si="656"/>
        <v>0</v>
      </c>
      <c r="O649" s="148">
        <f t="shared" si="656"/>
        <v>0</v>
      </c>
      <c r="P649" s="148">
        <f t="shared" si="656"/>
        <v>0</v>
      </c>
      <c r="Q649" s="148">
        <f t="shared" si="656"/>
        <v>0</v>
      </c>
      <c r="R649" s="148"/>
      <c r="S649" s="148">
        <f t="shared" si="656"/>
        <v>0</v>
      </c>
      <c r="T649" s="148">
        <f t="shared" si="656"/>
        <v>0</v>
      </c>
      <c r="U649" s="148">
        <f t="shared" si="656"/>
        <v>0</v>
      </c>
      <c r="V649" s="148">
        <f t="shared" si="656"/>
        <v>0</v>
      </c>
      <c r="W649" s="148">
        <f t="shared" si="656"/>
        <v>0</v>
      </c>
      <c r="X649" s="148">
        <f t="shared" si="656"/>
        <v>0</v>
      </c>
      <c r="Y649" s="148">
        <f t="shared" si="656"/>
        <v>0</v>
      </c>
      <c r="Z649" s="148">
        <f t="shared" si="656"/>
        <v>0</v>
      </c>
      <c r="AA649" s="148">
        <f t="shared" si="656"/>
        <v>0</v>
      </c>
      <c r="AB649" s="148">
        <f t="shared" si="656"/>
        <v>0</v>
      </c>
      <c r="AC649" s="148">
        <f t="shared" si="656"/>
        <v>0</v>
      </c>
      <c r="AD649" s="148">
        <f t="shared" si="656"/>
        <v>0</v>
      </c>
      <c r="AE649" s="148">
        <f t="shared" si="656"/>
        <v>0</v>
      </c>
      <c r="AF649" s="148"/>
      <c r="AG649" s="186"/>
      <c r="AH649" s="525"/>
      <c r="AI649" s="695"/>
      <c r="AJ649" s="148">
        <f t="shared" ref="AJ649:AU649" si="657">SUM(AJ607:AJ607)</f>
        <v>0</v>
      </c>
      <c r="AK649" s="425"/>
      <c r="AL649" s="148">
        <f t="shared" si="657"/>
        <v>0</v>
      </c>
      <c r="AM649" s="148">
        <f t="shared" si="657"/>
        <v>0</v>
      </c>
      <c r="AN649" s="148">
        <f t="shared" si="657"/>
        <v>0</v>
      </c>
      <c r="AO649" s="148">
        <f t="shared" si="657"/>
        <v>0</v>
      </c>
      <c r="AP649" s="148">
        <f t="shared" si="657"/>
        <v>0</v>
      </c>
      <c r="AQ649" s="148">
        <f t="shared" si="657"/>
        <v>0</v>
      </c>
      <c r="AR649" s="148">
        <f t="shared" si="657"/>
        <v>0</v>
      </c>
      <c r="AS649" s="148">
        <f t="shared" si="657"/>
        <v>0</v>
      </c>
      <c r="AT649" s="148">
        <f t="shared" si="657"/>
        <v>0</v>
      </c>
      <c r="AU649" s="240">
        <f t="shared" si="657"/>
        <v>0</v>
      </c>
      <c r="AV649" s="186"/>
      <c r="AW649" s="254"/>
      <c r="AX649" s="148">
        <f t="shared" ref="AX649:BQ649" si="658">SUM(AX607:AX607)</f>
        <v>0</v>
      </c>
      <c r="AY649" s="148">
        <f t="shared" si="658"/>
        <v>0</v>
      </c>
      <c r="AZ649" s="148">
        <f t="shared" si="658"/>
        <v>0</v>
      </c>
      <c r="BA649" s="148">
        <f t="shared" si="658"/>
        <v>0</v>
      </c>
      <c r="BB649" s="148">
        <f t="shared" si="658"/>
        <v>0</v>
      </c>
      <c r="BC649" s="148">
        <f t="shared" si="658"/>
        <v>0</v>
      </c>
      <c r="BD649" s="148">
        <f t="shared" si="658"/>
        <v>0</v>
      </c>
      <c r="BE649" s="148">
        <f t="shared" si="658"/>
        <v>0</v>
      </c>
      <c r="BF649" s="148">
        <f t="shared" si="658"/>
        <v>0</v>
      </c>
      <c r="BG649" s="148">
        <f t="shared" si="658"/>
        <v>0</v>
      </c>
      <c r="BH649" s="148">
        <f t="shared" si="658"/>
        <v>0</v>
      </c>
      <c r="BI649" s="148">
        <f t="shared" si="658"/>
        <v>0</v>
      </c>
      <c r="BJ649" s="148">
        <f t="shared" si="658"/>
        <v>0</v>
      </c>
      <c r="BK649" s="148">
        <f t="shared" si="658"/>
        <v>0</v>
      </c>
      <c r="BL649" s="148">
        <f t="shared" si="658"/>
        <v>0</v>
      </c>
      <c r="BM649" s="148">
        <f t="shared" si="658"/>
        <v>0</v>
      </c>
      <c r="BN649" s="148">
        <f t="shared" si="658"/>
        <v>0</v>
      </c>
      <c r="BO649" s="148">
        <f t="shared" si="658"/>
        <v>0</v>
      </c>
      <c r="BP649" s="148">
        <f t="shared" si="658"/>
        <v>0</v>
      </c>
      <c r="BQ649" s="398">
        <f t="shared" si="658"/>
        <v>0</v>
      </c>
      <c r="BR649" s="287"/>
      <c r="BS649" s="287"/>
      <c r="BT649" s="287"/>
      <c r="BU649" s="287"/>
      <c r="BV649" s="287"/>
      <c r="BW649" s="287"/>
      <c r="BX649" s="287"/>
      <c r="BY649" s="287"/>
    </row>
    <row r="650" spans="1:77" ht="16.5" thickBot="1" x14ac:dyDescent="0.3">
      <c r="A650" s="581">
        <v>8</v>
      </c>
      <c r="B650" s="513" t="s">
        <v>175</v>
      </c>
      <c r="C650" s="514"/>
      <c r="D650" s="148"/>
      <c r="E650" s="148"/>
      <c r="F650" s="148"/>
      <c r="G650" s="148"/>
      <c r="H650" s="212"/>
      <c r="I650" s="212"/>
      <c r="J650" s="212"/>
      <c r="K650" s="212"/>
      <c r="L650" s="212"/>
      <c r="M650" s="212"/>
      <c r="N650" s="212"/>
      <c r="O650" s="212"/>
      <c r="P650" s="148"/>
      <c r="Q650" s="148"/>
      <c r="R650" s="148"/>
      <c r="S650" s="212"/>
      <c r="T650" s="212"/>
      <c r="U650" s="148"/>
      <c r="V650" s="148"/>
      <c r="W650" s="148"/>
      <c r="X650" s="148"/>
      <c r="Y650" s="148"/>
      <c r="Z650" s="148"/>
      <c r="AA650" s="148"/>
      <c r="AB650" s="148"/>
      <c r="AC650" s="148"/>
      <c r="AD650" s="148"/>
      <c r="AE650" s="148"/>
      <c r="AF650" s="148"/>
      <c r="AG650" s="148"/>
      <c r="AH650" s="148"/>
      <c r="AI650" s="695"/>
      <c r="AJ650" s="212"/>
      <c r="AK650" s="425"/>
      <c r="AL650" s="591"/>
      <c r="AM650" s="591"/>
      <c r="AN650" s="215"/>
      <c r="AO650" s="215"/>
      <c r="AP650" s="215"/>
      <c r="AQ650" s="215"/>
      <c r="AR650" s="215"/>
      <c r="AS650" s="215"/>
      <c r="AT650" s="215"/>
      <c r="AU650" s="248"/>
      <c r="AV650" s="215"/>
      <c r="AW650" s="215"/>
      <c r="AX650" s="215"/>
      <c r="AY650" s="215"/>
      <c r="AZ650" s="215"/>
      <c r="BA650" s="215"/>
      <c r="BB650" s="215"/>
      <c r="BC650" s="215"/>
      <c r="BD650" s="215"/>
      <c r="BE650" s="215"/>
      <c r="BF650" s="215"/>
      <c r="BG650" s="215"/>
      <c r="BH650" s="215"/>
      <c r="BI650" s="215"/>
      <c r="BJ650" s="215"/>
      <c r="BK650" s="215"/>
      <c r="BL650" s="215"/>
      <c r="BM650" s="215"/>
      <c r="BN650" s="215"/>
      <c r="BO650" s="215"/>
      <c r="BP650" s="215"/>
      <c r="BQ650" s="411"/>
      <c r="BR650" s="287"/>
      <c r="BS650" s="287"/>
      <c r="BT650" s="287"/>
      <c r="BU650" s="287"/>
      <c r="BV650" s="287"/>
      <c r="BW650" s="287"/>
      <c r="BX650" s="287"/>
      <c r="BY650" s="287"/>
    </row>
    <row r="651" spans="1:77" hidden="1" x14ac:dyDescent="0.25">
      <c r="A651" s="10"/>
      <c r="B651" s="11"/>
      <c r="C651" s="11"/>
      <c r="D651" s="528"/>
      <c r="E651" s="529"/>
      <c r="F651" s="529"/>
      <c r="G651" s="529"/>
      <c r="H651" s="528"/>
      <c r="I651" s="529"/>
      <c r="J651" s="529"/>
      <c r="K651" s="529"/>
      <c r="L651" s="529"/>
      <c r="M651" s="529"/>
      <c r="N651" s="529"/>
      <c r="O651" s="529"/>
      <c r="P651" s="529"/>
      <c r="Q651" s="529"/>
      <c r="R651" s="529"/>
      <c r="S651" s="529"/>
      <c r="T651" s="529"/>
      <c r="U651" s="529"/>
      <c r="V651" s="597"/>
      <c r="W651" s="529"/>
      <c r="X651" s="529"/>
      <c r="Y651" s="529"/>
      <c r="Z651" s="529"/>
      <c r="AA651" s="529"/>
      <c r="AB651" s="529"/>
      <c r="AC651" s="529"/>
      <c r="AD651" s="529"/>
      <c r="AE651" s="529"/>
      <c r="AF651" s="529"/>
      <c r="AG651" s="529"/>
      <c r="AH651" s="529"/>
      <c r="AI651" s="706"/>
      <c r="AJ651" s="530"/>
    </row>
    <row r="652" spans="1:77" x14ac:dyDescent="0.25">
      <c r="A652" s="10"/>
      <c r="B652" s="11"/>
      <c r="C652" s="11"/>
      <c r="D652" s="11"/>
      <c r="E652" s="10"/>
      <c r="F652" s="10"/>
      <c r="G652" s="10"/>
      <c r="H652" s="11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</row>
    <row r="653" spans="1:77" x14ac:dyDescent="0.25">
      <c r="A653" s="10"/>
      <c r="B653" s="783"/>
      <c r="C653" s="783"/>
      <c r="D653" s="783"/>
      <c r="E653" s="783"/>
      <c r="F653" s="783"/>
      <c r="G653" s="783"/>
      <c r="H653" s="783"/>
      <c r="I653" s="783"/>
      <c r="J653" s="783"/>
      <c r="K653" s="783"/>
      <c r="L653" s="783"/>
      <c r="M653" s="783"/>
      <c r="N653" s="783"/>
      <c r="O653" s="783"/>
      <c r="P653" s="783"/>
      <c r="Q653" s="783"/>
      <c r="R653" s="783"/>
      <c r="S653" s="783"/>
      <c r="T653" s="783"/>
      <c r="U653" s="783"/>
      <c r="V653" s="783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</row>
    <row r="654" spans="1:77" x14ac:dyDescent="0.25">
      <c r="A654" s="10"/>
      <c r="B654" s="69"/>
      <c r="C654" s="69"/>
      <c r="D654" s="69"/>
      <c r="E654" s="69"/>
      <c r="F654" s="188"/>
      <c r="G654" s="188"/>
      <c r="H654" s="69"/>
      <c r="I654" s="69"/>
      <c r="J654" s="69"/>
      <c r="K654" s="69"/>
      <c r="L654" s="69"/>
      <c r="M654" s="69"/>
      <c r="N654" s="69"/>
      <c r="O654" s="69"/>
      <c r="P654" s="188"/>
      <c r="Q654" s="188"/>
      <c r="R654" s="188"/>
      <c r="S654" s="69"/>
      <c r="T654" s="69"/>
      <c r="U654" s="69"/>
      <c r="V654" s="188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</row>
    <row r="655" spans="1:77" ht="16.5" thickBot="1" x14ac:dyDescent="0.3">
      <c r="A655" s="10"/>
      <c r="B655" s="69"/>
      <c r="C655" s="69"/>
      <c r="D655" s="69"/>
      <c r="E655" s="69"/>
      <c r="F655" s="188"/>
      <c r="G655" s="188"/>
      <c r="H655" s="69"/>
      <c r="I655" s="69"/>
      <c r="J655" s="69"/>
      <c r="K655" s="69"/>
      <c r="L655" s="69"/>
      <c r="M655" s="69"/>
      <c r="N655" s="69"/>
      <c r="O655" s="69"/>
      <c r="P655" s="188"/>
      <c r="Q655" s="188"/>
      <c r="R655" s="188"/>
      <c r="S655" s="69"/>
      <c r="T655" s="69"/>
      <c r="U655" s="69"/>
      <c r="V655" s="188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</row>
    <row r="656" spans="1:77" x14ac:dyDescent="0.25">
      <c r="A656" s="774" t="s">
        <v>2</v>
      </c>
      <c r="B656" s="777" t="s">
        <v>3</v>
      </c>
      <c r="C656" s="779"/>
      <c r="D656" s="793" t="s">
        <v>193</v>
      </c>
      <c r="E656" s="793"/>
      <c r="F656" s="793"/>
      <c r="G656" s="793"/>
      <c r="H656" s="793"/>
      <c r="I656" s="793"/>
      <c r="J656" s="793"/>
      <c r="K656" s="793"/>
      <c r="L656" s="793"/>
      <c r="M656" s="793"/>
      <c r="N656" s="793"/>
      <c r="O656" s="793"/>
      <c r="P656" s="793"/>
      <c r="Q656" s="793"/>
      <c r="R656" s="793"/>
      <c r="S656" s="793"/>
      <c r="T656" s="793"/>
      <c r="U656" s="793"/>
      <c r="V656" s="793"/>
      <c r="W656" s="793"/>
      <c r="X656" s="793"/>
      <c r="Y656" s="793"/>
      <c r="Z656" s="793"/>
      <c r="AA656" s="793"/>
      <c r="AB656" s="794"/>
      <c r="AC656" s="123"/>
      <c r="AD656" s="123"/>
      <c r="AE656" s="123"/>
      <c r="AF656" s="570"/>
      <c r="AG656" s="570"/>
      <c r="AH656" s="570"/>
      <c r="AI656" s="707"/>
      <c r="AJ656" s="47"/>
      <c r="AK656" s="47"/>
    </row>
    <row r="657" spans="1:71" x14ac:dyDescent="0.25">
      <c r="A657" s="776"/>
      <c r="B657" s="778"/>
      <c r="C657" s="780"/>
      <c r="D657" s="795" t="s">
        <v>182</v>
      </c>
      <c r="E657" s="795"/>
      <c r="F657" s="795"/>
      <c r="G657" s="795"/>
      <c r="H657" s="795"/>
      <c r="I657" s="795"/>
      <c r="J657" s="795"/>
      <c r="K657" s="795"/>
      <c r="L657" s="795"/>
      <c r="M657" s="795"/>
      <c r="N657" s="795"/>
      <c r="O657" s="795"/>
      <c r="P657" s="795"/>
      <c r="Q657" s="795"/>
      <c r="R657" s="795"/>
      <c r="S657" s="795"/>
      <c r="T657" s="795"/>
      <c r="U657" s="795"/>
      <c r="V657" s="795"/>
      <c r="W657" s="795"/>
      <c r="X657" s="795"/>
      <c r="Y657" s="795"/>
      <c r="Z657" s="795"/>
      <c r="AA657" s="795"/>
      <c r="AB657" s="796"/>
      <c r="AC657" s="124"/>
      <c r="AD657" s="124"/>
      <c r="AE657" s="124"/>
      <c r="AF657" s="124"/>
      <c r="AG657" s="124"/>
      <c r="AH657" s="124"/>
      <c r="AI657" s="790"/>
      <c r="AJ657" s="797"/>
      <c r="AK657" s="498"/>
    </row>
    <row r="658" spans="1:71" x14ac:dyDescent="0.25">
      <c r="A658" s="776"/>
      <c r="B658" s="778"/>
      <c r="C658" s="780"/>
      <c r="D658" s="786" t="s">
        <v>478</v>
      </c>
      <c r="E658" s="786"/>
      <c r="F658" s="786"/>
      <c r="G658" s="786"/>
      <c r="H658" s="786" t="s">
        <v>479</v>
      </c>
      <c r="I658" s="786"/>
      <c r="J658" s="786"/>
      <c r="K658" s="786"/>
      <c r="L658" s="786" t="s">
        <v>480</v>
      </c>
      <c r="M658" s="786"/>
      <c r="N658" s="786"/>
      <c r="O658" s="786"/>
      <c r="P658" s="786" t="s">
        <v>481</v>
      </c>
      <c r="Q658" s="786"/>
      <c r="R658" s="786"/>
      <c r="S658" s="786"/>
      <c r="T658" s="786" t="s">
        <v>477</v>
      </c>
      <c r="U658" s="786"/>
      <c r="V658" s="786"/>
      <c r="W658" s="786"/>
      <c r="X658" s="798" t="s">
        <v>194</v>
      </c>
      <c r="Y658" s="798"/>
      <c r="Z658" s="767" t="s">
        <v>195</v>
      </c>
      <c r="AA658" s="767"/>
      <c r="AB658" s="787" t="s">
        <v>188</v>
      </c>
      <c r="AC658" s="124"/>
      <c r="AD658" s="124"/>
      <c r="AE658" s="124"/>
      <c r="AF658" s="124"/>
      <c r="AG658" s="124"/>
      <c r="AH658" s="124"/>
      <c r="AI658" s="790"/>
      <c r="AJ658" s="797"/>
      <c r="AK658" s="498"/>
    </row>
    <row r="659" spans="1:71" ht="63" x14ac:dyDescent="0.25">
      <c r="A659" s="776"/>
      <c r="B659" s="778"/>
      <c r="C659" s="780"/>
      <c r="D659" s="75" t="s">
        <v>11</v>
      </c>
      <c r="E659" s="75" t="s">
        <v>12</v>
      </c>
      <c r="F659" s="75" t="s">
        <v>196</v>
      </c>
      <c r="G659" s="572" t="s">
        <v>197</v>
      </c>
      <c r="H659" s="75" t="s">
        <v>11</v>
      </c>
      <c r="I659" s="75" t="s">
        <v>12</v>
      </c>
      <c r="J659" s="75" t="s">
        <v>196</v>
      </c>
      <c r="K659" s="76" t="s">
        <v>197</v>
      </c>
      <c r="L659" s="75" t="s">
        <v>11</v>
      </c>
      <c r="M659" s="75" t="s">
        <v>12</v>
      </c>
      <c r="N659" s="75" t="s">
        <v>196</v>
      </c>
      <c r="O659" s="76" t="s">
        <v>197</v>
      </c>
      <c r="P659" s="75" t="s">
        <v>11</v>
      </c>
      <c r="Q659" s="75" t="s">
        <v>12</v>
      </c>
      <c r="R659" s="75" t="s">
        <v>196</v>
      </c>
      <c r="S659" s="194" t="s">
        <v>197</v>
      </c>
      <c r="T659" s="252" t="s">
        <v>11</v>
      </c>
      <c r="U659" s="252" t="s">
        <v>12</v>
      </c>
      <c r="V659" s="252" t="s">
        <v>196</v>
      </c>
      <c r="W659" s="194" t="s">
        <v>197</v>
      </c>
      <c r="X659" s="76" t="s">
        <v>198</v>
      </c>
      <c r="Y659" s="77" t="s">
        <v>199</v>
      </c>
      <c r="Z659" s="78" t="s">
        <v>187</v>
      </c>
      <c r="AA659" s="78" t="s">
        <v>15</v>
      </c>
      <c r="AB659" s="787"/>
      <c r="AC659" s="125"/>
      <c r="AD659" s="125"/>
      <c r="AE659" s="125"/>
      <c r="AF659" s="124"/>
      <c r="AG659" s="569"/>
      <c r="AH659" s="569"/>
      <c r="AI659" s="790"/>
      <c r="AJ659" s="797"/>
      <c r="AK659" s="498"/>
    </row>
    <row r="660" spans="1:71" x14ac:dyDescent="0.25">
      <c r="A660" s="112"/>
      <c r="B660" s="179" t="s">
        <v>16</v>
      </c>
      <c r="C660" s="270"/>
      <c r="D660" s="186">
        <f>D661+D712+D763+D814+D1126+D1157+D1159+D1170+D1177+D1182+D1189+D1206+D1208</f>
        <v>0</v>
      </c>
      <c r="E660" s="186">
        <f>E661+E712+E763+E814+E1126+E1157+E1159+E1170+E1177+E1182+E1189+E1206+E1208</f>
        <v>0</v>
      </c>
      <c r="F660" s="186">
        <f>F661+F712+F763+F814+F1126+F1157+F1159+F1170+F1177+F1182+F1189+F1206+F1208</f>
        <v>6.1016950000000003</v>
      </c>
      <c r="G660" s="186">
        <f>G661+G712+G763+G814+G1126+G1157+G1159+G1170+G1177+G1182+G1189+G1206+G1208</f>
        <v>6.1016950000000003</v>
      </c>
      <c r="H660" s="186">
        <f>H661+H712+H763+H814+H1126+H1157+H1159+H1170+H1177+H1182+H1189+H1206+H1208</f>
        <v>0</v>
      </c>
      <c r="I660" s="186">
        <f>I661+I712+I763+I814+I1126+I1157+I1159+I1170+I1177+I1182+I1189+I1206+I1208</f>
        <v>0</v>
      </c>
      <c r="J660" s="186">
        <f>J661+J712+J763+J814+J1126+J1157+J1159+J1170+J1177+J1182+J1189+J1206+J1208</f>
        <v>0</v>
      </c>
      <c r="K660" s="186">
        <f>K661+K712+K763+K814+K1126+K1157+K1159+K1170+K1177+K1182+K1189+K1206+K1208</f>
        <v>0</v>
      </c>
      <c r="L660" s="186">
        <f>L661+L712+L763+L814+L1126+L1157+L1159+L1170+L1177+L1182+L1189+L1206+L1208</f>
        <v>0</v>
      </c>
      <c r="M660" s="186">
        <f>M661+M712+M763+M814+M1126+M1157+M1159+M1170+M1177+M1182+M1189+M1206+M1208</f>
        <v>0</v>
      </c>
      <c r="N660" s="186">
        <f>N661+N712+N763+N814+N1126+N1157+N1159+N1170+N1177+N1182+N1189+N1206+N1208</f>
        <v>0</v>
      </c>
      <c r="O660" s="186">
        <f>O661+O712+O763+O814+O1126+O1157+O1159+O1170+O1177+O1182+O1189+O1206+O1208</f>
        <v>0</v>
      </c>
      <c r="P660" s="186">
        <f>P661+P712+P763+P814+P1126+P1157+P1159+P1170+P1177+P1182+P1189+P1206+P1208</f>
        <v>0</v>
      </c>
      <c r="Q660" s="186">
        <f>Q661+Q712+Q763+Q814+Q1126+Q1157+Q1159+Q1170+Q1177+Q1182+Q1189+Q1206+Q1208</f>
        <v>0</v>
      </c>
      <c r="R660" s="186">
        <f>R661+R712+R763+R814+R1126+R1157+R1159+R1170+R1177+R1182+R1189+R1206+R1208</f>
        <v>0</v>
      </c>
      <c r="S660" s="186">
        <f>S661+S712+S763+S814+S1126+S1157+S1159+S1170+S1177+S1182+S1189+S1206+S1208</f>
        <v>0</v>
      </c>
      <c r="T660" s="186">
        <f>T661+T712+T763+T814+T1126+T1157+T1159+T1170+T1177+T1182+T1189+T1206+T1208</f>
        <v>0</v>
      </c>
      <c r="U660" s="186">
        <f>U661+U712+U763+U814+U1126+U1157+U1159+U1170+U1177+U1182+U1189+U1206+U1208</f>
        <v>0</v>
      </c>
      <c r="V660" s="186">
        <f>V661+V712+V763+V814+V1126+V1157+V1159+V1170+V1177+V1182+V1189+V1206+V1208</f>
        <v>6.1016950000000003</v>
      </c>
      <c r="W660" s="186">
        <f>W661+W712+W763+W814+W1126+W1157+W1159+W1170+W1177+W1182+W1189+W1206+W1208</f>
        <v>6.1016950000000003</v>
      </c>
      <c r="X660" s="186">
        <f>X661+X712+X763+X814+X1126+X1157+X1159+X1170+X1177+X1182+X1189+X1206+X1208</f>
        <v>0</v>
      </c>
      <c r="Y660" s="186">
        <f>Y661+Y712+Y763+Y814+Y1126+Y1157+Y1159+Y1170+Y1177+Y1182+Y1189+Y1206+Y1208</f>
        <v>0</v>
      </c>
      <c r="Z660" s="186">
        <f>Z661+Z712+Z763+Z814+Z1126+Z1157+Z1159+Z1170+Z1177+Z1182+Z1189+Z1206+Z1208</f>
        <v>0</v>
      </c>
      <c r="AA660" s="186">
        <f>AA661+AA712+AA763+AA814+AA1126+AA1157+AA1159+AA1170+AA1177+AA1182+AA1189+AA1206+AA1208</f>
        <v>0</v>
      </c>
      <c r="AB660" s="237">
        <f>AB661+AB712+AB763+AB814+AB1126+AB1157+AB1159+AB1170+AB1177+AB1182+AB1189+AB1206+AB1208</f>
        <v>0</v>
      </c>
      <c r="AC660" s="126"/>
      <c r="AD660" s="126"/>
      <c r="AE660" s="126"/>
      <c r="AF660" s="126"/>
      <c r="AG660" s="126"/>
      <c r="AH660" s="127"/>
      <c r="AI660" s="708"/>
      <c r="AJ660" s="126"/>
      <c r="AK660" s="126"/>
      <c r="AL660" s="593"/>
      <c r="AM660" s="593"/>
      <c r="AN660" s="47"/>
      <c r="AO660" s="47"/>
      <c r="AP660" s="47"/>
      <c r="AQ660" s="47"/>
      <c r="AR660" s="47"/>
      <c r="AS660" s="47"/>
      <c r="AT660" s="47"/>
      <c r="AU660" s="47"/>
      <c r="AV660" s="47"/>
      <c r="AW660" s="47"/>
      <c r="AX660" s="47"/>
      <c r="AY660" s="47"/>
      <c r="AZ660" s="47"/>
      <c r="BA660" s="47"/>
      <c r="BB660" s="47"/>
      <c r="BC660" s="47"/>
      <c r="BD660" s="47"/>
      <c r="BE660" s="47"/>
      <c r="BF660" s="47"/>
      <c r="BG660" s="47"/>
      <c r="BH660" s="47"/>
      <c r="BI660" s="47"/>
      <c r="BJ660" s="47"/>
      <c r="BK660" s="47"/>
      <c r="BL660" s="47"/>
      <c r="BM660" s="47"/>
      <c r="BN660" s="47"/>
      <c r="BO660" s="47"/>
      <c r="BP660" s="47"/>
      <c r="BQ660" s="47"/>
      <c r="BR660" s="47"/>
      <c r="BS660" s="47"/>
    </row>
    <row r="661" spans="1:71" s="661" customFormat="1" x14ac:dyDescent="0.25">
      <c r="A661" s="582">
        <v>1</v>
      </c>
      <c r="B661" s="431" t="s">
        <v>17</v>
      </c>
      <c r="C661" s="432"/>
      <c r="D661" s="521">
        <f>D662+D687</f>
        <v>0</v>
      </c>
      <c r="E661" s="521">
        <f t="shared" ref="E661:AB661" si="659">E662+E687</f>
        <v>0</v>
      </c>
      <c r="F661" s="521">
        <f t="shared" si="659"/>
        <v>0</v>
      </c>
      <c r="G661" s="521">
        <f t="shared" si="659"/>
        <v>0</v>
      </c>
      <c r="H661" s="880">
        <f t="shared" si="659"/>
        <v>0</v>
      </c>
      <c r="I661" s="521">
        <f t="shared" si="659"/>
        <v>0</v>
      </c>
      <c r="J661" s="521">
        <f t="shared" si="659"/>
        <v>0</v>
      </c>
      <c r="K661" s="521">
        <f t="shared" si="659"/>
        <v>0</v>
      </c>
      <c r="L661" s="521">
        <f t="shared" si="659"/>
        <v>0</v>
      </c>
      <c r="M661" s="521">
        <f t="shared" si="659"/>
        <v>0</v>
      </c>
      <c r="N661" s="521">
        <f t="shared" si="659"/>
        <v>0</v>
      </c>
      <c r="O661" s="521">
        <f t="shared" si="659"/>
        <v>0</v>
      </c>
      <c r="P661" s="521">
        <f t="shared" si="659"/>
        <v>0</v>
      </c>
      <c r="Q661" s="521">
        <f t="shared" si="659"/>
        <v>0</v>
      </c>
      <c r="R661" s="521">
        <f t="shared" si="659"/>
        <v>0</v>
      </c>
      <c r="S661" s="521">
        <f t="shared" si="659"/>
        <v>0</v>
      </c>
      <c r="T661" s="521">
        <f t="shared" si="659"/>
        <v>0</v>
      </c>
      <c r="U661" s="521">
        <f t="shared" si="659"/>
        <v>0</v>
      </c>
      <c r="V661" s="521">
        <f t="shared" si="659"/>
        <v>0</v>
      </c>
      <c r="W661" s="521">
        <f t="shared" si="659"/>
        <v>0</v>
      </c>
      <c r="X661" s="521">
        <f t="shared" si="659"/>
        <v>0</v>
      </c>
      <c r="Y661" s="521">
        <f t="shared" si="659"/>
        <v>0</v>
      </c>
      <c r="Z661" s="521">
        <f t="shared" si="659"/>
        <v>0</v>
      </c>
      <c r="AA661" s="521">
        <f t="shared" si="659"/>
        <v>0</v>
      </c>
      <c r="AB661" s="874">
        <f t="shared" si="659"/>
        <v>0</v>
      </c>
      <c r="AC661" s="881"/>
      <c r="AD661" s="881"/>
      <c r="AE661" s="881"/>
      <c r="AF661" s="881"/>
      <c r="AG661" s="881"/>
      <c r="AH661" s="862"/>
      <c r="AI661" s="882"/>
      <c r="AJ661" s="881"/>
      <c r="AK661" s="881"/>
      <c r="AL661" s="864"/>
      <c r="AM661" s="864"/>
    </row>
    <row r="662" spans="1:71" x14ac:dyDescent="0.25">
      <c r="A662" s="111" t="s">
        <v>18</v>
      </c>
      <c r="B662" s="83" t="s">
        <v>19</v>
      </c>
      <c r="C662" s="84"/>
      <c r="D662" s="233">
        <f>D663+D665+D667+D669+D671+D673+D675+D677+D679+D681+D683+D685</f>
        <v>0</v>
      </c>
      <c r="E662" s="233">
        <f t="shared" ref="E662:AB662" si="660">E663+E665+E667+E669+E671+E673+E675+E677+E679+E681+E683+E685</f>
        <v>0</v>
      </c>
      <c r="F662" s="233">
        <f t="shared" si="660"/>
        <v>0</v>
      </c>
      <c r="G662" s="233">
        <f t="shared" si="660"/>
        <v>0</v>
      </c>
      <c r="H662" s="234">
        <f t="shared" si="660"/>
        <v>0</v>
      </c>
      <c r="I662" s="233">
        <f t="shared" si="660"/>
        <v>0</v>
      </c>
      <c r="J662" s="233">
        <f t="shared" si="660"/>
        <v>0</v>
      </c>
      <c r="K662" s="233">
        <f t="shared" si="660"/>
        <v>0</v>
      </c>
      <c r="L662" s="233">
        <f t="shared" si="660"/>
        <v>0</v>
      </c>
      <c r="M662" s="233">
        <f t="shared" si="660"/>
        <v>0</v>
      </c>
      <c r="N662" s="233">
        <f t="shared" si="660"/>
        <v>0</v>
      </c>
      <c r="O662" s="233">
        <f t="shared" si="660"/>
        <v>0</v>
      </c>
      <c r="P662" s="233">
        <f t="shared" si="660"/>
        <v>0</v>
      </c>
      <c r="Q662" s="233">
        <f t="shared" si="660"/>
        <v>0</v>
      </c>
      <c r="R662" s="233">
        <f t="shared" si="660"/>
        <v>0</v>
      </c>
      <c r="S662" s="233">
        <f t="shared" si="660"/>
        <v>0</v>
      </c>
      <c r="T662" s="233">
        <f t="shared" si="660"/>
        <v>0</v>
      </c>
      <c r="U662" s="233">
        <f t="shared" si="660"/>
        <v>0</v>
      </c>
      <c r="V662" s="233">
        <f t="shared" si="660"/>
        <v>0</v>
      </c>
      <c r="W662" s="233">
        <f t="shared" si="660"/>
        <v>0</v>
      </c>
      <c r="X662" s="233">
        <f t="shared" si="660"/>
        <v>0</v>
      </c>
      <c r="Y662" s="233">
        <f t="shared" si="660"/>
        <v>0</v>
      </c>
      <c r="Z662" s="233">
        <f t="shared" si="660"/>
        <v>0</v>
      </c>
      <c r="AA662" s="233">
        <f t="shared" si="660"/>
        <v>0</v>
      </c>
      <c r="AB662" s="235">
        <f t="shared" si="660"/>
        <v>0</v>
      </c>
      <c r="AC662" s="128"/>
      <c r="AD662" s="128"/>
      <c r="AE662" s="128"/>
      <c r="AF662" s="128"/>
      <c r="AG662" s="128"/>
      <c r="AH662" s="127"/>
      <c r="AI662" s="709"/>
      <c r="AJ662" s="128"/>
      <c r="AK662" s="128"/>
    </row>
    <row r="663" spans="1:71" x14ac:dyDescent="0.25">
      <c r="A663" s="110">
        <v>1</v>
      </c>
      <c r="B663" s="32" t="s">
        <v>20</v>
      </c>
      <c r="C663" s="85"/>
      <c r="D663" s="200"/>
      <c r="E663" s="200"/>
      <c r="F663" s="186"/>
      <c r="G663" s="236">
        <f t="shared" ref="G663:G726" si="661">SUM(D663:F663)</f>
        <v>0</v>
      </c>
      <c r="H663" s="200"/>
      <c r="I663" s="200"/>
      <c r="J663" s="200"/>
      <c r="K663" s="236">
        <f t="shared" ref="K663" si="662">SUM(H663:J663)</f>
        <v>0</v>
      </c>
      <c r="L663" s="200"/>
      <c r="M663" s="200"/>
      <c r="N663" s="200"/>
      <c r="O663" s="236">
        <f t="shared" ref="O663:O726" si="663">SUM(L663:N663)</f>
        <v>0</v>
      </c>
      <c r="P663" s="269"/>
      <c r="Q663" s="269"/>
      <c r="R663" s="269"/>
      <c r="S663" s="236">
        <f t="shared" ref="S663" si="664">SUM(P663:R663)</f>
        <v>0</v>
      </c>
      <c r="T663" s="236">
        <f t="shared" ref="T663:T726" si="665">D663+H663+L663+P663</f>
        <v>0</v>
      </c>
      <c r="U663" s="236">
        <f t="shared" ref="U663:U726" si="666">E663+I663+M663+Q663</f>
        <v>0</v>
      </c>
      <c r="V663" s="236">
        <f t="shared" ref="V663:V726" si="667">F663+J663+N663+R663</f>
        <v>0</v>
      </c>
      <c r="W663" s="236">
        <f t="shared" ref="W663:W726" si="668">SUM(T663:V663)</f>
        <v>0</v>
      </c>
      <c r="X663" s="200"/>
      <c r="Y663" s="200"/>
      <c r="Z663" s="200"/>
      <c r="AA663" s="200"/>
      <c r="AB663" s="218"/>
      <c r="AC663" s="129"/>
      <c r="AD663" s="129"/>
      <c r="AE663" s="129"/>
      <c r="AF663" s="79"/>
      <c r="AG663" s="79"/>
      <c r="AH663" s="127"/>
      <c r="AI663" s="710"/>
      <c r="AJ663" s="129"/>
      <c r="AK663" s="129"/>
    </row>
    <row r="664" spans="1:71" x14ac:dyDescent="0.25">
      <c r="A664" s="110"/>
      <c r="B664" s="86"/>
      <c r="C664" s="85"/>
      <c r="D664" s="200"/>
      <c r="E664" s="200"/>
      <c r="F664" s="186"/>
      <c r="G664" s="236">
        <f t="shared" si="661"/>
        <v>0</v>
      </c>
      <c r="H664" s="200"/>
      <c r="I664" s="200"/>
      <c r="J664" s="200"/>
      <c r="K664" s="236">
        <f t="shared" ref="K664:K727" si="669">SUM(H664:J664)</f>
        <v>0</v>
      </c>
      <c r="L664" s="200"/>
      <c r="M664" s="200"/>
      <c r="N664" s="200"/>
      <c r="O664" s="236">
        <f t="shared" si="663"/>
        <v>0</v>
      </c>
      <c r="P664" s="269"/>
      <c r="Q664" s="269"/>
      <c r="R664" s="269"/>
      <c r="S664" s="236">
        <f t="shared" ref="S664:S727" si="670">SUM(P664:R664)</f>
        <v>0</v>
      </c>
      <c r="T664" s="236">
        <f t="shared" si="665"/>
        <v>0</v>
      </c>
      <c r="U664" s="236">
        <f t="shared" si="666"/>
        <v>0</v>
      </c>
      <c r="V664" s="236">
        <f t="shared" si="667"/>
        <v>0</v>
      </c>
      <c r="W664" s="236">
        <f t="shared" si="668"/>
        <v>0</v>
      </c>
      <c r="X664" s="200"/>
      <c r="Y664" s="200"/>
      <c r="Z664" s="200"/>
      <c r="AA664" s="200"/>
      <c r="AB664" s="218"/>
      <c r="AC664" s="129"/>
      <c r="AD664" s="129"/>
      <c r="AE664" s="129"/>
      <c r="AF664" s="79"/>
      <c r="AG664" s="79"/>
      <c r="AH664" s="127"/>
      <c r="AI664" s="710"/>
      <c r="AJ664" s="129"/>
      <c r="AK664" s="129"/>
    </row>
    <row r="665" spans="1:71" x14ac:dyDescent="0.25">
      <c r="A665" s="110">
        <v>2</v>
      </c>
      <c r="B665" s="32" t="s">
        <v>21</v>
      </c>
      <c r="C665" s="85"/>
      <c r="D665" s="200"/>
      <c r="E665" s="200"/>
      <c r="F665" s="186"/>
      <c r="G665" s="236">
        <f t="shared" si="661"/>
        <v>0</v>
      </c>
      <c r="H665" s="200"/>
      <c r="I665" s="200"/>
      <c r="J665" s="200"/>
      <c r="K665" s="236">
        <f t="shared" si="669"/>
        <v>0</v>
      </c>
      <c r="L665" s="200"/>
      <c r="M665" s="200"/>
      <c r="N665" s="200"/>
      <c r="O665" s="236">
        <f t="shared" si="663"/>
        <v>0</v>
      </c>
      <c r="P665" s="269"/>
      <c r="Q665" s="269"/>
      <c r="R665" s="269"/>
      <c r="S665" s="236">
        <f t="shared" si="670"/>
        <v>0</v>
      </c>
      <c r="T665" s="236">
        <f t="shared" si="665"/>
        <v>0</v>
      </c>
      <c r="U665" s="236">
        <f t="shared" si="666"/>
        <v>0</v>
      </c>
      <c r="V665" s="236">
        <f t="shared" si="667"/>
        <v>0</v>
      </c>
      <c r="W665" s="236">
        <f t="shared" si="668"/>
        <v>0</v>
      </c>
      <c r="X665" s="200"/>
      <c r="Y665" s="200"/>
      <c r="Z665" s="200"/>
      <c r="AA665" s="200"/>
      <c r="AB665" s="218"/>
      <c r="AC665" s="129"/>
      <c r="AD665" s="129"/>
      <c r="AE665" s="129"/>
      <c r="AF665" s="79"/>
      <c r="AG665" s="79"/>
      <c r="AH665" s="127"/>
      <c r="AI665" s="710"/>
      <c r="AJ665" s="129"/>
      <c r="AK665" s="129"/>
    </row>
    <row r="666" spans="1:71" x14ac:dyDescent="0.25">
      <c r="A666" s="110"/>
      <c r="B666" s="86"/>
      <c r="C666" s="87"/>
      <c r="D666" s="208"/>
      <c r="E666" s="208"/>
      <c r="F666" s="208"/>
      <c r="G666" s="236">
        <f t="shared" si="661"/>
        <v>0</v>
      </c>
      <c r="H666" s="149"/>
      <c r="I666" s="208"/>
      <c r="J666" s="208"/>
      <c r="K666" s="236">
        <f t="shared" si="669"/>
        <v>0</v>
      </c>
      <c r="L666" s="208"/>
      <c r="M666" s="208"/>
      <c r="N666" s="208"/>
      <c r="O666" s="236">
        <f t="shared" si="663"/>
        <v>0</v>
      </c>
      <c r="P666" s="208"/>
      <c r="Q666" s="208"/>
      <c r="R666" s="208"/>
      <c r="S666" s="236">
        <f t="shared" si="670"/>
        <v>0</v>
      </c>
      <c r="T666" s="236">
        <f t="shared" si="665"/>
        <v>0</v>
      </c>
      <c r="U666" s="236">
        <f t="shared" si="666"/>
        <v>0</v>
      </c>
      <c r="V666" s="236">
        <f t="shared" si="667"/>
        <v>0</v>
      </c>
      <c r="W666" s="236">
        <f t="shared" si="668"/>
        <v>0</v>
      </c>
      <c r="X666" s="208"/>
      <c r="Y666" s="208"/>
      <c r="Z666" s="208"/>
      <c r="AA666" s="208"/>
      <c r="AB666" s="227"/>
      <c r="AC666" s="129"/>
      <c r="AD666" s="129"/>
      <c r="AE666" s="129"/>
      <c r="AF666" s="79"/>
      <c r="AG666" s="79"/>
      <c r="AH666" s="127"/>
      <c r="AI666" s="710"/>
      <c r="AJ666" s="129"/>
      <c r="AK666" s="129"/>
    </row>
    <row r="667" spans="1:71" x14ac:dyDescent="0.25">
      <c r="A667" s="110">
        <v>3</v>
      </c>
      <c r="B667" s="32" t="s">
        <v>22</v>
      </c>
      <c r="C667" s="85"/>
      <c r="D667" s="200"/>
      <c r="E667" s="200"/>
      <c r="F667" s="186"/>
      <c r="G667" s="236">
        <f t="shared" si="661"/>
        <v>0</v>
      </c>
      <c r="H667" s="200"/>
      <c r="I667" s="200"/>
      <c r="J667" s="200"/>
      <c r="K667" s="236">
        <f t="shared" si="669"/>
        <v>0</v>
      </c>
      <c r="L667" s="200"/>
      <c r="M667" s="200"/>
      <c r="N667" s="200"/>
      <c r="O667" s="236">
        <f t="shared" si="663"/>
        <v>0</v>
      </c>
      <c r="P667" s="269"/>
      <c r="Q667" s="269"/>
      <c r="R667" s="269"/>
      <c r="S667" s="236">
        <f t="shared" si="670"/>
        <v>0</v>
      </c>
      <c r="T667" s="236">
        <f t="shared" si="665"/>
        <v>0</v>
      </c>
      <c r="U667" s="236">
        <f t="shared" si="666"/>
        <v>0</v>
      </c>
      <c r="V667" s="236">
        <f t="shared" si="667"/>
        <v>0</v>
      </c>
      <c r="W667" s="236">
        <f t="shared" si="668"/>
        <v>0</v>
      </c>
      <c r="X667" s="200"/>
      <c r="Y667" s="200"/>
      <c r="Z667" s="200"/>
      <c r="AA667" s="200"/>
      <c r="AB667" s="218"/>
      <c r="AC667" s="129"/>
      <c r="AD667" s="129"/>
      <c r="AE667" s="129"/>
      <c r="AF667" s="79"/>
      <c r="AG667" s="79"/>
      <c r="AH667" s="127"/>
      <c r="AI667" s="710"/>
      <c r="AJ667" s="129"/>
      <c r="AK667" s="129"/>
    </row>
    <row r="668" spans="1:71" x14ac:dyDescent="0.25">
      <c r="A668" s="110"/>
      <c r="B668" s="86"/>
      <c r="C668" s="85"/>
      <c r="D668" s="200"/>
      <c r="E668" s="200"/>
      <c r="F668" s="186"/>
      <c r="G668" s="236">
        <f t="shared" si="661"/>
        <v>0</v>
      </c>
      <c r="H668" s="200"/>
      <c r="I668" s="200"/>
      <c r="J668" s="200"/>
      <c r="K668" s="236">
        <f t="shared" si="669"/>
        <v>0</v>
      </c>
      <c r="L668" s="200"/>
      <c r="M668" s="200"/>
      <c r="N668" s="200"/>
      <c r="O668" s="236">
        <f t="shared" si="663"/>
        <v>0</v>
      </c>
      <c r="P668" s="269"/>
      <c r="Q668" s="269"/>
      <c r="R668" s="269"/>
      <c r="S668" s="236">
        <f t="shared" si="670"/>
        <v>0</v>
      </c>
      <c r="T668" s="236">
        <f t="shared" si="665"/>
        <v>0</v>
      </c>
      <c r="U668" s="236">
        <f t="shared" si="666"/>
        <v>0</v>
      </c>
      <c r="V668" s="236">
        <f t="shared" si="667"/>
        <v>0</v>
      </c>
      <c r="W668" s="236">
        <f t="shared" si="668"/>
        <v>0</v>
      </c>
      <c r="X668" s="200"/>
      <c r="Y668" s="200"/>
      <c r="Z668" s="200"/>
      <c r="AA668" s="200"/>
      <c r="AB668" s="218"/>
      <c r="AC668" s="129"/>
      <c r="AD668" s="129"/>
      <c r="AE668" s="129"/>
      <c r="AF668" s="79"/>
      <c r="AG668" s="79"/>
      <c r="AH668" s="127"/>
      <c r="AI668" s="710"/>
      <c r="AJ668" s="129"/>
      <c r="AK668" s="129"/>
    </row>
    <row r="669" spans="1:71" x14ac:dyDescent="0.25">
      <c r="A669" s="110">
        <v>4</v>
      </c>
      <c r="B669" s="32" t="s">
        <v>23</v>
      </c>
      <c r="C669" s="85"/>
      <c r="D669" s="200"/>
      <c r="E669" s="200"/>
      <c r="F669" s="186"/>
      <c r="G669" s="236">
        <f t="shared" si="661"/>
        <v>0</v>
      </c>
      <c r="H669" s="200"/>
      <c r="I669" s="200"/>
      <c r="J669" s="200"/>
      <c r="K669" s="236">
        <f t="shared" si="669"/>
        <v>0</v>
      </c>
      <c r="L669" s="200"/>
      <c r="M669" s="200"/>
      <c r="N669" s="200"/>
      <c r="O669" s="236">
        <f t="shared" si="663"/>
        <v>0</v>
      </c>
      <c r="P669" s="269"/>
      <c r="Q669" s="269"/>
      <c r="R669" s="269"/>
      <c r="S669" s="236">
        <f t="shared" si="670"/>
        <v>0</v>
      </c>
      <c r="T669" s="236">
        <f t="shared" si="665"/>
        <v>0</v>
      </c>
      <c r="U669" s="236">
        <f t="shared" si="666"/>
        <v>0</v>
      </c>
      <c r="V669" s="236">
        <f t="shared" si="667"/>
        <v>0</v>
      </c>
      <c r="W669" s="236">
        <f t="shared" si="668"/>
        <v>0</v>
      </c>
      <c r="X669" s="200"/>
      <c r="Y669" s="200"/>
      <c r="Z669" s="200"/>
      <c r="AA669" s="200"/>
      <c r="AB669" s="218"/>
      <c r="AC669" s="129"/>
      <c r="AD669" s="129"/>
      <c r="AE669" s="129"/>
      <c r="AF669" s="79"/>
      <c r="AG669" s="79"/>
      <c r="AH669" s="127"/>
      <c r="AI669" s="710"/>
      <c r="AJ669" s="129"/>
      <c r="AK669" s="129"/>
    </row>
    <row r="670" spans="1:71" x14ac:dyDescent="0.25">
      <c r="A670" s="110"/>
      <c r="B670" s="86"/>
      <c r="C670" s="87"/>
      <c r="D670" s="208"/>
      <c r="E670" s="208"/>
      <c r="F670" s="208"/>
      <c r="G670" s="236">
        <f t="shared" si="661"/>
        <v>0</v>
      </c>
      <c r="H670" s="149"/>
      <c r="I670" s="208"/>
      <c r="J670" s="208"/>
      <c r="K670" s="236">
        <f t="shared" si="669"/>
        <v>0</v>
      </c>
      <c r="L670" s="208"/>
      <c r="M670" s="208"/>
      <c r="N670" s="208"/>
      <c r="O670" s="236">
        <f t="shared" si="663"/>
        <v>0</v>
      </c>
      <c r="P670" s="208"/>
      <c r="Q670" s="208"/>
      <c r="R670" s="208"/>
      <c r="S670" s="236">
        <f t="shared" si="670"/>
        <v>0</v>
      </c>
      <c r="T670" s="236">
        <f t="shared" si="665"/>
        <v>0</v>
      </c>
      <c r="U670" s="236">
        <f t="shared" si="666"/>
        <v>0</v>
      </c>
      <c r="V670" s="236">
        <f t="shared" si="667"/>
        <v>0</v>
      </c>
      <c r="W670" s="236">
        <f t="shared" si="668"/>
        <v>0</v>
      </c>
      <c r="X670" s="208"/>
      <c r="Y670" s="208"/>
      <c r="Z670" s="208"/>
      <c r="AA670" s="208"/>
      <c r="AB670" s="227"/>
      <c r="AC670" s="129"/>
      <c r="AD670" s="129"/>
      <c r="AE670" s="129"/>
      <c r="AF670" s="79"/>
      <c r="AG670" s="79"/>
      <c r="AH670" s="127"/>
      <c r="AI670" s="710"/>
      <c r="AJ670" s="129"/>
      <c r="AK670" s="129"/>
    </row>
    <row r="671" spans="1:71" x14ac:dyDescent="0.25">
      <c r="A671" s="110">
        <v>5</v>
      </c>
      <c r="B671" s="32" t="s">
        <v>24</v>
      </c>
      <c r="C671" s="85"/>
      <c r="D671" s="200"/>
      <c r="E671" s="200"/>
      <c r="F671" s="186"/>
      <c r="G671" s="236">
        <f t="shared" si="661"/>
        <v>0</v>
      </c>
      <c r="H671" s="200"/>
      <c r="I671" s="200"/>
      <c r="J671" s="200"/>
      <c r="K671" s="236">
        <f t="shared" si="669"/>
        <v>0</v>
      </c>
      <c r="L671" s="200"/>
      <c r="M671" s="200"/>
      <c r="N671" s="200"/>
      <c r="O671" s="236">
        <f t="shared" si="663"/>
        <v>0</v>
      </c>
      <c r="P671" s="269"/>
      <c r="Q671" s="269"/>
      <c r="R671" s="269"/>
      <c r="S671" s="236">
        <f t="shared" si="670"/>
        <v>0</v>
      </c>
      <c r="T671" s="236">
        <f t="shared" si="665"/>
        <v>0</v>
      </c>
      <c r="U671" s="236">
        <f t="shared" si="666"/>
        <v>0</v>
      </c>
      <c r="V671" s="236">
        <f t="shared" si="667"/>
        <v>0</v>
      </c>
      <c r="W671" s="236">
        <f t="shared" si="668"/>
        <v>0</v>
      </c>
      <c r="X671" s="200"/>
      <c r="Y671" s="200"/>
      <c r="Z671" s="200"/>
      <c r="AA671" s="200"/>
      <c r="AB671" s="218"/>
      <c r="AC671" s="129"/>
      <c r="AD671" s="129"/>
      <c r="AE671" s="129"/>
      <c r="AF671" s="79"/>
      <c r="AG671" s="79"/>
      <c r="AH671" s="127"/>
      <c r="AI671" s="710"/>
      <c r="AJ671" s="129"/>
      <c r="AK671" s="129"/>
    </row>
    <row r="672" spans="1:71" x14ac:dyDescent="0.25">
      <c r="A672" s="110"/>
      <c r="B672" s="32"/>
      <c r="C672" s="85"/>
      <c r="D672" s="200"/>
      <c r="E672" s="200"/>
      <c r="F672" s="186"/>
      <c r="G672" s="236">
        <f t="shared" si="661"/>
        <v>0</v>
      </c>
      <c r="H672" s="200"/>
      <c r="I672" s="200"/>
      <c r="J672" s="200"/>
      <c r="K672" s="236">
        <f t="shared" si="669"/>
        <v>0</v>
      </c>
      <c r="L672" s="200"/>
      <c r="M672" s="200"/>
      <c r="N672" s="200"/>
      <c r="O672" s="236">
        <f t="shared" si="663"/>
        <v>0</v>
      </c>
      <c r="P672" s="269"/>
      <c r="Q672" s="269"/>
      <c r="R672" s="269"/>
      <c r="S672" s="236">
        <f t="shared" si="670"/>
        <v>0</v>
      </c>
      <c r="T672" s="236">
        <f t="shared" si="665"/>
        <v>0</v>
      </c>
      <c r="U672" s="236">
        <f t="shared" si="666"/>
        <v>0</v>
      </c>
      <c r="V672" s="236">
        <f t="shared" si="667"/>
        <v>0</v>
      </c>
      <c r="W672" s="236">
        <f t="shared" si="668"/>
        <v>0</v>
      </c>
      <c r="X672" s="200"/>
      <c r="Y672" s="200"/>
      <c r="Z672" s="200"/>
      <c r="AA672" s="200"/>
      <c r="AB672" s="218"/>
      <c r="AC672" s="129"/>
      <c r="AD672" s="129"/>
      <c r="AE672" s="129"/>
      <c r="AF672" s="79"/>
      <c r="AG672" s="79"/>
      <c r="AH672" s="127"/>
      <c r="AI672" s="710"/>
      <c r="AJ672" s="129"/>
      <c r="AK672" s="129"/>
    </row>
    <row r="673" spans="1:37" x14ac:dyDescent="0.25">
      <c r="A673" s="110">
        <v>6</v>
      </c>
      <c r="B673" s="32" t="s">
        <v>25</v>
      </c>
      <c r="C673" s="87"/>
      <c r="D673" s="208"/>
      <c r="E673" s="208"/>
      <c r="F673" s="208"/>
      <c r="G673" s="236">
        <f t="shared" si="661"/>
        <v>0</v>
      </c>
      <c r="H673" s="149"/>
      <c r="I673" s="208"/>
      <c r="J673" s="208"/>
      <c r="K673" s="236">
        <f t="shared" si="669"/>
        <v>0</v>
      </c>
      <c r="L673" s="208"/>
      <c r="M673" s="208"/>
      <c r="N673" s="208"/>
      <c r="O673" s="236">
        <f t="shared" si="663"/>
        <v>0</v>
      </c>
      <c r="P673" s="208"/>
      <c r="Q673" s="208"/>
      <c r="R673" s="208"/>
      <c r="S673" s="236">
        <f t="shared" si="670"/>
        <v>0</v>
      </c>
      <c r="T673" s="236">
        <f t="shared" si="665"/>
        <v>0</v>
      </c>
      <c r="U673" s="236">
        <f t="shared" si="666"/>
        <v>0</v>
      </c>
      <c r="V673" s="236">
        <f t="shared" si="667"/>
        <v>0</v>
      </c>
      <c r="W673" s="236">
        <f t="shared" si="668"/>
        <v>0</v>
      </c>
      <c r="X673" s="208"/>
      <c r="Y673" s="208"/>
      <c r="Z673" s="208"/>
      <c r="AA673" s="208"/>
      <c r="AB673" s="227"/>
      <c r="AC673" s="129"/>
      <c r="AD673" s="129"/>
      <c r="AE673" s="129"/>
      <c r="AF673" s="79"/>
      <c r="AG673" s="79"/>
      <c r="AH673" s="127"/>
      <c r="AI673" s="710"/>
      <c r="AJ673" s="129"/>
      <c r="AK673" s="129"/>
    </row>
    <row r="674" spans="1:37" x14ac:dyDescent="0.25">
      <c r="A674" s="110"/>
      <c r="B674" s="32"/>
      <c r="C674" s="85"/>
      <c r="D674" s="200"/>
      <c r="E674" s="200"/>
      <c r="F674" s="186"/>
      <c r="G674" s="236">
        <f t="shared" si="661"/>
        <v>0</v>
      </c>
      <c r="H674" s="200"/>
      <c r="I674" s="200"/>
      <c r="J674" s="200"/>
      <c r="K674" s="236">
        <f t="shared" si="669"/>
        <v>0</v>
      </c>
      <c r="L674" s="200"/>
      <c r="M674" s="200"/>
      <c r="N674" s="200"/>
      <c r="O674" s="236">
        <f t="shared" si="663"/>
        <v>0</v>
      </c>
      <c r="P674" s="269"/>
      <c r="Q674" s="269"/>
      <c r="R674" s="269"/>
      <c r="S674" s="236">
        <f t="shared" si="670"/>
        <v>0</v>
      </c>
      <c r="T674" s="236">
        <f t="shared" si="665"/>
        <v>0</v>
      </c>
      <c r="U674" s="236">
        <f t="shared" si="666"/>
        <v>0</v>
      </c>
      <c r="V674" s="236">
        <f t="shared" si="667"/>
        <v>0</v>
      </c>
      <c r="W674" s="236">
        <f t="shared" si="668"/>
        <v>0</v>
      </c>
      <c r="X674" s="200"/>
      <c r="Y674" s="200"/>
      <c r="Z674" s="200"/>
      <c r="AA674" s="200"/>
      <c r="AB674" s="218"/>
      <c r="AC674" s="129"/>
      <c r="AD674" s="129"/>
      <c r="AE674" s="129"/>
      <c r="AF674" s="79"/>
      <c r="AG674" s="79"/>
      <c r="AH674" s="127"/>
      <c r="AI674" s="710"/>
      <c r="AJ674" s="129"/>
      <c r="AK674" s="129"/>
    </row>
    <row r="675" spans="1:37" x14ac:dyDescent="0.25">
      <c r="A675" s="110">
        <v>7</v>
      </c>
      <c r="B675" s="32" t="s">
        <v>26</v>
      </c>
      <c r="C675" s="85"/>
      <c r="D675" s="200"/>
      <c r="E675" s="200"/>
      <c r="F675" s="186"/>
      <c r="G675" s="236">
        <f t="shared" si="661"/>
        <v>0</v>
      </c>
      <c r="H675" s="200"/>
      <c r="I675" s="200"/>
      <c r="J675" s="200"/>
      <c r="K675" s="236">
        <f t="shared" si="669"/>
        <v>0</v>
      </c>
      <c r="L675" s="200"/>
      <c r="M675" s="200"/>
      <c r="N675" s="200"/>
      <c r="O675" s="236">
        <f t="shared" si="663"/>
        <v>0</v>
      </c>
      <c r="P675" s="269"/>
      <c r="Q675" s="269"/>
      <c r="R675" s="269"/>
      <c r="S675" s="236">
        <f t="shared" si="670"/>
        <v>0</v>
      </c>
      <c r="T675" s="236">
        <f t="shared" si="665"/>
        <v>0</v>
      </c>
      <c r="U675" s="236">
        <f t="shared" si="666"/>
        <v>0</v>
      </c>
      <c r="V675" s="236">
        <f t="shared" si="667"/>
        <v>0</v>
      </c>
      <c r="W675" s="236">
        <f t="shared" si="668"/>
        <v>0</v>
      </c>
      <c r="X675" s="200"/>
      <c r="Y675" s="200"/>
      <c r="Z675" s="200"/>
      <c r="AA675" s="200"/>
      <c r="AB675" s="218"/>
      <c r="AC675" s="129"/>
      <c r="AD675" s="129"/>
      <c r="AE675" s="129"/>
      <c r="AF675" s="79"/>
      <c r="AG675" s="79"/>
      <c r="AH675" s="127"/>
      <c r="AI675" s="710"/>
      <c r="AJ675" s="129"/>
      <c r="AK675" s="129"/>
    </row>
    <row r="676" spans="1:37" x14ac:dyDescent="0.25">
      <c r="A676" s="110"/>
      <c r="B676" s="32"/>
      <c r="C676" s="88"/>
      <c r="D676" s="228"/>
      <c r="E676" s="228"/>
      <c r="F676" s="229"/>
      <c r="G676" s="236">
        <f t="shared" si="661"/>
        <v>0</v>
      </c>
      <c r="H676" s="228"/>
      <c r="I676" s="228"/>
      <c r="J676" s="228"/>
      <c r="K676" s="236">
        <f t="shared" si="669"/>
        <v>0</v>
      </c>
      <c r="L676" s="228"/>
      <c r="M676" s="228"/>
      <c r="N676" s="228"/>
      <c r="O676" s="236">
        <f t="shared" si="663"/>
        <v>0</v>
      </c>
      <c r="P676" s="229"/>
      <c r="Q676" s="229"/>
      <c r="R676" s="229"/>
      <c r="S676" s="236">
        <f t="shared" si="670"/>
        <v>0</v>
      </c>
      <c r="T676" s="236">
        <f t="shared" si="665"/>
        <v>0</v>
      </c>
      <c r="U676" s="236">
        <f t="shared" si="666"/>
        <v>0</v>
      </c>
      <c r="V676" s="236">
        <f t="shared" si="667"/>
        <v>0</v>
      </c>
      <c r="W676" s="236">
        <f t="shared" si="668"/>
        <v>0</v>
      </c>
      <c r="X676" s="228"/>
      <c r="Y676" s="228"/>
      <c r="Z676" s="228"/>
      <c r="AA676" s="228"/>
      <c r="AB676" s="230"/>
      <c r="AC676" s="129"/>
      <c r="AD676" s="129"/>
      <c r="AE676" s="129"/>
      <c r="AF676" s="79"/>
      <c r="AG676" s="79"/>
      <c r="AH676" s="127"/>
      <c r="AI676" s="710"/>
      <c r="AJ676" s="129"/>
      <c r="AK676" s="129"/>
    </row>
    <row r="677" spans="1:37" x14ac:dyDescent="0.25">
      <c r="A677" s="110">
        <v>8</v>
      </c>
      <c r="B677" s="89" t="s">
        <v>27</v>
      </c>
      <c r="C677" s="90"/>
      <c r="D677" s="198"/>
      <c r="E677" s="198"/>
      <c r="F677" s="198"/>
      <c r="G677" s="236">
        <f t="shared" si="661"/>
        <v>0</v>
      </c>
      <c r="H677" s="199"/>
      <c r="I677" s="198"/>
      <c r="J677" s="198"/>
      <c r="K677" s="236">
        <f t="shared" si="669"/>
        <v>0</v>
      </c>
      <c r="L677" s="198"/>
      <c r="M677" s="198"/>
      <c r="N677" s="198"/>
      <c r="O677" s="236">
        <f t="shared" si="663"/>
        <v>0</v>
      </c>
      <c r="P677" s="198"/>
      <c r="Q677" s="198"/>
      <c r="R677" s="198"/>
      <c r="S677" s="236">
        <f t="shared" si="670"/>
        <v>0</v>
      </c>
      <c r="T677" s="236">
        <f t="shared" si="665"/>
        <v>0</v>
      </c>
      <c r="U677" s="236">
        <f t="shared" si="666"/>
        <v>0</v>
      </c>
      <c r="V677" s="236">
        <f t="shared" si="667"/>
        <v>0</v>
      </c>
      <c r="W677" s="236">
        <f t="shared" si="668"/>
        <v>0</v>
      </c>
      <c r="X677" s="198"/>
      <c r="Y677" s="198"/>
      <c r="Z677" s="198"/>
      <c r="AA677" s="198"/>
      <c r="AB677" s="216"/>
      <c r="AC677" s="79"/>
      <c r="AD677" s="79"/>
      <c r="AE677" s="79"/>
      <c r="AF677" s="79"/>
      <c r="AG677" s="79"/>
      <c r="AH677" s="127"/>
      <c r="AI677" s="710"/>
      <c r="AJ677" s="79"/>
      <c r="AK677" s="79"/>
    </row>
    <row r="678" spans="1:37" x14ac:dyDescent="0.25">
      <c r="A678" s="113"/>
      <c r="B678" s="86"/>
      <c r="C678" s="85"/>
      <c r="D678" s="200"/>
      <c r="E678" s="200"/>
      <c r="F678" s="186"/>
      <c r="G678" s="236">
        <f t="shared" si="661"/>
        <v>0</v>
      </c>
      <c r="H678" s="200"/>
      <c r="I678" s="200"/>
      <c r="J678" s="200"/>
      <c r="K678" s="236">
        <f t="shared" si="669"/>
        <v>0</v>
      </c>
      <c r="L678" s="200"/>
      <c r="M678" s="200"/>
      <c r="N678" s="200"/>
      <c r="O678" s="236">
        <f t="shared" si="663"/>
        <v>0</v>
      </c>
      <c r="P678" s="269"/>
      <c r="Q678" s="269"/>
      <c r="R678" s="269"/>
      <c r="S678" s="236">
        <f t="shared" si="670"/>
        <v>0</v>
      </c>
      <c r="T678" s="236">
        <f t="shared" si="665"/>
        <v>0</v>
      </c>
      <c r="U678" s="236">
        <f t="shared" si="666"/>
        <v>0</v>
      </c>
      <c r="V678" s="236">
        <f t="shared" si="667"/>
        <v>0</v>
      </c>
      <c r="W678" s="236">
        <f t="shared" si="668"/>
        <v>0</v>
      </c>
      <c r="X678" s="200"/>
      <c r="Y678" s="200"/>
      <c r="Z678" s="200"/>
      <c r="AA678" s="200"/>
      <c r="AB678" s="218"/>
      <c r="AC678" s="129"/>
      <c r="AD678" s="129"/>
      <c r="AE678" s="129"/>
      <c r="AF678" s="79"/>
      <c r="AG678" s="79"/>
      <c r="AH678" s="127"/>
      <c r="AI678" s="710"/>
      <c r="AJ678" s="129"/>
      <c r="AK678" s="129"/>
    </row>
    <row r="679" spans="1:37" x14ac:dyDescent="0.25">
      <c r="A679" s="110">
        <v>9</v>
      </c>
      <c r="B679" s="89" t="s">
        <v>28</v>
      </c>
      <c r="C679" s="90"/>
      <c r="D679" s="186"/>
      <c r="E679" s="186"/>
      <c r="F679" s="186"/>
      <c r="G679" s="236">
        <f t="shared" si="661"/>
        <v>0</v>
      </c>
      <c r="H679" s="200"/>
      <c r="I679" s="186"/>
      <c r="J679" s="186"/>
      <c r="K679" s="236">
        <f t="shared" si="669"/>
        <v>0</v>
      </c>
      <c r="L679" s="186"/>
      <c r="M679" s="186"/>
      <c r="N679" s="186"/>
      <c r="O679" s="236">
        <f t="shared" si="663"/>
        <v>0</v>
      </c>
      <c r="P679" s="186"/>
      <c r="Q679" s="186"/>
      <c r="R679" s="186"/>
      <c r="S679" s="236">
        <f t="shared" si="670"/>
        <v>0</v>
      </c>
      <c r="T679" s="236">
        <f t="shared" si="665"/>
        <v>0</v>
      </c>
      <c r="U679" s="236">
        <f t="shared" si="666"/>
        <v>0</v>
      </c>
      <c r="V679" s="236">
        <f t="shared" si="667"/>
        <v>0</v>
      </c>
      <c r="W679" s="236">
        <f t="shared" si="668"/>
        <v>0</v>
      </c>
      <c r="X679" s="186"/>
      <c r="Y679" s="186"/>
      <c r="Z679" s="186"/>
      <c r="AA679" s="186"/>
      <c r="AB679" s="217"/>
      <c r="AC679" s="79"/>
      <c r="AD679" s="79"/>
      <c r="AE679" s="79"/>
      <c r="AF679" s="79"/>
      <c r="AG679" s="79"/>
      <c r="AH679" s="127"/>
      <c r="AI679" s="710"/>
      <c r="AJ679" s="79"/>
      <c r="AK679" s="79"/>
    </row>
    <row r="680" spans="1:37" x14ac:dyDescent="0.25">
      <c r="A680" s="113"/>
      <c r="B680" s="86"/>
      <c r="C680" s="27"/>
      <c r="D680" s="200"/>
      <c r="E680" s="200"/>
      <c r="F680" s="186"/>
      <c r="G680" s="236">
        <f t="shared" si="661"/>
        <v>0</v>
      </c>
      <c r="H680" s="200"/>
      <c r="I680" s="200"/>
      <c r="J680" s="200"/>
      <c r="K680" s="236">
        <f t="shared" si="669"/>
        <v>0</v>
      </c>
      <c r="L680" s="200"/>
      <c r="M680" s="200"/>
      <c r="N680" s="200"/>
      <c r="O680" s="236">
        <f t="shared" si="663"/>
        <v>0</v>
      </c>
      <c r="P680" s="269"/>
      <c r="Q680" s="269"/>
      <c r="R680" s="269"/>
      <c r="S680" s="236">
        <f t="shared" si="670"/>
        <v>0</v>
      </c>
      <c r="T680" s="236">
        <f t="shared" si="665"/>
        <v>0</v>
      </c>
      <c r="U680" s="236">
        <f t="shared" si="666"/>
        <v>0</v>
      </c>
      <c r="V680" s="236">
        <f t="shared" si="667"/>
        <v>0</v>
      </c>
      <c r="W680" s="236">
        <f t="shared" si="668"/>
        <v>0</v>
      </c>
      <c r="X680" s="200"/>
      <c r="Y680" s="200"/>
      <c r="Z680" s="200"/>
      <c r="AA680" s="200"/>
      <c r="AB680" s="218"/>
      <c r="AC680" s="129"/>
      <c r="AD680" s="129"/>
      <c r="AE680" s="129"/>
      <c r="AF680" s="79"/>
      <c r="AG680" s="79"/>
      <c r="AH680" s="127"/>
      <c r="AI680" s="710"/>
      <c r="AJ680" s="129"/>
      <c r="AK680" s="129"/>
    </row>
    <row r="681" spans="1:37" x14ac:dyDescent="0.25">
      <c r="A681" s="110">
        <v>10</v>
      </c>
      <c r="B681" s="89" t="s">
        <v>29</v>
      </c>
      <c r="C681" s="25"/>
      <c r="D681" s="186"/>
      <c r="E681" s="186"/>
      <c r="F681" s="186"/>
      <c r="G681" s="236">
        <f t="shared" si="661"/>
        <v>0</v>
      </c>
      <c r="H681" s="200"/>
      <c r="I681" s="186"/>
      <c r="J681" s="186"/>
      <c r="K681" s="236">
        <f t="shared" si="669"/>
        <v>0</v>
      </c>
      <c r="L681" s="186"/>
      <c r="M681" s="186"/>
      <c r="N681" s="186"/>
      <c r="O681" s="236">
        <f t="shared" si="663"/>
        <v>0</v>
      </c>
      <c r="P681" s="186"/>
      <c r="Q681" s="186"/>
      <c r="R681" s="186"/>
      <c r="S681" s="236">
        <f t="shared" si="670"/>
        <v>0</v>
      </c>
      <c r="T681" s="236">
        <f t="shared" si="665"/>
        <v>0</v>
      </c>
      <c r="U681" s="236">
        <f t="shared" si="666"/>
        <v>0</v>
      </c>
      <c r="V681" s="236">
        <f t="shared" si="667"/>
        <v>0</v>
      </c>
      <c r="W681" s="236">
        <f t="shared" si="668"/>
        <v>0</v>
      </c>
      <c r="X681" s="186"/>
      <c r="Y681" s="186"/>
      <c r="Z681" s="186"/>
      <c r="AA681" s="186"/>
      <c r="AB681" s="217"/>
      <c r="AC681" s="79"/>
      <c r="AD681" s="79"/>
      <c r="AE681" s="79"/>
      <c r="AF681" s="79"/>
      <c r="AG681" s="79"/>
      <c r="AH681" s="127"/>
      <c r="AI681" s="710"/>
      <c r="AJ681" s="79"/>
      <c r="AK681" s="79"/>
    </row>
    <row r="682" spans="1:37" x14ac:dyDescent="0.25">
      <c r="A682" s="113"/>
      <c r="B682" s="91"/>
      <c r="C682" s="27"/>
      <c r="D682" s="186"/>
      <c r="E682" s="186"/>
      <c r="F682" s="186"/>
      <c r="G682" s="236">
        <f t="shared" si="661"/>
        <v>0</v>
      </c>
      <c r="H682" s="200"/>
      <c r="I682" s="186"/>
      <c r="J682" s="186"/>
      <c r="K682" s="236">
        <f t="shared" si="669"/>
        <v>0</v>
      </c>
      <c r="L682" s="186"/>
      <c r="M682" s="186"/>
      <c r="N682" s="186"/>
      <c r="O682" s="236">
        <f t="shared" si="663"/>
        <v>0</v>
      </c>
      <c r="P682" s="186"/>
      <c r="Q682" s="186"/>
      <c r="R682" s="186"/>
      <c r="S682" s="236">
        <f t="shared" si="670"/>
        <v>0</v>
      </c>
      <c r="T682" s="236">
        <f t="shared" si="665"/>
        <v>0</v>
      </c>
      <c r="U682" s="236">
        <f t="shared" si="666"/>
        <v>0</v>
      </c>
      <c r="V682" s="236">
        <f t="shared" si="667"/>
        <v>0</v>
      </c>
      <c r="W682" s="236">
        <f t="shared" si="668"/>
        <v>0</v>
      </c>
      <c r="X682" s="186"/>
      <c r="Y682" s="186"/>
      <c r="Z682" s="186"/>
      <c r="AA682" s="186"/>
      <c r="AB682" s="217"/>
      <c r="AC682" s="129"/>
      <c r="AD682" s="129"/>
      <c r="AE682" s="129"/>
      <c r="AF682" s="79"/>
      <c r="AG682" s="79"/>
      <c r="AH682" s="127"/>
      <c r="AI682" s="710"/>
      <c r="AJ682" s="129"/>
      <c r="AK682" s="129"/>
    </row>
    <row r="683" spans="1:37" x14ac:dyDescent="0.25">
      <c r="A683" s="112">
        <v>11</v>
      </c>
      <c r="B683" s="92" t="s">
        <v>30</v>
      </c>
      <c r="C683" s="74"/>
      <c r="D683" s="186"/>
      <c r="E683" s="186"/>
      <c r="F683" s="186"/>
      <c r="G683" s="236">
        <f t="shared" si="661"/>
        <v>0</v>
      </c>
      <c r="H683" s="207"/>
      <c r="I683" s="186"/>
      <c r="J683" s="186"/>
      <c r="K683" s="236">
        <f t="shared" si="669"/>
        <v>0</v>
      </c>
      <c r="L683" s="186"/>
      <c r="M683" s="186"/>
      <c r="N683" s="186"/>
      <c r="O683" s="236">
        <f t="shared" si="663"/>
        <v>0</v>
      </c>
      <c r="P683" s="186"/>
      <c r="Q683" s="186"/>
      <c r="R683" s="186"/>
      <c r="S683" s="236">
        <f t="shared" si="670"/>
        <v>0</v>
      </c>
      <c r="T683" s="236">
        <f t="shared" si="665"/>
        <v>0</v>
      </c>
      <c r="U683" s="236">
        <f t="shared" si="666"/>
        <v>0</v>
      </c>
      <c r="V683" s="236">
        <f t="shared" si="667"/>
        <v>0</v>
      </c>
      <c r="W683" s="236">
        <f t="shared" si="668"/>
        <v>0</v>
      </c>
      <c r="X683" s="186"/>
      <c r="Y683" s="186"/>
      <c r="Z683" s="186"/>
      <c r="AA683" s="186"/>
      <c r="AB683" s="237"/>
      <c r="AC683" s="79"/>
      <c r="AD683" s="79"/>
      <c r="AE683" s="79"/>
      <c r="AF683" s="79"/>
      <c r="AG683" s="79"/>
      <c r="AH683" s="127"/>
      <c r="AI683" s="710"/>
      <c r="AJ683" s="79"/>
      <c r="AK683" s="79"/>
    </row>
    <row r="684" spans="1:37" x14ac:dyDescent="0.25">
      <c r="A684" s="113"/>
      <c r="B684" s="86"/>
      <c r="C684" s="25"/>
      <c r="D684" s="186"/>
      <c r="E684" s="186"/>
      <c r="F684" s="186"/>
      <c r="G684" s="236">
        <f t="shared" si="661"/>
        <v>0</v>
      </c>
      <c r="H684" s="200"/>
      <c r="I684" s="186"/>
      <c r="J684" s="186"/>
      <c r="K684" s="236">
        <f t="shared" si="669"/>
        <v>0</v>
      </c>
      <c r="L684" s="186"/>
      <c r="M684" s="186"/>
      <c r="N684" s="186"/>
      <c r="O684" s="236">
        <f t="shared" si="663"/>
        <v>0</v>
      </c>
      <c r="P684" s="186"/>
      <c r="Q684" s="186"/>
      <c r="R684" s="186"/>
      <c r="S684" s="236">
        <f t="shared" si="670"/>
        <v>0</v>
      </c>
      <c r="T684" s="236">
        <f t="shared" si="665"/>
        <v>0</v>
      </c>
      <c r="U684" s="236">
        <f t="shared" si="666"/>
        <v>0</v>
      </c>
      <c r="V684" s="236">
        <f t="shared" si="667"/>
        <v>0</v>
      </c>
      <c r="W684" s="236">
        <f t="shared" si="668"/>
        <v>0</v>
      </c>
      <c r="X684" s="186"/>
      <c r="Y684" s="186"/>
      <c r="Z684" s="186"/>
      <c r="AA684" s="186"/>
      <c r="AB684" s="217"/>
      <c r="AC684" s="79"/>
      <c r="AD684" s="79"/>
      <c r="AE684" s="79"/>
      <c r="AF684" s="79"/>
      <c r="AG684" s="79"/>
      <c r="AH684" s="127"/>
      <c r="AI684" s="710"/>
      <c r="AJ684" s="79"/>
      <c r="AK684" s="79"/>
    </row>
    <row r="685" spans="1:37" x14ac:dyDescent="0.25">
      <c r="A685" s="110">
        <v>12</v>
      </c>
      <c r="B685" s="89" t="s">
        <v>31</v>
      </c>
      <c r="C685" s="25"/>
      <c r="D685" s="186"/>
      <c r="E685" s="186"/>
      <c r="F685" s="186"/>
      <c r="G685" s="236">
        <f t="shared" si="661"/>
        <v>0</v>
      </c>
      <c r="H685" s="200"/>
      <c r="I685" s="186"/>
      <c r="J685" s="186"/>
      <c r="K685" s="236">
        <f t="shared" si="669"/>
        <v>0</v>
      </c>
      <c r="L685" s="186"/>
      <c r="M685" s="186"/>
      <c r="N685" s="186"/>
      <c r="O685" s="236">
        <f t="shared" si="663"/>
        <v>0</v>
      </c>
      <c r="P685" s="186"/>
      <c r="Q685" s="186"/>
      <c r="R685" s="186"/>
      <c r="S685" s="236">
        <f t="shared" si="670"/>
        <v>0</v>
      </c>
      <c r="T685" s="236">
        <f t="shared" si="665"/>
        <v>0</v>
      </c>
      <c r="U685" s="236">
        <f t="shared" si="666"/>
        <v>0</v>
      </c>
      <c r="V685" s="236">
        <f t="shared" si="667"/>
        <v>0</v>
      </c>
      <c r="W685" s="236">
        <f t="shared" si="668"/>
        <v>0</v>
      </c>
      <c r="X685" s="186"/>
      <c r="Y685" s="186"/>
      <c r="Z685" s="186"/>
      <c r="AA685" s="186"/>
      <c r="AB685" s="217"/>
      <c r="AC685" s="79"/>
      <c r="AD685" s="79"/>
      <c r="AE685" s="79"/>
      <c r="AF685" s="79"/>
      <c r="AG685" s="79"/>
      <c r="AH685" s="127"/>
      <c r="AI685" s="710"/>
      <c r="AJ685" s="79"/>
      <c r="AK685" s="79"/>
    </row>
    <row r="686" spans="1:37" x14ac:dyDescent="0.25">
      <c r="A686" s="110"/>
      <c r="B686" s="32"/>
      <c r="C686" s="27"/>
      <c r="D686" s="186"/>
      <c r="E686" s="186"/>
      <c r="F686" s="186"/>
      <c r="G686" s="236">
        <f t="shared" si="661"/>
        <v>0</v>
      </c>
      <c r="H686" s="200"/>
      <c r="I686" s="186"/>
      <c r="J686" s="186"/>
      <c r="K686" s="236">
        <f t="shared" si="669"/>
        <v>0</v>
      </c>
      <c r="L686" s="186"/>
      <c r="M686" s="186"/>
      <c r="N686" s="186"/>
      <c r="O686" s="236">
        <f t="shared" si="663"/>
        <v>0</v>
      </c>
      <c r="P686" s="186"/>
      <c r="Q686" s="186"/>
      <c r="R686" s="186"/>
      <c r="S686" s="236">
        <f t="shared" si="670"/>
        <v>0</v>
      </c>
      <c r="T686" s="236">
        <f t="shared" si="665"/>
        <v>0</v>
      </c>
      <c r="U686" s="236">
        <f t="shared" si="666"/>
        <v>0</v>
      </c>
      <c r="V686" s="236">
        <f t="shared" si="667"/>
        <v>0</v>
      </c>
      <c r="W686" s="236">
        <f t="shared" si="668"/>
        <v>0</v>
      </c>
      <c r="X686" s="186"/>
      <c r="Y686" s="186"/>
      <c r="Z686" s="186"/>
      <c r="AA686" s="186"/>
      <c r="AB686" s="217"/>
      <c r="AC686" s="129"/>
      <c r="AD686" s="129"/>
      <c r="AE686" s="129"/>
      <c r="AF686" s="79"/>
      <c r="AG686" s="79"/>
      <c r="AH686" s="127"/>
      <c r="AI686" s="710"/>
      <c r="AJ686" s="129"/>
      <c r="AK686" s="129"/>
    </row>
    <row r="687" spans="1:37" x14ac:dyDescent="0.25">
      <c r="A687" s="111" t="s">
        <v>32</v>
      </c>
      <c r="B687" s="83" t="s">
        <v>33</v>
      </c>
      <c r="C687" s="84"/>
      <c r="D687" s="233">
        <f>D688+D690+D692+D694+D696+D698+D700+D702+D704+D706+D708+D710</f>
        <v>0</v>
      </c>
      <c r="E687" s="233">
        <f t="shared" ref="E687:AB687" si="671">E688+E690+E692+E694+E696+E698+E700+E702+E704+E706+E708+E710</f>
        <v>0</v>
      </c>
      <c r="F687" s="233">
        <f t="shared" si="671"/>
        <v>0</v>
      </c>
      <c r="G687" s="233">
        <f t="shared" si="661"/>
        <v>0</v>
      </c>
      <c r="H687" s="233">
        <f t="shared" si="671"/>
        <v>0</v>
      </c>
      <c r="I687" s="233">
        <f t="shared" si="671"/>
        <v>0</v>
      </c>
      <c r="J687" s="233">
        <f t="shared" si="671"/>
        <v>0</v>
      </c>
      <c r="K687" s="233">
        <f t="shared" si="669"/>
        <v>0</v>
      </c>
      <c r="L687" s="233">
        <f t="shared" si="671"/>
        <v>0</v>
      </c>
      <c r="M687" s="233">
        <f t="shared" si="671"/>
        <v>0</v>
      </c>
      <c r="N687" s="233">
        <f t="shared" si="671"/>
        <v>0</v>
      </c>
      <c r="O687" s="233">
        <f t="shared" si="663"/>
        <v>0</v>
      </c>
      <c r="P687" s="233">
        <f t="shared" si="671"/>
        <v>0</v>
      </c>
      <c r="Q687" s="233">
        <f t="shared" si="671"/>
        <v>0</v>
      </c>
      <c r="R687" s="233">
        <f t="shared" si="671"/>
        <v>0</v>
      </c>
      <c r="S687" s="233">
        <f t="shared" si="670"/>
        <v>0</v>
      </c>
      <c r="T687" s="233">
        <f t="shared" si="665"/>
        <v>0</v>
      </c>
      <c r="U687" s="233">
        <f t="shared" si="666"/>
        <v>0</v>
      </c>
      <c r="V687" s="233">
        <f t="shared" si="667"/>
        <v>0</v>
      </c>
      <c r="W687" s="233">
        <f t="shared" si="668"/>
        <v>0</v>
      </c>
      <c r="X687" s="233">
        <f t="shared" si="671"/>
        <v>0</v>
      </c>
      <c r="Y687" s="233">
        <f t="shared" si="671"/>
        <v>0</v>
      </c>
      <c r="Z687" s="233">
        <f t="shared" si="671"/>
        <v>0</v>
      </c>
      <c r="AA687" s="233">
        <f t="shared" si="671"/>
        <v>0</v>
      </c>
      <c r="AB687" s="233">
        <f t="shared" si="671"/>
        <v>0</v>
      </c>
      <c r="AC687" s="128"/>
      <c r="AD687" s="128"/>
      <c r="AE687" s="128"/>
      <c r="AF687" s="128"/>
      <c r="AG687" s="128"/>
      <c r="AH687" s="127"/>
      <c r="AI687" s="709"/>
      <c r="AJ687" s="128"/>
      <c r="AK687" s="128"/>
    </row>
    <row r="688" spans="1:37" x14ac:dyDescent="0.25">
      <c r="A688" s="110">
        <v>1</v>
      </c>
      <c r="B688" s="89" t="s">
        <v>20</v>
      </c>
      <c r="C688" s="27"/>
      <c r="D688" s="186"/>
      <c r="E688" s="186"/>
      <c r="F688" s="186"/>
      <c r="G688" s="236">
        <f t="shared" si="661"/>
        <v>0</v>
      </c>
      <c r="H688" s="200"/>
      <c r="I688" s="186"/>
      <c r="J688" s="186"/>
      <c r="K688" s="236">
        <f t="shared" si="669"/>
        <v>0</v>
      </c>
      <c r="L688" s="186"/>
      <c r="M688" s="186"/>
      <c r="N688" s="186"/>
      <c r="O688" s="236">
        <f t="shared" si="663"/>
        <v>0</v>
      </c>
      <c r="P688" s="186"/>
      <c r="Q688" s="186"/>
      <c r="R688" s="186"/>
      <c r="S688" s="236">
        <f t="shared" si="670"/>
        <v>0</v>
      </c>
      <c r="T688" s="236">
        <f t="shared" si="665"/>
        <v>0</v>
      </c>
      <c r="U688" s="236">
        <f t="shared" si="666"/>
        <v>0</v>
      </c>
      <c r="V688" s="236">
        <f t="shared" si="667"/>
        <v>0</v>
      </c>
      <c r="W688" s="236">
        <f t="shared" si="668"/>
        <v>0</v>
      </c>
      <c r="X688" s="186"/>
      <c r="Y688" s="186"/>
      <c r="Z688" s="186"/>
      <c r="AA688" s="186"/>
      <c r="AB688" s="217"/>
      <c r="AC688" s="79"/>
      <c r="AD688" s="79"/>
      <c r="AE688" s="79"/>
      <c r="AF688" s="79"/>
      <c r="AG688" s="79"/>
      <c r="AH688" s="127"/>
      <c r="AI688" s="710"/>
      <c r="AJ688" s="79"/>
      <c r="AK688" s="79"/>
    </row>
    <row r="689" spans="1:37" x14ac:dyDescent="0.25">
      <c r="A689" s="110"/>
      <c r="B689" s="86"/>
      <c r="C689" s="27"/>
      <c r="D689" s="186"/>
      <c r="E689" s="186"/>
      <c r="F689" s="186"/>
      <c r="G689" s="236">
        <f t="shared" si="661"/>
        <v>0</v>
      </c>
      <c r="H689" s="200"/>
      <c r="I689" s="186"/>
      <c r="J689" s="186"/>
      <c r="K689" s="236">
        <f t="shared" si="669"/>
        <v>0</v>
      </c>
      <c r="L689" s="186"/>
      <c r="M689" s="186"/>
      <c r="N689" s="186"/>
      <c r="O689" s="236">
        <f t="shared" si="663"/>
        <v>0</v>
      </c>
      <c r="P689" s="186"/>
      <c r="Q689" s="186"/>
      <c r="R689" s="186"/>
      <c r="S689" s="236">
        <f t="shared" si="670"/>
        <v>0</v>
      </c>
      <c r="T689" s="236">
        <f t="shared" si="665"/>
        <v>0</v>
      </c>
      <c r="U689" s="236">
        <f t="shared" si="666"/>
        <v>0</v>
      </c>
      <c r="V689" s="236">
        <f t="shared" si="667"/>
        <v>0</v>
      </c>
      <c r="W689" s="236">
        <f t="shared" si="668"/>
        <v>0</v>
      </c>
      <c r="X689" s="186"/>
      <c r="Y689" s="186"/>
      <c r="Z689" s="186"/>
      <c r="AA689" s="186"/>
      <c r="AB689" s="217"/>
      <c r="AC689" s="129"/>
      <c r="AD689" s="129"/>
      <c r="AE689" s="129"/>
      <c r="AF689" s="79"/>
      <c r="AG689" s="79"/>
      <c r="AH689" s="127"/>
      <c r="AI689" s="710"/>
      <c r="AJ689" s="129"/>
      <c r="AK689" s="129"/>
    </row>
    <row r="690" spans="1:37" x14ac:dyDescent="0.25">
      <c r="A690" s="110">
        <v>2</v>
      </c>
      <c r="B690" s="89" t="s">
        <v>21</v>
      </c>
      <c r="C690" s="27"/>
      <c r="D690" s="186"/>
      <c r="E690" s="186"/>
      <c r="F690" s="186"/>
      <c r="G690" s="236">
        <f t="shared" si="661"/>
        <v>0</v>
      </c>
      <c r="H690" s="200"/>
      <c r="I690" s="186"/>
      <c r="J690" s="186"/>
      <c r="K690" s="236">
        <f t="shared" si="669"/>
        <v>0</v>
      </c>
      <c r="L690" s="186"/>
      <c r="M690" s="186"/>
      <c r="N690" s="186"/>
      <c r="O690" s="236">
        <f t="shared" si="663"/>
        <v>0</v>
      </c>
      <c r="P690" s="186"/>
      <c r="Q690" s="186"/>
      <c r="R690" s="186"/>
      <c r="S690" s="236">
        <f t="shared" si="670"/>
        <v>0</v>
      </c>
      <c r="T690" s="236">
        <f t="shared" si="665"/>
        <v>0</v>
      </c>
      <c r="U690" s="236">
        <f t="shared" si="666"/>
        <v>0</v>
      </c>
      <c r="V690" s="236">
        <f t="shared" si="667"/>
        <v>0</v>
      </c>
      <c r="W690" s="236">
        <f t="shared" si="668"/>
        <v>0</v>
      </c>
      <c r="X690" s="186"/>
      <c r="Y690" s="186"/>
      <c r="Z690" s="186"/>
      <c r="AA690" s="186"/>
      <c r="AB690" s="217"/>
      <c r="AC690" s="79"/>
      <c r="AD690" s="79"/>
      <c r="AE690" s="79"/>
      <c r="AF690" s="79"/>
      <c r="AG690" s="79"/>
      <c r="AH690" s="127"/>
      <c r="AI690" s="710"/>
      <c r="AJ690" s="79"/>
      <c r="AK690" s="79"/>
    </row>
    <row r="691" spans="1:37" x14ac:dyDescent="0.25">
      <c r="A691" s="110"/>
      <c r="B691" s="86"/>
      <c r="C691" s="27"/>
      <c r="D691" s="186"/>
      <c r="E691" s="186"/>
      <c r="F691" s="186"/>
      <c r="G691" s="236">
        <f t="shared" si="661"/>
        <v>0</v>
      </c>
      <c r="H691" s="200"/>
      <c r="I691" s="186"/>
      <c r="J691" s="186"/>
      <c r="K691" s="236">
        <f t="shared" si="669"/>
        <v>0</v>
      </c>
      <c r="L691" s="186"/>
      <c r="M691" s="186"/>
      <c r="N691" s="186"/>
      <c r="O691" s="236">
        <f t="shared" si="663"/>
        <v>0</v>
      </c>
      <c r="P691" s="186"/>
      <c r="Q691" s="186"/>
      <c r="R691" s="186"/>
      <c r="S691" s="236">
        <f t="shared" si="670"/>
        <v>0</v>
      </c>
      <c r="T691" s="236">
        <f t="shared" si="665"/>
        <v>0</v>
      </c>
      <c r="U691" s="236">
        <f t="shared" si="666"/>
        <v>0</v>
      </c>
      <c r="V691" s="236">
        <f t="shared" si="667"/>
        <v>0</v>
      </c>
      <c r="W691" s="236">
        <f t="shared" si="668"/>
        <v>0</v>
      </c>
      <c r="X691" s="186"/>
      <c r="Y691" s="186"/>
      <c r="Z691" s="186"/>
      <c r="AA691" s="186"/>
      <c r="AB691" s="217"/>
      <c r="AC691" s="129"/>
      <c r="AD691" s="129"/>
      <c r="AE691" s="129"/>
      <c r="AF691" s="79"/>
      <c r="AG691" s="79"/>
      <c r="AH691" s="127"/>
      <c r="AI691" s="710"/>
      <c r="AJ691" s="129"/>
      <c r="AK691" s="129"/>
    </row>
    <row r="692" spans="1:37" x14ac:dyDescent="0.25">
      <c r="A692" s="110">
        <v>3</v>
      </c>
      <c r="B692" s="89" t="s">
        <v>22</v>
      </c>
      <c r="C692" s="27"/>
      <c r="D692" s="186"/>
      <c r="E692" s="186"/>
      <c r="F692" s="186"/>
      <c r="G692" s="236">
        <f t="shared" si="661"/>
        <v>0</v>
      </c>
      <c r="H692" s="200"/>
      <c r="I692" s="186"/>
      <c r="J692" s="186"/>
      <c r="K692" s="236">
        <f t="shared" si="669"/>
        <v>0</v>
      </c>
      <c r="L692" s="186"/>
      <c r="M692" s="186"/>
      <c r="N692" s="186"/>
      <c r="O692" s="236">
        <f t="shared" si="663"/>
        <v>0</v>
      </c>
      <c r="P692" s="186"/>
      <c r="Q692" s="186"/>
      <c r="R692" s="186"/>
      <c r="S692" s="236">
        <f t="shared" si="670"/>
        <v>0</v>
      </c>
      <c r="T692" s="236">
        <f t="shared" si="665"/>
        <v>0</v>
      </c>
      <c r="U692" s="236">
        <f t="shared" si="666"/>
        <v>0</v>
      </c>
      <c r="V692" s="236">
        <f t="shared" si="667"/>
        <v>0</v>
      </c>
      <c r="W692" s="236">
        <f t="shared" si="668"/>
        <v>0</v>
      </c>
      <c r="X692" s="186"/>
      <c r="Y692" s="186"/>
      <c r="Z692" s="186"/>
      <c r="AA692" s="186"/>
      <c r="AB692" s="217"/>
      <c r="AC692" s="79"/>
      <c r="AD692" s="79"/>
      <c r="AE692" s="79"/>
      <c r="AF692" s="79"/>
      <c r="AG692" s="79"/>
      <c r="AH692" s="127"/>
      <c r="AI692" s="710"/>
      <c r="AJ692" s="79"/>
      <c r="AK692" s="79"/>
    </row>
    <row r="693" spans="1:37" x14ac:dyDescent="0.25">
      <c r="A693" s="110"/>
      <c r="B693" s="86"/>
      <c r="C693" s="27"/>
      <c r="D693" s="186"/>
      <c r="E693" s="186"/>
      <c r="F693" s="186"/>
      <c r="G693" s="236">
        <f t="shared" si="661"/>
        <v>0</v>
      </c>
      <c r="H693" s="200"/>
      <c r="I693" s="186"/>
      <c r="J693" s="186"/>
      <c r="K693" s="236">
        <f t="shared" si="669"/>
        <v>0</v>
      </c>
      <c r="L693" s="186"/>
      <c r="M693" s="186"/>
      <c r="N693" s="186"/>
      <c r="O693" s="236">
        <f t="shared" si="663"/>
        <v>0</v>
      </c>
      <c r="P693" s="186"/>
      <c r="Q693" s="186"/>
      <c r="R693" s="186"/>
      <c r="S693" s="236">
        <f t="shared" si="670"/>
        <v>0</v>
      </c>
      <c r="T693" s="236">
        <f t="shared" si="665"/>
        <v>0</v>
      </c>
      <c r="U693" s="236">
        <f t="shared" si="666"/>
        <v>0</v>
      </c>
      <c r="V693" s="236">
        <f t="shared" si="667"/>
        <v>0</v>
      </c>
      <c r="W693" s="236">
        <f t="shared" si="668"/>
        <v>0</v>
      </c>
      <c r="X693" s="186"/>
      <c r="Y693" s="186"/>
      <c r="Z693" s="186"/>
      <c r="AA693" s="186"/>
      <c r="AB693" s="217"/>
      <c r="AC693" s="129"/>
      <c r="AD693" s="129"/>
      <c r="AE693" s="129"/>
      <c r="AF693" s="79"/>
      <c r="AG693" s="79"/>
      <c r="AH693" s="127"/>
      <c r="AI693" s="710"/>
      <c r="AJ693" s="129"/>
      <c r="AK693" s="129"/>
    </row>
    <row r="694" spans="1:37" x14ac:dyDescent="0.25">
      <c r="A694" s="110">
        <v>4</v>
      </c>
      <c r="B694" s="89" t="s">
        <v>23</v>
      </c>
      <c r="C694" s="27"/>
      <c r="D694" s="186"/>
      <c r="E694" s="186"/>
      <c r="F694" s="186"/>
      <c r="G694" s="236">
        <f t="shared" si="661"/>
        <v>0</v>
      </c>
      <c r="H694" s="200"/>
      <c r="I694" s="186"/>
      <c r="J694" s="186"/>
      <c r="K694" s="236">
        <f t="shared" si="669"/>
        <v>0</v>
      </c>
      <c r="L694" s="186"/>
      <c r="M694" s="186"/>
      <c r="N694" s="186"/>
      <c r="O694" s="236">
        <f t="shared" si="663"/>
        <v>0</v>
      </c>
      <c r="P694" s="186"/>
      <c r="Q694" s="186"/>
      <c r="R694" s="186"/>
      <c r="S694" s="236">
        <f t="shared" si="670"/>
        <v>0</v>
      </c>
      <c r="T694" s="236">
        <f t="shared" si="665"/>
        <v>0</v>
      </c>
      <c r="U694" s="236">
        <f t="shared" si="666"/>
        <v>0</v>
      </c>
      <c r="V694" s="236">
        <f t="shared" si="667"/>
        <v>0</v>
      </c>
      <c r="W694" s="236">
        <f t="shared" si="668"/>
        <v>0</v>
      </c>
      <c r="X694" s="186"/>
      <c r="Y694" s="186"/>
      <c r="Z694" s="186"/>
      <c r="AA694" s="186"/>
      <c r="AB694" s="217"/>
      <c r="AC694" s="79"/>
      <c r="AD694" s="79"/>
      <c r="AE694" s="79"/>
      <c r="AF694" s="79"/>
      <c r="AG694" s="79"/>
      <c r="AH694" s="127"/>
      <c r="AI694" s="710"/>
      <c r="AJ694" s="79"/>
      <c r="AK694" s="79"/>
    </row>
    <row r="695" spans="1:37" x14ac:dyDescent="0.25">
      <c r="A695" s="110"/>
      <c r="B695" s="86"/>
      <c r="C695" s="27"/>
      <c r="D695" s="186"/>
      <c r="E695" s="186"/>
      <c r="F695" s="186"/>
      <c r="G695" s="236">
        <f t="shared" si="661"/>
        <v>0</v>
      </c>
      <c r="H695" s="200"/>
      <c r="I695" s="186"/>
      <c r="J695" s="186"/>
      <c r="K695" s="236">
        <f t="shared" si="669"/>
        <v>0</v>
      </c>
      <c r="L695" s="186"/>
      <c r="M695" s="186"/>
      <c r="N695" s="186"/>
      <c r="O695" s="236">
        <f t="shared" si="663"/>
        <v>0</v>
      </c>
      <c r="P695" s="186"/>
      <c r="Q695" s="186"/>
      <c r="R695" s="186"/>
      <c r="S695" s="236">
        <f t="shared" si="670"/>
        <v>0</v>
      </c>
      <c r="T695" s="236">
        <f t="shared" si="665"/>
        <v>0</v>
      </c>
      <c r="U695" s="236">
        <f t="shared" si="666"/>
        <v>0</v>
      </c>
      <c r="V695" s="236">
        <f t="shared" si="667"/>
        <v>0</v>
      </c>
      <c r="W695" s="236">
        <f t="shared" si="668"/>
        <v>0</v>
      </c>
      <c r="X695" s="186"/>
      <c r="Y695" s="186"/>
      <c r="Z695" s="186"/>
      <c r="AA695" s="186"/>
      <c r="AB695" s="217"/>
      <c r="AC695" s="129"/>
      <c r="AD695" s="129"/>
      <c r="AE695" s="129"/>
      <c r="AF695" s="79"/>
      <c r="AG695" s="79"/>
      <c r="AH695" s="127"/>
      <c r="AI695" s="710"/>
      <c r="AJ695" s="129"/>
      <c r="AK695" s="129"/>
    </row>
    <row r="696" spans="1:37" x14ac:dyDescent="0.25">
      <c r="A696" s="110">
        <v>5</v>
      </c>
      <c r="B696" s="89" t="s">
        <v>24</v>
      </c>
      <c r="C696" s="27"/>
      <c r="D696" s="186"/>
      <c r="E696" s="186"/>
      <c r="F696" s="186"/>
      <c r="G696" s="236">
        <f t="shared" si="661"/>
        <v>0</v>
      </c>
      <c r="H696" s="200"/>
      <c r="I696" s="186"/>
      <c r="J696" s="186"/>
      <c r="K696" s="236">
        <f t="shared" si="669"/>
        <v>0</v>
      </c>
      <c r="L696" s="186"/>
      <c r="M696" s="186"/>
      <c r="N696" s="186"/>
      <c r="O696" s="236">
        <f t="shared" si="663"/>
        <v>0</v>
      </c>
      <c r="P696" s="186"/>
      <c r="Q696" s="186"/>
      <c r="R696" s="186"/>
      <c r="S696" s="236">
        <f t="shared" si="670"/>
        <v>0</v>
      </c>
      <c r="T696" s="236">
        <f t="shared" si="665"/>
        <v>0</v>
      </c>
      <c r="U696" s="236">
        <f t="shared" si="666"/>
        <v>0</v>
      </c>
      <c r="V696" s="236">
        <f t="shared" si="667"/>
        <v>0</v>
      </c>
      <c r="W696" s="236">
        <f t="shared" si="668"/>
        <v>0</v>
      </c>
      <c r="X696" s="186"/>
      <c r="Y696" s="186"/>
      <c r="Z696" s="186"/>
      <c r="AA696" s="186"/>
      <c r="AB696" s="217"/>
      <c r="AC696" s="79"/>
      <c r="AD696" s="79"/>
      <c r="AE696" s="79"/>
      <c r="AF696" s="79"/>
      <c r="AG696" s="79"/>
      <c r="AH696" s="127"/>
      <c r="AI696" s="710"/>
      <c r="AJ696" s="79"/>
      <c r="AK696" s="79"/>
    </row>
    <row r="697" spans="1:37" x14ac:dyDescent="0.25">
      <c r="A697" s="110"/>
      <c r="B697" s="89"/>
      <c r="C697" s="27"/>
      <c r="D697" s="186"/>
      <c r="E697" s="186"/>
      <c r="F697" s="186"/>
      <c r="G697" s="236">
        <f t="shared" si="661"/>
        <v>0</v>
      </c>
      <c r="H697" s="200"/>
      <c r="I697" s="186"/>
      <c r="J697" s="186"/>
      <c r="K697" s="236">
        <f t="shared" si="669"/>
        <v>0</v>
      </c>
      <c r="L697" s="186"/>
      <c r="M697" s="186"/>
      <c r="N697" s="186"/>
      <c r="O697" s="236">
        <f t="shared" si="663"/>
        <v>0</v>
      </c>
      <c r="P697" s="186"/>
      <c r="Q697" s="186"/>
      <c r="R697" s="186"/>
      <c r="S697" s="236">
        <f t="shared" si="670"/>
        <v>0</v>
      </c>
      <c r="T697" s="236">
        <f t="shared" si="665"/>
        <v>0</v>
      </c>
      <c r="U697" s="236">
        <f t="shared" si="666"/>
        <v>0</v>
      </c>
      <c r="V697" s="236">
        <f t="shared" si="667"/>
        <v>0</v>
      </c>
      <c r="W697" s="236">
        <f t="shared" si="668"/>
        <v>0</v>
      </c>
      <c r="X697" s="186"/>
      <c r="Y697" s="186"/>
      <c r="Z697" s="186"/>
      <c r="AA697" s="186"/>
      <c r="AB697" s="217"/>
      <c r="AC697" s="129"/>
      <c r="AD697" s="129"/>
      <c r="AE697" s="129"/>
      <c r="AF697" s="79"/>
      <c r="AG697" s="79"/>
      <c r="AH697" s="127"/>
      <c r="AI697" s="710"/>
      <c r="AJ697" s="129"/>
      <c r="AK697" s="129"/>
    </row>
    <row r="698" spans="1:37" x14ac:dyDescent="0.25">
      <c r="A698" s="110">
        <v>6</v>
      </c>
      <c r="B698" s="89" t="s">
        <v>25</v>
      </c>
      <c r="C698" s="27"/>
      <c r="D698" s="186"/>
      <c r="E698" s="186"/>
      <c r="F698" s="186"/>
      <c r="G698" s="236">
        <f t="shared" si="661"/>
        <v>0</v>
      </c>
      <c r="H698" s="200"/>
      <c r="I698" s="186"/>
      <c r="J698" s="186"/>
      <c r="K698" s="236">
        <f t="shared" si="669"/>
        <v>0</v>
      </c>
      <c r="L698" s="186"/>
      <c r="M698" s="186"/>
      <c r="N698" s="186"/>
      <c r="O698" s="236">
        <f t="shared" si="663"/>
        <v>0</v>
      </c>
      <c r="P698" s="186"/>
      <c r="Q698" s="186"/>
      <c r="R698" s="186"/>
      <c r="S698" s="236">
        <f t="shared" si="670"/>
        <v>0</v>
      </c>
      <c r="T698" s="236">
        <f t="shared" si="665"/>
        <v>0</v>
      </c>
      <c r="U698" s="236">
        <f t="shared" si="666"/>
        <v>0</v>
      </c>
      <c r="V698" s="236">
        <f t="shared" si="667"/>
        <v>0</v>
      </c>
      <c r="W698" s="236">
        <f t="shared" si="668"/>
        <v>0</v>
      </c>
      <c r="X698" s="186"/>
      <c r="Y698" s="186"/>
      <c r="Z698" s="186"/>
      <c r="AA698" s="186"/>
      <c r="AB698" s="217"/>
      <c r="AC698" s="79"/>
      <c r="AD698" s="79"/>
      <c r="AE698" s="79"/>
      <c r="AF698" s="79"/>
      <c r="AG698" s="79"/>
      <c r="AH698" s="127"/>
      <c r="AI698" s="710"/>
      <c r="AJ698" s="79"/>
      <c r="AK698" s="79"/>
    </row>
    <row r="699" spans="1:37" x14ac:dyDescent="0.25">
      <c r="A699" s="110"/>
      <c r="B699" s="89"/>
      <c r="C699" s="27"/>
      <c r="D699" s="186"/>
      <c r="E699" s="186"/>
      <c r="F699" s="186"/>
      <c r="G699" s="236">
        <f t="shared" si="661"/>
        <v>0</v>
      </c>
      <c r="H699" s="200"/>
      <c r="I699" s="186"/>
      <c r="J699" s="186"/>
      <c r="K699" s="236">
        <f t="shared" si="669"/>
        <v>0</v>
      </c>
      <c r="L699" s="186"/>
      <c r="M699" s="186"/>
      <c r="N699" s="186"/>
      <c r="O699" s="236">
        <f t="shared" si="663"/>
        <v>0</v>
      </c>
      <c r="P699" s="186"/>
      <c r="Q699" s="186"/>
      <c r="R699" s="186"/>
      <c r="S699" s="236">
        <f t="shared" si="670"/>
        <v>0</v>
      </c>
      <c r="T699" s="236">
        <f t="shared" si="665"/>
        <v>0</v>
      </c>
      <c r="U699" s="236">
        <f t="shared" si="666"/>
        <v>0</v>
      </c>
      <c r="V699" s="236">
        <f t="shared" si="667"/>
        <v>0</v>
      </c>
      <c r="W699" s="236">
        <f t="shared" si="668"/>
        <v>0</v>
      </c>
      <c r="X699" s="186"/>
      <c r="Y699" s="186"/>
      <c r="Z699" s="186"/>
      <c r="AA699" s="186"/>
      <c r="AB699" s="217"/>
      <c r="AC699" s="129"/>
      <c r="AD699" s="129"/>
      <c r="AE699" s="129"/>
      <c r="AF699" s="79"/>
      <c r="AG699" s="79"/>
      <c r="AH699" s="127"/>
      <c r="AI699" s="710"/>
      <c r="AJ699" s="129"/>
      <c r="AK699" s="129"/>
    </row>
    <row r="700" spans="1:37" x14ac:dyDescent="0.25">
      <c r="A700" s="110">
        <v>7</v>
      </c>
      <c r="B700" s="89" t="s">
        <v>26</v>
      </c>
      <c r="C700" s="27"/>
      <c r="D700" s="186"/>
      <c r="E700" s="186"/>
      <c r="F700" s="186"/>
      <c r="G700" s="236">
        <f t="shared" si="661"/>
        <v>0</v>
      </c>
      <c r="H700" s="200"/>
      <c r="I700" s="186"/>
      <c r="J700" s="186"/>
      <c r="K700" s="236">
        <f t="shared" si="669"/>
        <v>0</v>
      </c>
      <c r="L700" s="186"/>
      <c r="M700" s="186"/>
      <c r="N700" s="186"/>
      <c r="O700" s="236">
        <f t="shared" si="663"/>
        <v>0</v>
      </c>
      <c r="P700" s="186"/>
      <c r="Q700" s="186"/>
      <c r="R700" s="186"/>
      <c r="S700" s="236">
        <f t="shared" si="670"/>
        <v>0</v>
      </c>
      <c r="T700" s="236">
        <f t="shared" si="665"/>
        <v>0</v>
      </c>
      <c r="U700" s="236">
        <f t="shared" si="666"/>
        <v>0</v>
      </c>
      <c r="V700" s="236">
        <f t="shared" si="667"/>
        <v>0</v>
      </c>
      <c r="W700" s="236">
        <f t="shared" si="668"/>
        <v>0</v>
      </c>
      <c r="X700" s="186"/>
      <c r="Y700" s="186"/>
      <c r="Z700" s="186"/>
      <c r="AA700" s="186"/>
      <c r="AB700" s="217"/>
      <c r="AC700" s="79"/>
      <c r="AD700" s="79"/>
      <c r="AE700" s="79"/>
      <c r="AF700" s="79"/>
      <c r="AG700" s="79"/>
      <c r="AH700" s="127"/>
      <c r="AI700" s="710"/>
      <c r="AJ700" s="79"/>
      <c r="AK700" s="79"/>
    </row>
    <row r="701" spans="1:37" x14ac:dyDescent="0.25">
      <c r="A701" s="110"/>
      <c r="B701" s="89"/>
      <c r="C701" s="27"/>
      <c r="D701" s="186"/>
      <c r="E701" s="186"/>
      <c r="F701" s="186"/>
      <c r="G701" s="236">
        <f t="shared" si="661"/>
        <v>0</v>
      </c>
      <c r="H701" s="200"/>
      <c r="I701" s="186"/>
      <c r="J701" s="186"/>
      <c r="K701" s="236">
        <f t="shared" si="669"/>
        <v>0</v>
      </c>
      <c r="L701" s="186"/>
      <c r="M701" s="186"/>
      <c r="N701" s="186"/>
      <c r="O701" s="236">
        <f t="shared" si="663"/>
        <v>0</v>
      </c>
      <c r="P701" s="186"/>
      <c r="Q701" s="186"/>
      <c r="R701" s="186"/>
      <c r="S701" s="236">
        <f t="shared" si="670"/>
        <v>0</v>
      </c>
      <c r="T701" s="236">
        <f t="shared" si="665"/>
        <v>0</v>
      </c>
      <c r="U701" s="236">
        <f t="shared" si="666"/>
        <v>0</v>
      </c>
      <c r="V701" s="236">
        <f t="shared" si="667"/>
        <v>0</v>
      </c>
      <c r="W701" s="236">
        <f t="shared" si="668"/>
        <v>0</v>
      </c>
      <c r="X701" s="186"/>
      <c r="Y701" s="186"/>
      <c r="Z701" s="186"/>
      <c r="AA701" s="186"/>
      <c r="AB701" s="217"/>
      <c r="AC701" s="129"/>
      <c r="AD701" s="129"/>
      <c r="AE701" s="129"/>
      <c r="AF701" s="79"/>
      <c r="AG701" s="79"/>
      <c r="AH701" s="127"/>
      <c r="AI701" s="710"/>
      <c r="AJ701" s="129"/>
      <c r="AK701" s="129"/>
    </row>
    <row r="702" spans="1:37" x14ac:dyDescent="0.25">
      <c r="A702" s="110">
        <v>8</v>
      </c>
      <c r="B702" s="89" t="s">
        <v>27</v>
      </c>
      <c r="C702" s="27"/>
      <c r="D702" s="186"/>
      <c r="E702" s="186"/>
      <c r="F702" s="186"/>
      <c r="G702" s="236">
        <f t="shared" si="661"/>
        <v>0</v>
      </c>
      <c r="H702" s="200"/>
      <c r="I702" s="186"/>
      <c r="J702" s="186"/>
      <c r="K702" s="236">
        <f t="shared" si="669"/>
        <v>0</v>
      </c>
      <c r="L702" s="186"/>
      <c r="M702" s="186"/>
      <c r="N702" s="186"/>
      <c r="O702" s="236">
        <f t="shared" si="663"/>
        <v>0</v>
      </c>
      <c r="P702" s="186"/>
      <c r="Q702" s="186"/>
      <c r="R702" s="186"/>
      <c r="S702" s="236">
        <f t="shared" si="670"/>
        <v>0</v>
      </c>
      <c r="T702" s="236">
        <f t="shared" si="665"/>
        <v>0</v>
      </c>
      <c r="U702" s="236">
        <f t="shared" si="666"/>
        <v>0</v>
      </c>
      <c r="V702" s="236">
        <f t="shared" si="667"/>
        <v>0</v>
      </c>
      <c r="W702" s="236">
        <f t="shared" si="668"/>
        <v>0</v>
      </c>
      <c r="X702" s="186"/>
      <c r="Y702" s="186"/>
      <c r="Z702" s="186"/>
      <c r="AA702" s="186"/>
      <c r="AB702" s="217"/>
      <c r="AC702" s="79"/>
      <c r="AD702" s="79"/>
      <c r="AE702" s="79"/>
      <c r="AF702" s="79"/>
      <c r="AG702" s="79"/>
      <c r="AH702" s="127"/>
      <c r="AI702" s="710"/>
      <c r="AJ702" s="79"/>
      <c r="AK702" s="79"/>
    </row>
    <row r="703" spans="1:37" x14ac:dyDescent="0.25">
      <c r="A703" s="113"/>
      <c r="B703" s="86"/>
      <c r="C703" s="27"/>
      <c r="D703" s="186"/>
      <c r="E703" s="186"/>
      <c r="F703" s="186"/>
      <c r="G703" s="236">
        <f t="shared" si="661"/>
        <v>0</v>
      </c>
      <c r="H703" s="200"/>
      <c r="I703" s="186"/>
      <c r="J703" s="186"/>
      <c r="K703" s="236">
        <f t="shared" si="669"/>
        <v>0</v>
      </c>
      <c r="L703" s="186"/>
      <c r="M703" s="186"/>
      <c r="N703" s="186"/>
      <c r="O703" s="236">
        <f t="shared" si="663"/>
        <v>0</v>
      </c>
      <c r="P703" s="186"/>
      <c r="Q703" s="186"/>
      <c r="R703" s="186"/>
      <c r="S703" s="236">
        <f t="shared" si="670"/>
        <v>0</v>
      </c>
      <c r="T703" s="236">
        <f t="shared" si="665"/>
        <v>0</v>
      </c>
      <c r="U703" s="236">
        <f t="shared" si="666"/>
        <v>0</v>
      </c>
      <c r="V703" s="236">
        <f t="shared" si="667"/>
        <v>0</v>
      </c>
      <c r="W703" s="236">
        <f t="shared" si="668"/>
        <v>0</v>
      </c>
      <c r="X703" s="186"/>
      <c r="Y703" s="186"/>
      <c r="Z703" s="186"/>
      <c r="AA703" s="186"/>
      <c r="AB703" s="217"/>
      <c r="AC703" s="129"/>
      <c r="AD703" s="129"/>
      <c r="AE703" s="129"/>
      <c r="AF703" s="79"/>
      <c r="AG703" s="79"/>
      <c r="AH703" s="127"/>
      <c r="AI703" s="710"/>
      <c r="AJ703" s="129"/>
      <c r="AK703" s="129"/>
    </row>
    <row r="704" spans="1:37" x14ac:dyDescent="0.25">
      <c r="A704" s="110">
        <v>9</v>
      </c>
      <c r="B704" s="89" t="s">
        <v>28</v>
      </c>
      <c r="C704" s="27"/>
      <c r="D704" s="186"/>
      <c r="E704" s="186"/>
      <c r="F704" s="186"/>
      <c r="G704" s="236">
        <f t="shared" si="661"/>
        <v>0</v>
      </c>
      <c r="H704" s="200"/>
      <c r="I704" s="186"/>
      <c r="J704" s="186"/>
      <c r="K704" s="236">
        <f t="shared" si="669"/>
        <v>0</v>
      </c>
      <c r="L704" s="186"/>
      <c r="M704" s="186"/>
      <c r="N704" s="186"/>
      <c r="O704" s="236">
        <f t="shared" si="663"/>
        <v>0</v>
      </c>
      <c r="P704" s="186"/>
      <c r="Q704" s="186"/>
      <c r="R704" s="186"/>
      <c r="S704" s="236">
        <f t="shared" si="670"/>
        <v>0</v>
      </c>
      <c r="T704" s="236">
        <f t="shared" si="665"/>
        <v>0</v>
      </c>
      <c r="U704" s="236">
        <f t="shared" si="666"/>
        <v>0</v>
      </c>
      <c r="V704" s="236">
        <f t="shared" si="667"/>
        <v>0</v>
      </c>
      <c r="W704" s="236">
        <f t="shared" si="668"/>
        <v>0</v>
      </c>
      <c r="X704" s="186"/>
      <c r="Y704" s="186"/>
      <c r="Z704" s="186"/>
      <c r="AA704" s="186"/>
      <c r="AB704" s="217"/>
      <c r="AC704" s="79"/>
      <c r="AD704" s="79"/>
      <c r="AE704" s="79"/>
      <c r="AF704" s="79"/>
      <c r="AG704" s="79"/>
      <c r="AH704" s="127"/>
      <c r="AI704" s="710"/>
      <c r="AJ704" s="79"/>
      <c r="AK704" s="79"/>
    </row>
    <row r="705" spans="1:39" x14ac:dyDescent="0.25">
      <c r="A705" s="113"/>
      <c r="B705" s="86"/>
      <c r="C705" s="27"/>
      <c r="D705" s="186"/>
      <c r="E705" s="186"/>
      <c r="F705" s="186"/>
      <c r="G705" s="236">
        <f t="shared" si="661"/>
        <v>0</v>
      </c>
      <c r="H705" s="200"/>
      <c r="I705" s="186"/>
      <c r="J705" s="186"/>
      <c r="K705" s="236">
        <f t="shared" si="669"/>
        <v>0</v>
      </c>
      <c r="L705" s="186"/>
      <c r="M705" s="186"/>
      <c r="N705" s="186"/>
      <c r="O705" s="236">
        <f t="shared" si="663"/>
        <v>0</v>
      </c>
      <c r="P705" s="186"/>
      <c r="Q705" s="186"/>
      <c r="R705" s="186"/>
      <c r="S705" s="236">
        <f t="shared" si="670"/>
        <v>0</v>
      </c>
      <c r="T705" s="236">
        <f t="shared" si="665"/>
        <v>0</v>
      </c>
      <c r="U705" s="236">
        <f t="shared" si="666"/>
        <v>0</v>
      </c>
      <c r="V705" s="236">
        <f t="shared" si="667"/>
        <v>0</v>
      </c>
      <c r="W705" s="236">
        <f t="shared" si="668"/>
        <v>0</v>
      </c>
      <c r="X705" s="186"/>
      <c r="Y705" s="186"/>
      <c r="Z705" s="186"/>
      <c r="AA705" s="186"/>
      <c r="AB705" s="217"/>
      <c r="AC705" s="129"/>
      <c r="AD705" s="129"/>
      <c r="AE705" s="129"/>
      <c r="AF705" s="79"/>
      <c r="AG705" s="79"/>
      <c r="AH705" s="127"/>
      <c r="AI705" s="710"/>
      <c r="AJ705" s="129"/>
      <c r="AK705" s="129"/>
    </row>
    <row r="706" spans="1:39" x14ac:dyDescent="0.25">
      <c r="A706" s="110">
        <v>10</v>
      </c>
      <c r="B706" s="89" t="s">
        <v>29</v>
      </c>
      <c r="C706" s="25"/>
      <c r="D706" s="186"/>
      <c r="E706" s="186"/>
      <c r="F706" s="186"/>
      <c r="G706" s="236">
        <f t="shared" si="661"/>
        <v>0</v>
      </c>
      <c r="H706" s="200"/>
      <c r="I706" s="186"/>
      <c r="J706" s="186"/>
      <c r="K706" s="236">
        <f t="shared" si="669"/>
        <v>0</v>
      </c>
      <c r="L706" s="186"/>
      <c r="M706" s="186"/>
      <c r="N706" s="186"/>
      <c r="O706" s="236">
        <f t="shared" si="663"/>
        <v>0</v>
      </c>
      <c r="P706" s="186"/>
      <c r="Q706" s="186"/>
      <c r="R706" s="186"/>
      <c r="S706" s="236">
        <f t="shared" si="670"/>
        <v>0</v>
      </c>
      <c r="T706" s="236">
        <f t="shared" si="665"/>
        <v>0</v>
      </c>
      <c r="U706" s="236">
        <f t="shared" si="666"/>
        <v>0</v>
      </c>
      <c r="V706" s="236">
        <f t="shared" si="667"/>
        <v>0</v>
      </c>
      <c r="W706" s="236">
        <f t="shared" si="668"/>
        <v>0</v>
      </c>
      <c r="X706" s="186"/>
      <c r="Y706" s="186"/>
      <c r="Z706" s="186"/>
      <c r="AA706" s="186"/>
      <c r="AB706" s="217"/>
      <c r="AC706" s="79"/>
      <c r="AD706" s="79"/>
      <c r="AE706" s="79"/>
      <c r="AF706" s="79"/>
      <c r="AG706" s="79"/>
      <c r="AH706" s="127"/>
      <c r="AI706" s="710"/>
      <c r="AJ706" s="79"/>
      <c r="AK706" s="79"/>
    </row>
    <row r="707" spans="1:39" x14ac:dyDescent="0.25">
      <c r="A707" s="113"/>
      <c r="B707" s="86"/>
      <c r="C707" s="27"/>
      <c r="D707" s="186"/>
      <c r="E707" s="186"/>
      <c r="F707" s="186"/>
      <c r="G707" s="236">
        <f t="shared" si="661"/>
        <v>0</v>
      </c>
      <c r="H707" s="200"/>
      <c r="I707" s="186"/>
      <c r="J707" s="186"/>
      <c r="K707" s="236">
        <f t="shared" si="669"/>
        <v>0</v>
      </c>
      <c r="L707" s="186"/>
      <c r="M707" s="186"/>
      <c r="N707" s="186"/>
      <c r="O707" s="236">
        <f t="shared" si="663"/>
        <v>0</v>
      </c>
      <c r="P707" s="186"/>
      <c r="Q707" s="186"/>
      <c r="R707" s="186"/>
      <c r="S707" s="236">
        <f t="shared" si="670"/>
        <v>0</v>
      </c>
      <c r="T707" s="236">
        <f t="shared" si="665"/>
        <v>0</v>
      </c>
      <c r="U707" s="236">
        <f t="shared" si="666"/>
        <v>0</v>
      </c>
      <c r="V707" s="236">
        <f t="shared" si="667"/>
        <v>0</v>
      </c>
      <c r="W707" s="236">
        <f t="shared" si="668"/>
        <v>0</v>
      </c>
      <c r="X707" s="186"/>
      <c r="Y707" s="186"/>
      <c r="Z707" s="186"/>
      <c r="AA707" s="186"/>
      <c r="AB707" s="217"/>
      <c r="AC707" s="129"/>
      <c r="AD707" s="129"/>
      <c r="AE707" s="129"/>
      <c r="AF707" s="79"/>
      <c r="AG707" s="79"/>
      <c r="AH707" s="127"/>
      <c r="AI707" s="710"/>
      <c r="AJ707" s="129"/>
      <c r="AK707" s="129"/>
    </row>
    <row r="708" spans="1:39" x14ac:dyDescent="0.25">
      <c r="A708" s="110">
        <v>11</v>
      </c>
      <c r="B708" s="89" t="s">
        <v>30</v>
      </c>
      <c r="C708" s="31"/>
      <c r="D708" s="148"/>
      <c r="E708" s="148"/>
      <c r="F708" s="148"/>
      <c r="G708" s="236">
        <f t="shared" si="661"/>
        <v>0</v>
      </c>
      <c r="H708" s="212"/>
      <c r="I708" s="148"/>
      <c r="J708" s="148"/>
      <c r="K708" s="236">
        <f t="shared" si="669"/>
        <v>0</v>
      </c>
      <c r="L708" s="148"/>
      <c r="M708" s="148"/>
      <c r="N708" s="148"/>
      <c r="O708" s="236">
        <f t="shared" si="663"/>
        <v>0</v>
      </c>
      <c r="P708" s="148"/>
      <c r="Q708" s="148"/>
      <c r="R708" s="148"/>
      <c r="S708" s="236">
        <f t="shared" si="670"/>
        <v>0</v>
      </c>
      <c r="T708" s="236">
        <f t="shared" si="665"/>
        <v>0</v>
      </c>
      <c r="U708" s="236">
        <f t="shared" si="666"/>
        <v>0</v>
      </c>
      <c r="V708" s="236">
        <f t="shared" si="667"/>
        <v>0</v>
      </c>
      <c r="W708" s="236">
        <f t="shared" si="668"/>
        <v>0</v>
      </c>
      <c r="X708" s="148"/>
      <c r="Y708" s="148"/>
      <c r="Z708" s="148"/>
      <c r="AA708" s="148"/>
      <c r="AB708" s="226"/>
      <c r="AC708" s="79"/>
      <c r="AD708" s="79"/>
      <c r="AE708" s="79"/>
      <c r="AF708" s="79"/>
      <c r="AG708" s="79"/>
      <c r="AH708" s="127"/>
      <c r="AI708" s="710"/>
      <c r="AJ708" s="79"/>
      <c r="AK708" s="79"/>
    </row>
    <row r="709" spans="1:39" x14ac:dyDescent="0.25">
      <c r="A709" s="113"/>
      <c r="B709" s="93"/>
      <c r="C709" s="94"/>
      <c r="D709" s="200"/>
      <c r="E709" s="200"/>
      <c r="F709" s="186"/>
      <c r="G709" s="236">
        <f t="shared" si="661"/>
        <v>0</v>
      </c>
      <c r="H709" s="200"/>
      <c r="I709" s="200"/>
      <c r="J709" s="200"/>
      <c r="K709" s="236">
        <f t="shared" si="669"/>
        <v>0</v>
      </c>
      <c r="L709" s="200"/>
      <c r="M709" s="200"/>
      <c r="N709" s="200"/>
      <c r="O709" s="236">
        <f t="shared" si="663"/>
        <v>0</v>
      </c>
      <c r="P709" s="269"/>
      <c r="Q709" s="269"/>
      <c r="R709" s="269"/>
      <c r="S709" s="236">
        <f t="shared" si="670"/>
        <v>0</v>
      </c>
      <c r="T709" s="236">
        <f t="shared" si="665"/>
        <v>0</v>
      </c>
      <c r="U709" s="236">
        <f t="shared" si="666"/>
        <v>0</v>
      </c>
      <c r="V709" s="236">
        <f t="shared" si="667"/>
        <v>0</v>
      </c>
      <c r="W709" s="236">
        <f t="shared" si="668"/>
        <v>0</v>
      </c>
      <c r="X709" s="200"/>
      <c r="Y709" s="200"/>
      <c r="Z709" s="200"/>
      <c r="AA709" s="200"/>
      <c r="AB709" s="218"/>
      <c r="AC709" s="129"/>
      <c r="AD709" s="129"/>
      <c r="AE709" s="129"/>
      <c r="AF709" s="79"/>
      <c r="AG709" s="79"/>
      <c r="AH709" s="127"/>
      <c r="AI709" s="710"/>
      <c r="AJ709" s="129"/>
      <c r="AK709" s="129"/>
    </row>
    <row r="710" spans="1:39" x14ac:dyDescent="0.25">
      <c r="A710" s="110">
        <v>12</v>
      </c>
      <c r="B710" s="89" t="s">
        <v>31</v>
      </c>
      <c r="C710" s="27"/>
      <c r="D710" s="186"/>
      <c r="E710" s="186"/>
      <c r="F710" s="186"/>
      <c r="G710" s="236">
        <f t="shared" si="661"/>
        <v>0</v>
      </c>
      <c r="H710" s="200"/>
      <c r="I710" s="186"/>
      <c r="J710" s="186"/>
      <c r="K710" s="236">
        <f t="shared" si="669"/>
        <v>0</v>
      </c>
      <c r="L710" s="186"/>
      <c r="M710" s="186"/>
      <c r="N710" s="186"/>
      <c r="O710" s="236">
        <f t="shared" si="663"/>
        <v>0</v>
      </c>
      <c r="P710" s="186"/>
      <c r="Q710" s="186"/>
      <c r="R710" s="186"/>
      <c r="S710" s="236">
        <f t="shared" si="670"/>
        <v>0</v>
      </c>
      <c r="T710" s="236">
        <f t="shared" si="665"/>
        <v>0</v>
      </c>
      <c r="U710" s="236">
        <f t="shared" si="666"/>
        <v>0</v>
      </c>
      <c r="V710" s="236">
        <f t="shared" si="667"/>
        <v>0</v>
      </c>
      <c r="W710" s="236">
        <f t="shared" si="668"/>
        <v>0</v>
      </c>
      <c r="X710" s="186"/>
      <c r="Y710" s="186"/>
      <c r="Z710" s="186"/>
      <c r="AA710" s="186"/>
      <c r="AB710" s="217"/>
      <c r="AC710" s="79"/>
      <c r="AD710" s="79"/>
      <c r="AE710" s="79"/>
      <c r="AF710" s="79"/>
      <c r="AG710" s="79"/>
      <c r="AH710" s="127"/>
      <c r="AI710" s="710"/>
      <c r="AJ710" s="79"/>
      <c r="AK710" s="79"/>
    </row>
    <row r="711" spans="1:39" x14ac:dyDescent="0.25">
      <c r="A711" s="110"/>
      <c r="B711" s="32"/>
      <c r="C711" s="27"/>
      <c r="D711" s="186"/>
      <c r="E711" s="186"/>
      <c r="F711" s="186"/>
      <c r="G711" s="236">
        <f t="shared" si="661"/>
        <v>0</v>
      </c>
      <c r="H711" s="200"/>
      <c r="I711" s="186"/>
      <c r="J711" s="186"/>
      <c r="K711" s="236">
        <f t="shared" si="669"/>
        <v>0</v>
      </c>
      <c r="L711" s="186"/>
      <c r="M711" s="186"/>
      <c r="N711" s="186"/>
      <c r="O711" s="236">
        <f t="shared" si="663"/>
        <v>0</v>
      </c>
      <c r="P711" s="186"/>
      <c r="Q711" s="186"/>
      <c r="R711" s="186"/>
      <c r="S711" s="236">
        <f t="shared" si="670"/>
        <v>0</v>
      </c>
      <c r="T711" s="236">
        <f t="shared" si="665"/>
        <v>0</v>
      </c>
      <c r="U711" s="236">
        <f t="shared" si="666"/>
        <v>0</v>
      </c>
      <c r="V711" s="236">
        <f t="shared" si="667"/>
        <v>0</v>
      </c>
      <c r="W711" s="236">
        <f t="shared" si="668"/>
        <v>0</v>
      </c>
      <c r="X711" s="186"/>
      <c r="Y711" s="186"/>
      <c r="Z711" s="186"/>
      <c r="AA711" s="186"/>
      <c r="AB711" s="217"/>
      <c r="AC711" s="129"/>
      <c r="AD711" s="129"/>
      <c r="AE711" s="129"/>
      <c r="AF711" s="79"/>
      <c r="AG711" s="79"/>
      <c r="AH711" s="127"/>
      <c r="AI711" s="710"/>
      <c r="AJ711" s="129"/>
      <c r="AK711" s="129"/>
    </row>
    <row r="712" spans="1:39" s="661" customFormat="1" x14ac:dyDescent="0.25">
      <c r="A712" s="877">
        <v>2</v>
      </c>
      <c r="B712" s="522" t="s">
        <v>34</v>
      </c>
      <c r="C712" s="523"/>
      <c r="D712" s="521">
        <f>D713+D738</f>
        <v>0</v>
      </c>
      <c r="E712" s="521">
        <f t="shared" ref="E712:F712" si="672">E713+E738</f>
        <v>0</v>
      </c>
      <c r="F712" s="521">
        <f t="shared" si="672"/>
        <v>0</v>
      </c>
      <c r="G712" s="521">
        <f t="shared" si="661"/>
        <v>0</v>
      </c>
      <c r="H712" s="521">
        <f t="shared" ref="H712:AB712" si="673">H713+H738</f>
        <v>0</v>
      </c>
      <c r="I712" s="521">
        <f t="shared" si="673"/>
        <v>0</v>
      </c>
      <c r="J712" s="521">
        <f t="shared" si="673"/>
        <v>0</v>
      </c>
      <c r="K712" s="521">
        <f t="shared" si="669"/>
        <v>0</v>
      </c>
      <c r="L712" s="521">
        <f t="shared" si="673"/>
        <v>0</v>
      </c>
      <c r="M712" s="521">
        <f t="shared" si="673"/>
        <v>0</v>
      </c>
      <c r="N712" s="521">
        <f t="shared" si="673"/>
        <v>0</v>
      </c>
      <c r="O712" s="521">
        <f t="shared" si="663"/>
        <v>0</v>
      </c>
      <c r="P712" s="521">
        <f t="shared" si="673"/>
        <v>0</v>
      </c>
      <c r="Q712" s="521">
        <f t="shared" si="673"/>
        <v>0</v>
      </c>
      <c r="R712" s="521">
        <f t="shared" si="673"/>
        <v>0</v>
      </c>
      <c r="S712" s="521">
        <f t="shared" si="670"/>
        <v>0</v>
      </c>
      <c r="T712" s="521">
        <f t="shared" si="665"/>
        <v>0</v>
      </c>
      <c r="U712" s="521">
        <f t="shared" si="666"/>
        <v>0</v>
      </c>
      <c r="V712" s="521">
        <f t="shared" si="667"/>
        <v>0</v>
      </c>
      <c r="W712" s="521">
        <f t="shared" si="668"/>
        <v>0</v>
      </c>
      <c r="X712" s="521">
        <f t="shared" si="673"/>
        <v>0</v>
      </c>
      <c r="Y712" s="521">
        <f t="shared" si="673"/>
        <v>0</v>
      </c>
      <c r="Z712" s="521">
        <f t="shared" si="673"/>
        <v>0</v>
      </c>
      <c r="AA712" s="521">
        <f t="shared" si="673"/>
        <v>0</v>
      </c>
      <c r="AB712" s="521">
        <f t="shared" si="673"/>
        <v>0</v>
      </c>
      <c r="AC712" s="878"/>
      <c r="AD712" s="878"/>
      <c r="AE712" s="878"/>
      <c r="AF712" s="878"/>
      <c r="AG712" s="878"/>
      <c r="AH712" s="862"/>
      <c r="AI712" s="879"/>
      <c r="AJ712" s="878"/>
      <c r="AK712" s="878"/>
      <c r="AL712" s="864"/>
      <c r="AM712" s="864"/>
    </row>
    <row r="713" spans="1:39" x14ac:dyDescent="0.25">
      <c r="A713" s="111" t="s">
        <v>35</v>
      </c>
      <c r="B713" s="83" t="s">
        <v>19</v>
      </c>
      <c r="C713" s="84"/>
      <c r="D713" s="233">
        <f>D714+D716+D718+D720+D722+D724+D726+D728+D730+D732+D734+D736</f>
        <v>0</v>
      </c>
      <c r="E713" s="233">
        <f t="shared" ref="E713:F713" si="674">E714+E716+E718+E720+E722+E724+E726+E728+E730+E732+E734+E736</f>
        <v>0</v>
      </c>
      <c r="F713" s="233">
        <f t="shared" si="674"/>
        <v>0</v>
      </c>
      <c r="G713" s="233">
        <f t="shared" si="661"/>
        <v>0</v>
      </c>
      <c r="H713" s="233">
        <f t="shared" ref="H713:AB713" si="675">H714+H716+H718+H720+H722+H724+H726+H728+H730+H732+H734+H736</f>
        <v>0</v>
      </c>
      <c r="I713" s="233">
        <f t="shared" si="675"/>
        <v>0</v>
      </c>
      <c r="J713" s="233">
        <f t="shared" si="675"/>
        <v>0</v>
      </c>
      <c r="K713" s="233">
        <f t="shared" si="669"/>
        <v>0</v>
      </c>
      <c r="L713" s="233">
        <f t="shared" si="675"/>
        <v>0</v>
      </c>
      <c r="M713" s="233">
        <f t="shared" si="675"/>
        <v>0</v>
      </c>
      <c r="N713" s="233">
        <f t="shared" si="675"/>
        <v>0</v>
      </c>
      <c r="O713" s="233">
        <f t="shared" si="663"/>
        <v>0</v>
      </c>
      <c r="P713" s="233">
        <f t="shared" si="675"/>
        <v>0</v>
      </c>
      <c r="Q713" s="233">
        <f t="shared" si="675"/>
        <v>0</v>
      </c>
      <c r="R713" s="233">
        <f t="shared" si="675"/>
        <v>0</v>
      </c>
      <c r="S713" s="233">
        <f t="shared" si="670"/>
        <v>0</v>
      </c>
      <c r="T713" s="233">
        <f t="shared" si="665"/>
        <v>0</v>
      </c>
      <c r="U713" s="233">
        <f t="shared" si="666"/>
        <v>0</v>
      </c>
      <c r="V713" s="233">
        <f t="shared" si="667"/>
        <v>0</v>
      </c>
      <c r="W713" s="233">
        <f t="shared" si="668"/>
        <v>0</v>
      </c>
      <c r="X713" s="233">
        <f t="shared" si="675"/>
        <v>0</v>
      </c>
      <c r="Y713" s="233">
        <f t="shared" si="675"/>
        <v>0</v>
      </c>
      <c r="Z713" s="233">
        <f t="shared" si="675"/>
        <v>0</v>
      </c>
      <c r="AA713" s="233">
        <f t="shared" si="675"/>
        <v>0</v>
      </c>
      <c r="AB713" s="233">
        <f t="shared" si="675"/>
        <v>0</v>
      </c>
      <c r="AC713" s="128"/>
      <c r="AD713" s="128"/>
      <c r="AE713" s="128"/>
      <c r="AF713" s="128"/>
      <c r="AG713" s="128"/>
      <c r="AH713" s="127"/>
      <c r="AI713" s="709"/>
      <c r="AJ713" s="128"/>
      <c r="AK713" s="128"/>
    </row>
    <row r="714" spans="1:39" x14ac:dyDescent="0.25">
      <c r="A714" s="110">
        <v>1</v>
      </c>
      <c r="B714" s="89" t="s">
        <v>20</v>
      </c>
      <c r="C714" s="27"/>
      <c r="D714" s="186"/>
      <c r="E714" s="186"/>
      <c r="F714" s="186"/>
      <c r="G714" s="236">
        <f t="shared" si="661"/>
        <v>0</v>
      </c>
      <c r="H714" s="200"/>
      <c r="I714" s="186"/>
      <c r="J714" s="186"/>
      <c r="K714" s="236">
        <f t="shared" si="669"/>
        <v>0</v>
      </c>
      <c r="L714" s="186"/>
      <c r="M714" s="186"/>
      <c r="N714" s="186"/>
      <c r="O714" s="236">
        <f t="shared" si="663"/>
        <v>0</v>
      </c>
      <c r="P714" s="186"/>
      <c r="Q714" s="186"/>
      <c r="R714" s="186"/>
      <c r="S714" s="236">
        <f t="shared" si="670"/>
        <v>0</v>
      </c>
      <c r="T714" s="236">
        <f t="shared" si="665"/>
        <v>0</v>
      </c>
      <c r="U714" s="236">
        <f t="shared" si="666"/>
        <v>0</v>
      </c>
      <c r="V714" s="236">
        <f t="shared" si="667"/>
        <v>0</v>
      </c>
      <c r="W714" s="236">
        <f t="shared" si="668"/>
        <v>0</v>
      </c>
      <c r="X714" s="186"/>
      <c r="Y714" s="186"/>
      <c r="Z714" s="186"/>
      <c r="AA714" s="186"/>
      <c r="AB714" s="217"/>
      <c r="AC714" s="79"/>
      <c r="AD714" s="79"/>
      <c r="AE714" s="79"/>
      <c r="AF714" s="79"/>
      <c r="AG714" s="79"/>
      <c r="AH714" s="127"/>
      <c r="AI714" s="710"/>
      <c r="AJ714" s="79"/>
      <c r="AK714" s="79"/>
    </row>
    <row r="715" spans="1:39" x14ac:dyDescent="0.25">
      <c r="A715" s="110"/>
      <c r="B715" s="86"/>
      <c r="C715" s="27"/>
      <c r="D715" s="186"/>
      <c r="E715" s="186"/>
      <c r="F715" s="186"/>
      <c r="G715" s="236">
        <f t="shared" si="661"/>
        <v>0</v>
      </c>
      <c r="H715" s="200"/>
      <c r="I715" s="186"/>
      <c r="J715" s="186"/>
      <c r="K715" s="236">
        <f t="shared" si="669"/>
        <v>0</v>
      </c>
      <c r="L715" s="186"/>
      <c r="M715" s="186"/>
      <c r="N715" s="186"/>
      <c r="O715" s="236">
        <f t="shared" si="663"/>
        <v>0</v>
      </c>
      <c r="P715" s="186"/>
      <c r="Q715" s="186"/>
      <c r="R715" s="186"/>
      <c r="S715" s="236">
        <f t="shared" si="670"/>
        <v>0</v>
      </c>
      <c r="T715" s="236">
        <f t="shared" si="665"/>
        <v>0</v>
      </c>
      <c r="U715" s="236">
        <f t="shared" si="666"/>
        <v>0</v>
      </c>
      <c r="V715" s="236">
        <f t="shared" si="667"/>
        <v>0</v>
      </c>
      <c r="W715" s="236">
        <f t="shared" si="668"/>
        <v>0</v>
      </c>
      <c r="X715" s="186"/>
      <c r="Y715" s="186"/>
      <c r="Z715" s="186"/>
      <c r="AA715" s="186"/>
      <c r="AB715" s="217"/>
      <c r="AC715" s="129"/>
      <c r="AD715" s="129"/>
      <c r="AE715" s="129"/>
      <c r="AF715" s="79"/>
      <c r="AG715" s="79"/>
      <c r="AH715" s="127"/>
      <c r="AI715" s="710"/>
      <c r="AJ715" s="129"/>
      <c r="AK715" s="129"/>
    </row>
    <row r="716" spans="1:39" x14ac:dyDescent="0.25">
      <c r="A716" s="110">
        <v>2</v>
      </c>
      <c r="B716" s="89" t="s">
        <v>21</v>
      </c>
      <c r="C716" s="27"/>
      <c r="D716" s="186"/>
      <c r="E716" s="186"/>
      <c r="F716" s="186"/>
      <c r="G716" s="236">
        <f t="shared" si="661"/>
        <v>0</v>
      </c>
      <c r="H716" s="200"/>
      <c r="I716" s="186"/>
      <c r="J716" s="186"/>
      <c r="K716" s="236">
        <f t="shared" si="669"/>
        <v>0</v>
      </c>
      <c r="L716" s="186"/>
      <c r="M716" s="186"/>
      <c r="N716" s="186"/>
      <c r="O716" s="236">
        <f t="shared" si="663"/>
        <v>0</v>
      </c>
      <c r="P716" s="186"/>
      <c r="Q716" s="186"/>
      <c r="R716" s="186"/>
      <c r="S716" s="236">
        <f t="shared" si="670"/>
        <v>0</v>
      </c>
      <c r="T716" s="236">
        <f t="shared" si="665"/>
        <v>0</v>
      </c>
      <c r="U716" s="236">
        <f t="shared" si="666"/>
        <v>0</v>
      </c>
      <c r="V716" s="236">
        <f t="shared" si="667"/>
        <v>0</v>
      </c>
      <c r="W716" s="236">
        <f t="shared" si="668"/>
        <v>0</v>
      </c>
      <c r="X716" s="186"/>
      <c r="Y716" s="186"/>
      <c r="Z716" s="186"/>
      <c r="AA716" s="186"/>
      <c r="AB716" s="217"/>
      <c r="AC716" s="79"/>
      <c r="AD716" s="79"/>
      <c r="AE716" s="79"/>
      <c r="AF716" s="79"/>
      <c r="AG716" s="79"/>
      <c r="AH716" s="127"/>
      <c r="AI716" s="710"/>
      <c r="AJ716" s="79"/>
      <c r="AK716" s="79"/>
    </row>
    <row r="717" spans="1:39" x14ac:dyDescent="0.25">
      <c r="A717" s="110"/>
      <c r="B717" s="86"/>
      <c r="C717" s="27"/>
      <c r="D717" s="186"/>
      <c r="E717" s="186"/>
      <c r="F717" s="186"/>
      <c r="G717" s="236">
        <f t="shared" si="661"/>
        <v>0</v>
      </c>
      <c r="H717" s="200"/>
      <c r="I717" s="186"/>
      <c r="J717" s="186"/>
      <c r="K717" s="236">
        <f t="shared" si="669"/>
        <v>0</v>
      </c>
      <c r="L717" s="186"/>
      <c r="M717" s="186"/>
      <c r="N717" s="186"/>
      <c r="O717" s="236">
        <f t="shared" si="663"/>
        <v>0</v>
      </c>
      <c r="P717" s="186"/>
      <c r="Q717" s="186"/>
      <c r="R717" s="186"/>
      <c r="S717" s="236">
        <f t="shared" si="670"/>
        <v>0</v>
      </c>
      <c r="T717" s="236">
        <f t="shared" si="665"/>
        <v>0</v>
      </c>
      <c r="U717" s="236">
        <f t="shared" si="666"/>
        <v>0</v>
      </c>
      <c r="V717" s="236">
        <f t="shared" si="667"/>
        <v>0</v>
      </c>
      <c r="W717" s="236">
        <f t="shared" si="668"/>
        <v>0</v>
      </c>
      <c r="X717" s="186"/>
      <c r="Y717" s="186"/>
      <c r="Z717" s="186"/>
      <c r="AA717" s="186"/>
      <c r="AB717" s="217"/>
      <c r="AC717" s="79"/>
      <c r="AD717" s="79"/>
      <c r="AE717" s="79"/>
      <c r="AF717" s="79"/>
      <c r="AG717" s="79"/>
      <c r="AH717" s="127"/>
      <c r="AI717" s="710"/>
      <c r="AJ717" s="79"/>
      <c r="AK717" s="79"/>
    </row>
    <row r="718" spans="1:39" x14ac:dyDescent="0.25">
      <c r="A718" s="110">
        <v>3</v>
      </c>
      <c r="B718" s="89" t="s">
        <v>22</v>
      </c>
      <c r="C718" s="27"/>
      <c r="D718" s="186"/>
      <c r="E718" s="186"/>
      <c r="F718" s="186"/>
      <c r="G718" s="236">
        <f t="shared" si="661"/>
        <v>0</v>
      </c>
      <c r="H718" s="200"/>
      <c r="I718" s="186"/>
      <c r="J718" s="186"/>
      <c r="K718" s="236">
        <f t="shared" si="669"/>
        <v>0</v>
      </c>
      <c r="L718" s="186"/>
      <c r="M718" s="186"/>
      <c r="N718" s="186"/>
      <c r="O718" s="236">
        <f t="shared" si="663"/>
        <v>0</v>
      </c>
      <c r="P718" s="186"/>
      <c r="Q718" s="186"/>
      <c r="R718" s="186"/>
      <c r="S718" s="236">
        <f t="shared" si="670"/>
        <v>0</v>
      </c>
      <c r="T718" s="236">
        <f t="shared" si="665"/>
        <v>0</v>
      </c>
      <c r="U718" s="236">
        <f t="shared" si="666"/>
        <v>0</v>
      </c>
      <c r="V718" s="236">
        <f t="shared" si="667"/>
        <v>0</v>
      </c>
      <c r="W718" s="236">
        <f t="shared" si="668"/>
        <v>0</v>
      </c>
      <c r="X718" s="186"/>
      <c r="Y718" s="186"/>
      <c r="Z718" s="186"/>
      <c r="AA718" s="186"/>
      <c r="AB718" s="217"/>
      <c r="AC718" s="79"/>
      <c r="AD718" s="79"/>
      <c r="AE718" s="79"/>
      <c r="AF718" s="79"/>
      <c r="AG718" s="79"/>
      <c r="AH718" s="127"/>
      <c r="AI718" s="710"/>
      <c r="AJ718" s="79"/>
      <c r="AK718" s="79"/>
    </row>
    <row r="719" spans="1:39" x14ac:dyDescent="0.25">
      <c r="A719" s="110"/>
      <c r="B719" s="86"/>
      <c r="C719" s="27"/>
      <c r="D719" s="186"/>
      <c r="E719" s="186"/>
      <c r="F719" s="186"/>
      <c r="G719" s="236">
        <f t="shared" si="661"/>
        <v>0</v>
      </c>
      <c r="H719" s="200"/>
      <c r="I719" s="186"/>
      <c r="J719" s="186"/>
      <c r="K719" s="236">
        <f t="shared" si="669"/>
        <v>0</v>
      </c>
      <c r="L719" s="186"/>
      <c r="M719" s="186"/>
      <c r="N719" s="186"/>
      <c r="O719" s="236">
        <f t="shared" si="663"/>
        <v>0</v>
      </c>
      <c r="P719" s="186"/>
      <c r="Q719" s="186"/>
      <c r="R719" s="186"/>
      <c r="S719" s="236">
        <f t="shared" si="670"/>
        <v>0</v>
      </c>
      <c r="T719" s="236">
        <f t="shared" si="665"/>
        <v>0</v>
      </c>
      <c r="U719" s="236">
        <f t="shared" si="666"/>
        <v>0</v>
      </c>
      <c r="V719" s="236">
        <f t="shared" si="667"/>
        <v>0</v>
      </c>
      <c r="W719" s="236">
        <f t="shared" si="668"/>
        <v>0</v>
      </c>
      <c r="X719" s="186"/>
      <c r="Y719" s="186"/>
      <c r="Z719" s="186"/>
      <c r="AA719" s="186"/>
      <c r="AB719" s="217"/>
      <c r="AC719" s="79"/>
      <c r="AD719" s="79"/>
      <c r="AE719" s="79"/>
      <c r="AF719" s="79"/>
      <c r="AG719" s="79"/>
      <c r="AH719" s="127"/>
      <c r="AI719" s="710"/>
      <c r="AJ719" s="79"/>
      <c r="AK719" s="79"/>
    </row>
    <row r="720" spans="1:39" x14ac:dyDescent="0.25">
      <c r="A720" s="110">
        <v>4</v>
      </c>
      <c r="B720" s="89" t="s">
        <v>23</v>
      </c>
      <c r="C720" s="27"/>
      <c r="D720" s="186"/>
      <c r="E720" s="186"/>
      <c r="F720" s="186"/>
      <c r="G720" s="236">
        <f t="shared" si="661"/>
        <v>0</v>
      </c>
      <c r="H720" s="200"/>
      <c r="I720" s="186"/>
      <c r="J720" s="186"/>
      <c r="K720" s="236">
        <f t="shared" si="669"/>
        <v>0</v>
      </c>
      <c r="L720" s="186"/>
      <c r="M720" s="186"/>
      <c r="N720" s="186"/>
      <c r="O720" s="236">
        <f t="shared" si="663"/>
        <v>0</v>
      </c>
      <c r="P720" s="186"/>
      <c r="Q720" s="186"/>
      <c r="R720" s="186"/>
      <c r="S720" s="236">
        <f t="shared" si="670"/>
        <v>0</v>
      </c>
      <c r="T720" s="236">
        <f t="shared" si="665"/>
        <v>0</v>
      </c>
      <c r="U720" s="236">
        <f t="shared" si="666"/>
        <v>0</v>
      </c>
      <c r="V720" s="236">
        <f t="shared" si="667"/>
        <v>0</v>
      </c>
      <c r="W720" s="236">
        <f t="shared" si="668"/>
        <v>0</v>
      </c>
      <c r="X720" s="186"/>
      <c r="Y720" s="186"/>
      <c r="Z720" s="186"/>
      <c r="AA720" s="186"/>
      <c r="AB720" s="217"/>
      <c r="AC720" s="79"/>
      <c r="AD720" s="79"/>
      <c r="AE720" s="79"/>
      <c r="AF720" s="79"/>
      <c r="AG720" s="79"/>
      <c r="AH720" s="127"/>
      <c r="AI720" s="710"/>
      <c r="AJ720" s="79"/>
      <c r="AK720" s="79"/>
    </row>
    <row r="721" spans="1:37" x14ac:dyDescent="0.25">
      <c r="A721" s="110"/>
      <c r="B721" s="86"/>
      <c r="C721" s="27"/>
      <c r="D721" s="186"/>
      <c r="E721" s="186"/>
      <c r="F721" s="186"/>
      <c r="G721" s="236">
        <f t="shared" si="661"/>
        <v>0</v>
      </c>
      <c r="H721" s="200"/>
      <c r="I721" s="186"/>
      <c r="J721" s="186"/>
      <c r="K721" s="236">
        <f t="shared" si="669"/>
        <v>0</v>
      </c>
      <c r="L721" s="186"/>
      <c r="M721" s="186"/>
      <c r="N721" s="186"/>
      <c r="O721" s="236">
        <f t="shared" si="663"/>
        <v>0</v>
      </c>
      <c r="P721" s="186"/>
      <c r="Q721" s="186"/>
      <c r="R721" s="186"/>
      <c r="S721" s="236">
        <f t="shared" si="670"/>
        <v>0</v>
      </c>
      <c r="T721" s="236">
        <f t="shared" si="665"/>
        <v>0</v>
      </c>
      <c r="U721" s="236">
        <f t="shared" si="666"/>
        <v>0</v>
      </c>
      <c r="V721" s="236">
        <f t="shared" si="667"/>
        <v>0</v>
      </c>
      <c r="W721" s="236">
        <f t="shared" si="668"/>
        <v>0</v>
      </c>
      <c r="X721" s="186"/>
      <c r="Y721" s="186"/>
      <c r="Z721" s="186"/>
      <c r="AA721" s="186"/>
      <c r="AB721" s="217"/>
      <c r="AC721" s="79"/>
      <c r="AD721" s="79"/>
      <c r="AE721" s="79"/>
      <c r="AF721" s="79"/>
      <c r="AG721" s="79"/>
      <c r="AH721" s="127"/>
      <c r="AI721" s="710"/>
      <c r="AJ721" s="79"/>
      <c r="AK721" s="79"/>
    </row>
    <row r="722" spans="1:37" x14ac:dyDescent="0.25">
      <c r="A722" s="110">
        <v>5</v>
      </c>
      <c r="B722" s="89" t="s">
        <v>24</v>
      </c>
      <c r="C722" s="27"/>
      <c r="D722" s="186"/>
      <c r="E722" s="186"/>
      <c r="F722" s="186"/>
      <c r="G722" s="236">
        <f t="shared" si="661"/>
        <v>0</v>
      </c>
      <c r="H722" s="200"/>
      <c r="I722" s="186"/>
      <c r="J722" s="186"/>
      <c r="K722" s="236">
        <f t="shared" si="669"/>
        <v>0</v>
      </c>
      <c r="L722" s="186"/>
      <c r="M722" s="186"/>
      <c r="N722" s="186"/>
      <c r="O722" s="236">
        <f t="shared" si="663"/>
        <v>0</v>
      </c>
      <c r="P722" s="186"/>
      <c r="Q722" s="186"/>
      <c r="R722" s="186"/>
      <c r="S722" s="236">
        <f t="shared" si="670"/>
        <v>0</v>
      </c>
      <c r="T722" s="236">
        <f t="shared" si="665"/>
        <v>0</v>
      </c>
      <c r="U722" s="236">
        <f t="shared" si="666"/>
        <v>0</v>
      </c>
      <c r="V722" s="236">
        <f t="shared" si="667"/>
        <v>0</v>
      </c>
      <c r="W722" s="236">
        <f t="shared" si="668"/>
        <v>0</v>
      </c>
      <c r="X722" s="186"/>
      <c r="Y722" s="186"/>
      <c r="Z722" s="186"/>
      <c r="AA722" s="186"/>
      <c r="AB722" s="217"/>
      <c r="AC722" s="79"/>
      <c r="AD722" s="79"/>
      <c r="AE722" s="79"/>
      <c r="AF722" s="79"/>
      <c r="AG722" s="79"/>
      <c r="AH722" s="127"/>
      <c r="AI722" s="710"/>
      <c r="AJ722" s="79"/>
      <c r="AK722" s="79"/>
    </row>
    <row r="723" spans="1:37" x14ac:dyDescent="0.25">
      <c r="A723" s="110"/>
      <c r="B723" s="89"/>
      <c r="C723" s="27"/>
      <c r="D723" s="186"/>
      <c r="E723" s="186"/>
      <c r="F723" s="186"/>
      <c r="G723" s="236">
        <f t="shared" si="661"/>
        <v>0</v>
      </c>
      <c r="H723" s="200"/>
      <c r="I723" s="186"/>
      <c r="J723" s="186"/>
      <c r="K723" s="236">
        <f t="shared" si="669"/>
        <v>0</v>
      </c>
      <c r="L723" s="186"/>
      <c r="M723" s="186"/>
      <c r="N723" s="186"/>
      <c r="O723" s="236">
        <f t="shared" si="663"/>
        <v>0</v>
      </c>
      <c r="P723" s="186"/>
      <c r="Q723" s="186"/>
      <c r="R723" s="186"/>
      <c r="S723" s="236">
        <f t="shared" si="670"/>
        <v>0</v>
      </c>
      <c r="T723" s="236">
        <f t="shared" si="665"/>
        <v>0</v>
      </c>
      <c r="U723" s="236">
        <f t="shared" si="666"/>
        <v>0</v>
      </c>
      <c r="V723" s="236">
        <f t="shared" si="667"/>
        <v>0</v>
      </c>
      <c r="W723" s="236">
        <f t="shared" si="668"/>
        <v>0</v>
      </c>
      <c r="X723" s="186"/>
      <c r="Y723" s="186"/>
      <c r="Z723" s="186"/>
      <c r="AA723" s="186"/>
      <c r="AB723" s="217"/>
      <c r="AC723" s="79"/>
      <c r="AD723" s="79"/>
      <c r="AE723" s="79"/>
      <c r="AF723" s="79"/>
      <c r="AG723" s="79"/>
      <c r="AH723" s="127"/>
      <c r="AI723" s="710"/>
      <c r="AJ723" s="79"/>
      <c r="AK723" s="79"/>
    </row>
    <row r="724" spans="1:37" x14ac:dyDescent="0.25">
      <c r="A724" s="110">
        <v>6</v>
      </c>
      <c r="B724" s="89" t="s">
        <v>25</v>
      </c>
      <c r="C724" s="27"/>
      <c r="D724" s="186"/>
      <c r="E724" s="186"/>
      <c r="F724" s="186"/>
      <c r="G724" s="236">
        <f t="shared" si="661"/>
        <v>0</v>
      </c>
      <c r="H724" s="200"/>
      <c r="I724" s="186"/>
      <c r="J724" s="186"/>
      <c r="K724" s="236">
        <f t="shared" si="669"/>
        <v>0</v>
      </c>
      <c r="L724" s="186"/>
      <c r="M724" s="186"/>
      <c r="N724" s="186"/>
      <c r="O724" s="236">
        <f t="shared" si="663"/>
        <v>0</v>
      </c>
      <c r="P724" s="186"/>
      <c r="Q724" s="186"/>
      <c r="R724" s="186"/>
      <c r="S724" s="236">
        <f t="shared" si="670"/>
        <v>0</v>
      </c>
      <c r="T724" s="236">
        <f t="shared" si="665"/>
        <v>0</v>
      </c>
      <c r="U724" s="236">
        <f t="shared" si="666"/>
        <v>0</v>
      </c>
      <c r="V724" s="236">
        <f t="shared" si="667"/>
        <v>0</v>
      </c>
      <c r="W724" s="236">
        <f t="shared" si="668"/>
        <v>0</v>
      </c>
      <c r="X724" s="186"/>
      <c r="Y724" s="186"/>
      <c r="Z724" s="186"/>
      <c r="AA724" s="186"/>
      <c r="AB724" s="217"/>
      <c r="AC724" s="79"/>
      <c r="AD724" s="79"/>
      <c r="AE724" s="79"/>
      <c r="AF724" s="79"/>
      <c r="AG724" s="79"/>
      <c r="AH724" s="127"/>
      <c r="AI724" s="710"/>
      <c r="AJ724" s="79"/>
      <c r="AK724" s="79"/>
    </row>
    <row r="725" spans="1:37" x14ac:dyDescent="0.25">
      <c r="A725" s="110"/>
      <c r="B725" s="89"/>
      <c r="C725" s="27"/>
      <c r="D725" s="186"/>
      <c r="E725" s="186"/>
      <c r="F725" s="186"/>
      <c r="G725" s="236">
        <f t="shared" si="661"/>
        <v>0</v>
      </c>
      <c r="H725" s="200"/>
      <c r="I725" s="186"/>
      <c r="J725" s="186"/>
      <c r="K725" s="236">
        <f t="shared" si="669"/>
        <v>0</v>
      </c>
      <c r="L725" s="186"/>
      <c r="M725" s="186"/>
      <c r="N725" s="186"/>
      <c r="O725" s="236">
        <f t="shared" si="663"/>
        <v>0</v>
      </c>
      <c r="P725" s="186"/>
      <c r="Q725" s="186"/>
      <c r="R725" s="186"/>
      <c r="S725" s="236">
        <f t="shared" si="670"/>
        <v>0</v>
      </c>
      <c r="T725" s="236">
        <f t="shared" si="665"/>
        <v>0</v>
      </c>
      <c r="U725" s="236">
        <f t="shared" si="666"/>
        <v>0</v>
      </c>
      <c r="V725" s="236">
        <f t="shared" si="667"/>
        <v>0</v>
      </c>
      <c r="W725" s="236">
        <f t="shared" si="668"/>
        <v>0</v>
      </c>
      <c r="X725" s="186"/>
      <c r="Y725" s="186"/>
      <c r="Z725" s="186"/>
      <c r="AA725" s="186"/>
      <c r="AB725" s="217"/>
      <c r="AC725" s="79"/>
      <c r="AD725" s="79"/>
      <c r="AE725" s="79"/>
      <c r="AF725" s="79"/>
      <c r="AG725" s="79"/>
      <c r="AH725" s="127"/>
      <c r="AI725" s="710"/>
      <c r="AJ725" s="79"/>
      <c r="AK725" s="79"/>
    </row>
    <row r="726" spans="1:37" x14ac:dyDescent="0.25">
      <c r="A726" s="110">
        <v>7</v>
      </c>
      <c r="B726" s="89" t="s">
        <v>26</v>
      </c>
      <c r="C726" s="27"/>
      <c r="D726" s="186"/>
      <c r="E726" s="186"/>
      <c r="F726" s="186"/>
      <c r="G726" s="236">
        <f t="shared" si="661"/>
        <v>0</v>
      </c>
      <c r="H726" s="200"/>
      <c r="I726" s="186"/>
      <c r="J726" s="186"/>
      <c r="K726" s="236">
        <f t="shared" si="669"/>
        <v>0</v>
      </c>
      <c r="L726" s="186"/>
      <c r="M726" s="186"/>
      <c r="N726" s="186"/>
      <c r="O726" s="236">
        <f t="shared" si="663"/>
        <v>0</v>
      </c>
      <c r="P726" s="186"/>
      <c r="Q726" s="186"/>
      <c r="R726" s="186"/>
      <c r="S726" s="236">
        <f t="shared" si="670"/>
        <v>0</v>
      </c>
      <c r="T726" s="236">
        <f t="shared" si="665"/>
        <v>0</v>
      </c>
      <c r="U726" s="236">
        <f t="shared" si="666"/>
        <v>0</v>
      </c>
      <c r="V726" s="236">
        <f t="shared" si="667"/>
        <v>0</v>
      </c>
      <c r="W726" s="236">
        <f t="shared" si="668"/>
        <v>0</v>
      </c>
      <c r="X726" s="186"/>
      <c r="Y726" s="186"/>
      <c r="Z726" s="186"/>
      <c r="AA726" s="186"/>
      <c r="AB726" s="217"/>
      <c r="AC726" s="79"/>
      <c r="AD726" s="79"/>
      <c r="AE726" s="79"/>
      <c r="AF726" s="79"/>
      <c r="AG726" s="79"/>
      <c r="AH726" s="127"/>
      <c r="AI726" s="710"/>
      <c r="AJ726" s="79"/>
      <c r="AK726" s="79"/>
    </row>
    <row r="727" spans="1:37" x14ac:dyDescent="0.25">
      <c r="A727" s="110"/>
      <c r="B727" s="89"/>
      <c r="C727" s="27"/>
      <c r="D727" s="186"/>
      <c r="E727" s="186"/>
      <c r="F727" s="186"/>
      <c r="G727" s="236">
        <f t="shared" ref="G727:G786" si="676">SUM(D727:F727)</f>
        <v>0</v>
      </c>
      <c r="H727" s="200"/>
      <c r="I727" s="186"/>
      <c r="J727" s="186"/>
      <c r="K727" s="236">
        <f t="shared" si="669"/>
        <v>0</v>
      </c>
      <c r="L727" s="186"/>
      <c r="M727" s="186"/>
      <c r="N727" s="186"/>
      <c r="O727" s="236">
        <f t="shared" ref="O727:O786" si="677">SUM(L727:N727)</f>
        <v>0</v>
      </c>
      <c r="P727" s="186"/>
      <c r="Q727" s="186"/>
      <c r="R727" s="186"/>
      <c r="S727" s="236">
        <f t="shared" si="670"/>
        <v>0</v>
      </c>
      <c r="T727" s="236">
        <f t="shared" ref="T727:T786" si="678">D727+H727+L727+P727</f>
        <v>0</v>
      </c>
      <c r="U727" s="236">
        <f t="shared" ref="U727:U786" si="679">E727+I727+M727+Q727</f>
        <v>0</v>
      </c>
      <c r="V727" s="236">
        <f t="shared" ref="V727:V786" si="680">F727+J727+N727+R727</f>
        <v>0</v>
      </c>
      <c r="W727" s="236">
        <f t="shared" ref="W727:W786" si="681">SUM(T727:V727)</f>
        <v>0</v>
      </c>
      <c r="X727" s="186"/>
      <c r="Y727" s="186"/>
      <c r="Z727" s="186"/>
      <c r="AA727" s="186"/>
      <c r="AB727" s="217"/>
      <c r="AC727" s="79"/>
      <c r="AD727" s="79"/>
      <c r="AE727" s="79"/>
      <c r="AF727" s="79"/>
      <c r="AG727" s="79"/>
      <c r="AH727" s="127"/>
      <c r="AI727" s="710"/>
      <c r="AJ727" s="79"/>
      <c r="AK727" s="79"/>
    </row>
    <row r="728" spans="1:37" x14ac:dyDescent="0.25">
      <c r="A728" s="110">
        <v>8</v>
      </c>
      <c r="B728" s="89" t="s">
        <v>27</v>
      </c>
      <c r="C728" s="27"/>
      <c r="D728" s="186"/>
      <c r="E728" s="186"/>
      <c r="F728" s="186"/>
      <c r="G728" s="236">
        <f t="shared" si="676"/>
        <v>0</v>
      </c>
      <c r="H728" s="200"/>
      <c r="I728" s="186"/>
      <c r="J728" s="186"/>
      <c r="K728" s="236">
        <f t="shared" ref="K728:K786" si="682">SUM(H728:J728)</f>
        <v>0</v>
      </c>
      <c r="L728" s="186"/>
      <c r="M728" s="186"/>
      <c r="N728" s="186"/>
      <c r="O728" s="236">
        <f t="shared" si="677"/>
        <v>0</v>
      </c>
      <c r="P728" s="186"/>
      <c r="Q728" s="186"/>
      <c r="R728" s="186"/>
      <c r="S728" s="236">
        <f t="shared" ref="S728:S786" si="683">SUM(P728:R728)</f>
        <v>0</v>
      </c>
      <c r="T728" s="236">
        <f t="shared" si="678"/>
        <v>0</v>
      </c>
      <c r="U728" s="236">
        <f t="shared" si="679"/>
        <v>0</v>
      </c>
      <c r="V728" s="236">
        <f t="shared" si="680"/>
        <v>0</v>
      </c>
      <c r="W728" s="236">
        <f t="shared" si="681"/>
        <v>0</v>
      </c>
      <c r="X728" s="186"/>
      <c r="Y728" s="186"/>
      <c r="Z728" s="186"/>
      <c r="AA728" s="186"/>
      <c r="AB728" s="217"/>
      <c r="AC728" s="79"/>
      <c r="AD728" s="79"/>
      <c r="AE728" s="79"/>
      <c r="AF728" s="79"/>
      <c r="AG728" s="79"/>
      <c r="AH728" s="127"/>
      <c r="AI728" s="710"/>
      <c r="AJ728" s="79"/>
      <c r="AK728" s="79"/>
    </row>
    <row r="729" spans="1:37" x14ac:dyDescent="0.25">
      <c r="A729" s="113"/>
      <c r="B729" s="86"/>
      <c r="C729" s="27"/>
      <c r="D729" s="186"/>
      <c r="E729" s="186"/>
      <c r="F729" s="186"/>
      <c r="G729" s="236">
        <f t="shared" si="676"/>
        <v>0</v>
      </c>
      <c r="H729" s="200"/>
      <c r="I729" s="186"/>
      <c r="J729" s="186"/>
      <c r="K729" s="236">
        <f t="shared" si="682"/>
        <v>0</v>
      </c>
      <c r="L729" s="186"/>
      <c r="M729" s="186"/>
      <c r="N729" s="186"/>
      <c r="O729" s="236">
        <f t="shared" si="677"/>
        <v>0</v>
      </c>
      <c r="P729" s="186"/>
      <c r="Q729" s="186"/>
      <c r="R729" s="186"/>
      <c r="S729" s="236">
        <f t="shared" si="683"/>
        <v>0</v>
      </c>
      <c r="T729" s="236">
        <f t="shared" si="678"/>
        <v>0</v>
      </c>
      <c r="U729" s="236">
        <f t="shared" si="679"/>
        <v>0</v>
      </c>
      <c r="V729" s="236">
        <f t="shared" si="680"/>
        <v>0</v>
      </c>
      <c r="W729" s="236">
        <f t="shared" si="681"/>
        <v>0</v>
      </c>
      <c r="X729" s="186"/>
      <c r="Y729" s="186"/>
      <c r="Z729" s="186"/>
      <c r="AA729" s="186"/>
      <c r="AB729" s="217"/>
      <c r="AC729" s="79"/>
      <c r="AD729" s="79"/>
      <c r="AE729" s="79"/>
      <c r="AF729" s="79"/>
      <c r="AG729" s="79"/>
      <c r="AH729" s="127"/>
      <c r="AI729" s="710"/>
      <c r="AJ729" s="79"/>
      <c r="AK729" s="79"/>
    </row>
    <row r="730" spans="1:37" x14ac:dyDescent="0.25">
      <c r="A730" s="110">
        <v>9</v>
      </c>
      <c r="B730" s="89" t="s">
        <v>28</v>
      </c>
      <c r="C730" s="27"/>
      <c r="D730" s="186"/>
      <c r="E730" s="186"/>
      <c r="F730" s="186"/>
      <c r="G730" s="236">
        <f t="shared" si="676"/>
        <v>0</v>
      </c>
      <c r="H730" s="200"/>
      <c r="I730" s="186"/>
      <c r="J730" s="186"/>
      <c r="K730" s="236">
        <f t="shared" si="682"/>
        <v>0</v>
      </c>
      <c r="L730" s="186"/>
      <c r="M730" s="186"/>
      <c r="N730" s="186"/>
      <c r="O730" s="236">
        <f t="shared" si="677"/>
        <v>0</v>
      </c>
      <c r="P730" s="186"/>
      <c r="Q730" s="186"/>
      <c r="R730" s="186"/>
      <c r="S730" s="236">
        <f t="shared" si="683"/>
        <v>0</v>
      </c>
      <c r="T730" s="236">
        <f t="shared" si="678"/>
        <v>0</v>
      </c>
      <c r="U730" s="236">
        <f t="shared" si="679"/>
        <v>0</v>
      </c>
      <c r="V730" s="236">
        <f t="shared" si="680"/>
        <v>0</v>
      </c>
      <c r="W730" s="236">
        <f t="shared" si="681"/>
        <v>0</v>
      </c>
      <c r="X730" s="186"/>
      <c r="Y730" s="186"/>
      <c r="Z730" s="186"/>
      <c r="AA730" s="186"/>
      <c r="AB730" s="217"/>
      <c r="AC730" s="79"/>
      <c r="AD730" s="79"/>
      <c r="AE730" s="79"/>
      <c r="AF730" s="79"/>
      <c r="AG730" s="79"/>
      <c r="AH730" s="127"/>
      <c r="AI730" s="710"/>
      <c r="AJ730" s="79"/>
      <c r="AK730" s="79"/>
    </row>
    <row r="731" spans="1:37" x14ac:dyDescent="0.25">
      <c r="A731" s="113"/>
      <c r="B731" s="86"/>
      <c r="C731" s="27"/>
      <c r="D731" s="186"/>
      <c r="E731" s="186"/>
      <c r="F731" s="186"/>
      <c r="G731" s="236">
        <f t="shared" si="676"/>
        <v>0</v>
      </c>
      <c r="H731" s="200"/>
      <c r="I731" s="186"/>
      <c r="J731" s="186"/>
      <c r="K731" s="236">
        <f t="shared" si="682"/>
        <v>0</v>
      </c>
      <c r="L731" s="186"/>
      <c r="M731" s="186"/>
      <c r="N731" s="186"/>
      <c r="O731" s="236">
        <f t="shared" si="677"/>
        <v>0</v>
      </c>
      <c r="P731" s="186"/>
      <c r="Q731" s="186"/>
      <c r="R731" s="186"/>
      <c r="S731" s="236">
        <f t="shared" si="683"/>
        <v>0</v>
      </c>
      <c r="T731" s="236">
        <f t="shared" si="678"/>
        <v>0</v>
      </c>
      <c r="U731" s="236">
        <f t="shared" si="679"/>
        <v>0</v>
      </c>
      <c r="V731" s="236">
        <f t="shared" si="680"/>
        <v>0</v>
      </c>
      <c r="W731" s="236">
        <f t="shared" si="681"/>
        <v>0</v>
      </c>
      <c r="X731" s="186"/>
      <c r="Y731" s="186"/>
      <c r="Z731" s="186"/>
      <c r="AA731" s="186"/>
      <c r="AB731" s="217"/>
      <c r="AC731" s="79"/>
      <c r="AD731" s="79"/>
      <c r="AE731" s="79"/>
      <c r="AF731" s="79"/>
      <c r="AG731" s="79"/>
      <c r="AH731" s="127"/>
      <c r="AI731" s="710"/>
      <c r="AJ731" s="79"/>
      <c r="AK731" s="79"/>
    </row>
    <row r="732" spans="1:37" x14ac:dyDescent="0.25">
      <c r="A732" s="110">
        <v>10</v>
      </c>
      <c r="B732" s="89" t="s">
        <v>29</v>
      </c>
      <c r="C732" s="27"/>
      <c r="D732" s="186"/>
      <c r="E732" s="186"/>
      <c r="F732" s="186"/>
      <c r="G732" s="236">
        <f t="shared" si="676"/>
        <v>0</v>
      </c>
      <c r="H732" s="200"/>
      <c r="I732" s="186"/>
      <c r="J732" s="186"/>
      <c r="K732" s="236">
        <f t="shared" si="682"/>
        <v>0</v>
      </c>
      <c r="L732" s="186"/>
      <c r="M732" s="186"/>
      <c r="N732" s="186"/>
      <c r="O732" s="236">
        <f t="shared" si="677"/>
        <v>0</v>
      </c>
      <c r="P732" s="186"/>
      <c r="Q732" s="186"/>
      <c r="R732" s="186"/>
      <c r="S732" s="236">
        <f t="shared" si="683"/>
        <v>0</v>
      </c>
      <c r="T732" s="236">
        <f t="shared" si="678"/>
        <v>0</v>
      </c>
      <c r="U732" s="236">
        <f t="shared" si="679"/>
        <v>0</v>
      </c>
      <c r="V732" s="236">
        <f t="shared" si="680"/>
        <v>0</v>
      </c>
      <c r="W732" s="236">
        <f t="shared" si="681"/>
        <v>0</v>
      </c>
      <c r="X732" s="186"/>
      <c r="Y732" s="186"/>
      <c r="Z732" s="186"/>
      <c r="AA732" s="186"/>
      <c r="AB732" s="217"/>
      <c r="AC732" s="79"/>
      <c r="AD732" s="79"/>
      <c r="AE732" s="79"/>
      <c r="AF732" s="79"/>
      <c r="AG732" s="79"/>
      <c r="AH732" s="127"/>
      <c r="AI732" s="710"/>
      <c r="AJ732" s="79"/>
      <c r="AK732" s="79"/>
    </row>
    <row r="733" spans="1:37" x14ac:dyDescent="0.25">
      <c r="A733" s="113"/>
      <c r="B733" s="86"/>
      <c r="C733" s="27"/>
      <c r="D733" s="186"/>
      <c r="E733" s="186"/>
      <c r="F733" s="186"/>
      <c r="G733" s="236">
        <f t="shared" si="676"/>
        <v>0</v>
      </c>
      <c r="H733" s="200"/>
      <c r="I733" s="186"/>
      <c r="J733" s="186"/>
      <c r="K733" s="236">
        <f t="shared" si="682"/>
        <v>0</v>
      </c>
      <c r="L733" s="186"/>
      <c r="M733" s="186"/>
      <c r="N733" s="186"/>
      <c r="O733" s="236">
        <f t="shared" si="677"/>
        <v>0</v>
      </c>
      <c r="P733" s="186"/>
      <c r="Q733" s="186"/>
      <c r="R733" s="186"/>
      <c r="S733" s="236">
        <f t="shared" si="683"/>
        <v>0</v>
      </c>
      <c r="T733" s="236">
        <f t="shared" si="678"/>
        <v>0</v>
      </c>
      <c r="U733" s="236">
        <f t="shared" si="679"/>
        <v>0</v>
      </c>
      <c r="V733" s="236">
        <f t="shared" si="680"/>
        <v>0</v>
      </c>
      <c r="W733" s="236">
        <f t="shared" si="681"/>
        <v>0</v>
      </c>
      <c r="X733" s="186"/>
      <c r="Y733" s="186"/>
      <c r="Z733" s="186"/>
      <c r="AA733" s="186"/>
      <c r="AB733" s="217"/>
      <c r="AC733" s="129"/>
      <c r="AD733" s="129"/>
      <c r="AE733" s="129"/>
      <c r="AF733" s="79"/>
      <c r="AG733" s="79"/>
      <c r="AH733" s="127"/>
      <c r="AI733" s="710"/>
      <c r="AJ733" s="129"/>
      <c r="AK733" s="129"/>
    </row>
    <row r="734" spans="1:37" x14ac:dyDescent="0.25">
      <c r="A734" s="110">
        <v>11</v>
      </c>
      <c r="B734" s="89" t="s">
        <v>30</v>
      </c>
      <c r="C734" s="27"/>
      <c r="D734" s="186"/>
      <c r="E734" s="186"/>
      <c r="F734" s="186"/>
      <c r="G734" s="236">
        <f t="shared" si="676"/>
        <v>0</v>
      </c>
      <c r="H734" s="200"/>
      <c r="I734" s="186"/>
      <c r="J734" s="186"/>
      <c r="K734" s="236">
        <f t="shared" si="682"/>
        <v>0</v>
      </c>
      <c r="L734" s="186"/>
      <c r="M734" s="186"/>
      <c r="N734" s="186"/>
      <c r="O734" s="236">
        <f t="shared" si="677"/>
        <v>0</v>
      </c>
      <c r="P734" s="186"/>
      <c r="Q734" s="186"/>
      <c r="R734" s="186"/>
      <c r="S734" s="236">
        <f t="shared" si="683"/>
        <v>0</v>
      </c>
      <c r="T734" s="236">
        <f t="shared" si="678"/>
        <v>0</v>
      </c>
      <c r="U734" s="236">
        <f t="shared" si="679"/>
        <v>0</v>
      </c>
      <c r="V734" s="236">
        <f t="shared" si="680"/>
        <v>0</v>
      </c>
      <c r="W734" s="236">
        <f t="shared" si="681"/>
        <v>0</v>
      </c>
      <c r="X734" s="186"/>
      <c r="Y734" s="186"/>
      <c r="Z734" s="186"/>
      <c r="AA734" s="186"/>
      <c r="AB734" s="217"/>
      <c r="AC734" s="79"/>
      <c r="AD734" s="79"/>
      <c r="AE734" s="79"/>
      <c r="AF734" s="79"/>
      <c r="AG734" s="79"/>
      <c r="AH734" s="127"/>
      <c r="AI734" s="710"/>
      <c r="AJ734" s="79"/>
      <c r="AK734" s="79"/>
    </row>
    <row r="735" spans="1:37" x14ac:dyDescent="0.25">
      <c r="A735" s="113"/>
      <c r="B735" s="86"/>
      <c r="C735" s="27"/>
      <c r="D735" s="186"/>
      <c r="E735" s="186"/>
      <c r="F735" s="186"/>
      <c r="G735" s="236">
        <f t="shared" si="676"/>
        <v>0</v>
      </c>
      <c r="H735" s="200"/>
      <c r="I735" s="186"/>
      <c r="J735" s="186"/>
      <c r="K735" s="236">
        <f t="shared" si="682"/>
        <v>0</v>
      </c>
      <c r="L735" s="186"/>
      <c r="M735" s="186"/>
      <c r="N735" s="186"/>
      <c r="O735" s="236">
        <f t="shared" si="677"/>
        <v>0</v>
      </c>
      <c r="P735" s="186"/>
      <c r="Q735" s="186"/>
      <c r="R735" s="186"/>
      <c r="S735" s="236">
        <f t="shared" si="683"/>
        <v>0</v>
      </c>
      <c r="T735" s="236">
        <f t="shared" si="678"/>
        <v>0</v>
      </c>
      <c r="U735" s="236">
        <f t="shared" si="679"/>
        <v>0</v>
      </c>
      <c r="V735" s="236">
        <f t="shared" si="680"/>
        <v>0</v>
      </c>
      <c r="W735" s="236">
        <f t="shared" si="681"/>
        <v>0</v>
      </c>
      <c r="X735" s="186"/>
      <c r="Y735" s="186"/>
      <c r="Z735" s="186"/>
      <c r="AA735" s="186"/>
      <c r="AB735" s="217"/>
      <c r="AC735" s="79"/>
      <c r="AD735" s="79"/>
      <c r="AE735" s="79"/>
      <c r="AF735" s="79"/>
      <c r="AG735" s="79"/>
      <c r="AH735" s="127"/>
      <c r="AI735" s="710"/>
      <c r="AJ735" s="79"/>
      <c r="AK735" s="79"/>
    </row>
    <row r="736" spans="1:37" x14ac:dyDescent="0.25">
      <c r="A736" s="110">
        <v>12</v>
      </c>
      <c r="B736" s="89" t="s">
        <v>31</v>
      </c>
      <c r="C736" s="27"/>
      <c r="D736" s="186"/>
      <c r="E736" s="186"/>
      <c r="F736" s="186"/>
      <c r="G736" s="236">
        <f t="shared" si="676"/>
        <v>0</v>
      </c>
      <c r="H736" s="200"/>
      <c r="I736" s="186"/>
      <c r="J736" s="186"/>
      <c r="K736" s="236">
        <f t="shared" si="682"/>
        <v>0</v>
      </c>
      <c r="L736" s="186"/>
      <c r="M736" s="186"/>
      <c r="N736" s="186"/>
      <c r="O736" s="236">
        <f t="shared" si="677"/>
        <v>0</v>
      </c>
      <c r="P736" s="186"/>
      <c r="Q736" s="186"/>
      <c r="R736" s="186"/>
      <c r="S736" s="236">
        <f t="shared" si="683"/>
        <v>0</v>
      </c>
      <c r="T736" s="236">
        <f t="shared" si="678"/>
        <v>0</v>
      </c>
      <c r="U736" s="236">
        <f t="shared" si="679"/>
        <v>0</v>
      </c>
      <c r="V736" s="236">
        <f t="shared" si="680"/>
        <v>0</v>
      </c>
      <c r="W736" s="236">
        <f t="shared" si="681"/>
        <v>0</v>
      </c>
      <c r="X736" s="186"/>
      <c r="Y736" s="186"/>
      <c r="Z736" s="186"/>
      <c r="AA736" s="186"/>
      <c r="AB736" s="217"/>
      <c r="AC736" s="79"/>
      <c r="AD736" s="79"/>
      <c r="AE736" s="79"/>
      <c r="AF736" s="79"/>
      <c r="AG736" s="79"/>
      <c r="AH736" s="127"/>
      <c r="AI736" s="710"/>
      <c r="AJ736" s="79"/>
      <c r="AK736" s="79"/>
    </row>
    <row r="737" spans="1:37" x14ac:dyDescent="0.25">
      <c r="A737" s="110"/>
      <c r="B737" s="89"/>
      <c r="C737" s="27"/>
      <c r="D737" s="186"/>
      <c r="E737" s="186"/>
      <c r="F737" s="186"/>
      <c r="G737" s="236">
        <f t="shared" si="676"/>
        <v>0</v>
      </c>
      <c r="H737" s="200"/>
      <c r="I737" s="186"/>
      <c r="J737" s="186"/>
      <c r="K737" s="236">
        <f t="shared" si="682"/>
        <v>0</v>
      </c>
      <c r="L737" s="186"/>
      <c r="M737" s="186"/>
      <c r="N737" s="186"/>
      <c r="O737" s="236">
        <f t="shared" si="677"/>
        <v>0</v>
      </c>
      <c r="P737" s="186"/>
      <c r="Q737" s="186"/>
      <c r="R737" s="186"/>
      <c r="S737" s="236">
        <f t="shared" si="683"/>
        <v>0</v>
      </c>
      <c r="T737" s="236">
        <f t="shared" si="678"/>
        <v>0</v>
      </c>
      <c r="U737" s="236">
        <f t="shared" si="679"/>
        <v>0</v>
      </c>
      <c r="V737" s="236">
        <f t="shared" si="680"/>
        <v>0</v>
      </c>
      <c r="W737" s="236">
        <f t="shared" si="681"/>
        <v>0</v>
      </c>
      <c r="X737" s="186"/>
      <c r="Y737" s="186"/>
      <c r="Z737" s="186"/>
      <c r="AA737" s="186"/>
      <c r="AB737" s="217"/>
      <c r="AC737" s="129"/>
      <c r="AD737" s="129"/>
      <c r="AE737" s="129"/>
      <c r="AF737" s="79"/>
      <c r="AG737" s="79"/>
      <c r="AH737" s="127"/>
      <c r="AI737" s="710"/>
      <c r="AJ737" s="129"/>
      <c r="AK737" s="129"/>
    </row>
    <row r="738" spans="1:37" x14ac:dyDescent="0.25">
      <c r="A738" s="111" t="s">
        <v>36</v>
      </c>
      <c r="B738" s="83" t="s">
        <v>33</v>
      </c>
      <c r="C738" s="84"/>
      <c r="D738" s="233">
        <f>D739+D741+D743+D745+D747+D749+D751+D753+D755+D757+D759+D761</f>
        <v>0</v>
      </c>
      <c r="E738" s="233">
        <f t="shared" ref="E738:AB738" si="684">E739+E741+E743+E745+E747+E749+E751+E753+E755+E757+E759+E761</f>
        <v>0</v>
      </c>
      <c r="F738" s="233">
        <f t="shared" si="684"/>
        <v>0</v>
      </c>
      <c r="G738" s="233">
        <f t="shared" si="676"/>
        <v>0</v>
      </c>
      <c r="H738" s="233">
        <f t="shared" si="684"/>
        <v>0</v>
      </c>
      <c r="I738" s="233">
        <f t="shared" si="684"/>
        <v>0</v>
      </c>
      <c r="J738" s="233">
        <f t="shared" si="684"/>
        <v>0</v>
      </c>
      <c r="K738" s="233">
        <f t="shared" si="682"/>
        <v>0</v>
      </c>
      <c r="L738" s="233">
        <f t="shared" si="684"/>
        <v>0</v>
      </c>
      <c r="M738" s="233">
        <f t="shared" si="684"/>
        <v>0</v>
      </c>
      <c r="N738" s="233">
        <f t="shared" si="684"/>
        <v>0</v>
      </c>
      <c r="O738" s="233">
        <f t="shared" si="677"/>
        <v>0</v>
      </c>
      <c r="P738" s="233">
        <f t="shared" si="684"/>
        <v>0</v>
      </c>
      <c r="Q738" s="233">
        <f t="shared" si="684"/>
        <v>0</v>
      </c>
      <c r="R738" s="233">
        <f t="shared" si="684"/>
        <v>0</v>
      </c>
      <c r="S738" s="233">
        <f t="shared" si="683"/>
        <v>0</v>
      </c>
      <c r="T738" s="233">
        <f t="shared" si="678"/>
        <v>0</v>
      </c>
      <c r="U738" s="233">
        <f t="shared" si="679"/>
        <v>0</v>
      </c>
      <c r="V738" s="233">
        <f t="shared" si="680"/>
        <v>0</v>
      </c>
      <c r="W738" s="233">
        <f t="shared" si="681"/>
        <v>0</v>
      </c>
      <c r="X738" s="233">
        <f t="shared" si="684"/>
        <v>0</v>
      </c>
      <c r="Y738" s="233">
        <f t="shared" si="684"/>
        <v>0</v>
      </c>
      <c r="Z738" s="233">
        <f t="shared" si="684"/>
        <v>0</v>
      </c>
      <c r="AA738" s="233">
        <f t="shared" si="684"/>
        <v>0</v>
      </c>
      <c r="AB738" s="233">
        <f t="shared" si="684"/>
        <v>0</v>
      </c>
      <c r="AC738" s="128"/>
      <c r="AD738" s="128"/>
      <c r="AE738" s="128"/>
      <c r="AF738" s="128"/>
      <c r="AG738" s="128"/>
      <c r="AH738" s="127"/>
      <c r="AI738" s="709"/>
      <c r="AJ738" s="128"/>
      <c r="AK738" s="128"/>
    </row>
    <row r="739" spans="1:37" x14ac:dyDescent="0.25">
      <c r="A739" s="110">
        <v>1</v>
      </c>
      <c r="B739" s="89" t="s">
        <v>20</v>
      </c>
      <c r="C739" s="27"/>
      <c r="D739" s="186"/>
      <c r="E739" s="186"/>
      <c r="F739" s="186"/>
      <c r="G739" s="236">
        <f t="shared" si="676"/>
        <v>0</v>
      </c>
      <c r="H739" s="200"/>
      <c r="I739" s="186"/>
      <c r="J739" s="186"/>
      <c r="K739" s="236">
        <f t="shared" si="682"/>
        <v>0</v>
      </c>
      <c r="L739" s="186"/>
      <c r="M739" s="186"/>
      <c r="N739" s="186"/>
      <c r="O739" s="236">
        <f t="shared" si="677"/>
        <v>0</v>
      </c>
      <c r="P739" s="186"/>
      <c r="Q739" s="186"/>
      <c r="R739" s="186"/>
      <c r="S739" s="236">
        <f t="shared" si="683"/>
        <v>0</v>
      </c>
      <c r="T739" s="236">
        <f t="shared" si="678"/>
        <v>0</v>
      </c>
      <c r="U739" s="236">
        <f t="shared" si="679"/>
        <v>0</v>
      </c>
      <c r="V739" s="236">
        <f t="shared" si="680"/>
        <v>0</v>
      </c>
      <c r="W739" s="236">
        <f t="shared" si="681"/>
        <v>0</v>
      </c>
      <c r="X739" s="186"/>
      <c r="Y739" s="186"/>
      <c r="Z739" s="186"/>
      <c r="AA739" s="186"/>
      <c r="AB739" s="217"/>
      <c r="AC739" s="81"/>
      <c r="AD739" s="81"/>
      <c r="AE739" s="81"/>
      <c r="AF739" s="81"/>
      <c r="AG739" s="81"/>
      <c r="AH739" s="127"/>
      <c r="AI739" s="711"/>
      <c r="AJ739" s="81"/>
      <c r="AK739" s="81"/>
    </row>
    <row r="740" spans="1:37" x14ac:dyDescent="0.25">
      <c r="A740" s="110"/>
      <c r="B740" s="86"/>
      <c r="C740" s="27"/>
      <c r="D740" s="186"/>
      <c r="E740" s="186"/>
      <c r="F740" s="186"/>
      <c r="G740" s="236">
        <f t="shared" si="676"/>
        <v>0</v>
      </c>
      <c r="H740" s="200"/>
      <c r="I740" s="186"/>
      <c r="J740" s="186"/>
      <c r="K740" s="236">
        <f t="shared" si="682"/>
        <v>0</v>
      </c>
      <c r="L740" s="186"/>
      <c r="M740" s="186"/>
      <c r="N740" s="186"/>
      <c r="O740" s="236">
        <f t="shared" si="677"/>
        <v>0</v>
      </c>
      <c r="P740" s="186"/>
      <c r="Q740" s="186"/>
      <c r="R740" s="186"/>
      <c r="S740" s="236">
        <f t="shared" si="683"/>
        <v>0</v>
      </c>
      <c r="T740" s="236">
        <f t="shared" si="678"/>
        <v>0</v>
      </c>
      <c r="U740" s="236">
        <f t="shared" si="679"/>
        <v>0</v>
      </c>
      <c r="V740" s="236">
        <f t="shared" si="680"/>
        <v>0</v>
      </c>
      <c r="W740" s="236">
        <f t="shared" si="681"/>
        <v>0</v>
      </c>
      <c r="X740" s="186"/>
      <c r="Y740" s="186"/>
      <c r="Z740" s="186"/>
      <c r="AA740" s="186"/>
      <c r="AB740" s="217"/>
      <c r="AC740" s="81"/>
      <c r="AD740" s="81"/>
      <c r="AE740" s="81"/>
      <c r="AF740" s="81"/>
      <c r="AG740" s="81"/>
      <c r="AH740" s="127"/>
      <c r="AI740" s="711"/>
      <c r="AJ740" s="81"/>
      <c r="AK740" s="81"/>
    </row>
    <row r="741" spans="1:37" x14ac:dyDescent="0.25">
      <c r="A741" s="110">
        <v>2</v>
      </c>
      <c r="B741" s="89" t="s">
        <v>21</v>
      </c>
      <c r="C741" s="27"/>
      <c r="D741" s="186"/>
      <c r="E741" s="186"/>
      <c r="F741" s="186"/>
      <c r="G741" s="236">
        <f t="shared" si="676"/>
        <v>0</v>
      </c>
      <c r="H741" s="200"/>
      <c r="I741" s="186"/>
      <c r="J741" s="186"/>
      <c r="K741" s="236">
        <f t="shared" si="682"/>
        <v>0</v>
      </c>
      <c r="L741" s="186"/>
      <c r="M741" s="186"/>
      <c r="N741" s="186"/>
      <c r="O741" s="236">
        <f t="shared" si="677"/>
        <v>0</v>
      </c>
      <c r="P741" s="186"/>
      <c r="Q741" s="186"/>
      <c r="R741" s="186"/>
      <c r="S741" s="236">
        <f t="shared" si="683"/>
        <v>0</v>
      </c>
      <c r="T741" s="236">
        <f t="shared" si="678"/>
        <v>0</v>
      </c>
      <c r="U741" s="236">
        <f t="shared" si="679"/>
        <v>0</v>
      </c>
      <c r="V741" s="236">
        <f t="shared" si="680"/>
        <v>0</v>
      </c>
      <c r="W741" s="236">
        <f t="shared" si="681"/>
        <v>0</v>
      </c>
      <c r="X741" s="186"/>
      <c r="Y741" s="186"/>
      <c r="Z741" s="186"/>
      <c r="AA741" s="186"/>
      <c r="AB741" s="217"/>
      <c r="AC741" s="81"/>
      <c r="AD741" s="81"/>
      <c r="AE741" s="81"/>
      <c r="AF741" s="81"/>
      <c r="AG741" s="81"/>
      <c r="AH741" s="127"/>
      <c r="AI741" s="711"/>
      <c r="AJ741" s="81"/>
      <c r="AK741" s="81"/>
    </row>
    <row r="742" spans="1:37" x14ac:dyDescent="0.25">
      <c r="A742" s="110"/>
      <c r="B742" s="86"/>
      <c r="C742" s="27"/>
      <c r="D742" s="186"/>
      <c r="E742" s="186"/>
      <c r="F742" s="186"/>
      <c r="G742" s="236">
        <f t="shared" si="676"/>
        <v>0</v>
      </c>
      <c r="H742" s="200"/>
      <c r="I742" s="186"/>
      <c r="J742" s="186"/>
      <c r="K742" s="236">
        <f t="shared" si="682"/>
        <v>0</v>
      </c>
      <c r="L742" s="186"/>
      <c r="M742" s="186"/>
      <c r="N742" s="186"/>
      <c r="O742" s="236">
        <f t="shared" si="677"/>
        <v>0</v>
      </c>
      <c r="P742" s="186"/>
      <c r="Q742" s="186"/>
      <c r="R742" s="186"/>
      <c r="S742" s="236">
        <f t="shared" si="683"/>
        <v>0</v>
      </c>
      <c r="T742" s="236">
        <f t="shared" si="678"/>
        <v>0</v>
      </c>
      <c r="U742" s="236">
        <f t="shared" si="679"/>
        <v>0</v>
      </c>
      <c r="V742" s="236">
        <f t="shared" si="680"/>
        <v>0</v>
      </c>
      <c r="W742" s="236">
        <f t="shared" si="681"/>
        <v>0</v>
      </c>
      <c r="X742" s="186"/>
      <c r="Y742" s="186"/>
      <c r="Z742" s="186"/>
      <c r="AA742" s="186"/>
      <c r="AB742" s="217"/>
      <c r="AC742" s="81"/>
      <c r="AD742" s="81"/>
      <c r="AE742" s="81"/>
      <c r="AF742" s="81"/>
      <c r="AG742" s="81"/>
      <c r="AH742" s="127"/>
      <c r="AI742" s="711"/>
      <c r="AJ742" s="81"/>
      <c r="AK742" s="81"/>
    </row>
    <row r="743" spans="1:37" x14ac:dyDescent="0.25">
      <c r="A743" s="110">
        <v>3</v>
      </c>
      <c r="B743" s="89" t="s">
        <v>22</v>
      </c>
      <c r="C743" s="27"/>
      <c r="D743" s="186"/>
      <c r="E743" s="186"/>
      <c r="F743" s="186"/>
      <c r="G743" s="236">
        <f t="shared" si="676"/>
        <v>0</v>
      </c>
      <c r="H743" s="200"/>
      <c r="I743" s="186"/>
      <c r="J743" s="186"/>
      <c r="K743" s="236">
        <f t="shared" si="682"/>
        <v>0</v>
      </c>
      <c r="L743" s="186"/>
      <c r="M743" s="186"/>
      <c r="N743" s="186"/>
      <c r="O743" s="236">
        <f t="shared" si="677"/>
        <v>0</v>
      </c>
      <c r="P743" s="186"/>
      <c r="Q743" s="186"/>
      <c r="R743" s="186"/>
      <c r="S743" s="236">
        <f t="shared" si="683"/>
        <v>0</v>
      </c>
      <c r="T743" s="236">
        <f t="shared" si="678"/>
        <v>0</v>
      </c>
      <c r="U743" s="236">
        <f t="shared" si="679"/>
        <v>0</v>
      </c>
      <c r="V743" s="236">
        <f t="shared" si="680"/>
        <v>0</v>
      </c>
      <c r="W743" s="236">
        <f t="shared" si="681"/>
        <v>0</v>
      </c>
      <c r="X743" s="186"/>
      <c r="Y743" s="186"/>
      <c r="Z743" s="186"/>
      <c r="AA743" s="186"/>
      <c r="AB743" s="217"/>
      <c r="AC743" s="81"/>
      <c r="AD743" s="81"/>
      <c r="AE743" s="81"/>
      <c r="AF743" s="81"/>
      <c r="AG743" s="81"/>
      <c r="AH743" s="127"/>
      <c r="AI743" s="711"/>
      <c r="AJ743" s="81"/>
      <c r="AK743" s="81"/>
    </row>
    <row r="744" spans="1:37" x14ac:dyDescent="0.25">
      <c r="A744" s="110"/>
      <c r="B744" s="86"/>
      <c r="C744" s="27"/>
      <c r="D744" s="186"/>
      <c r="E744" s="186"/>
      <c r="F744" s="186"/>
      <c r="G744" s="236">
        <f t="shared" si="676"/>
        <v>0</v>
      </c>
      <c r="H744" s="200"/>
      <c r="I744" s="186"/>
      <c r="J744" s="186"/>
      <c r="K744" s="236">
        <f t="shared" si="682"/>
        <v>0</v>
      </c>
      <c r="L744" s="186"/>
      <c r="M744" s="186"/>
      <c r="N744" s="186"/>
      <c r="O744" s="236">
        <f t="shared" si="677"/>
        <v>0</v>
      </c>
      <c r="P744" s="186"/>
      <c r="Q744" s="186"/>
      <c r="R744" s="186"/>
      <c r="S744" s="236">
        <f t="shared" si="683"/>
        <v>0</v>
      </c>
      <c r="T744" s="236">
        <f t="shared" si="678"/>
        <v>0</v>
      </c>
      <c r="U744" s="236">
        <f t="shared" si="679"/>
        <v>0</v>
      </c>
      <c r="V744" s="236">
        <f t="shared" si="680"/>
        <v>0</v>
      </c>
      <c r="W744" s="236">
        <f t="shared" si="681"/>
        <v>0</v>
      </c>
      <c r="X744" s="186"/>
      <c r="Y744" s="186"/>
      <c r="Z744" s="186"/>
      <c r="AA744" s="186"/>
      <c r="AB744" s="217"/>
      <c r="AC744" s="81"/>
      <c r="AD744" s="81"/>
      <c r="AE744" s="81"/>
      <c r="AF744" s="81"/>
      <c r="AG744" s="81"/>
      <c r="AH744" s="127"/>
      <c r="AI744" s="711"/>
      <c r="AJ744" s="81"/>
      <c r="AK744" s="81"/>
    </row>
    <row r="745" spans="1:37" x14ac:dyDescent="0.25">
      <c r="A745" s="110">
        <v>4</v>
      </c>
      <c r="B745" s="89" t="s">
        <v>23</v>
      </c>
      <c r="C745" s="27"/>
      <c r="D745" s="186"/>
      <c r="E745" s="186"/>
      <c r="F745" s="186"/>
      <c r="G745" s="236">
        <f t="shared" si="676"/>
        <v>0</v>
      </c>
      <c r="H745" s="200"/>
      <c r="I745" s="186"/>
      <c r="J745" s="186"/>
      <c r="K745" s="236">
        <f t="shared" si="682"/>
        <v>0</v>
      </c>
      <c r="L745" s="186"/>
      <c r="M745" s="186"/>
      <c r="N745" s="186"/>
      <c r="O745" s="236">
        <f t="shared" si="677"/>
        <v>0</v>
      </c>
      <c r="P745" s="186"/>
      <c r="Q745" s="186"/>
      <c r="R745" s="186"/>
      <c r="S745" s="236">
        <f t="shared" si="683"/>
        <v>0</v>
      </c>
      <c r="T745" s="236">
        <f t="shared" si="678"/>
        <v>0</v>
      </c>
      <c r="U745" s="236">
        <f t="shared" si="679"/>
        <v>0</v>
      </c>
      <c r="V745" s="236">
        <f t="shared" si="680"/>
        <v>0</v>
      </c>
      <c r="W745" s="236">
        <f t="shared" si="681"/>
        <v>0</v>
      </c>
      <c r="X745" s="186"/>
      <c r="Y745" s="186"/>
      <c r="Z745" s="186"/>
      <c r="AA745" s="186"/>
      <c r="AB745" s="217"/>
      <c r="AC745" s="81"/>
      <c r="AD745" s="81"/>
      <c r="AE745" s="81"/>
      <c r="AF745" s="81"/>
      <c r="AG745" s="81"/>
      <c r="AH745" s="127"/>
      <c r="AI745" s="711"/>
      <c r="AJ745" s="81"/>
      <c r="AK745" s="81"/>
    </row>
    <row r="746" spans="1:37" x14ac:dyDescent="0.25">
      <c r="A746" s="110"/>
      <c r="B746" s="86"/>
      <c r="C746" s="27"/>
      <c r="D746" s="186"/>
      <c r="E746" s="186"/>
      <c r="F746" s="186"/>
      <c r="G746" s="236">
        <f t="shared" si="676"/>
        <v>0</v>
      </c>
      <c r="H746" s="200"/>
      <c r="I746" s="186"/>
      <c r="J746" s="186"/>
      <c r="K746" s="236">
        <f t="shared" si="682"/>
        <v>0</v>
      </c>
      <c r="L746" s="186"/>
      <c r="M746" s="186"/>
      <c r="N746" s="186"/>
      <c r="O746" s="236">
        <f t="shared" si="677"/>
        <v>0</v>
      </c>
      <c r="P746" s="186"/>
      <c r="Q746" s="186"/>
      <c r="R746" s="186"/>
      <c r="S746" s="236">
        <f t="shared" si="683"/>
        <v>0</v>
      </c>
      <c r="T746" s="236">
        <f t="shared" si="678"/>
        <v>0</v>
      </c>
      <c r="U746" s="236">
        <f t="shared" si="679"/>
        <v>0</v>
      </c>
      <c r="V746" s="236">
        <f t="shared" si="680"/>
        <v>0</v>
      </c>
      <c r="W746" s="236">
        <f t="shared" si="681"/>
        <v>0</v>
      </c>
      <c r="X746" s="186"/>
      <c r="Y746" s="186"/>
      <c r="Z746" s="186"/>
      <c r="AA746" s="186"/>
      <c r="AB746" s="217"/>
      <c r="AC746" s="81"/>
      <c r="AD746" s="81"/>
      <c r="AE746" s="81"/>
      <c r="AF746" s="81"/>
      <c r="AG746" s="81"/>
      <c r="AH746" s="127"/>
      <c r="AI746" s="711"/>
      <c r="AJ746" s="81"/>
      <c r="AK746" s="81"/>
    </row>
    <row r="747" spans="1:37" x14ac:dyDescent="0.25">
      <c r="A747" s="110">
        <v>5</v>
      </c>
      <c r="B747" s="89" t="s">
        <v>24</v>
      </c>
      <c r="C747" s="27"/>
      <c r="D747" s="186"/>
      <c r="E747" s="186"/>
      <c r="F747" s="186"/>
      <c r="G747" s="236">
        <f t="shared" si="676"/>
        <v>0</v>
      </c>
      <c r="H747" s="200"/>
      <c r="I747" s="186"/>
      <c r="J747" s="186"/>
      <c r="K747" s="236">
        <f t="shared" si="682"/>
        <v>0</v>
      </c>
      <c r="L747" s="186"/>
      <c r="M747" s="186"/>
      <c r="N747" s="186"/>
      <c r="O747" s="236">
        <f t="shared" si="677"/>
        <v>0</v>
      </c>
      <c r="P747" s="186"/>
      <c r="Q747" s="186"/>
      <c r="R747" s="186"/>
      <c r="S747" s="236">
        <f t="shared" si="683"/>
        <v>0</v>
      </c>
      <c r="T747" s="236">
        <f t="shared" si="678"/>
        <v>0</v>
      </c>
      <c r="U747" s="236">
        <f t="shared" si="679"/>
        <v>0</v>
      </c>
      <c r="V747" s="236">
        <f t="shared" si="680"/>
        <v>0</v>
      </c>
      <c r="W747" s="236">
        <f t="shared" si="681"/>
        <v>0</v>
      </c>
      <c r="X747" s="186"/>
      <c r="Y747" s="186"/>
      <c r="Z747" s="186"/>
      <c r="AA747" s="186"/>
      <c r="AB747" s="217"/>
      <c r="AC747" s="81"/>
      <c r="AD747" s="81"/>
      <c r="AE747" s="81"/>
      <c r="AF747" s="81"/>
      <c r="AG747" s="81"/>
      <c r="AH747" s="127"/>
      <c r="AI747" s="711"/>
      <c r="AJ747" s="81"/>
      <c r="AK747" s="81"/>
    </row>
    <row r="748" spans="1:37" x14ac:dyDescent="0.25">
      <c r="A748" s="110"/>
      <c r="B748" s="89"/>
      <c r="C748" s="27"/>
      <c r="D748" s="186"/>
      <c r="E748" s="186"/>
      <c r="F748" s="186"/>
      <c r="G748" s="236">
        <f t="shared" si="676"/>
        <v>0</v>
      </c>
      <c r="H748" s="200"/>
      <c r="I748" s="186"/>
      <c r="J748" s="186"/>
      <c r="K748" s="236">
        <f t="shared" si="682"/>
        <v>0</v>
      </c>
      <c r="L748" s="186"/>
      <c r="M748" s="186"/>
      <c r="N748" s="186"/>
      <c r="O748" s="236">
        <f t="shared" si="677"/>
        <v>0</v>
      </c>
      <c r="P748" s="186"/>
      <c r="Q748" s="186"/>
      <c r="R748" s="186"/>
      <c r="S748" s="236">
        <f t="shared" si="683"/>
        <v>0</v>
      </c>
      <c r="T748" s="236">
        <f t="shared" si="678"/>
        <v>0</v>
      </c>
      <c r="U748" s="236">
        <f t="shared" si="679"/>
        <v>0</v>
      </c>
      <c r="V748" s="236">
        <f t="shared" si="680"/>
        <v>0</v>
      </c>
      <c r="W748" s="236">
        <f t="shared" si="681"/>
        <v>0</v>
      </c>
      <c r="X748" s="186"/>
      <c r="Y748" s="186"/>
      <c r="Z748" s="186"/>
      <c r="AA748" s="186"/>
      <c r="AB748" s="217"/>
      <c r="AC748" s="81"/>
      <c r="AD748" s="81"/>
      <c r="AE748" s="81"/>
      <c r="AF748" s="81"/>
      <c r="AG748" s="81"/>
      <c r="AH748" s="127"/>
      <c r="AI748" s="711"/>
      <c r="AJ748" s="81"/>
      <c r="AK748" s="81"/>
    </row>
    <row r="749" spans="1:37" x14ac:dyDescent="0.25">
      <c r="A749" s="110">
        <v>6</v>
      </c>
      <c r="B749" s="89" t="s">
        <v>25</v>
      </c>
      <c r="C749" s="27"/>
      <c r="D749" s="186"/>
      <c r="E749" s="186"/>
      <c r="F749" s="186"/>
      <c r="G749" s="236">
        <f t="shared" si="676"/>
        <v>0</v>
      </c>
      <c r="H749" s="200"/>
      <c r="I749" s="186"/>
      <c r="J749" s="186"/>
      <c r="K749" s="236">
        <f t="shared" si="682"/>
        <v>0</v>
      </c>
      <c r="L749" s="186"/>
      <c r="M749" s="186"/>
      <c r="N749" s="186"/>
      <c r="O749" s="236">
        <f t="shared" si="677"/>
        <v>0</v>
      </c>
      <c r="P749" s="186"/>
      <c r="Q749" s="186"/>
      <c r="R749" s="186"/>
      <c r="S749" s="236">
        <f t="shared" si="683"/>
        <v>0</v>
      </c>
      <c r="T749" s="236">
        <f t="shared" si="678"/>
        <v>0</v>
      </c>
      <c r="U749" s="236">
        <f t="shared" si="679"/>
        <v>0</v>
      </c>
      <c r="V749" s="236">
        <f t="shared" si="680"/>
        <v>0</v>
      </c>
      <c r="W749" s="236">
        <f t="shared" si="681"/>
        <v>0</v>
      </c>
      <c r="X749" s="186"/>
      <c r="Y749" s="186"/>
      <c r="Z749" s="186"/>
      <c r="AA749" s="186"/>
      <c r="AB749" s="217"/>
      <c r="AC749" s="81"/>
      <c r="AD749" s="81"/>
      <c r="AE749" s="81"/>
      <c r="AF749" s="81"/>
      <c r="AG749" s="81"/>
      <c r="AH749" s="127"/>
      <c r="AI749" s="711"/>
      <c r="AJ749" s="81"/>
      <c r="AK749" s="81"/>
    </row>
    <row r="750" spans="1:37" x14ac:dyDescent="0.25">
      <c r="A750" s="110"/>
      <c r="B750" s="89"/>
      <c r="C750" s="27"/>
      <c r="D750" s="186"/>
      <c r="E750" s="186"/>
      <c r="F750" s="186"/>
      <c r="G750" s="236">
        <f t="shared" si="676"/>
        <v>0</v>
      </c>
      <c r="H750" s="200"/>
      <c r="I750" s="186"/>
      <c r="J750" s="186"/>
      <c r="K750" s="236">
        <f t="shared" si="682"/>
        <v>0</v>
      </c>
      <c r="L750" s="186"/>
      <c r="M750" s="186"/>
      <c r="N750" s="186"/>
      <c r="O750" s="236">
        <f t="shared" si="677"/>
        <v>0</v>
      </c>
      <c r="P750" s="186"/>
      <c r="Q750" s="186"/>
      <c r="R750" s="186"/>
      <c r="S750" s="236">
        <f t="shared" si="683"/>
        <v>0</v>
      </c>
      <c r="T750" s="236">
        <f t="shared" si="678"/>
        <v>0</v>
      </c>
      <c r="U750" s="236">
        <f t="shared" si="679"/>
        <v>0</v>
      </c>
      <c r="V750" s="236">
        <f t="shared" si="680"/>
        <v>0</v>
      </c>
      <c r="W750" s="236">
        <f t="shared" si="681"/>
        <v>0</v>
      </c>
      <c r="X750" s="186"/>
      <c r="Y750" s="186"/>
      <c r="Z750" s="186"/>
      <c r="AA750" s="186"/>
      <c r="AB750" s="217"/>
      <c r="AC750" s="81"/>
      <c r="AD750" s="81"/>
      <c r="AE750" s="81"/>
      <c r="AF750" s="81"/>
      <c r="AG750" s="81"/>
      <c r="AH750" s="127"/>
      <c r="AI750" s="711"/>
      <c r="AJ750" s="81"/>
      <c r="AK750" s="81"/>
    </row>
    <row r="751" spans="1:37" x14ac:dyDescent="0.25">
      <c r="A751" s="110">
        <v>7</v>
      </c>
      <c r="B751" s="89" t="s">
        <v>26</v>
      </c>
      <c r="C751" s="27"/>
      <c r="D751" s="186"/>
      <c r="E751" s="186"/>
      <c r="F751" s="186"/>
      <c r="G751" s="236">
        <f t="shared" si="676"/>
        <v>0</v>
      </c>
      <c r="H751" s="200"/>
      <c r="I751" s="186"/>
      <c r="J751" s="186"/>
      <c r="K751" s="236">
        <f t="shared" si="682"/>
        <v>0</v>
      </c>
      <c r="L751" s="186"/>
      <c r="M751" s="186"/>
      <c r="N751" s="186"/>
      <c r="O751" s="236">
        <f t="shared" si="677"/>
        <v>0</v>
      </c>
      <c r="P751" s="186"/>
      <c r="Q751" s="186"/>
      <c r="R751" s="186"/>
      <c r="S751" s="236">
        <f t="shared" si="683"/>
        <v>0</v>
      </c>
      <c r="T751" s="236">
        <f t="shared" si="678"/>
        <v>0</v>
      </c>
      <c r="U751" s="236">
        <f t="shared" si="679"/>
        <v>0</v>
      </c>
      <c r="V751" s="236">
        <f t="shared" si="680"/>
        <v>0</v>
      </c>
      <c r="W751" s="236">
        <f t="shared" si="681"/>
        <v>0</v>
      </c>
      <c r="X751" s="186"/>
      <c r="Y751" s="186"/>
      <c r="Z751" s="186"/>
      <c r="AA751" s="186"/>
      <c r="AB751" s="217"/>
      <c r="AC751" s="81"/>
      <c r="AD751" s="81"/>
      <c r="AE751" s="81"/>
      <c r="AF751" s="81"/>
      <c r="AG751" s="81"/>
      <c r="AH751" s="127"/>
      <c r="AI751" s="711"/>
      <c r="AJ751" s="81"/>
      <c r="AK751" s="81"/>
    </row>
    <row r="752" spans="1:37" x14ac:dyDescent="0.25">
      <c r="A752" s="110"/>
      <c r="B752" s="89"/>
      <c r="C752" s="27"/>
      <c r="D752" s="186"/>
      <c r="E752" s="186"/>
      <c r="F752" s="186"/>
      <c r="G752" s="236">
        <f t="shared" si="676"/>
        <v>0</v>
      </c>
      <c r="H752" s="200"/>
      <c r="I752" s="186"/>
      <c r="J752" s="186"/>
      <c r="K752" s="236">
        <f t="shared" si="682"/>
        <v>0</v>
      </c>
      <c r="L752" s="186"/>
      <c r="M752" s="186"/>
      <c r="N752" s="186"/>
      <c r="O752" s="236">
        <f t="shared" si="677"/>
        <v>0</v>
      </c>
      <c r="P752" s="186"/>
      <c r="Q752" s="186"/>
      <c r="R752" s="186"/>
      <c r="S752" s="236">
        <f t="shared" si="683"/>
        <v>0</v>
      </c>
      <c r="T752" s="236">
        <f t="shared" si="678"/>
        <v>0</v>
      </c>
      <c r="U752" s="236">
        <f t="shared" si="679"/>
        <v>0</v>
      </c>
      <c r="V752" s="236">
        <f t="shared" si="680"/>
        <v>0</v>
      </c>
      <c r="W752" s="236">
        <f t="shared" si="681"/>
        <v>0</v>
      </c>
      <c r="X752" s="186"/>
      <c r="Y752" s="186"/>
      <c r="Z752" s="186"/>
      <c r="AA752" s="186"/>
      <c r="AB752" s="217"/>
      <c r="AC752" s="81"/>
      <c r="AD752" s="81"/>
      <c r="AE752" s="81"/>
      <c r="AF752" s="81"/>
      <c r="AG752" s="81"/>
      <c r="AH752" s="127"/>
      <c r="AI752" s="711"/>
      <c r="AJ752" s="81"/>
      <c r="AK752" s="81"/>
    </row>
    <row r="753" spans="1:39" x14ac:dyDescent="0.25">
      <c r="A753" s="110">
        <v>8</v>
      </c>
      <c r="B753" s="89" t="s">
        <v>27</v>
      </c>
      <c r="C753" s="27"/>
      <c r="D753" s="186"/>
      <c r="E753" s="186"/>
      <c r="F753" s="186"/>
      <c r="G753" s="236">
        <f t="shared" si="676"/>
        <v>0</v>
      </c>
      <c r="H753" s="200"/>
      <c r="I753" s="186"/>
      <c r="J753" s="186"/>
      <c r="K753" s="236">
        <f t="shared" si="682"/>
        <v>0</v>
      </c>
      <c r="L753" s="186"/>
      <c r="M753" s="186"/>
      <c r="N753" s="186"/>
      <c r="O753" s="236">
        <f t="shared" si="677"/>
        <v>0</v>
      </c>
      <c r="P753" s="186"/>
      <c r="Q753" s="186"/>
      <c r="R753" s="186"/>
      <c r="S753" s="236">
        <f t="shared" si="683"/>
        <v>0</v>
      </c>
      <c r="T753" s="236">
        <f t="shared" si="678"/>
        <v>0</v>
      </c>
      <c r="U753" s="236">
        <f t="shared" si="679"/>
        <v>0</v>
      </c>
      <c r="V753" s="236">
        <f t="shared" si="680"/>
        <v>0</v>
      </c>
      <c r="W753" s="236">
        <f t="shared" si="681"/>
        <v>0</v>
      </c>
      <c r="X753" s="186"/>
      <c r="Y753" s="186"/>
      <c r="Z753" s="186"/>
      <c r="AA753" s="186"/>
      <c r="AB753" s="217"/>
      <c r="AC753" s="81"/>
      <c r="AD753" s="81"/>
      <c r="AE753" s="81"/>
      <c r="AF753" s="81"/>
      <c r="AG753" s="81"/>
      <c r="AH753" s="127"/>
      <c r="AI753" s="711"/>
      <c r="AJ753" s="81"/>
      <c r="AK753" s="81"/>
    </row>
    <row r="754" spans="1:39" x14ac:dyDescent="0.25">
      <c r="A754" s="113"/>
      <c r="B754" s="86"/>
      <c r="C754" s="27"/>
      <c r="D754" s="186"/>
      <c r="E754" s="186"/>
      <c r="F754" s="186"/>
      <c r="G754" s="236">
        <f t="shared" si="676"/>
        <v>0</v>
      </c>
      <c r="H754" s="200"/>
      <c r="I754" s="186"/>
      <c r="J754" s="186"/>
      <c r="K754" s="236">
        <f t="shared" si="682"/>
        <v>0</v>
      </c>
      <c r="L754" s="186"/>
      <c r="M754" s="186"/>
      <c r="N754" s="186"/>
      <c r="O754" s="236">
        <f t="shared" si="677"/>
        <v>0</v>
      </c>
      <c r="P754" s="186"/>
      <c r="Q754" s="186"/>
      <c r="R754" s="186"/>
      <c r="S754" s="236">
        <f t="shared" si="683"/>
        <v>0</v>
      </c>
      <c r="T754" s="236">
        <f t="shared" si="678"/>
        <v>0</v>
      </c>
      <c r="U754" s="236">
        <f t="shared" si="679"/>
        <v>0</v>
      </c>
      <c r="V754" s="236">
        <f t="shared" si="680"/>
        <v>0</v>
      </c>
      <c r="W754" s="236">
        <f t="shared" si="681"/>
        <v>0</v>
      </c>
      <c r="X754" s="186"/>
      <c r="Y754" s="186"/>
      <c r="Z754" s="186"/>
      <c r="AA754" s="186"/>
      <c r="AB754" s="217"/>
      <c r="AC754" s="81"/>
      <c r="AD754" s="81"/>
      <c r="AE754" s="81"/>
      <c r="AF754" s="81"/>
      <c r="AG754" s="81"/>
      <c r="AH754" s="127"/>
      <c r="AI754" s="711"/>
      <c r="AJ754" s="81"/>
      <c r="AK754" s="81"/>
    </row>
    <row r="755" spans="1:39" x14ac:dyDescent="0.25">
      <c r="A755" s="110">
        <v>9</v>
      </c>
      <c r="B755" s="89" t="s">
        <v>28</v>
      </c>
      <c r="C755" s="27"/>
      <c r="D755" s="186"/>
      <c r="E755" s="186"/>
      <c r="F755" s="186"/>
      <c r="G755" s="236">
        <f t="shared" si="676"/>
        <v>0</v>
      </c>
      <c r="H755" s="200"/>
      <c r="I755" s="186"/>
      <c r="J755" s="186"/>
      <c r="K755" s="236">
        <f t="shared" si="682"/>
        <v>0</v>
      </c>
      <c r="L755" s="186"/>
      <c r="M755" s="186"/>
      <c r="N755" s="186"/>
      <c r="O755" s="236">
        <f t="shared" si="677"/>
        <v>0</v>
      </c>
      <c r="P755" s="186"/>
      <c r="Q755" s="186"/>
      <c r="R755" s="186"/>
      <c r="S755" s="236">
        <f t="shared" si="683"/>
        <v>0</v>
      </c>
      <c r="T755" s="236">
        <f t="shared" si="678"/>
        <v>0</v>
      </c>
      <c r="U755" s="236">
        <f t="shared" si="679"/>
        <v>0</v>
      </c>
      <c r="V755" s="236">
        <f t="shared" si="680"/>
        <v>0</v>
      </c>
      <c r="W755" s="236">
        <f t="shared" si="681"/>
        <v>0</v>
      </c>
      <c r="X755" s="186"/>
      <c r="Y755" s="186"/>
      <c r="Z755" s="186"/>
      <c r="AA755" s="186"/>
      <c r="AB755" s="217"/>
      <c r="AC755" s="81"/>
      <c r="AD755" s="81"/>
      <c r="AE755" s="81"/>
      <c r="AF755" s="81"/>
      <c r="AG755" s="81"/>
      <c r="AH755" s="127"/>
      <c r="AI755" s="711"/>
      <c r="AJ755" s="81"/>
      <c r="AK755" s="81"/>
    </row>
    <row r="756" spans="1:39" x14ac:dyDescent="0.25">
      <c r="A756" s="113"/>
      <c r="B756" s="86"/>
      <c r="C756" s="27"/>
      <c r="D756" s="186"/>
      <c r="E756" s="186"/>
      <c r="F756" s="186"/>
      <c r="G756" s="236">
        <f t="shared" si="676"/>
        <v>0</v>
      </c>
      <c r="H756" s="200"/>
      <c r="I756" s="186"/>
      <c r="J756" s="186"/>
      <c r="K756" s="236">
        <f t="shared" si="682"/>
        <v>0</v>
      </c>
      <c r="L756" s="186"/>
      <c r="M756" s="186"/>
      <c r="N756" s="186"/>
      <c r="O756" s="236">
        <f t="shared" si="677"/>
        <v>0</v>
      </c>
      <c r="P756" s="186"/>
      <c r="Q756" s="186"/>
      <c r="R756" s="186"/>
      <c r="S756" s="236">
        <f t="shared" si="683"/>
        <v>0</v>
      </c>
      <c r="T756" s="236">
        <f t="shared" si="678"/>
        <v>0</v>
      </c>
      <c r="U756" s="236">
        <f t="shared" si="679"/>
        <v>0</v>
      </c>
      <c r="V756" s="236">
        <f t="shared" si="680"/>
        <v>0</v>
      </c>
      <c r="W756" s="236">
        <f t="shared" si="681"/>
        <v>0</v>
      </c>
      <c r="X756" s="186"/>
      <c r="Y756" s="186"/>
      <c r="Z756" s="186"/>
      <c r="AA756" s="186"/>
      <c r="AB756" s="217"/>
      <c r="AC756" s="81"/>
      <c r="AD756" s="81"/>
      <c r="AE756" s="81"/>
      <c r="AF756" s="81"/>
      <c r="AG756" s="81"/>
      <c r="AH756" s="127"/>
      <c r="AI756" s="711"/>
      <c r="AJ756" s="81"/>
      <c r="AK756" s="81"/>
    </row>
    <row r="757" spans="1:39" x14ac:dyDescent="0.25">
      <c r="A757" s="110">
        <v>10</v>
      </c>
      <c r="B757" s="89" t="s">
        <v>29</v>
      </c>
      <c r="C757" s="27"/>
      <c r="D757" s="186"/>
      <c r="E757" s="186"/>
      <c r="F757" s="186"/>
      <c r="G757" s="236">
        <f t="shared" si="676"/>
        <v>0</v>
      </c>
      <c r="H757" s="200"/>
      <c r="I757" s="186"/>
      <c r="J757" s="186"/>
      <c r="K757" s="236">
        <f t="shared" si="682"/>
        <v>0</v>
      </c>
      <c r="L757" s="186"/>
      <c r="M757" s="186"/>
      <c r="N757" s="186"/>
      <c r="O757" s="236">
        <f t="shared" si="677"/>
        <v>0</v>
      </c>
      <c r="P757" s="186"/>
      <c r="Q757" s="186"/>
      <c r="R757" s="186"/>
      <c r="S757" s="236">
        <f t="shared" si="683"/>
        <v>0</v>
      </c>
      <c r="T757" s="236">
        <f t="shared" si="678"/>
        <v>0</v>
      </c>
      <c r="U757" s="236">
        <f t="shared" si="679"/>
        <v>0</v>
      </c>
      <c r="V757" s="236">
        <f t="shared" si="680"/>
        <v>0</v>
      </c>
      <c r="W757" s="236">
        <f t="shared" si="681"/>
        <v>0</v>
      </c>
      <c r="X757" s="186"/>
      <c r="Y757" s="186"/>
      <c r="Z757" s="186"/>
      <c r="AA757" s="186"/>
      <c r="AB757" s="217"/>
      <c r="AC757" s="81"/>
      <c r="AD757" s="81"/>
      <c r="AE757" s="81"/>
      <c r="AF757" s="81"/>
      <c r="AG757" s="81"/>
      <c r="AH757" s="127"/>
      <c r="AI757" s="711"/>
      <c r="AJ757" s="81"/>
      <c r="AK757" s="81"/>
    </row>
    <row r="758" spans="1:39" x14ac:dyDescent="0.25">
      <c r="A758" s="113"/>
      <c r="B758" s="86"/>
      <c r="C758" s="27"/>
      <c r="D758" s="186"/>
      <c r="E758" s="186"/>
      <c r="F758" s="186"/>
      <c r="G758" s="236">
        <f t="shared" si="676"/>
        <v>0</v>
      </c>
      <c r="H758" s="200"/>
      <c r="I758" s="186"/>
      <c r="J758" s="186"/>
      <c r="K758" s="236">
        <f t="shared" si="682"/>
        <v>0</v>
      </c>
      <c r="L758" s="186"/>
      <c r="M758" s="186"/>
      <c r="N758" s="186"/>
      <c r="O758" s="236">
        <f t="shared" si="677"/>
        <v>0</v>
      </c>
      <c r="P758" s="186"/>
      <c r="Q758" s="186"/>
      <c r="R758" s="186"/>
      <c r="S758" s="236">
        <f t="shared" si="683"/>
        <v>0</v>
      </c>
      <c r="T758" s="236">
        <f t="shared" si="678"/>
        <v>0</v>
      </c>
      <c r="U758" s="236">
        <f t="shared" si="679"/>
        <v>0</v>
      </c>
      <c r="V758" s="236">
        <f t="shared" si="680"/>
        <v>0</v>
      </c>
      <c r="W758" s="236">
        <f t="shared" si="681"/>
        <v>0</v>
      </c>
      <c r="X758" s="186"/>
      <c r="Y758" s="186"/>
      <c r="Z758" s="186"/>
      <c r="AA758" s="186"/>
      <c r="AB758" s="217"/>
      <c r="AC758" s="81"/>
      <c r="AD758" s="81"/>
      <c r="AE758" s="81"/>
      <c r="AF758" s="81"/>
      <c r="AG758" s="81"/>
      <c r="AH758" s="127"/>
      <c r="AI758" s="711"/>
      <c r="AJ758" s="81"/>
      <c r="AK758" s="81"/>
    </row>
    <row r="759" spans="1:39" x14ac:dyDescent="0.25">
      <c r="A759" s="110">
        <v>11</v>
      </c>
      <c r="B759" s="89" t="s">
        <v>30</v>
      </c>
      <c r="C759" s="27"/>
      <c r="D759" s="186"/>
      <c r="E759" s="186"/>
      <c r="F759" s="186"/>
      <c r="G759" s="236">
        <f t="shared" si="676"/>
        <v>0</v>
      </c>
      <c r="H759" s="200"/>
      <c r="I759" s="186"/>
      <c r="J759" s="186"/>
      <c r="K759" s="236">
        <f t="shared" si="682"/>
        <v>0</v>
      </c>
      <c r="L759" s="186"/>
      <c r="M759" s="186"/>
      <c r="N759" s="186"/>
      <c r="O759" s="236">
        <f t="shared" si="677"/>
        <v>0</v>
      </c>
      <c r="P759" s="186"/>
      <c r="Q759" s="186"/>
      <c r="R759" s="186"/>
      <c r="S759" s="236">
        <f t="shared" si="683"/>
        <v>0</v>
      </c>
      <c r="T759" s="236">
        <f t="shared" si="678"/>
        <v>0</v>
      </c>
      <c r="U759" s="236">
        <f t="shared" si="679"/>
        <v>0</v>
      </c>
      <c r="V759" s="236">
        <f t="shared" si="680"/>
        <v>0</v>
      </c>
      <c r="W759" s="236">
        <f t="shared" si="681"/>
        <v>0</v>
      </c>
      <c r="X759" s="186"/>
      <c r="Y759" s="186"/>
      <c r="Z759" s="186"/>
      <c r="AA759" s="186"/>
      <c r="AB759" s="217"/>
      <c r="AC759" s="81"/>
      <c r="AD759" s="81"/>
      <c r="AE759" s="81"/>
      <c r="AF759" s="81"/>
      <c r="AG759" s="81"/>
      <c r="AH759" s="127"/>
      <c r="AI759" s="711"/>
      <c r="AJ759" s="81"/>
      <c r="AK759" s="81"/>
    </row>
    <row r="760" spans="1:39" x14ac:dyDescent="0.25">
      <c r="A760" s="113"/>
      <c r="B760" s="86"/>
      <c r="C760" s="27"/>
      <c r="D760" s="186"/>
      <c r="E760" s="186"/>
      <c r="F760" s="186"/>
      <c r="G760" s="236">
        <f t="shared" si="676"/>
        <v>0</v>
      </c>
      <c r="H760" s="200"/>
      <c r="I760" s="186"/>
      <c r="J760" s="186"/>
      <c r="K760" s="236">
        <f t="shared" si="682"/>
        <v>0</v>
      </c>
      <c r="L760" s="186"/>
      <c r="M760" s="186"/>
      <c r="N760" s="186"/>
      <c r="O760" s="236">
        <f t="shared" si="677"/>
        <v>0</v>
      </c>
      <c r="P760" s="186"/>
      <c r="Q760" s="186"/>
      <c r="R760" s="186"/>
      <c r="S760" s="236">
        <f t="shared" si="683"/>
        <v>0</v>
      </c>
      <c r="T760" s="236">
        <f t="shared" si="678"/>
        <v>0</v>
      </c>
      <c r="U760" s="236">
        <f t="shared" si="679"/>
        <v>0</v>
      </c>
      <c r="V760" s="236">
        <f t="shared" si="680"/>
        <v>0</v>
      </c>
      <c r="W760" s="236">
        <f t="shared" si="681"/>
        <v>0</v>
      </c>
      <c r="X760" s="186"/>
      <c r="Y760" s="186"/>
      <c r="Z760" s="186"/>
      <c r="AA760" s="186"/>
      <c r="AB760" s="217"/>
      <c r="AC760" s="81"/>
      <c r="AD760" s="81"/>
      <c r="AE760" s="81"/>
      <c r="AF760" s="81"/>
      <c r="AG760" s="81"/>
      <c r="AH760" s="127"/>
      <c r="AI760" s="711"/>
      <c r="AJ760" s="81"/>
      <c r="AK760" s="81"/>
    </row>
    <row r="761" spans="1:39" x14ac:dyDescent="0.25">
      <c r="A761" s="110">
        <v>12</v>
      </c>
      <c r="B761" s="89" t="s">
        <v>31</v>
      </c>
      <c r="C761" s="27"/>
      <c r="D761" s="186"/>
      <c r="E761" s="186"/>
      <c r="F761" s="186"/>
      <c r="G761" s="236">
        <f t="shared" si="676"/>
        <v>0</v>
      </c>
      <c r="H761" s="200"/>
      <c r="I761" s="186"/>
      <c r="J761" s="186"/>
      <c r="K761" s="236">
        <f t="shared" si="682"/>
        <v>0</v>
      </c>
      <c r="L761" s="186"/>
      <c r="M761" s="186"/>
      <c r="N761" s="186"/>
      <c r="O761" s="236">
        <f t="shared" si="677"/>
        <v>0</v>
      </c>
      <c r="P761" s="186"/>
      <c r="Q761" s="186"/>
      <c r="R761" s="186"/>
      <c r="S761" s="236">
        <f t="shared" si="683"/>
        <v>0</v>
      </c>
      <c r="T761" s="236">
        <f t="shared" si="678"/>
        <v>0</v>
      </c>
      <c r="U761" s="236">
        <f t="shared" si="679"/>
        <v>0</v>
      </c>
      <c r="V761" s="236">
        <f t="shared" si="680"/>
        <v>0</v>
      </c>
      <c r="W761" s="236">
        <f t="shared" si="681"/>
        <v>0</v>
      </c>
      <c r="X761" s="186"/>
      <c r="Y761" s="186"/>
      <c r="Z761" s="186"/>
      <c r="AA761" s="186"/>
      <c r="AB761" s="217"/>
      <c r="AC761" s="81"/>
      <c r="AD761" s="81"/>
      <c r="AE761" s="81"/>
      <c r="AF761" s="81"/>
      <c r="AG761" s="81"/>
      <c r="AH761" s="127"/>
      <c r="AI761" s="711"/>
      <c r="AJ761" s="81"/>
      <c r="AK761" s="81"/>
    </row>
    <row r="762" spans="1:39" x14ac:dyDescent="0.25">
      <c r="A762" s="110"/>
      <c r="B762" s="32"/>
      <c r="C762" s="27"/>
      <c r="D762" s="186"/>
      <c r="E762" s="186"/>
      <c r="F762" s="186"/>
      <c r="G762" s="236">
        <f t="shared" si="676"/>
        <v>0</v>
      </c>
      <c r="H762" s="200"/>
      <c r="I762" s="186"/>
      <c r="J762" s="186"/>
      <c r="K762" s="236">
        <f t="shared" si="682"/>
        <v>0</v>
      </c>
      <c r="L762" s="186"/>
      <c r="M762" s="186"/>
      <c r="N762" s="186"/>
      <c r="O762" s="236">
        <f t="shared" si="677"/>
        <v>0</v>
      </c>
      <c r="P762" s="186"/>
      <c r="Q762" s="186"/>
      <c r="R762" s="186"/>
      <c r="S762" s="236">
        <f t="shared" si="683"/>
        <v>0</v>
      </c>
      <c r="T762" s="236">
        <f t="shared" si="678"/>
        <v>0</v>
      </c>
      <c r="U762" s="236">
        <f t="shared" si="679"/>
        <v>0</v>
      </c>
      <c r="V762" s="236">
        <f t="shared" si="680"/>
        <v>0</v>
      </c>
      <c r="W762" s="236">
        <f t="shared" si="681"/>
        <v>0</v>
      </c>
      <c r="X762" s="186"/>
      <c r="Y762" s="186"/>
      <c r="Z762" s="186"/>
      <c r="AA762" s="186"/>
      <c r="AB762" s="217"/>
      <c r="AC762" s="81"/>
      <c r="AD762" s="81"/>
      <c r="AE762" s="81"/>
      <c r="AF762" s="81"/>
      <c r="AG762" s="81"/>
      <c r="AH762" s="127"/>
      <c r="AI762" s="711"/>
      <c r="AJ762" s="81"/>
      <c r="AK762" s="81"/>
    </row>
    <row r="763" spans="1:39" s="661" customFormat="1" x14ac:dyDescent="0.25">
      <c r="A763" s="582">
        <v>3</v>
      </c>
      <c r="B763" s="431" t="s">
        <v>37</v>
      </c>
      <c r="C763" s="432"/>
      <c r="D763" s="521">
        <f>D764+D789</f>
        <v>0</v>
      </c>
      <c r="E763" s="521">
        <f>E764+E789</f>
        <v>0</v>
      </c>
      <c r="F763" s="521">
        <f>F764+F789</f>
        <v>0</v>
      </c>
      <c r="G763" s="521">
        <f t="shared" si="676"/>
        <v>0</v>
      </c>
      <c r="H763" s="521">
        <f>H764+H789</f>
        <v>0</v>
      </c>
      <c r="I763" s="521">
        <f>I764+I789</f>
        <v>0</v>
      </c>
      <c r="J763" s="521">
        <f>J764+J789</f>
        <v>0</v>
      </c>
      <c r="K763" s="521">
        <f t="shared" si="682"/>
        <v>0</v>
      </c>
      <c r="L763" s="521">
        <f>L764+L789</f>
        <v>0</v>
      </c>
      <c r="M763" s="521">
        <f>M764+M789</f>
        <v>0</v>
      </c>
      <c r="N763" s="521">
        <f>N764+N789</f>
        <v>0</v>
      </c>
      <c r="O763" s="521">
        <f t="shared" si="677"/>
        <v>0</v>
      </c>
      <c r="P763" s="521">
        <f>P764+P789</f>
        <v>0</v>
      </c>
      <c r="Q763" s="521">
        <f>Q764+Q789</f>
        <v>0</v>
      </c>
      <c r="R763" s="521">
        <f>R764+R789</f>
        <v>0</v>
      </c>
      <c r="S763" s="521">
        <f t="shared" si="683"/>
        <v>0</v>
      </c>
      <c r="T763" s="521">
        <f t="shared" si="678"/>
        <v>0</v>
      </c>
      <c r="U763" s="521">
        <f t="shared" si="679"/>
        <v>0</v>
      </c>
      <c r="V763" s="521">
        <f t="shared" si="680"/>
        <v>0</v>
      </c>
      <c r="W763" s="521">
        <f t="shared" si="681"/>
        <v>0</v>
      </c>
      <c r="X763" s="521">
        <f>X764+X789</f>
        <v>0</v>
      </c>
      <c r="Y763" s="521">
        <f>Y764+Y789</f>
        <v>0</v>
      </c>
      <c r="Z763" s="521">
        <f>Z764+Z789</f>
        <v>0</v>
      </c>
      <c r="AA763" s="521">
        <f>AA764+AA789</f>
        <v>0</v>
      </c>
      <c r="AB763" s="874">
        <f>AB764+AB789</f>
        <v>0</v>
      </c>
      <c r="AC763" s="875"/>
      <c r="AD763" s="875"/>
      <c r="AE763" s="875"/>
      <c r="AF763" s="875"/>
      <c r="AG763" s="875"/>
      <c r="AH763" s="862"/>
      <c r="AI763" s="876"/>
      <c r="AJ763" s="875"/>
      <c r="AK763" s="875"/>
      <c r="AL763" s="864"/>
      <c r="AM763" s="864"/>
    </row>
    <row r="764" spans="1:39" x14ac:dyDescent="0.25">
      <c r="A764" s="115" t="s">
        <v>38</v>
      </c>
      <c r="B764" s="83" t="s">
        <v>39</v>
      </c>
      <c r="C764" s="84"/>
      <c r="D764" s="233">
        <f>D765+D767+D769+D771+D773+D775+D777+D779+D781+D783+D785+D787</f>
        <v>0</v>
      </c>
      <c r="E764" s="233">
        <f>E765+E767+E769+E771+E773+E775+E777+E779+E781+E783+E785+E787</f>
        <v>0</v>
      </c>
      <c r="F764" s="233">
        <f>F765+F767+F769+F771+F773+F775+F777+F779+F781+F783+F785+F787</f>
        <v>0</v>
      </c>
      <c r="G764" s="233">
        <f t="shared" si="676"/>
        <v>0</v>
      </c>
      <c r="H764" s="233">
        <f>H765+H767+H769+H771+H773+H775+H777+H779+H781+H783+H785+H787</f>
        <v>0</v>
      </c>
      <c r="I764" s="233">
        <f>I765+I767+I769+I771+I773+I775+I777+I779+I781+I783+I785+I787</f>
        <v>0</v>
      </c>
      <c r="J764" s="233">
        <f>J765+J767+J769+J771+J773+J775+J777+J779+J781+J783+J785+J787</f>
        <v>0</v>
      </c>
      <c r="K764" s="233">
        <f t="shared" si="682"/>
        <v>0</v>
      </c>
      <c r="L764" s="233">
        <f>L765+L767+L769+L771+L773+L775+L777+L779+L781+L783+L785+L787</f>
        <v>0</v>
      </c>
      <c r="M764" s="233">
        <f>M765+M767+M769+M771+M773+M775+M777+M779+M781+M783+M785+M787</f>
        <v>0</v>
      </c>
      <c r="N764" s="233">
        <f>N765+N767+N769+N771+N773+N775+N777+N779+N781+N783+N785+N787</f>
        <v>0</v>
      </c>
      <c r="O764" s="233">
        <f t="shared" si="677"/>
        <v>0</v>
      </c>
      <c r="P764" s="233">
        <f>P765+P767+P769+P771+P773+P775+P777+P779+P781+P783+P785+P787</f>
        <v>0</v>
      </c>
      <c r="Q764" s="233">
        <f>Q765+Q767+Q769+Q771+Q773+Q775+Q777+Q779+Q781+Q783+Q785+Q787</f>
        <v>0</v>
      </c>
      <c r="R764" s="233">
        <f>R765+R767+R769+R771+R773+R775+R777+R779+R781+R783+R785+R787</f>
        <v>0</v>
      </c>
      <c r="S764" s="233">
        <f t="shared" si="683"/>
        <v>0</v>
      </c>
      <c r="T764" s="233">
        <f t="shared" si="678"/>
        <v>0</v>
      </c>
      <c r="U764" s="233">
        <f t="shared" si="679"/>
        <v>0</v>
      </c>
      <c r="V764" s="233">
        <f t="shared" si="680"/>
        <v>0</v>
      </c>
      <c r="W764" s="233">
        <f t="shared" si="681"/>
        <v>0</v>
      </c>
      <c r="X764" s="233">
        <f>X765+X767+X769+X771+X773+X775+X777+X779+X781+X783+X785+X787</f>
        <v>0</v>
      </c>
      <c r="Y764" s="233">
        <f>Y765+Y767+Y769+Y771+Y773+Y775+Y777+Y779+Y781+Y783+Y785+Y787</f>
        <v>0</v>
      </c>
      <c r="Z764" s="233">
        <f>Z765+Z767+Z769+Z771+Z773+Z775+Z777+Z779+Z781+Z783+Z785+Z787</f>
        <v>0</v>
      </c>
      <c r="AA764" s="233">
        <f>AA765+AA767+AA769+AA771+AA773+AA775+AA777+AA779+AA781+AA783+AA785+AA787</f>
        <v>0</v>
      </c>
      <c r="AB764" s="235">
        <f>AB765+AB767+AB769+AB771+AB773+AB775+AB777+AB779+AB781+AB783+AB785+AB787</f>
        <v>0</v>
      </c>
      <c r="AC764" s="130"/>
      <c r="AD764" s="130"/>
      <c r="AE764" s="130"/>
      <c r="AF764" s="130"/>
      <c r="AG764" s="130"/>
      <c r="AH764" s="127"/>
      <c r="AI764" s="712"/>
      <c r="AJ764" s="130"/>
      <c r="AK764" s="130"/>
    </row>
    <row r="765" spans="1:39" x14ac:dyDescent="0.25">
      <c r="A765" s="110">
        <v>1</v>
      </c>
      <c r="B765" s="89" t="s">
        <v>20</v>
      </c>
      <c r="C765" s="31"/>
      <c r="D765" s="148"/>
      <c r="E765" s="148"/>
      <c r="F765" s="148"/>
      <c r="G765" s="295">
        <f t="shared" si="676"/>
        <v>0</v>
      </c>
      <c r="H765" s="212"/>
      <c r="I765" s="148"/>
      <c r="J765" s="148"/>
      <c r="K765" s="295">
        <f t="shared" si="682"/>
        <v>0</v>
      </c>
      <c r="L765" s="148"/>
      <c r="M765" s="148"/>
      <c r="N765" s="148"/>
      <c r="O765" s="295">
        <f t="shared" si="677"/>
        <v>0</v>
      </c>
      <c r="P765" s="148"/>
      <c r="Q765" s="148"/>
      <c r="R765" s="148"/>
      <c r="S765" s="295">
        <f t="shared" si="683"/>
        <v>0</v>
      </c>
      <c r="T765" s="295">
        <f t="shared" si="678"/>
        <v>0</v>
      </c>
      <c r="U765" s="295">
        <f t="shared" si="679"/>
        <v>0</v>
      </c>
      <c r="V765" s="295">
        <f t="shared" si="680"/>
        <v>0</v>
      </c>
      <c r="W765" s="295">
        <f t="shared" si="681"/>
        <v>0</v>
      </c>
      <c r="X765" s="148"/>
      <c r="Y765" s="148"/>
      <c r="Z765" s="148"/>
      <c r="AA765" s="148"/>
      <c r="AB765" s="226"/>
      <c r="AC765" s="298"/>
      <c r="AD765" s="298"/>
      <c r="AE765" s="298"/>
      <c r="AF765" s="298"/>
      <c r="AG765" s="298"/>
      <c r="AH765" s="300"/>
      <c r="AI765" s="711"/>
      <c r="AJ765" s="298"/>
      <c r="AK765" s="298"/>
    </row>
    <row r="766" spans="1:39" x14ac:dyDescent="0.25">
      <c r="A766" s="110"/>
      <c r="B766" s="86"/>
      <c r="C766" s="31"/>
      <c r="D766" s="148"/>
      <c r="E766" s="148"/>
      <c r="F766" s="148"/>
      <c r="G766" s="295">
        <f t="shared" si="676"/>
        <v>0</v>
      </c>
      <c r="H766" s="212"/>
      <c r="I766" s="148"/>
      <c r="J766" s="148"/>
      <c r="K766" s="295">
        <f t="shared" si="682"/>
        <v>0</v>
      </c>
      <c r="L766" s="148"/>
      <c r="M766" s="148"/>
      <c r="N766" s="148"/>
      <c r="O766" s="295">
        <f t="shared" si="677"/>
        <v>0</v>
      </c>
      <c r="P766" s="148"/>
      <c r="Q766" s="148"/>
      <c r="R766" s="148"/>
      <c r="S766" s="295">
        <f t="shared" si="683"/>
        <v>0</v>
      </c>
      <c r="T766" s="295">
        <f t="shared" si="678"/>
        <v>0</v>
      </c>
      <c r="U766" s="295">
        <f t="shared" si="679"/>
        <v>0</v>
      </c>
      <c r="V766" s="295">
        <f t="shared" si="680"/>
        <v>0</v>
      </c>
      <c r="W766" s="295">
        <f t="shared" si="681"/>
        <v>0</v>
      </c>
      <c r="X766" s="148"/>
      <c r="Y766" s="148"/>
      <c r="Z766" s="148"/>
      <c r="AA766" s="148"/>
      <c r="AB766" s="226"/>
      <c r="AC766" s="299"/>
      <c r="AD766" s="299"/>
      <c r="AE766" s="299"/>
      <c r="AF766" s="298"/>
      <c r="AG766" s="298"/>
      <c r="AH766" s="300"/>
      <c r="AI766" s="711"/>
      <c r="AJ766" s="299"/>
      <c r="AK766" s="299"/>
    </row>
    <row r="767" spans="1:39" x14ac:dyDescent="0.25">
      <c r="A767" s="110">
        <v>2</v>
      </c>
      <c r="B767" s="89" t="s">
        <v>21</v>
      </c>
      <c r="C767" s="31"/>
      <c r="D767" s="148"/>
      <c r="E767" s="148"/>
      <c r="F767" s="148"/>
      <c r="G767" s="295">
        <f t="shared" si="676"/>
        <v>0</v>
      </c>
      <c r="H767" s="212"/>
      <c r="I767" s="148"/>
      <c r="J767" s="148"/>
      <c r="K767" s="295">
        <f t="shared" si="682"/>
        <v>0</v>
      </c>
      <c r="L767" s="148"/>
      <c r="M767" s="148"/>
      <c r="N767" s="148"/>
      <c r="O767" s="295">
        <f t="shared" si="677"/>
        <v>0</v>
      </c>
      <c r="P767" s="148"/>
      <c r="Q767" s="148"/>
      <c r="R767" s="148"/>
      <c r="S767" s="295">
        <f t="shared" si="683"/>
        <v>0</v>
      </c>
      <c r="T767" s="295">
        <f t="shared" si="678"/>
        <v>0</v>
      </c>
      <c r="U767" s="295">
        <f t="shared" si="679"/>
        <v>0</v>
      </c>
      <c r="V767" s="295">
        <f t="shared" si="680"/>
        <v>0</v>
      </c>
      <c r="W767" s="295">
        <f t="shared" si="681"/>
        <v>0</v>
      </c>
      <c r="X767" s="148"/>
      <c r="Y767" s="148"/>
      <c r="Z767" s="148"/>
      <c r="AA767" s="148"/>
      <c r="AB767" s="226"/>
      <c r="AC767" s="298"/>
      <c r="AD767" s="298"/>
      <c r="AE767" s="298"/>
      <c r="AF767" s="298"/>
      <c r="AG767" s="298"/>
      <c r="AH767" s="300"/>
      <c r="AI767" s="711"/>
      <c r="AJ767" s="298"/>
      <c r="AK767" s="298"/>
    </row>
    <row r="768" spans="1:39" x14ac:dyDescent="0.25">
      <c r="A768" s="110"/>
      <c r="B768" s="86"/>
      <c r="C768" s="31"/>
      <c r="D768" s="148"/>
      <c r="E768" s="148"/>
      <c r="F768" s="148"/>
      <c r="G768" s="295">
        <f t="shared" si="676"/>
        <v>0</v>
      </c>
      <c r="H768" s="212"/>
      <c r="I768" s="148"/>
      <c r="J768" s="148"/>
      <c r="K768" s="295">
        <f t="shared" si="682"/>
        <v>0</v>
      </c>
      <c r="L768" s="148"/>
      <c r="M768" s="148"/>
      <c r="N768" s="148"/>
      <c r="O768" s="295">
        <f t="shared" si="677"/>
        <v>0</v>
      </c>
      <c r="P768" s="148"/>
      <c r="Q768" s="148"/>
      <c r="R768" s="148"/>
      <c r="S768" s="295">
        <f t="shared" si="683"/>
        <v>0</v>
      </c>
      <c r="T768" s="295">
        <f t="shared" si="678"/>
        <v>0</v>
      </c>
      <c r="U768" s="295">
        <f t="shared" si="679"/>
        <v>0</v>
      </c>
      <c r="V768" s="295">
        <f t="shared" si="680"/>
        <v>0</v>
      </c>
      <c r="W768" s="295">
        <f t="shared" si="681"/>
        <v>0</v>
      </c>
      <c r="X768" s="148"/>
      <c r="Y768" s="148"/>
      <c r="Z768" s="148"/>
      <c r="AA768" s="148"/>
      <c r="AB768" s="226"/>
      <c r="AC768" s="299"/>
      <c r="AD768" s="299"/>
      <c r="AE768" s="299"/>
      <c r="AF768" s="298"/>
      <c r="AG768" s="298"/>
      <c r="AH768" s="300"/>
      <c r="AI768" s="711"/>
      <c r="AJ768" s="299"/>
      <c r="AK768" s="299"/>
    </row>
    <row r="769" spans="1:37" x14ac:dyDescent="0.25">
      <c r="A769" s="110">
        <v>3</v>
      </c>
      <c r="B769" s="89" t="s">
        <v>22</v>
      </c>
      <c r="C769" s="31"/>
      <c r="D769" s="148">
        <f>D770</f>
        <v>0</v>
      </c>
      <c r="E769" s="148">
        <f t="shared" ref="E769:Y769" si="685">E770</f>
        <v>0</v>
      </c>
      <c r="F769" s="148">
        <f t="shared" si="685"/>
        <v>0</v>
      </c>
      <c r="G769" s="148">
        <f t="shared" si="685"/>
        <v>0</v>
      </c>
      <c r="H769" s="148">
        <f t="shared" si="685"/>
        <v>0</v>
      </c>
      <c r="I769" s="148">
        <f t="shared" si="685"/>
        <v>0</v>
      </c>
      <c r="J769" s="148">
        <f t="shared" si="685"/>
        <v>0</v>
      </c>
      <c r="K769" s="148">
        <f t="shared" si="685"/>
        <v>0</v>
      </c>
      <c r="L769" s="148">
        <f t="shared" si="685"/>
        <v>0</v>
      </c>
      <c r="M769" s="148">
        <f t="shared" si="685"/>
        <v>0</v>
      </c>
      <c r="N769" s="148">
        <f t="shared" si="685"/>
        <v>0</v>
      </c>
      <c r="O769" s="148">
        <f t="shared" si="685"/>
        <v>0</v>
      </c>
      <c r="P769" s="148">
        <f t="shared" si="685"/>
        <v>0</v>
      </c>
      <c r="Q769" s="148">
        <f t="shared" si="685"/>
        <v>0</v>
      </c>
      <c r="R769" s="148">
        <f t="shared" si="685"/>
        <v>0</v>
      </c>
      <c r="S769" s="148">
        <f t="shared" si="685"/>
        <v>0</v>
      </c>
      <c r="T769" s="148">
        <f t="shared" si="685"/>
        <v>0</v>
      </c>
      <c r="U769" s="148">
        <f t="shared" si="685"/>
        <v>0</v>
      </c>
      <c r="V769" s="148">
        <f t="shared" si="685"/>
        <v>0</v>
      </c>
      <c r="W769" s="148">
        <f t="shared" si="685"/>
        <v>0</v>
      </c>
      <c r="X769" s="148">
        <f t="shared" si="685"/>
        <v>0</v>
      </c>
      <c r="Y769" s="148">
        <f t="shared" si="685"/>
        <v>0</v>
      </c>
      <c r="Z769" s="148"/>
      <c r="AA769" s="148"/>
      <c r="AB769" s="226"/>
      <c r="AC769" s="298"/>
      <c r="AD769" s="298"/>
      <c r="AE769" s="298"/>
      <c r="AF769" s="298"/>
      <c r="AG769" s="298"/>
      <c r="AH769" s="300"/>
      <c r="AI769" s="711"/>
      <c r="AJ769" s="298"/>
      <c r="AK769" s="298"/>
    </row>
    <row r="770" spans="1:37" x14ac:dyDescent="0.25">
      <c r="A770" s="110"/>
      <c r="B770" s="31"/>
      <c r="C770" s="31"/>
      <c r="D770" s="148"/>
      <c r="E770" s="148"/>
      <c r="F770" s="148"/>
      <c r="G770" s="295">
        <f t="shared" si="676"/>
        <v>0</v>
      </c>
      <c r="H770" s="212"/>
      <c r="I770" s="148"/>
      <c r="J770" s="148"/>
      <c r="K770" s="295">
        <f t="shared" si="682"/>
        <v>0</v>
      </c>
      <c r="L770" s="148"/>
      <c r="M770" s="148"/>
      <c r="N770" s="148"/>
      <c r="O770" s="295">
        <f t="shared" si="677"/>
        <v>0</v>
      </c>
      <c r="P770" s="148"/>
      <c r="Q770" s="212"/>
      <c r="R770" s="148"/>
      <c r="S770" s="295">
        <f t="shared" si="683"/>
        <v>0</v>
      </c>
      <c r="T770" s="295">
        <f t="shared" si="678"/>
        <v>0</v>
      </c>
      <c r="U770" s="295">
        <f t="shared" si="679"/>
        <v>0</v>
      </c>
      <c r="V770" s="295">
        <f t="shared" si="680"/>
        <v>0</v>
      </c>
      <c r="W770" s="295">
        <f t="shared" si="681"/>
        <v>0</v>
      </c>
      <c r="X770" s="148"/>
      <c r="Y770" s="148"/>
      <c r="Z770" s="148"/>
      <c r="AA770" s="148"/>
      <c r="AB770" s="226"/>
      <c r="AC770" s="299"/>
      <c r="AD770" s="299"/>
      <c r="AE770" s="299"/>
      <c r="AF770" s="298"/>
      <c r="AG770" s="298"/>
      <c r="AH770" s="300"/>
      <c r="AI770" s="711"/>
      <c r="AJ770" s="299"/>
      <c r="AK770" s="299"/>
    </row>
    <row r="771" spans="1:37" x14ac:dyDescent="0.25">
      <c r="A771" s="110">
        <v>4</v>
      </c>
      <c r="B771" s="89" t="s">
        <v>23</v>
      </c>
      <c r="C771" s="31"/>
      <c r="D771" s="148"/>
      <c r="E771" s="148"/>
      <c r="F771" s="148"/>
      <c r="G771" s="295">
        <f t="shared" si="676"/>
        <v>0</v>
      </c>
      <c r="H771" s="212"/>
      <c r="I771" s="148"/>
      <c r="J771" s="148"/>
      <c r="K771" s="295">
        <f t="shared" si="682"/>
        <v>0</v>
      </c>
      <c r="L771" s="148"/>
      <c r="M771" s="148"/>
      <c r="N771" s="148"/>
      <c r="O771" s="295">
        <f t="shared" si="677"/>
        <v>0</v>
      </c>
      <c r="P771" s="148"/>
      <c r="Q771" s="148"/>
      <c r="R771" s="148"/>
      <c r="S771" s="295">
        <f t="shared" si="683"/>
        <v>0</v>
      </c>
      <c r="T771" s="295">
        <f t="shared" si="678"/>
        <v>0</v>
      </c>
      <c r="U771" s="295">
        <f t="shared" si="679"/>
        <v>0</v>
      </c>
      <c r="V771" s="295">
        <f t="shared" si="680"/>
        <v>0</v>
      </c>
      <c r="W771" s="295">
        <f t="shared" si="681"/>
        <v>0</v>
      </c>
      <c r="X771" s="148"/>
      <c r="Y771" s="148"/>
      <c r="Z771" s="148"/>
      <c r="AA771" s="148"/>
      <c r="AB771" s="226"/>
      <c r="AC771" s="298"/>
      <c r="AD771" s="298"/>
      <c r="AE771" s="298"/>
      <c r="AF771" s="298"/>
      <c r="AG771" s="298"/>
      <c r="AH771" s="300"/>
      <c r="AI771" s="711"/>
      <c r="AJ771" s="298"/>
      <c r="AK771" s="298"/>
    </row>
    <row r="772" spans="1:37" x14ac:dyDescent="0.25">
      <c r="A772" s="110"/>
      <c r="B772" s="86"/>
      <c r="C772" s="31"/>
      <c r="D772" s="148"/>
      <c r="E772" s="148"/>
      <c r="F772" s="148"/>
      <c r="G772" s="295">
        <f t="shared" si="676"/>
        <v>0</v>
      </c>
      <c r="H772" s="212"/>
      <c r="I772" s="148"/>
      <c r="J772" s="148"/>
      <c r="K772" s="295">
        <f t="shared" si="682"/>
        <v>0</v>
      </c>
      <c r="L772" s="148"/>
      <c r="M772" s="148"/>
      <c r="N772" s="148"/>
      <c r="O772" s="295">
        <f t="shared" si="677"/>
        <v>0</v>
      </c>
      <c r="P772" s="148"/>
      <c r="Q772" s="148"/>
      <c r="R772" s="148"/>
      <c r="S772" s="295">
        <f t="shared" si="683"/>
        <v>0</v>
      </c>
      <c r="T772" s="295">
        <f t="shared" si="678"/>
        <v>0</v>
      </c>
      <c r="U772" s="295">
        <f t="shared" si="679"/>
        <v>0</v>
      </c>
      <c r="V772" s="295">
        <f t="shared" si="680"/>
        <v>0</v>
      </c>
      <c r="W772" s="295">
        <f t="shared" si="681"/>
        <v>0</v>
      </c>
      <c r="X772" s="148"/>
      <c r="Y772" s="148"/>
      <c r="Z772" s="148"/>
      <c r="AA772" s="148"/>
      <c r="AB772" s="226"/>
      <c r="AC772" s="299"/>
      <c r="AD772" s="299"/>
      <c r="AE772" s="299"/>
      <c r="AF772" s="298"/>
      <c r="AG772" s="298"/>
      <c r="AH772" s="300"/>
      <c r="AI772" s="711"/>
      <c r="AJ772" s="299"/>
      <c r="AK772" s="299"/>
    </row>
    <row r="773" spans="1:37" x14ac:dyDescent="0.25">
      <c r="A773" s="110">
        <v>5</v>
      </c>
      <c r="B773" s="89" t="s">
        <v>24</v>
      </c>
      <c r="C773" s="31"/>
      <c r="D773" s="148"/>
      <c r="E773" s="148"/>
      <c r="F773" s="148"/>
      <c r="G773" s="295">
        <f t="shared" si="676"/>
        <v>0</v>
      </c>
      <c r="H773" s="212"/>
      <c r="I773" s="148"/>
      <c r="J773" s="148"/>
      <c r="K773" s="295">
        <f t="shared" si="682"/>
        <v>0</v>
      </c>
      <c r="L773" s="148"/>
      <c r="M773" s="148"/>
      <c r="N773" s="148"/>
      <c r="O773" s="295">
        <f t="shared" si="677"/>
        <v>0</v>
      </c>
      <c r="P773" s="148"/>
      <c r="Q773" s="148"/>
      <c r="R773" s="148"/>
      <c r="S773" s="295">
        <f t="shared" si="683"/>
        <v>0</v>
      </c>
      <c r="T773" s="295">
        <f t="shared" si="678"/>
        <v>0</v>
      </c>
      <c r="U773" s="295">
        <f t="shared" si="679"/>
        <v>0</v>
      </c>
      <c r="V773" s="295">
        <f t="shared" si="680"/>
        <v>0</v>
      </c>
      <c r="W773" s="295">
        <f t="shared" si="681"/>
        <v>0</v>
      </c>
      <c r="X773" s="148"/>
      <c r="Y773" s="148"/>
      <c r="Z773" s="148"/>
      <c r="AA773" s="148"/>
      <c r="AB773" s="226"/>
      <c r="AC773" s="298"/>
      <c r="AD773" s="298"/>
      <c r="AE773" s="298"/>
      <c r="AF773" s="298"/>
      <c r="AG773" s="298"/>
      <c r="AH773" s="300"/>
      <c r="AI773" s="711"/>
      <c r="AJ773" s="298"/>
      <c r="AK773" s="298"/>
    </row>
    <row r="774" spans="1:37" x14ac:dyDescent="0.25">
      <c r="A774" s="110"/>
      <c r="B774" s="89"/>
      <c r="C774" s="31"/>
      <c r="D774" s="148"/>
      <c r="E774" s="148"/>
      <c r="F774" s="148"/>
      <c r="G774" s="295">
        <f t="shared" si="676"/>
        <v>0</v>
      </c>
      <c r="H774" s="212"/>
      <c r="I774" s="148"/>
      <c r="J774" s="148"/>
      <c r="K774" s="295">
        <f t="shared" si="682"/>
        <v>0</v>
      </c>
      <c r="L774" s="148"/>
      <c r="M774" s="148"/>
      <c r="N774" s="148"/>
      <c r="O774" s="295">
        <f t="shared" si="677"/>
        <v>0</v>
      </c>
      <c r="P774" s="148"/>
      <c r="Q774" s="148"/>
      <c r="R774" s="148"/>
      <c r="S774" s="295">
        <f t="shared" si="683"/>
        <v>0</v>
      </c>
      <c r="T774" s="295">
        <f t="shared" si="678"/>
        <v>0</v>
      </c>
      <c r="U774" s="295">
        <f t="shared" si="679"/>
        <v>0</v>
      </c>
      <c r="V774" s="295">
        <f t="shared" si="680"/>
        <v>0</v>
      </c>
      <c r="W774" s="295">
        <f t="shared" si="681"/>
        <v>0</v>
      </c>
      <c r="X774" s="148"/>
      <c r="Y774" s="148"/>
      <c r="Z774" s="148"/>
      <c r="AA774" s="148"/>
      <c r="AB774" s="226"/>
      <c r="AC774" s="299"/>
      <c r="AD774" s="299"/>
      <c r="AE774" s="299"/>
      <c r="AF774" s="298"/>
      <c r="AG774" s="298"/>
      <c r="AH774" s="300"/>
      <c r="AI774" s="711"/>
      <c r="AJ774" s="299"/>
      <c r="AK774" s="299"/>
    </row>
    <row r="775" spans="1:37" x14ac:dyDescent="0.25">
      <c r="A775" s="110">
        <v>6</v>
      </c>
      <c r="B775" s="89" t="s">
        <v>25</v>
      </c>
      <c r="C775" s="31"/>
      <c r="D775" s="148"/>
      <c r="E775" s="148"/>
      <c r="F775" s="148"/>
      <c r="G775" s="295">
        <f t="shared" si="676"/>
        <v>0</v>
      </c>
      <c r="H775" s="212"/>
      <c r="I775" s="148"/>
      <c r="J775" s="148"/>
      <c r="K775" s="295">
        <f t="shared" si="682"/>
        <v>0</v>
      </c>
      <c r="L775" s="148"/>
      <c r="M775" s="148"/>
      <c r="N775" s="148"/>
      <c r="O775" s="295">
        <f t="shared" si="677"/>
        <v>0</v>
      </c>
      <c r="P775" s="148"/>
      <c r="Q775" s="148"/>
      <c r="R775" s="148"/>
      <c r="S775" s="295">
        <f t="shared" si="683"/>
        <v>0</v>
      </c>
      <c r="T775" s="295">
        <f t="shared" si="678"/>
        <v>0</v>
      </c>
      <c r="U775" s="295">
        <f t="shared" si="679"/>
        <v>0</v>
      </c>
      <c r="V775" s="295">
        <f t="shared" si="680"/>
        <v>0</v>
      </c>
      <c r="W775" s="295">
        <f t="shared" si="681"/>
        <v>0</v>
      </c>
      <c r="X775" s="148"/>
      <c r="Y775" s="148"/>
      <c r="Z775" s="148"/>
      <c r="AA775" s="148"/>
      <c r="AB775" s="226"/>
      <c r="AC775" s="298"/>
      <c r="AD775" s="298"/>
      <c r="AE775" s="298"/>
      <c r="AF775" s="298"/>
      <c r="AG775" s="298"/>
      <c r="AH775" s="300"/>
      <c r="AI775" s="711"/>
      <c r="AJ775" s="298"/>
      <c r="AK775" s="298"/>
    </row>
    <row r="776" spans="1:37" x14ac:dyDescent="0.25">
      <c r="A776" s="110"/>
      <c r="B776" s="89"/>
      <c r="C776" s="31"/>
      <c r="D776" s="148"/>
      <c r="E776" s="148"/>
      <c r="F776" s="148"/>
      <c r="G776" s="295">
        <f t="shared" si="676"/>
        <v>0</v>
      </c>
      <c r="H776" s="212"/>
      <c r="I776" s="148"/>
      <c r="J776" s="148"/>
      <c r="K776" s="295">
        <f t="shared" si="682"/>
        <v>0</v>
      </c>
      <c r="L776" s="148"/>
      <c r="M776" s="148"/>
      <c r="N776" s="148"/>
      <c r="O776" s="295">
        <f t="shared" si="677"/>
        <v>0</v>
      </c>
      <c r="P776" s="148"/>
      <c r="Q776" s="148"/>
      <c r="R776" s="148"/>
      <c r="S776" s="295">
        <f t="shared" si="683"/>
        <v>0</v>
      </c>
      <c r="T776" s="295">
        <f t="shared" si="678"/>
        <v>0</v>
      </c>
      <c r="U776" s="295">
        <f t="shared" si="679"/>
        <v>0</v>
      </c>
      <c r="V776" s="295">
        <f t="shared" si="680"/>
        <v>0</v>
      </c>
      <c r="W776" s="295">
        <f t="shared" si="681"/>
        <v>0</v>
      </c>
      <c r="X776" s="148"/>
      <c r="Y776" s="148"/>
      <c r="Z776" s="148"/>
      <c r="AA776" s="148"/>
      <c r="AB776" s="226"/>
      <c r="AC776" s="299"/>
      <c r="AD776" s="299"/>
      <c r="AE776" s="299"/>
      <c r="AF776" s="298"/>
      <c r="AG776" s="298"/>
      <c r="AH776" s="300"/>
      <c r="AI776" s="711"/>
      <c r="AJ776" s="299"/>
      <c r="AK776" s="299"/>
    </row>
    <row r="777" spans="1:37" x14ac:dyDescent="0.25">
      <c r="A777" s="110">
        <v>7</v>
      </c>
      <c r="B777" s="89" t="s">
        <v>26</v>
      </c>
      <c r="C777" s="31"/>
      <c r="D777" s="148"/>
      <c r="E777" s="148"/>
      <c r="F777" s="148"/>
      <c r="G777" s="295">
        <f t="shared" si="676"/>
        <v>0</v>
      </c>
      <c r="H777" s="212"/>
      <c r="I777" s="148"/>
      <c r="J777" s="148"/>
      <c r="K777" s="295">
        <f t="shared" si="682"/>
        <v>0</v>
      </c>
      <c r="L777" s="148"/>
      <c r="M777" s="148"/>
      <c r="N777" s="148"/>
      <c r="O777" s="295">
        <f t="shared" si="677"/>
        <v>0</v>
      </c>
      <c r="P777" s="148"/>
      <c r="Q777" s="148"/>
      <c r="R777" s="148"/>
      <c r="S777" s="295">
        <f t="shared" si="683"/>
        <v>0</v>
      </c>
      <c r="T777" s="295">
        <f t="shared" si="678"/>
        <v>0</v>
      </c>
      <c r="U777" s="295">
        <f t="shared" si="679"/>
        <v>0</v>
      </c>
      <c r="V777" s="295">
        <f t="shared" si="680"/>
        <v>0</v>
      </c>
      <c r="W777" s="295">
        <f t="shared" si="681"/>
        <v>0</v>
      </c>
      <c r="X777" s="148"/>
      <c r="Y777" s="148"/>
      <c r="Z777" s="148"/>
      <c r="AA777" s="148"/>
      <c r="AB777" s="226"/>
      <c r="AC777" s="298"/>
      <c r="AD777" s="298"/>
      <c r="AE777" s="298"/>
      <c r="AF777" s="298"/>
      <c r="AG777" s="298"/>
      <c r="AH777" s="300"/>
      <c r="AI777" s="711"/>
      <c r="AJ777" s="298"/>
      <c r="AK777" s="298"/>
    </row>
    <row r="778" spans="1:37" x14ac:dyDescent="0.25">
      <c r="A778" s="110"/>
      <c r="B778" s="89"/>
      <c r="C778" s="31"/>
      <c r="D778" s="148"/>
      <c r="E778" s="148"/>
      <c r="F778" s="148"/>
      <c r="G778" s="295">
        <f t="shared" si="676"/>
        <v>0</v>
      </c>
      <c r="H778" s="212"/>
      <c r="I778" s="148"/>
      <c r="J778" s="148"/>
      <c r="K778" s="295">
        <f t="shared" si="682"/>
        <v>0</v>
      </c>
      <c r="L778" s="148"/>
      <c r="M778" s="148"/>
      <c r="N778" s="148"/>
      <c r="O778" s="295">
        <f t="shared" si="677"/>
        <v>0</v>
      </c>
      <c r="P778" s="148"/>
      <c r="Q778" s="148"/>
      <c r="R778" s="148"/>
      <c r="S778" s="295">
        <f t="shared" si="683"/>
        <v>0</v>
      </c>
      <c r="T778" s="295">
        <f t="shared" si="678"/>
        <v>0</v>
      </c>
      <c r="U778" s="295">
        <f t="shared" si="679"/>
        <v>0</v>
      </c>
      <c r="V778" s="295">
        <f t="shared" si="680"/>
        <v>0</v>
      </c>
      <c r="W778" s="295">
        <f t="shared" si="681"/>
        <v>0</v>
      </c>
      <c r="X778" s="148"/>
      <c r="Y778" s="148"/>
      <c r="Z778" s="148"/>
      <c r="AA778" s="148"/>
      <c r="AB778" s="226"/>
      <c r="AC778" s="299"/>
      <c r="AD778" s="299"/>
      <c r="AE778" s="299"/>
      <c r="AF778" s="298"/>
      <c r="AG778" s="298"/>
      <c r="AH778" s="300"/>
      <c r="AI778" s="711"/>
      <c r="AJ778" s="299"/>
      <c r="AK778" s="299"/>
    </row>
    <row r="779" spans="1:37" x14ac:dyDescent="0.25">
      <c r="A779" s="110">
        <v>8</v>
      </c>
      <c r="B779" s="89" t="s">
        <v>27</v>
      </c>
      <c r="C779" s="31"/>
      <c r="D779" s="148"/>
      <c r="E779" s="148"/>
      <c r="F779" s="148"/>
      <c r="G779" s="295">
        <f t="shared" si="676"/>
        <v>0</v>
      </c>
      <c r="H779" s="212"/>
      <c r="I779" s="148"/>
      <c r="J779" s="148"/>
      <c r="K779" s="295">
        <f t="shared" si="682"/>
        <v>0</v>
      </c>
      <c r="L779" s="148"/>
      <c r="M779" s="148"/>
      <c r="N779" s="148"/>
      <c r="O779" s="295">
        <f t="shared" si="677"/>
        <v>0</v>
      </c>
      <c r="P779" s="148"/>
      <c r="Q779" s="148"/>
      <c r="R779" s="148"/>
      <c r="S779" s="295">
        <f t="shared" si="683"/>
        <v>0</v>
      </c>
      <c r="T779" s="295">
        <f t="shared" si="678"/>
        <v>0</v>
      </c>
      <c r="U779" s="295">
        <f t="shared" si="679"/>
        <v>0</v>
      </c>
      <c r="V779" s="295">
        <f t="shared" si="680"/>
        <v>0</v>
      </c>
      <c r="W779" s="295">
        <f t="shared" si="681"/>
        <v>0</v>
      </c>
      <c r="X779" s="148"/>
      <c r="Y779" s="148"/>
      <c r="Z779" s="148"/>
      <c r="AA779" s="148"/>
      <c r="AB779" s="226"/>
      <c r="AC779" s="298"/>
      <c r="AD779" s="298"/>
      <c r="AE779" s="298"/>
      <c r="AF779" s="298"/>
      <c r="AG779" s="298"/>
      <c r="AH779" s="300"/>
      <c r="AI779" s="711"/>
      <c r="AJ779" s="298"/>
      <c r="AK779" s="298"/>
    </row>
    <row r="780" spans="1:37" x14ac:dyDescent="0.25">
      <c r="A780" s="113"/>
      <c r="B780" s="86"/>
      <c r="C780" s="31"/>
      <c r="D780" s="148"/>
      <c r="E780" s="148"/>
      <c r="F780" s="148"/>
      <c r="G780" s="295">
        <f t="shared" si="676"/>
        <v>0</v>
      </c>
      <c r="H780" s="212"/>
      <c r="I780" s="148"/>
      <c r="J780" s="148"/>
      <c r="K780" s="295">
        <f t="shared" si="682"/>
        <v>0</v>
      </c>
      <c r="L780" s="148"/>
      <c r="M780" s="148"/>
      <c r="N780" s="148"/>
      <c r="O780" s="295">
        <f t="shared" si="677"/>
        <v>0</v>
      </c>
      <c r="P780" s="148"/>
      <c r="Q780" s="148"/>
      <c r="R780" s="148"/>
      <c r="S780" s="295">
        <f t="shared" si="683"/>
        <v>0</v>
      </c>
      <c r="T780" s="295">
        <f t="shared" si="678"/>
        <v>0</v>
      </c>
      <c r="U780" s="295">
        <f t="shared" si="679"/>
        <v>0</v>
      </c>
      <c r="V780" s="295">
        <f t="shared" si="680"/>
        <v>0</v>
      </c>
      <c r="W780" s="295">
        <f t="shared" si="681"/>
        <v>0</v>
      </c>
      <c r="X780" s="148"/>
      <c r="Y780" s="148"/>
      <c r="Z780" s="148"/>
      <c r="AA780" s="148"/>
      <c r="AB780" s="226"/>
      <c r="AC780" s="299"/>
      <c r="AD780" s="299"/>
      <c r="AE780" s="299"/>
      <c r="AF780" s="298"/>
      <c r="AG780" s="298"/>
      <c r="AH780" s="300"/>
      <c r="AI780" s="711"/>
      <c r="AJ780" s="299"/>
      <c r="AK780" s="299"/>
    </row>
    <row r="781" spans="1:37" x14ac:dyDescent="0.25">
      <c r="A781" s="110">
        <v>9</v>
      </c>
      <c r="B781" s="89" t="s">
        <v>28</v>
      </c>
      <c r="C781" s="31"/>
      <c r="D781" s="148"/>
      <c r="E781" s="148"/>
      <c r="F781" s="148"/>
      <c r="G781" s="295">
        <f t="shared" si="676"/>
        <v>0</v>
      </c>
      <c r="H781" s="212"/>
      <c r="I781" s="148"/>
      <c r="J781" s="148"/>
      <c r="K781" s="295">
        <f t="shared" si="682"/>
        <v>0</v>
      </c>
      <c r="L781" s="148"/>
      <c r="M781" s="148"/>
      <c r="N781" s="148"/>
      <c r="O781" s="295">
        <f t="shared" si="677"/>
        <v>0</v>
      </c>
      <c r="P781" s="148"/>
      <c r="Q781" s="148"/>
      <c r="R781" s="148"/>
      <c r="S781" s="295">
        <f t="shared" si="683"/>
        <v>0</v>
      </c>
      <c r="T781" s="295">
        <f t="shared" si="678"/>
        <v>0</v>
      </c>
      <c r="U781" s="295">
        <f t="shared" si="679"/>
        <v>0</v>
      </c>
      <c r="V781" s="295">
        <f t="shared" si="680"/>
        <v>0</v>
      </c>
      <c r="W781" s="295">
        <f t="shared" si="681"/>
        <v>0</v>
      </c>
      <c r="X781" s="148"/>
      <c r="Y781" s="148"/>
      <c r="Z781" s="148"/>
      <c r="AA781" s="148"/>
      <c r="AB781" s="226"/>
      <c r="AC781" s="298"/>
      <c r="AD781" s="298"/>
      <c r="AE781" s="298"/>
      <c r="AF781" s="298"/>
      <c r="AG781" s="298"/>
      <c r="AH781" s="300"/>
      <c r="AI781" s="711"/>
      <c r="AJ781" s="298"/>
      <c r="AK781" s="298"/>
    </row>
    <row r="782" spans="1:37" x14ac:dyDescent="0.25">
      <c r="A782" s="113"/>
      <c r="B782" s="86"/>
      <c r="C782" s="31"/>
      <c r="D782" s="148"/>
      <c r="E782" s="148"/>
      <c r="F782" s="148"/>
      <c r="G782" s="295">
        <f t="shared" si="676"/>
        <v>0</v>
      </c>
      <c r="H782" s="212"/>
      <c r="I782" s="148"/>
      <c r="J782" s="148"/>
      <c r="K782" s="295">
        <f t="shared" si="682"/>
        <v>0</v>
      </c>
      <c r="L782" s="148"/>
      <c r="M782" s="148"/>
      <c r="N782" s="148"/>
      <c r="O782" s="295">
        <f t="shared" si="677"/>
        <v>0</v>
      </c>
      <c r="P782" s="148"/>
      <c r="Q782" s="148"/>
      <c r="R782" s="148"/>
      <c r="S782" s="295">
        <f t="shared" si="683"/>
        <v>0</v>
      </c>
      <c r="T782" s="295">
        <f t="shared" si="678"/>
        <v>0</v>
      </c>
      <c r="U782" s="295">
        <f t="shared" si="679"/>
        <v>0</v>
      </c>
      <c r="V782" s="295">
        <f t="shared" si="680"/>
        <v>0</v>
      </c>
      <c r="W782" s="295">
        <f t="shared" si="681"/>
        <v>0</v>
      </c>
      <c r="X782" s="148"/>
      <c r="Y782" s="148"/>
      <c r="Z782" s="148"/>
      <c r="AA782" s="148"/>
      <c r="AB782" s="226"/>
      <c r="AC782" s="299"/>
      <c r="AD782" s="299"/>
      <c r="AE782" s="299"/>
      <c r="AF782" s="298"/>
      <c r="AG782" s="298"/>
      <c r="AH782" s="300"/>
      <c r="AI782" s="711"/>
      <c r="AJ782" s="299"/>
      <c r="AK782" s="299"/>
    </row>
    <row r="783" spans="1:37" x14ac:dyDescent="0.25">
      <c r="A783" s="110">
        <v>10</v>
      </c>
      <c r="B783" s="89" t="s">
        <v>29</v>
      </c>
      <c r="C783" s="388">
        <f>SUM(C784:C784)</f>
        <v>0</v>
      </c>
      <c r="D783" s="388">
        <f>SUM(D784:D784)</f>
        <v>0</v>
      </c>
      <c r="E783" s="388">
        <f>SUM(E784:E784)</f>
        <v>0</v>
      </c>
      <c r="F783" s="388">
        <f>SUM(F784:F784)</f>
        <v>0</v>
      </c>
      <c r="G783" s="388">
        <f>SUM(G784:G784)</f>
        <v>0</v>
      </c>
      <c r="H783" s="388">
        <f>SUM(H784:H784)</f>
        <v>0</v>
      </c>
      <c r="I783" s="388">
        <f>SUM(I784:I784)</f>
        <v>0</v>
      </c>
      <c r="J783" s="388">
        <f>SUM(J784:J784)</f>
        <v>0</v>
      </c>
      <c r="K783" s="388">
        <f>SUM(K784:K784)</f>
        <v>0</v>
      </c>
      <c r="L783" s="388">
        <f>SUM(L784:L784)</f>
        <v>0</v>
      </c>
      <c r="M783" s="388">
        <f>SUM(M784:M784)</f>
        <v>0</v>
      </c>
      <c r="N783" s="388">
        <f>SUM(N784:N784)</f>
        <v>0</v>
      </c>
      <c r="O783" s="388">
        <f>SUM(O784:O784)</f>
        <v>0</v>
      </c>
      <c r="P783" s="388">
        <f>SUM(P784:P784)</f>
        <v>0</v>
      </c>
      <c r="Q783" s="388">
        <f>SUM(Q784:Q784)</f>
        <v>0</v>
      </c>
      <c r="R783" s="388">
        <f>SUM(R784:R784)</f>
        <v>0</v>
      </c>
      <c r="S783" s="388">
        <f>SUM(S784:S784)</f>
        <v>0</v>
      </c>
      <c r="T783" s="388">
        <f>SUM(T784:T784)</f>
        <v>0</v>
      </c>
      <c r="U783" s="388">
        <f>SUM(U784:U784)</f>
        <v>0</v>
      </c>
      <c r="V783" s="388">
        <f>SUM(V784:V784)</f>
        <v>0</v>
      </c>
      <c r="W783" s="388">
        <f>SUM(W784:W784)</f>
        <v>0</v>
      </c>
      <c r="X783" s="388">
        <f>SUM(X784:X784)</f>
        <v>0</v>
      </c>
      <c r="Y783" s="388">
        <f>SUM(Y784:Y784)</f>
        <v>0</v>
      </c>
      <c r="Z783" s="148"/>
      <c r="AA783" s="148"/>
      <c r="AB783" s="226"/>
      <c r="AC783" s="298"/>
      <c r="AD783" s="298"/>
      <c r="AE783" s="298"/>
      <c r="AF783" s="298"/>
      <c r="AG783" s="298"/>
      <c r="AH783" s="300"/>
      <c r="AI783" s="711"/>
      <c r="AJ783" s="298"/>
      <c r="AK783" s="298"/>
    </row>
    <row r="784" spans="1:37" x14ac:dyDescent="0.25">
      <c r="A784" s="110"/>
      <c r="B784" s="193"/>
      <c r="C784" s="31"/>
      <c r="D784" s="148"/>
      <c r="E784" s="148"/>
      <c r="F784" s="148"/>
      <c r="G784" s="295">
        <f t="shared" si="676"/>
        <v>0</v>
      </c>
      <c r="H784" s="212"/>
      <c r="I784" s="148"/>
      <c r="J784" s="148"/>
      <c r="K784" s="295">
        <f t="shared" si="682"/>
        <v>0</v>
      </c>
      <c r="L784" s="148"/>
      <c r="M784" s="148"/>
      <c r="N784" s="148"/>
      <c r="O784" s="295">
        <f t="shared" si="677"/>
        <v>0</v>
      </c>
      <c r="P784" s="212"/>
      <c r="Q784" s="148"/>
      <c r="R784" s="148"/>
      <c r="S784" s="295">
        <f t="shared" si="683"/>
        <v>0</v>
      </c>
      <c r="T784" s="295">
        <f t="shared" si="678"/>
        <v>0</v>
      </c>
      <c r="U784" s="295">
        <f t="shared" si="679"/>
        <v>0</v>
      </c>
      <c r="V784" s="295">
        <f t="shared" si="680"/>
        <v>0</v>
      </c>
      <c r="W784" s="295">
        <f t="shared" si="681"/>
        <v>0</v>
      </c>
      <c r="X784" s="148"/>
      <c r="Y784" s="148"/>
      <c r="Z784" s="148"/>
      <c r="AA784" s="148"/>
      <c r="AB784" s="226"/>
      <c r="AC784" s="298"/>
      <c r="AD784" s="298"/>
      <c r="AE784" s="298"/>
      <c r="AF784" s="298"/>
      <c r="AG784" s="298"/>
      <c r="AH784" s="300"/>
      <c r="AI784" s="711"/>
      <c r="AJ784" s="298"/>
      <c r="AK784" s="298"/>
    </row>
    <row r="785" spans="1:37" x14ac:dyDescent="0.25">
      <c r="A785" s="110">
        <v>11</v>
      </c>
      <c r="B785" s="89" t="s">
        <v>30</v>
      </c>
      <c r="C785" s="31"/>
      <c r="D785" s="148">
        <f t="shared" ref="D785:X785" si="686">SUM(D786:D786)</f>
        <v>0</v>
      </c>
      <c r="E785" s="148">
        <f t="shared" si="686"/>
        <v>0</v>
      </c>
      <c r="F785" s="148">
        <f t="shared" si="686"/>
        <v>0</v>
      </c>
      <c r="G785" s="148">
        <f t="shared" si="686"/>
        <v>0</v>
      </c>
      <c r="H785" s="148">
        <f t="shared" si="686"/>
        <v>0</v>
      </c>
      <c r="I785" s="148">
        <f t="shared" si="686"/>
        <v>0</v>
      </c>
      <c r="J785" s="148">
        <f t="shared" si="686"/>
        <v>0</v>
      </c>
      <c r="K785" s="148">
        <f t="shared" si="686"/>
        <v>0</v>
      </c>
      <c r="L785" s="148">
        <f t="shared" si="686"/>
        <v>0</v>
      </c>
      <c r="M785" s="148">
        <f t="shared" si="686"/>
        <v>0</v>
      </c>
      <c r="N785" s="148">
        <f t="shared" si="686"/>
        <v>0</v>
      </c>
      <c r="O785" s="148">
        <f t="shared" si="686"/>
        <v>0</v>
      </c>
      <c r="P785" s="148">
        <f t="shared" si="686"/>
        <v>0</v>
      </c>
      <c r="Q785" s="148">
        <f t="shared" si="686"/>
        <v>0</v>
      </c>
      <c r="R785" s="148">
        <f t="shared" si="686"/>
        <v>0</v>
      </c>
      <c r="S785" s="148">
        <f t="shared" si="686"/>
        <v>0</v>
      </c>
      <c r="T785" s="148">
        <f t="shared" si="686"/>
        <v>0</v>
      </c>
      <c r="U785" s="148">
        <f t="shared" si="686"/>
        <v>0</v>
      </c>
      <c r="V785" s="148">
        <f t="shared" si="686"/>
        <v>0</v>
      </c>
      <c r="W785" s="148">
        <f t="shared" si="686"/>
        <v>0</v>
      </c>
      <c r="X785" s="148">
        <f t="shared" si="686"/>
        <v>0</v>
      </c>
      <c r="Y785" s="148"/>
      <c r="Z785" s="148"/>
      <c r="AA785" s="148"/>
      <c r="AB785" s="226"/>
      <c r="AC785" s="298"/>
      <c r="AD785" s="298"/>
      <c r="AE785" s="298"/>
      <c r="AF785" s="298"/>
      <c r="AG785" s="298"/>
      <c r="AH785" s="300"/>
      <c r="AI785" s="711"/>
      <c r="AJ785" s="298"/>
      <c r="AK785" s="298"/>
    </row>
    <row r="786" spans="1:37" x14ac:dyDescent="0.25">
      <c r="A786" s="113"/>
      <c r="B786" s="19"/>
      <c r="C786" s="31"/>
      <c r="D786" s="148"/>
      <c r="E786" s="148"/>
      <c r="F786" s="148"/>
      <c r="G786" s="295">
        <f t="shared" si="676"/>
        <v>0</v>
      </c>
      <c r="H786" s="212"/>
      <c r="I786" s="148"/>
      <c r="J786" s="148"/>
      <c r="K786" s="295">
        <f t="shared" si="682"/>
        <v>0</v>
      </c>
      <c r="L786" s="148"/>
      <c r="M786" s="148"/>
      <c r="N786" s="148"/>
      <c r="O786" s="295">
        <f t="shared" si="677"/>
        <v>0</v>
      </c>
      <c r="P786" s="148"/>
      <c r="Q786" s="148"/>
      <c r="R786" s="148"/>
      <c r="S786" s="295">
        <f t="shared" si="683"/>
        <v>0</v>
      </c>
      <c r="T786" s="295">
        <f t="shared" si="678"/>
        <v>0</v>
      </c>
      <c r="U786" s="295">
        <f t="shared" si="679"/>
        <v>0</v>
      </c>
      <c r="V786" s="295">
        <f t="shared" si="680"/>
        <v>0</v>
      </c>
      <c r="W786" s="295">
        <f t="shared" si="681"/>
        <v>0</v>
      </c>
      <c r="X786" s="148"/>
      <c r="Y786" s="148"/>
      <c r="Z786" s="148"/>
      <c r="AA786" s="148"/>
      <c r="AB786" s="226"/>
      <c r="AC786" s="299"/>
      <c r="AD786" s="299"/>
      <c r="AE786" s="299"/>
      <c r="AF786" s="298"/>
      <c r="AG786" s="298"/>
      <c r="AH786" s="300"/>
      <c r="AI786" s="711"/>
      <c r="AJ786" s="299"/>
      <c r="AK786" s="299"/>
    </row>
    <row r="787" spans="1:37" x14ac:dyDescent="0.25">
      <c r="A787" s="110">
        <v>12</v>
      </c>
      <c r="B787" s="89" t="s">
        <v>31</v>
      </c>
      <c r="C787" s="31"/>
      <c r="D787" s="148">
        <f>SUM(D788:D788)</f>
        <v>0</v>
      </c>
      <c r="E787" s="148">
        <f>SUM(E788:E788)</f>
        <v>0</v>
      </c>
      <c r="F787" s="148">
        <f>SUM(F788:F788)</f>
        <v>0</v>
      </c>
      <c r="G787" s="148">
        <f>SUM(G788:G788)</f>
        <v>0</v>
      </c>
      <c r="H787" s="148">
        <f>SUM(H788:H788)</f>
        <v>0</v>
      </c>
      <c r="I787" s="148">
        <f>SUM(I788:I788)</f>
        <v>0</v>
      </c>
      <c r="J787" s="148">
        <f>SUM(J788:J788)</f>
        <v>0</v>
      </c>
      <c r="K787" s="148">
        <f>SUM(K788:K788)</f>
        <v>0</v>
      </c>
      <c r="L787" s="148">
        <f>SUM(L788:L788)</f>
        <v>0</v>
      </c>
      <c r="M787" s="148">
        <f>SUM(M788:M788)</f>
        <v>0</v>
      </c>
      <c r="N787" s="148">
        <f>SUM(N788:N788)</f>
        <v>0</v>
      </c>
      <c r="O787" s="148">
        <f>SUM(O788:O788)</f>
        <v>0</v>
      </c>
      <c r="P787" s="148">
        <f>SUM(P788:P788)</f>
        <v>0</v>
      </c>
      <c r="Q787" s="148">
        <f>SUM(Q788:Q788)</f>
        <v>0</v>
      </c>
      <c r="R787" s="148">
        <f>SUM(R788:R788)</f>
        <v>0</v>
      </c>
      <c r="S787" s="148">
        <f>SUM(S788:S788)</f>
        <v>0</v>
      </c>
      <c r="T787" s="148">
        <f>SUM(T788:T788)</f>
        <v>0</v>
      </c>
      <c r="U787" s="148">
        <f>SUM(U788:U788)</f>
        <v>0</v>
      </c>
      <c r="V787" s="148">
        <f>SUM(V788:V788)</f>
        <v>0</v>
      </c>
      <c r="W787" s="148">
        <f>SUM(W788:W788)</f>
        <v>0</v>
      </c>
      <c r="X787" s="148">
        <f>SUM(X788:X788)</f>
        <v>0</v>
      </c>
      <c r="Y787" s="148">
        <f>SUM(Y788:Y788)</f>
        <v>0</v>
      </c>
      <c r="Z787" s="148">
        <f t="shared" ref="Z787:AB787" si="687">SUM(Z788:Z788)</f>
        <v>0</v>
      </c>
      <c r="AA787" s="148">
        <f t="shared" si="687"/>
        <v>0</v>
      </c>
      <c r="AB787" s="148">
        <f t="shared" si="687"/>
        <v>0</v>
      </c>
      <c r="AC787" s="298"/>
      <c r="AD787" s="298"/>
      <c r="AE787" s="298"/>
      <c r="AF787" s="298"/>
      <c r="AG787" s="298"/>
      <c r="AH787" s="300"/>
      <c r="AI787" s="711"/>
      <c r="AJ787" s="298"/>
      <c r="AK787" s="298"/>
    </row>
    <row r="788" spans="1:37" x14ac:dyDescent="0.25">
      <c r="A788" s="110"/>
      <c r="B788" s="681"/>
      <c r="C788" s="27"/>
      <c r="D788" s="186"/>
      <c r="E788" s="186"/>
      <c r="F788" s="186"/>
      <c r="G788" s="236">
        <f t="shared" ref="G788:G847" si="688">SUM(D788:F788)</f>
        <v>0</v>
      </c>
      <c r="H788" s="200"/>
      <c r="I788" s="186"/>
      <c r="J788" s="186"/>
      <c r="K788" s="236">
        <f t="shared" ref="K788:K848" si="689">SUM(H788:J788)</f>
        <v>0</v>
      </c>
      <c r="L788" s="186"/>
      <c r="M788" s="186"/>
      <c r="N788" s="186"/>
      <c r="O788" s="236">
        <f t="shared" ref="O788:O847" si="690">SUM(L788:N788)</f>
        <v>0</v>
      </c>
      <c r="P788" s="186"/>
      <c r="Q788" s="186"/>
      <c r="R788" s="207"/>
      <c r="S788" s="236">
        <f t="shared" ref="S788:S848" si="691">SUM(P788:R788)</f>
        <v>0</v>
      </c>
      <c r="T788" s="236">
        <f t="shared" ref="T788:T847" si="692">D788+H788+L788+P788</f>
        <v>0</v>
      </c>
      <c r="U788" s="236">
        <f t="shared" ref="U788:U847" si="693">E788+I788+M788+Q788</f>
        <v>0</v>
      </c>
      <c r="V788" s="236">
        <f t="shared" ref="V788:V847" si="694">F788+J788+N788+R788</f>
        <v>0</v>
      </c>
      <c r="W788" s="236">
        <f t="shared" ref="W788:W847" si="695">SUM(T788:V788)</f>
        <v>0</v>
      </c>
      <c r="X788" s="186"/>
      <c r="Y788" s="186"/>
      <c r="Z788" s="186"/>
      <c r="AA788" s="186"/>
      <c r="AB788" s="217"/>
      <c r="AC788" s="81"/>
      <c r="AD788" s="81"/>
      <c r="AE788" s="81"/>
      <c r="AF788" s="81"/>
      <c r="AG788" s="81"/>
      <c r="AH788" s="127"/>
      <c r="AI788" s="711"/>
      <c r="AJ788" s="81"/>
      <c r="AK788" s="81"/>
    </row>
    <row r="789" spans="1:37" x14ac:dyDescent="0.25">
      <c r="A789" s="115" t="s">
        <v>40</v>
      </c>
      <c r="B789" s="83" t="s">
        <v>41</v>
      </c>
      <c r="C789" s="84"/>
      <c r="D789" s="233">
        <f>D790+D792+D794+D796+D798+D800+D802+D804+D806+D808+D810+D812</f>
        <v>0</v>
      </c>
      <c r="E789" s="233">
        <f>E790+E792+E794+E796+E798+E800+E802+E804+E806+E808+E810+E812</f>
        <v>0</v>
      </c>
      <c r="F789" s="233">
        <f>F790+F792+F794+F796+F798+F800+F802+F804+F806+F808+F810+F812</f>
        <v>0</v>
      </c>
      <c r="G789" s="233">
        <f t="shared" si="688"/>
        <v>0</v>
      </c>
      <c r="H789" s="233">
        <f>H790+H792+H794+H796+H798+H800+H802+H804+H806+H808+H810+H812</f>
        <v>0</v>
      </c>
      <c r="I789" s="233">
        <f>I790+I792+I794+I796+I798+I800+I802+I804+I806+I808+I810+I812</f>
        <v>0</v>
      </c>
      <c r="J789" s="233">
        <f>J790+J792+J794+J796+J798+J800+J802+J804+J806+J808+J810+J812</f>
        <v>0</v>
      </c>
      <c r="K789" s="233">
        <f t="shared" si="689"/>
        <v>0</v>
      </c>
      <c r="L789" s="233">
        <f>L790+L792+L794+L796+L798+L800+L802+L804+L806+L808+L810+L812</f>
        <v>0</v>
      </c>
      <c r="M789" s="233">
        <f>M790+M792+M794+M796+M798+M800+M802+M804+M806+M808+M810+M812</f>
        <v>0</v>
      </c>
      <c r="N789" s="233">
        <f>N790+N792+N794+N796+N798+N800+N802+N804+N806+N808+N810+N812</f>
        <v>0</v>
      </c>
      <c r="O789" s="233">
        <f t="shared" si="690"/>
        <v>0</v>
      </c>
      <c r="P789" s="233">
        <f>P790+P792+P794+P796+P798+P800+P802+P804+P806+P808+P810+P812</f>
        <v>0</v>
      </c>
      <c r="Q789" s="233">
        <f>Q790+Q792+Q794+Q796+Q798+Q800+Q802+Q804+Q806+Q808+Q810+Q812</f>
        <v>0</v>
      </c>
      <c r="R789" s="233">
        <f>R790+R792+R794+R796+R798+R800+R802+R804+R806+R808+R810+R812</f>
        <v>0</v>
      </c>
      <c r="S789" s="233">
        <f t="shared" si="691"/>
        <v>0</v>
      </c>
      <c r="T789" s="233">
        <f t="shared" si="692"/>
        <v>0</v>
      </c>
      <c r="U789" s="233">
        <f t="shared" si="693"/>
        <v>0</v>
      </c>
      <c r="V789" s="233">
        <f t="shared" si="694"/>
        <v>0</v>
      </c>
      <c r="W789" s="233">
        <f t="shared" si="695"/>
        <v>0</v>
      </c>
      <c r="X789" s="233">
        <f>X790+X792+X794+X796+X798+X800+X802+X804+X806+X808+X810+X812</f>
        <v>0</v>
      </c>
      <c r="Y789" s="233">
        <f>Y790+Y792+Y794+Y796+Y798+Y800+Y802+Y804+Y806+Y808+Y810+Y812</f>
        <v>0</v>
      </c>
      <c r="Z789" s="233">
        <f>Z790+Z792+Z794+Z796+Z798+Z800+Z802+Z804+Z806+Z808+Z810+Z812</f>
        <v>0</v>
      </c>
      <c r="AA789" s="233">
        <f>AA790+AA792+AA794+AA796+AA798+AA800+AA802+AA804+AA806+AA808+AA810+AA812</f>
        <v>0</v>
      </c>
      <c r="AB789" s="233">
        <f>AB790+AB792+AB794+AB796+AB798+AB800+AB802+AB804+AB806+AB808+AB810+AB812</f>
        <v>0</v>
      </c>
      <c r="AC789" s="130"/>
      <c r="AD789" s="130"/>
      <c r="AE789" s="130"/>
      <c r="AF789" s="130"/>
      <c r="AG789" s="130"/>
      <c r="AH789" s="127"/>
      <c r="AI789" s="712"/>
      <c r="AJ789" s="130"/>
      <c r="AK789" s="130"/>
    </row>
    <row r="790" spans="1:37" x14ac:dyDescent="0.25">
      <c r="A790" s="110">
        <v>1</v>
      </c>
      <c r="B790" s="89" t="s">
        <v>20</v>
      </c>
      <c r="C790" s="31"/>
      <c r="D790" s="148"/>
      <c r="E790" s="148"/>
      <c r="F790" s="148"/>
      <c r="G790" s="295">
        <f t="shared" si="688"/>
        <v>0</v>
      </c>
      <c r="H790" s="212"/>
      <c r="I790" s="148"/>
      <c r="J790" s="148"/>
      <c r="K790" s="295">
        <f t="shared" si="689"/>
        <v>0</v>
      </c>
      <c r="L790" s="148"/>
      <c r="M790" s="148"/>
      <c r="N790" s="148"/>
      <c r="O790" s="295">
        <f t="shared" si="690"/>
        <v>0</v>
      </c>
      <c r="P790" s="148"/>
      <c r="Q790" s="148"/>
      <c r="R790" s="148"/>
      <c r="S790" s="295">
        <f t="shared" si="691"/>
        <v>0</v>
      </c>
      <c r="T790" s="295">
        <f t="shared" si="692"/>
        <v>0</v>
      </c>
      <c r="U790" s="295">
        <f t="shared" si="693"/>
        <v>0</v>
      </c>
      <c r="V790" s="295">
        <f t="shared" si="694"/>
        <v>0</v>
      </c>
      <c r="W790" s="295">
        <f t="shared" si="695"/>
        <v>0</v>
      </c>
      <c r="X790" s="148"/>
      <c r="Y790" s="148"/>
      <c r="Z790" s="148"/>
      <c r="AA790" s="148"/>
      <c r="AB790" s="226"/>
      <c r="AC790" s="298"/>
      <c r="AD790" s="298"/>
      <c r="AE790" s="298"/>
      <c r="AF790" s="298"/>
      <c r="AG790" s="298"/>
      <c r="AH790" s="300"/>
      <c r="AI790" s="711"/>
      <c r="AJ790" s="298"/>
      <c r="AK790" s="298"/>
    </row>
    <row r="791" spans="1:37" x14ac:dyDescent="0.25">
      <c r="A791" s="110"/>
      <c r="B791" s="86"/>
      <c r="C791" s="31"/>
      <c r="D791" s="148"/>
      <c r="E791" s="148"/>
      <c r="F791" s="148"/>
      <c r="G791" s="295">
        <f t="shared" si="688"/>
        <v>0</v>
      </c>
      <c r="H791" s="212"/>
      <c r="I791" s="148"/>
      <c r="J791" s="148"/>
      <c r="K791" s="295">
        <f t="shared" si="689"/>
        <v>0</v>
      </c>
      <c r="L791" s="148"/>
      <c r="M791" s="148"/>
      <c r="N791" s="148"/>
      <c r="O791" s="295">
        <f t="shared" si="690"/>
        <v>0</v>
      </c>
      <c r="P791" s="148"/>
      <c r="Q791" s="148"/>
      <c r="R791" s="148"/>
      <c r="S791" s="295">
        <f t="shared" si="691"/>
        <v>0</v>
      </c>
      <c r="T791" s="295">
        <f t="shared" si="692"/>
        <v>0</v>
      </c>
      <c r="U791" s="295">
        <f t="shared" si="693"/>
        <v>0</v>
      </c>
      <c r="V791" s="295">
        <f t="shared" si="694"/>
        <v>0</v>
      </c>
      <c r="W791" s="295">
        <f t="shared" si="695"/>
        <v>0</v>
      </c>
      <c r="X791" s="148"/>
      <c r="Y791" s="148"/>
      <c r="Z791" s="148"/>
      <c r="AA791" s="148"/>
      <c r="AB791" s="226"/>
      <c r="AC791" s="298"/>
      <c r="AD791" s="298"/>
      <c r="AE791" s="298"/>
      <c r="AF791" s="298"/>
      <c r="AG791" s="298"/>
      <c r="AH791" s="300"/>
      <c r="AI791" s="711"/>
      <c r="AJ791" s="298"/>
      <c r="AK791" s="298"/>
    </row>
    <row r="792" spans="1:37" x14ac:dyDescent="0.25">
      <c r="A792" s="110">
        <v>2</v>
      </c>
      <c r="B792" s="89" t="s">
        <v>21</v>
      </c>
      <c r="C792" s="31"/>
      <c r="D792" s="148"/>
      <c r="E792" s="148"/>
      <c r="F792" s="148"/>
      <c r="G792" s="295">
        <f t="shared" si="688"/>
        <v>0</v>
      </c>
      <c r="H792" s="212"/>
      <c r="I792" s="148"/>
      <c r="J792" s="148"/>
      <c r="K792" s="295">
        <f t="shared" si="689"/>
        <v>0</v>
      </c>
      <c r="L792" s="148"/>
      <c r="M792" s="148"/>
      <c r="N792" s="148"/>
      <c r="O792" s="295">
        <f t="shared" si="690"/>
        <v>0</v>
      </c>
      <c r="P792" s="148"/>
      <c r="Q792" s="148"/>
      <c r="R792" s="148"/>
      <c r="S792" s="295">
        <f t="shared" si="691"/>
        <v>0</v>
      </c>
      <c r="T792" s="295">
        <f t="shared" si="692"/>
        <v>0</v>
      </c>
      <c r="U792" s="295">
        <f t="shared" si="693"/>
        <v>0</v>
      </c>
      <c r="V792" s="295">
        <f t="shared" si="694"/>
        <v>0</v>
      </c>
      <c r="W792" s="295">
        <f t="shared" si="695"/>
        <v>0</v>
      </c>
      <c r="X792" s="148"/>
      <c r="Y792" s="148"/>
      <c r="Z792" s="148"/>
      <c r="AA792" s="148"/>
      <c r="AB792" s="226"/>
      <c r="AC792" s="298"/>
      <c r="AD792" s="298"/>
      <c r="AE792" s="298"/>
      <c r="AF792" s="298"/>
      <c r="AG792" s="298"/>
      <c r="AH792" s="300"/>
      <c r="AI792" s="711"/>
      <c r="AJ792" s="298"/>
      <c r="AK792" s="298"/>
    </row>
    <row r="793" spans="1:37" x14ac:dyDescent="0.25">
      <c r="A793" s="110"/>
      <c r="B793" s="86"/>
      <c r="C793" s="31"/>
      <c r="D793" s="148"/>
      <c r="E793" s="148"/>
      <c r="F793" s="148"/>
      <c r="G793" s="295">
        <f t="shared" si="688"/>
        <v>0</v>
      </c>
      <c r="H793" s="212"/>
      <c r="I793" s="148"/>
      <c r="J793" s="148"/>
      <c r="K793" s="295">
        <f t="shared" si="689"/>
        <v>0</v>
      </c>
      <c r="L793" s="148"/>
      <c r="M793" s="148"/>
      <c r="N793" s="148"/>
      <c r="O793" s="295">
        <f t="shared" si="690"/>
        <v>0</v>
      </c>
      <c r="P793" s="148"/>
      <c r="Q793" s="148"/>
      <c r="R793" s="148"/>
      <c r="S793" s="295">
        <f t="shared" si="691"/>
        <v>0</v>
      </c>
      <c r="T793" s="295">
        <f t="shared" si="692"/>
        <v>0</v>
      </c>
      <c r="U793" s="295">
        <f t="shared" si="693"/>
        <v>0</v>
      </c>
      <c r="V793" s="295">
        <f t="shared" si="694"/>
        <v>0</v>
      </c>
      <c r="W793" s="295">
        <f t="shared" si="695"/>
        <v>0</v>
      </c>
      <c r="X793" s="148"/>
      <c r="Y793" s="148"/>
      <c r="Z793" s="148"/>
      <c r="AA793" s="148"/>
      <c r="AB793" s="226"/>
      <c r="AC793" s="298"/>
      <c r="AD793" s="298"/>
      <c r="AE793" s="298"/>
      <c r="AF793" s="298"/>
      <c r="AG793" s="298"/>
      <c r="AH793" s="300"/>
      <c r="AI793" s="711"/>
      <c r="AJ793" s="298"/>
      <c r="AK793" s="298"/>
    </row>
    <row r="794" spans="1:37" x14ac:dyDescent="0.25">
      <c r="A794" s="110">
        <v>3</v>
      </c>
      <c r="B794" s="89" t="s">
        <v>22</v>
      </c>
      <c r="C794" s="31"/>
      <c r="D794" s="148">
        <f>D795</f>
        <v>0</v>
      </c>
      <c r="E794" s="148">
        <f t="shared" ref="E794:X794" si="696">E795</f>
        <v>0</v>
      </c>
      <c r="F794" s="148">
        <f t="shared" si="696"/>
        <v>0</v>
      </c>
      <c r="G794" s="148">
        <f t="shared" si="696"/>
        <v>0</v>
      </c>
      <c r="H794" s="148">
        <f t="shared" si="696"/>
        <v>0</v>
      </c>
      <c r="I794" s="148">
        <f t="shared" si="696"/>
        <v>0</v>
      </c>
      <c r="J794" s="148">
        <f t="shared" si="696"/>
        <v>0</v>
      </c>
      <c r="K794" s="148">
        <f t="shared" si="696"/>
        <v>0</v>
      </c>
      <c r="L794" s="148">
        <f t="shared" si="696"/>
        <v>0</v>
      </c>
      <c r="M794" s="148">
        <f t="shared" si="696"/>
        <v>0</v>
      </c>
      <c r="N794" s="148">
        <f t="shared" si="696"/>
        <v>0</v>
      </c>
      <c r="O794" s="148">
        <f t="shared" si="696"/>
        <v>0</v>
      </c>
      <c r="P794" s="148">
        <f t="shared" si="696"/>
        <v>0</v>
      </c>
      <c r="Q794" s="148">
        <f t="shared" si="696"/>
        <v>0</v>
      </c>
      <c r="R794" s="148">
        <f t="shared" si="696"/>
        <v>0</v>
      </c>
      <c r="S794" s="148">
        <f t="shared" si="696"/>
        <v>0</v>
      </c>
      <c r="T794" s="148">
        <f t="shared" si="696"/>
        <v>0</v>
      </c>
      <c r="U794" s="148">
        <f t="shared" si="696"/>
        <v>0</v>
      </c>
      <c r="V794" s="148">
        <f t="shared" si="696"/>
        <v>0</v>
      </c>
      <c r="W794" s="148">
        <f t="shared" si="696"/>
        <v>0</v>
      </c>
      <c r="X794" s="148">
        <f t="shared" si="696"/>
        <v>0</v>
      </c>
      <c r="Y794" s="148">
        <f>Y795</f>
        <v>0</v>
      </c>
      <c r="Z794" s="148">
        <f>Z795</f>
        <v>0</v>
      </c>
      <c r="AA794" s="148">
        <f>AA795</f>
        <v>0</v>
      </c>
      <c r="AB794" s="148">
        <f>AB795</f>
        <v>0</v>
      </c>
      <c r="AC794" s="298"/>
      <c r="AD794" s="298"/>
      <c r="AE794" s="298"/>
      <c r="AF794" s="298"/>
      <c r="AG794" s="298"/>
      <c r="AH794" s="300"/>
      <c r="AI794" s="711"/>
      <c r="AJ794" s="298"/>
      <c r="AK794" s="298"/>
    </row>
    <row r="795" spans="1:37" x14ac:dyDescent="0.25">
      <c r="A795" s="110"/>
      <c r="B795" s="193"/>
      <c r="C795" s="31"/>
      <c r="D795" s="148"/>
      <c r="E795" s="148"/>
      <c r="F795" s="148"/>
      <c r="G795" s="295">
        <f t="shared" si="688"/>
        <v>0</v>
      </c>
      <c r="H795" s="212"/>
      <c r="I795" s="148"/>
      <c r="J795" s="148"/>
      <c r="K795" s="295">
        <f t="shared" si="689"/>
        <v>0</v>
      </c>
      <c r="L795" s="148"/>
      <c r="M795" s="212"/>
      <c r="N795" s="148"/>
      <c r="O795" s="295">
        <f t="shared" si="690"/>
        <v>0</v>
      </c>
      <c r="P795" s="148"/>
      <c r="Q795" s="148"/>
      <c r="R795" s="148"/>
      <c r="S795" s="295">
        <f t="shared" si="691"/>
        <v>0</v>
      </c>
      <c r="T795" s="295">
        <f t="shared" si="692"/>
        <v>0</v>
      </c>
      <c r="U795" s="295">
        <f t="shared" si="693"/>
        <v>0</v>
      </c>
      <c r="V795" s="295">
        <f t="shared" si="694"/>
        <v>0</v>
      </c>
      <c r="W795" s="295">
        <f t="shared" si="695"/>
        <v>0</v>
      </c>
      <c r="X795" s="148"/>
      <c r="Y795" s="148"/>
      <c r="Z795" s="148"/>
      <c r="AA795" s="148"/>
      <c r="AB795" s="226"/>
      <c r="AC795" s="298"/>
      <c r="AD795" s="298"/>
      <c r="AE795" s="298"/>
      <c r="AF795" s="298"/>
      <c r="AG795" s="298"/>
      <c r="AH795" s="300"/>
      <c r="AI795" s="711"/>
      <c r="AJ795" s="298"/>
      <c r="AK795" s="298"/>
    </row>
    <row r="796" spans="1:37" x14ac:dyDescent="0.25">
      <c r="A796" s="110">
        <v>4</v>
      </c>
      <c r="B796" s="89" t="s">
        <v>23</v>
      </c>
      <c r="C796" s="31"/>
      <c r="D796" s="148">
        <f>D797</f>
        <v>0</v>
      </c>
      <c r="E796" s="148">
        <f t="shared" ref="E796:Z796" si="697">E797</f>
        <v>0</v>
      </c>
      <c r="F796" s="148">
        <f t="shared" si="697"/>
        <v>0</v>
      </c>
      <c r="G796" s="148">
        <f t="shared" si="697"/>
        <v>0</v>
      </c>
      <c r="H796" s="148">
        <f t="shared" si="697"/>
        <v>0</v>
      </c>
      <c r="I796" s="148">
        <f t="shared" si="697"/>
        <v>0</v>
      </c>
      <c r="J796" s="148">
        <f t="shared" si="697"/>
        <v>0</v>
      </c>
      <c r="K796" s="148">
        <f t="shared" si="697"/>
        <v>0</v>
      </c>
      <c r="L796" s="148">
        <f t="shared" si="697"/>
        <v>0</v>
      </c>
      <c r="M796" s="148">
        <f t="shared" si="697"/>
        <v>0</v>
      </c>
      <c r="N796" s="148">
        <f t="shared" si="697"/>
        <v>0</v>
      </c>
      <c r="O796" s="148">
        <f t="shared" si="697"/>
        <v>0</v>
      </c>
      <c r="P796" s="148">
        <f t="shared" si="697"/>
        <v>0</v>
      </c>
      <c r="Q796" s="148">
        <f t="shared" si="697"/>
        <v>0</v>
      </c>
      <c r="R796" s="148">
        <f t="shared" si="697"/>
        <v>0</v>
      </c>
      <c r="S796" s="148">
        <f t="shared" si="697"/>
        <v>0</v>
      </c>
      <c r="T796" s="148">
        <f t="shared" si="697"/>
        <v>0</v>
      </c>
      <c r="U796" s="148">
        <f t="shared" si="697"/>
        <v>0</v>
      </c>
      <c r="V796" s="148">
        <f t="shared" si="697"/>
        <v>0</v>
      </c>
      <c r="W796" s="148">
        <f t="shared" si="697"/>
        <v>0</v>
      </c>
      <c r="X796" s="148">
        <f t="shared" si="697"/>
        <v>0</v>
      </c>
      <c r="Y796" s="148">
        <f t="shared" si="697"/>
        <v>0</v>
      </c>
      <c r="Z796" s="148">
        <f t="shared" si="697"/>
        <v>0</v>
      </c>
      <c r="AA796" s="148">
        <f t="shared" ref="AA796:AB796" si="698">AA797</f>
        <v>0</v>
      </c>
      <c r="AB796" s="148">
        <f t="shared" si="698"/>
        <v>0</v>
      </c>
      <c r="AC796" s="298"/>
      <c r="AD796" s="298"/>
      <c r="AE796" s="298"/>
      <c r="AF796" s="298"/>
      <c r="AG796" s="298"/>
      <c r="AH796" s="300"/>
      <c r="AI796" s="711"/>
      <c r="AJ796" s="298"/>
      <c r="AK796" s="298"/>
    </row>
    <row r="797" spans="1:37" x14ac:dyDescent="0.25">
      <c r="A797" s="110"/>
      <c r="B797" s="31"/>
      <c r="C797" s="31"/>
      <c r="D797" s="148"/>
      <c r="E797" s="148"/>
      <c r="F797" s="148"/>
      <c r="G797" s="295">
        <f t="shared" si="688"/>
        <v>0</v>
      </c>
      <c r="H797" s="212"/>
      <c r="I797" s="212"/>
      <c r="J797" s="148"/>
      <c r="K797" s="295">
        <f t="shared" si="689"/>
        <v>0</v>
      </c>
      <c r="L797" s="148"/>
      <c r="M797" s="148"/>
      <c r="N797" s="148"/>
      <c r="O797" s="295">
        <f t="shared" si="690"/>
        <v>0</v>
      </c>
      <c r="P797" s="148"/>
      <c r="Q797" s="148"/>
      <c r="R797" s="148"/>
      <c r="S797" s="295">
        <f t="shared" si="691"/>
        <v>0</v>
      </c>
      <c r="T797" s="295">
        <f t="shared" si="692"/>
        <v>0</v>
      </c>
      <c r="U797" s="295">
        <f t="shared" si="693"/>
        <v>0</v>
      </c>
      <c r="V797" s="295">
        <f t="shared" si="694"/>
        <v>0</v>
      </c>
      <c r="W797" s="295">
        <f t="shared" si="695"/>
        <v>0</v>
      </c>
      <c r="X797" s="148"/>
      <c r="Y797" s="148"/>
      <c r="Z797" s="148"/>
      <c r="AA797" s="148"/>
      <c r="AB797" s="226"/>
      <c r="AC797" s="298"/>
      <c r="AD797" s="298"/>
      <c r="AE797" s="298"/>
      <c r="AF797" s="298"/>
      <c r="AG797" s="298"/>
      <c r="AH797" s="300"/>
      <c r="AI797" s="711"/>
      <c r="AJ797" s="298"/>
      <c r="AK797" s="298"/>
    </row>
    <row r="798" spans="1:37" x14ac:dyDescent="0.25">
      <c r="A798" s="110">
        <v>5</v>
      </c>
      <c r="B798" s="89" t="s">
        <v>24</v>
      </c>
      <c r="C798" s="31"/>
      <c r="D798" s="148"/>
      <c r="E798" s="148"/>
      <c r="F798" s="148"/>
      <c r="G798" s="295">
        <f t="shared" si="688"/>
        <v>0</v>
      </c>
      <c r="H798" s="212"/>
      <c r="I798" s="148"/>
      <c r="J798" s="148"/>
      <c r="K798" s="295">
        <f t="shared" si="689"/>
        <v>0</v>
      </c>
      <c r="L798" s="148"/>
      <c r="M798" s="148"/>
      <c r="N798" s="148"/>
      <c r="O798" s="295">
        <f t="shared" si="690"/>
        <v>0</v>
      </c>
      <c r="P798" s="148"/>
      <c r="Q798" s="148"/>
      <c r="R798" s="148"/>
      <c r="S798" s="295">
        <f t="shared" si="691"/>
        <v>0</v>
      </c>
      <c r="T798" s="295">
        <f t="shared" si="692"/>
        <v>0</v>
      </c>
      <c r="U798" s="295">
        <f t="shared" si="693"/>
        <v>0</v>
      </c>
      <c r="V798" s="295">
        <f t="shared" si="694"/>
        <v>0</v>
      </c>
      <c r="W798" s="295">
        <f t="shared" si="695"/>
        <v>0</v>
      </c>
      <c r="X798" s="148"/>
      <c r="Y798" s="148"/>
      <c r="Z798" s="148"/>
      <c r="AA798" s="148"/>
      <c r="AB798" s="226"/>
      <c r="AC798" s="298"/>
      <c r="AD798" s="298"/>
      <c r="AE798" s="298"/>
      <c r="AF798" s="298"/>
      <c r="AG798" s="298"/>
      <c r="AH798" s="300"/>
      <c r="AI798" s="711"/>
      <c r="AJ798" s="298"/>
      <c r="AK798" s="298"/>
    </row>
    <row r="799" spans="1:37" x14ac:dyDescent="0.25">
      <c r="A799" s="110"/>
      <c r="B799" s="89"/>
      <c r="C799" s="31"/>
      <c r="D799" s="148"/>
      <c r="E799" s="148"/>
      <c r="F799" s="148"/>
      <c r="G799" s="295">
        <f t="shared" si="688"/>
        <v>0</v>
      </c>
      <c r="H799" s="212"/>
      <c r="I799" s="148"/>
      <c r="J799" s="148"/>
      <c r="K799" s="295">
        <f t="shared" si="689"/>
        <v>0</v>
      </c>
      <c r="L799" s="148"/>
      <c r="M799" s="148"/>
      <c r="N799" s="148"/>
      <c r="O799" s="295">
        <f t="shared" si="690"/>
        <v>0</v>
      </c>
      <c r="P799" s="148"/>
      <c r="Q799" s="148"/>
      <c r="R799" s="148"/>
      <c r="S799" s="295">
        <f t="shared" si="691"/>
        <v>0</v>
      </c>
      <c r="T799" s="295">
        <f t="shared" si="692"/>
        <v>0</v>
      </c>
      <c r="U799" s="295">
        <f t="shared" si="693"/>
        <v>0</v>
      </c>
      <c r="V799" s="295">
        <f t="shared" si="694"/>
        <v>0</v>
      </c>
      <c r="W799" s="295">
        <f t="shared" si="695"/>
        <v>0</v>
      </c>
      <c r="X799" s="148"/>
      <c r="Y799" s="148"/>
      <c r="Z799" s="148"/>
      <c r="AA799" s="148"/>
      <c r="AB799" s="226"/>
      <c r="AC799" s="298"/>
      <c r="AD799" s="298"/>
      <c r="AE799" s="298"/>
      <c r="AF799" s="298"/>
      <c r="AG799" s="298"/>
      <c r="AH799" s="300"/>
      <c r="AI799" s="711"/>
      <c r="AJ799" s="298"/>
      <c r="AK799" s="298"/>
    </row>
    <row r="800" spans="1:37" x14ac:dyDescent="0.25">
      <c r="A800" s="110">
        <v>6</v>
      </c>
      <c r="B800" s="89" t="s">
        <v>25</v>
      </c>
      <c r="C800" s="31"/>
      <c r="D800" s="148"/>
      <c r="E800" s="148"/>
      <c r="F800" s="148"/>
      <c r="G800" s="295">
        <f t="shared" si="688"/>
        <v>0</v>
      </c>
      <c r="H800" s="212"/>
      <c r="I800" s="148"/>
      <c r="J800" s="148"/>
      <c r="K800" s="295">
        <f t="shared" si="689"/>
        <v>0</v>
      </c>
      <c r="L800" s="148"/>
      <c r="M800" s="148"/>
      <c r="N800" s="148"/>
      <c r="O800" s="295">
        <f t="shared" si="690"/>
        <v>0</v>
      </c>
      <c r="P800" s="148"/>
      <c r="Q800" s="148"/>
      <c r="R800" s="148"/>
      <c r="S800" s="295">
        <f t="shared" si="691"/>
        <v>0</v>
      </c>
      <c r="T800" s="295">
        <f t="shared" si="692"/>
        <v>0</v>
      </c>
      <c r="U800" s="295">
        <f t="shared" si="693"/>
        <v>0</v>
      </c>
      <c r="V800" s="295">
        <f t="shared" si="694"/>
        <v>0</v>
      </c>
      <c r="W800" s="295">
        <f t="shared" si="695"/>
        <v>0</v>
      </c>
      <c r="X800" s="148"/>
      <c r="Y800" s="148"/>
      <c r="Z800" s="148"/>
      <c r="AA800" s="148"/>
      <c r="AB800" s="226"/>
      <c r="AC800" s="298"/>
      <c r="AD800" s="298"/>
      <c r="AE800" s="298"/>
      <c r="AF800" s="298"/>
      <c r="AG800" s="298"/>
      <c r="AH800" s="300"/>
      <c r="AI800" s="711"/>
      <c r="AJ800" s="298"/>
      <c r="AK800" s="298"/>
    </row>
    <row r="801" spans="1:39" x14ac:dyDescent="0.25">
      <c r="A801" s="110"/>
      <c r="B801" s="89"/>
      <c r="C801" s="31"/>
      <c r="D801" s="148"/>
      <c r="E801" s="148"/>
      <c r="F801" s="148"/>
      <c r="G801" s="295">
        <f t="shared" si="688"/>
        <v>0</v>
      </c>
      <c r="H801" s="212"/>
      <c r="I801" s="148"/>
      <c r="J801" s="148"/>
      <c r="K801" s="295">
        <f t="shared" si="689"/>
        <v>0</v>
      </c>
      <c r="L801" s="148"/>
      <c r="M801" s="148"/>
      <c r="N801" s="148"/>
      <c r="O801" s="295">
        <f t="shared" si="690"/>
        <v>0</v>
      </c>
      <c r="P801" s="148"/>
      <c r="Q801" s="148"/>
      <c r="R801" s="148"/>
      <c r="S801" s="295">
        <f t="shared" si="691"/>
        <v>0</v>
      </c>
      <c r="T801" s="295">
        <f t="shared" si="692"/>
        <v>0</v>
      </c>
      <c r="U801" s="295">
        <f t="shared" si="693"/>
        <v>0</v>
      </c>
      <c r="V801" s="295">
        <f t="shared" si="694"/>
        <v>0</v>
      </c>
      <c r="W801" s="295">
        <f t="shared" si="695"/>
        <v>0</v>
      </c>
      <c r="X801" s="148"/>
      <c r="Y801" s="148"/>
      <c r="Z801" s="148"/>
      <c r="AA801" s="148"/>
      <c r="AB801" s="226"/>
      <c r="AC801" s="298"/>
      <c r="AD801" s="298"/>
      <c r="AE801" s="298"/>
      <c r="AF801" s="298"/>
      <c r="AG801" s="298"/>
      <c r="AH801" s="300"/>
      <c r="AI801" s="711"/>
      <c r="AJ801" s="298"/>
      <c r="AK801" s="298"/>
    </row>
    <row r="802" spans="1:39" x14ac:dyDescent="0.25">
      <c r="A802" s="110">
        <v>7</v>
      </c>
      <c r="B802" s="89" t="s">
        <v>26</v>
      </c>
      <c r="C802" s="86"/>
      <c r="D802" s="388"/>
      <c r="E802" s="388"/>
      <c r="F802" s="388"/>
      <c r="G802" s="295">
        <f t="shared" si="688"/>
        <v>0</v>
      </c>
      <c r="H802" s="392"/>
      <c r="I802" s="388"/>
      <c r="J802" s="388"/>
      <c r="K802" s="295">
        <f t="shared" si="689"/>
        <v>0</v>
      </c>
      <c r="L802" s="388"/>
      <c r="M802" s="388"/>
      <c r="N802" s="388"/>
      <c r="O802" s="295">
        <f t="shared" si="690"/>
        <v>0</v>
      </c>
      <c r="P802" s="388"/>
      <c r="Q802" s="388"/>
      <c r="R802" s="388"/>
      <c r="S802" s="295">
        <f t="shared" si="691"/>
        <v>0</v>
      </c>
      <c r="T802" s="295">
        <f t="shared" si="692"/>
        <v>0</v>
      </c>
      <c r="U802" s="295">
        <f t="shared" si="693"/>
        <v>0</v>
      </c>
      <c r="V802" s="295">
        <f t="shared" si="694"/>
        <v>0</v>
      </c>
      <c r="W802" s="295">
        <f t="shared" si="695"/>
        <v>0</v>
      </c>
      <c r="X802" s="388"/>
      <c r="Y802" s="388"/>
      <c r="Z802" s="388"/>
      <c r="AA802" s="388"/>
      <c r="AB802" s="845"/>
      <c r="AC802" s="846"/>
      <c r="AD802" s="846"/>
      <c r="AE802" s="846"/>
      <c r="AF802" s="846"/>
      <c r="AG802" s="846"/>
      <c r="AH802" s="300"/>
      <c r="AI802" s="713"/>
      <c r="AJ802" s="846"/>
      <c r="AK802" s="846"/>
    </row>
    <row r="803" spans="1:39" x14ac:dyDescent="0.25">
      <c r="A803" s="110"/>
      <c r="B803" s="89"/>
      <c r="C803" s="86"/>
      <c r="D803" s="212"/>
      <c r="E803" s="212"/>
      <c r="F803" s="148"/>
      <c r="G803" s="295">
        <f t="shared" si="688"/>
        <v>0</v>
      </c>
      <c r="H803" s="212"/>
      <c r="I803" s="212"/>
      <c r="J803" s="212"/>
      <c r="K803" s="295">
        <f t="shared" si="689"/>
        <v>0</v>
      </c>
      <c r="L803" s="212"/>
      <c r="M803" s="212"/>
      <c r="N803" s="212"/>
      <c r="O803" s="295">
        <f t="shared" si="690"/>
        <v>0</v>
      </c>
      <c r="P803" s="148"/>
      <c r="Q803" s="148"/>
      <c r="R803" s="148"/>
      <c r="S803" s="295">
        <f t="shared" si="691"/>
        <v>0</v>
      </c>
      <c r="T803" s="295">
        <f t="shared" si="692"/>
        <v>0</v>
      </c>
      <c r="U803" s="295">
        <f t="shared" si="693"/>
        <v>0</v>
      </c>
      <c r="V803" s="295">
        <f t="shared" si="694"/>
        <v>0</v>
      </c>
      <c r="W803" s="295">
        <f t="shared" si="695"/>
        <v>0</v>
      </c>
      <c r="X803" s="212"/>
      <c r="Y803" s="212"/>
      <c r="Z803" s="212"/>
      <c r="AA803" s="212"/>
      <c r="AB803" s="847"/>
      <c r="AC803" s="299"/>
      <c r="AD803" s="299"/>
      <c r="AE803" s="299"/>
      <c r="AF803" s="298"/>
      <c r="AG803" s="298"/>
      <c r="AH803" s="300"/>
      <c r="AI803" s="711"/>
      <c r="AJ803" s="299"/>
      <c r="AK803" s="299"/>
    </row>
    <row r="804" spans="1:39" x14ac:dyDescent="0.25">
      <c r="A804" s="110">
        <v>8</v>
      </c>
      <c r="B804" s="89" t="s">
        <v>27</v>
      </c>
      <c r="C804" s="31"/>
      <c r="D804" s="148"/>
      <c r="E804" s="148"/>
      <c r="F804" s="148"/>
      <c r="G804" s="295">
        <f t="shared" si="688"/>
        <v>0</v>
      </c>
      <c r="H804" s="212"/>
      <c r="I804" s="148"/>
      <c r="J804" s="148"/>
      <c r="K804" s="295">
        <f t="shared" si="689"/>
        <v>0</v>
      </c>
      <c r="L804" s="148"/>
      <c r="M804" s="148"/>
      <c r="N804" s="148"/>
      <c r="O804" s="295">
        <f t="shared" si="690"/>
        <v>0</v>
      </c>
      <c r="P804" s="148"/>
      <c r="Q804" s="148"/>
      <c r="R804" s="148"/>
      <c r="S804" s="295">
        <f t="shared" si="691"/>
        <v>0</v>
      </c>
      <c r="T804" s="295">
        <f t="shared" si="692"/>
        <v>0</v>
      </c>
      <c r="U804" s="295">
        <f t="shared" si="693"/>
        <v>0</v>
      </c>
      <c r="V804" s="295">
        <f t="shared" si="694"/>
        <v>0</v>
      </c>
      <c r="W804" s="295">
        <f t="shared" si="695"/>
        <v>0</v>
      </c>
      <c r="X804" s="148"/>
      <c r="Y804" s="148"/>
      <c r="Z804" s="148"/>
      <c r="AA804" s="148"/>
      <c r="AB804" s="226"/>
      <c r="AC804" s="298"/>
      <c r="AD804" s="298"/>
      <c r="AE804" s="298"/>
      <c r="AF804" s="298"/>
      <c r="AG804" s="298"/>
      <c r="AH804" s="300"/>
      <c r="AI804" s="711"/>
      <c r="AJ804" s="298"/>
      <c r="AK804" s="298"/>
    </row>
    <row r="805" spans="1:39" x14ac:dyDescent="0.25">
      <c r="A805" s="113"/>
      <c r="B805" s="86"/>
      <c r="C805" s="86"/>
      <c r="D805" s="212"/>
      <c r="E805" s="212"/>
      <c r="F805" s="148"/>
      <c r="G805" s="295">
        <f t="shared" si="688"/>
        <v>0</v>
      </c>
      <c r="H805" s="212"/>
      <c r="I805" s="212"/>
      <c r="J805" s="212"/>
      <c r="K805" s="295">
        <f t="shared" si="689"/>
        <v>0</v>
      </c>
      <c r="L805" s="212"/>
      <c r="M805" s="212"/>
      <c r="N805" s="212"/>
      <c r="O805" s="295">
        <f t="shared" si="690"/>
        <v>0</v>
      </c>
      <c r="P805" s="148"/>
      <c r="Q805" s="148"/>
      <c r="R805" s="148"/>
      <c r="S805" s="295">
        <f t="shared" si="691"/>
        <v>0</v>
      </c>
      <c r="T805" s="295">
        <f t="shared" si="692"/>
        <v>0</v>
      </c>
      <c r="U805" s="295">
        <f t="shared" si="693"/>
        <v>0</v>
      </c>
      <c r="V805" s="295">
        <f t="shared" si="694"/>
        <v>0</v>
      </c>
      <c r="W805" s="295">
        <f t="shared" si="695"/>
        <v>0</v>
      </c>
      <c r="X805" s="212"/>
      <c r="Y805" s="212"/>
      <c r="Z805" s="212"/>
      <c r="AA805" s="212"/>
      <c r="AB805" s="847"/>
      <c r="AC805" s="299"/>
      <c r="AD805" s="299"/>
      <c r="AE805" s="299"/>
      <c r="AF805" s="298"/>
      <c r="AG805" s="298"/>
      <c r="AH805" s="300"/>
      <c r="AI805" s="711"/>
      <c r="AJ805" s="299"/>
      <c r="AK805" s="299"/>
    </row>
    <row r="806" spans="1:39" x14ac:dyDescent="0.25">
      <c r="A806" s="110">
        <v>9</v>
      </c>
      <c r="B806" s="89" t="s">
        <v>28</v>
      </c>
      <c r="C806" s="31"/>
      <c r="D806" s="148"/>
      <c r="E806" s="148"/>
      <c r="F806" s="148"/>
      <c r="G806" s="295">
        <f t="shared" si="688"/>
        <v>0</v>
      </c>
      <c r="H806" s="212"/>
      <c r="I806" s="148"/>
      <c r="J806" s="148"/>
      <c r="K806" s="295">
        <f t="shared" si="689"/>
        <v>0</v>
      </c>
      <c r="L806" s="148"/>
      <c r="M806" s="148"/>
      <c r="N806" s="148"/>
      <c r="O806" s="295">
        <f t="shared" si="690"/>
        <v>0</v>
      </c>
      <c r="P806" s="148"/>
      <c r="Q806" s="148"/>
      <c r="R806" s="148"/>
      <c r="S806" s="295">
        <f t="shared" si="691"/>
        <v>0</v>
      </c>
      <c r="T806" s="295">
        <f t="shared" si="692"/>
        <v>0</v>
      </c>
      <c r="U806" s="295">
        <f t="shared" si="693"/>
        <v>0</v>
      </c>
      <c r="V806" s="295">
        <f t="shared" si="694"/>
        <v>0</v>
      </c>
      <c r="W806" s="295">
        <f t="shared" si="695"/>
        <v>0</v>
      </c>
      <c r="X806" s="148"/>
      <c r="Y806" s="148"/>
      <c r="Z806" s="148"/>
      <c r="AA806" s="148"/>
      <c r="AB806" s="226"/>
      <c r="AC806" s="298"/>
      <c r="AD806" s="298"/>
      <c r="AE806" s="298"/>
      <c r="AF806" s="298"/>
      <c r="AG806" s="298"/>
      <c r="AH806" s="300"/>
      <c r="AI806" s="711"/>
      <c r="AJ806" s="298"/>
      <c r="AK806" s="298"/>
    </row>
    <row r="807" spans="1:39" x14ac:dyDescent="0.25">
      <c r="A807" s="113"/>
      <c r="B807" s="86"/>
      <c r="C807" s="86"/>
      <c r="D807" s="212"/>
      <c r="E807" s="212"/>
      <c r="F807" s="148"/>
      <c r="G807" s="295">
        <f t="shared" si="688"/>
        <v>0</v>
      </c>
      <c r="H807" s="212"/>
      <c r="I807" s="212"/>
      <c r="J807" s="212"/>
      <c r="K807" s="295">
        <f t="shared" si="689"/>
        <v>0</v>
      </c>
      <c r="L807" s="212"/>
      <c r="M807" s="212"/>
      <c r="N807" s="212"/>
      <c r="O807" s="295">
        <f t="shared" si="690"/>
        <v>0</v>
      </c>
      <c r="P807" s="148"/>
      <c r="Q807" s="148"/>
      <c r="R807" s="148"/>
      <c r="S807" s="295">
        <f t="shared" si="691"/>
        <v>0</v>
      </c>
      <c r="T807" s="295">
        <f t="shared" si="692"/>
        <v>0</v>
      </c>
      <c r="U807" s="295">
        <f t="shared" si="693"/>
        <v>0</v>
      </c>
      <c r="V807" s="295">
        <f t="shared" si="694"/>
        <v>0</v>
      </c>
      <c r="W807" s="295">
        <f t="shared" si="695"/>
        <v>0</v>
      </c>
      <c r="X807" s="212"/>
      <c r="Y807" s="212"/>
      <c r="Z807" s="212"/>
      <c r="AA807" s="212"/>
      <c r="AB807" s="847"/>
      <c r="AC807" s="299"/>
      <c r="AD807" s="299"/>
      <c r="AE807" s="299"/>
      <c r="AF807" s="298"/>
      <c r="AG807" s="298"/>
      <c r="AH807" s="300"/>
      <c r="AI807" s="711"/>
      <c r="AJ807" s="299"/>
      <c r="AK807" s="299"/>
    </row>
    <row r="808" spans="1:39" x14ac:dyDescent="0.25">
      <c r="A808" s="110">
        <v>10</v>
      </c>
      <c r="B808" s="89" t="s">
        <v>29</v>
      </c>
      <c r="C808" s="31"/>
      <c r="D808" s="148"/>
      <c r="E808" s="148"/>
      <c r="F808" s="148"/>
      <c r="G808" s="295">
        <f t="shared" si="688"/>
        <v>0</v>
      </c>
      <c r="H808" s="212"/>
      <c r="I808" s="148"/>
      <c r="J808" s="148"/>
      <c r="K808" s="295">
        <f t="shared" si="689"/>
        <v>0</v>
      </c>
      <c r="L808" s="148"/>
      <c r="M808" s="148"/>
      <c r="N808" s="148"/>
      <c r="O808" s="295">
        <f t="shared" si="690"/>
        <v>0</v>
      </c>
      <c r="P808" s="148"/>
      <c r="Q808" s="148"/>
      <c r="R808" s="148"/>
      <c r="S808" s="295">
        <f t="shared" si="691"/>
        <v>0</v>
      </c>
      <c r="T808" s="295">
        <f t="shared" si="692"/>
        <v>0</v>
      </c>
      <c r="U808" s="295">
        <f t="shared" si="693"/>
        <v>0</v>
      </c>
      <c r="V808" s="295">
        <f t="shared" si="694"/>
        <v>0</v>
      </c>
      <c r="W808" s="295">
        <f t="shared" si="695"/>
        <v>0</v>
      </c>
      <c r="X808" s="148"/>
      <c r="Y808" s="148"/>
      <c r="Z808" s="148"/>
      <c r="AA808" s="148"/>
      <c r="AB808" s="226"/>
      <c r="AC808" s="298"/>
      <c r="AD808" s="298"/>
      <c r="AE808" s="298"/>
      <c r="AF808" s="298"/>
      <c r="AG808" s="298"/>
      <c r="AH808" s="300"/>
      <c r="AI808" s="711"/>
      <c r="AJ808" s="298"/>
      <c r="AK808" s="298"/>
    </row>
    <row r="809" spans="1:39" x14ac:dyDescent="0.25">
      <c r="A809" s="113"/>
      <c r="B809" s="86"/>
      <c r="C809" s="86"/>
      <c r="D809" s="148"/>
      <c r="E809" s="148"/>
      <c r="F809" s="148"/>
      <c r="G809" s="295">
        <f t="shared" si="688"/>
        <v>0</v>
      </c>
      <c r="H809" s="212"/>
      <c r="I809" s="148"/>
      <c r="J809" s="148"/>
      <c r="K809" s="295">
        <f t="shared" si="689"/>
        <v>0</v>
      </c>
      <c r="L809" s="148"/>
      <c r="M809" s="148"/>
      <c r="N809" s="148"/>
      <c r="O809" s="295">
        <f t="shared" si="690"/>
        <v>0</v>
      </c>
      <c r="P809" s="148"/>
      <c r="Q809" s="148"/>
      <c r="R809" s="148"/>
      <c r="S809" s="295">
        <f t="shared" si="691"/>
        <v>0</v>
      </c>
      <c r="T809" s="295">
        <f t="shared" si="692"/>
        <v>0</v>
      </c>
      <c r="U809" s="295">
        <f t="shared" si="693"/>
        <v>0</v>
      </c>
      <c r="V809" s="295">
        <f t="shared" si="694"/>
        <v>0</v>
      </c>
      <c r="W809" s="295">
        <f t="shared" si="695"/>
        <v>0</v>
      </c>
      <c r="X809" s="148"/>
      <c r="Y809" s="148"/>
      <c r="Z809" s="148"/>
      <c r="AA809" s="148"/>
      <c r="AB809" s="226"/>
      <c r="AC809" s="298"/>
      <c r="AD809" s="298"/>
      <c r="AE809" s="298"/>
      <c r="AF809" s="298"/>
      <c r="AG809" s="298"/>
      <c r="AH809" s="300"/>
      <c r="AI809" s="711"/>
      <c r="AJ809" s="298"/>
      <c r="AK809" s="298"/>
    </row>
    <row r="810" spans="1:39" x14ac:dyDescent="0.25">
      <c r="A810" s="110">
        <v>11</v>
      </c>
      <c r="B810" s="89" t="s">
        <v>30</v>
      </c>
      <c r="C810" s="86"/>
      <c r="D810" s="148">
        <f>D811</f>
        <v>0</v>
      </c>
      <c r="E810" s="148">
        <f t="shared" ref="E810:W810" si="699">E811</f>
        <v>0</v>
      </c>
      <c r="F810" s="148">
        <f t="shared" si="699"/>
        <v>0</v>
      </c>
      <c r="G810" s="148">
        <f t="shared" si="699"/>
        <v>0</v>
      </c>
      <c r="H810" s="148">
        <f t="shared" si="699"/>
        <v>0</v>
      </c>
      <c r="I810" s="148">
        <f t="shared" si="699"/>
        <v>0</v>
      </c>
      <c r="J810" s="148">
        <f t="shared" si="699"/>
        <v>0</v>
      </c>
      <c r="K810" s="148">
        <f t="shared" si="699"/>
        <v>0</v>
      </c>
      <c r="L810" s="148">
        <f t="shared" si="699"/>
        <v>0</v>
      </c>
      <c r="M810" s="148">
        <f t="shared" si="699"/>
        <v>0</v>
      </c>
      <c r="N810" s="148">
        <f t="shared" si="699"/>
        <v>0</v>
      </c>
      <c r="O810" s="148">
        <f t="shared" si="699"/>
        <v>0</v>
      </c>
      <c r="P810" s="148">
        <f t="shared" si="699"/>
        <v>0</v>
      </c>
      <c r="Q810" s="148">
        <f t="shared" si="699"/>
        <v>0</v>
      </c>
      <c r="R810" s="148">
        <f t="shared" si="699"/>
        <v>0</v>
      </c>
      <c r="S810" s="148">
        <f t="shared" si="699"/>
        <v>0</v>
      </c>
      <c r="T810" s="148">
        <f t="shared" si="699"/>
        <v>0</v>
      </c>
      <c r="U810" s="148">
        <f t="shared" si="699"/>
        <v>0</v>
      </c>
      <c r="V810" s="148">
        <f t="shared" si="699"/>
        <v>0</v>
      </c>
      <c r="W810" s="148">
        <f t="shared" si="699"/>
        <v>0</v>
      </c>
      <c r="X810" s="148"/>
      <c r="Y810" s="148"/>
      <c r="Z810" s="148"/>
      <c r="AA810" s="148"/>
      <c r="AB810" s="226"/>
      <c r="AC810" s="298"/>
      <c r="AD810" s="298"/>
      <c r="AE810" s="298"/>
      <c r="AF810" s="298"/>
      <c r="AG810" s="298"/>
      <c r="AH810" s="300"/>
      <c r="AI810" s="711"/>
      <c r="AJ810" s="298"/>
      <c r="AK810" s="298"/>
    </row>
    <row r="811" spans="1:39" x14ac:dyDescent="0.25">
      <c r="A811" s="113"/>
      <c r="B811" s="196"/>
      <c r="C811" s="31"/>
      <c r="D811" s="212"/>
      <c r="E811" s="212"/>
      <c r="F811" s="148"/>
      <c r="G811" s="295">
        <f t="shared" si="688"/>
        <v>0</v>
      </c>
      <c r="H811" s="212"/>
      <c r="I811" s="212"/>
      <c r="J811" s="212"/>
      <c r="K811" s="295">
        <f t="shared" si="689"/>
        <v>0</v>
      </c>
      <c r="L811" s="212"/>
      <c r="M811" s="212"/>
      <c r="N811" s="212"/>
      <c r="O811" s="295">
        <f t="shared" si="690"/>
        <v>0</v>
      </c>
      <c r="P811" s="212"/>
      <c r="Q811" s="148"/>
      <c r="R811" s="148"/>
      <c r="S811" s="295">
        <f t="shared" si="691"/>
        <v>0</v>
      </c>
      <c r="T811" s="295">
        <f t="shared" si="692"/>
        <v>0</v>
      </c>
      <c r="U811" s="295">
        <f t="shared" si="693"/>
        <v>0</v>
      </c>
      <c r="V811" s="295">
        <f t="shared" si="694"/>
        <v>0</v>
      </c>
      <c r="W811" s="295">
        <f t="shared" si="695"/>
        <v>0</v>
      </c>
      <c r="X811" s="212"/>
      <c r="Y811" s="212"/>
      <c r="Z811" s="212"/>
      <c r="AA811" s="212"/>
      <c r="AB811" s="847"/>
      <c r="AC811" s="299"/>
      <c r="AD811" s="299"/>
      <c r="AE811" s="299"/>
      <c r="AF811" s="298"/>
      <c r="AG811" s="298"/>
      <c r="AH811" s="300"/>
      <c r="AI811" s="711"/>
      <c r="AJ811" s="299"/>
      <c r="AK811" s="299"/>
    </row>
    <row r="812" spans="1:39" x14ac:dyDescent="0.25">
      <c r="A812" s="110">
        <v>12</v>
      </c>
      <c r="B812" s="89" t="s">
        <v>31</v>
      </c>
      <c r="C812" s="86"/>
      <c r="D812" s="148"/>
      <c r="E812" s="148"/>
      <c r="F812" s="148"/>
      <c r="G812" s="295">
        <f t="shared" si="688"/>
        <v>0</v>
      </c>
      <c r="H812" s="212"/>
      <c r="I812" s="148"/>
      <c r="J812" s="148"/>
      <c r="K812" s="295">
        <f t="shared" si="689"/>
        <v>0</v>
      </c>
      <c r="L812" s="148"/>
      <c r="M812" s="148"/>
      <c r="N812" s="148"/>
      <c r="O812" s="295">
        <f t="shared" si="690"/>
        <v>0</v>
      </c>
      <c r="P812" s="148"/>
      <c r="Q812" s="148"/>
      <c r="R812" s="148"/>
      <c r="S812" s="295">
        <f t="shared" si="691"/>
        <v>0</v>
      </c>
      <c r="T812" s="295">
        <f t="shared" si="692"/>
        <v>0</v>
      </c>
      <c r="U812" s="295">
        <f t="shared" si="693"/>
        <v>0</v>
      </c>
      <c r="V812" s="295">
        <f t="shared" si="694"/>
        <v>0</v>
      </c>
      <c r="W812" s="295">
        <f t="shared" si="695"/>
        <v>0</v>
      </c>
      <c r="X812" s="148"/>
      <c r="Y812" s="148"/>
      <c r="Z812" s="148"/>
      <c r="AA812" s="148"/>
      <c r="AB812" s="226"/>
      <c r="AC812" s="298"/>
      <c r="AD812" s="298"/>
      <c r="AE812" s="298"/>
      <c r="AF812" s="298"/>
      <c r="AG812" s="298"/>
      <c r="AH812" s="300"/>
      <c r="AI812" s="711"/>
      <c r="AJ812" s="298"/>
      <c r="AK812" s="298"/>
    </row>
    <row r="813" spans="1:39" x14ac:dyDescent="0.25">
      <c r="A813" s="110"/>
      <c r="B813" s="32"/>
      <c r="C813" s="31"/>
      <c r="D813" s="568"/>
      <c r="E813" s="568"/>
      <c r="F813" s="848"/>
      <c r="G813" s="295">
        <f t="shared" si="688"/>
        <v>0</v>
      </c>
      <c r="H813" s="568"/>
      <c r="I813" s="568"/>
      <c r="J813" s="568"/>
      <c r="K813" s="295">
        <f t="shared" si="689"/>
        <v>0</v>
      </c>
      <c r="L813" s="568"/>
      <c r="M813" s="568"/>
      <c r="N813" s="568"/>
      <c r="O813" s="295">
        <f t="shared" si="690"/>
        <v>0</v>
      </c>
      <c r="P813" s="848"/>
      <c r="Q813" s="848"/>
      <c r="R813" s="848"/>
      <c r="S813" s="295">
        <f t="shared" si="691"/>
        <v>0</v>
      </c>
      <c r="T813" s="295">
        <f t="shared" si="692"/>
        <v>0</v>
      </c>
      <c r="U813" s="295">
        <f t="shared" si="693"/>
        <v>0</v>
      </c>
      <c r="V813" s="295">
        <f t="shared" si="694"/>
        <v>0</v>
      </c>
      <c r="W813" s="295">
        <f t="shared" si="695"/>
        <v>0</v>
      </c>
      <c r="X813" s="568"/>
      <c r="Y813" s="568"/>
      <c r="Z813" s="568"/>
      <c r="AA813" s="568"/>
      <c r="AB813" s="849"/>
      <c r="AC813" s="299"/>
      <c r="AD813" s="299"/>
      <c r="AE813" s="299"/>
      <c r="AF813" s="298"/>
      <c r="AG813" s="298"/>
      <c r="AH813" s="300"/>
      <c r="AI813" s="711"/>
      <c r="AJ813" s="299"/>
      <c r="AK813" s="299"/>
    </row>
    <row r="814" spans="1:39" s="661" customFormat="1" x14ac:dyDescent="0.25">
      <c r="A814" s="582">
        <v>4</v>
      </c>
      <c r="B814" s="515" t="s">
        <v>42</v>
      </c>
      <c r="C814" s="870"/>
      <c r="D814" s="871">
        <f>D815+D894+D973+D1016+D1047</f>
        <v>0</v>
      </c>
      <c r="E814" s="871">
        <f>E815+E894+E973+E1016+E1047</f>
        <v>0</v>
      </c>
      <c r="F814" s="871">
        <f>F815+F894+F973+F1016+F1047</f>
        <v>0</v>
      </c>
      <c r="G814" s="871">
        <f t="shared" si="688"/>
        <v>0</v>
      </c>
      <c r="H814" s="871">
        <f>H815+H894+H973+H1016+H1047</f>
        <v>0</v>
      </c>
      <c r="I814" s="871">
        <f>I815+I894+I973+I1016+I1047</f>
        <v>0</v>
      </c>
      <c r="J814" s="871">
        <f>J815+J894+J973+J1016+J1047</f>
        <v>0</v>
      </c>
      <c r="K814" s="871">
        <f t="shared" si="689"/>
        <v>0</v>
      </c>
      <c r="L814" s="871">
        <f>L815+L894+L973+L1016+L1047</f>
        <v>0</v>
      </c>
      <c r="M814" s="871">
        <f>M815+M894+M973+M1016+M1047</f>
        <v>0</v>
      </c>
      <c r="N814" s="871">
        <f>N815+N894+N973+N1016+N1047</f>
        <v>0</v>
      </c>
      <c r="O814" s="871">
        <f t="shared" si="690"/>
        <v>0</v>
      </c>
      <c r="P814" s="871">
        <f>P815+P894+P973+P1016+P1047</f>
        <v>0</v>
      </c>
      <c r="Q814" s="871">
        <f>Q815+Q894+Q973+Q1016+Q1047</f>
        <v>0</v>
      </c>
      <c r="R814" s="871">
        <f>R815+R894+R973+R1016+R1047</f>
        <v>0</v>
      </c>
      <c r="S814" s="871">
        <f t="shared" si="691"/>
        <v>0</v>
      </c>
      <c r="T814" s="871">
        <f t="shared" si="692"/>
        <v>0</v>
      </c>
      <c r="U814" s="871">
        <f t="shared" si="693"/>
        <v>0</v>
      </c>
      <c r="V814" s="871">
        <f t="shared" si="694"/>
        <v>0</v>
      </c>
      <c r="W814" s="871">
        <f t="shared" si="695"/>
        <v>0</v>
      </c>
      <c r="X814" s="871">
        <f>X815+X894+X973+X1016+X1047</f>
        <v>0</v>
      </c>
      <c r="Y814" s="871">
        <f>Y815+Y894+Y973+Y1016+Y1047</f>
        <v>0</v>
      </c>
      <c r="Z814" s="871">
        <f>Z815+Z894+Z973+Z1016+Z1047</f>
        <v>0</v>
      </c>
      <c r="AA814" s="871">
        <f>AA815+AA894+AA973+AA1016+AA1047</f>
        <v>0</v>
      </c>
      <c r="AB814" s="871">
        <f>AB815+AB894+AB973+AB1016+AB1047</f>
        <v>0</v>
      </c>
      <c r="AC814" s="872"/>
      <c r="AD814" s="872"/>
      <c r="AE814" s="872"/>
      <c r="AF814" s="872"/>
      <c r="AG814" s="872"/>
      <c r="AH814" s="862"/>
      <c r="AI814" s="873"/>
      <c r="AJ814" s="872"/>
      <c r="AK814" s="872"/>
      <c r="AL814" s="864"/>
      <c r="AM814" s="864"/>
    </row>
    <row r="815" spans="1:39" s="661" customFormat="1" ht="31.5" x14ac:dyDescent="0.25">
      <c r="A815" s="857" t="s">
        <v>43</v>
      </c>
      <c r="B815" s="858" t="s">
        <v>44</v>
      </c>
      <c r="C815" s="858"/>
      <c r="D815" s="859">
        <f>D816+D855</f>
        <v>0</v>
      </c>
      <c r="E815" s="859">
        <f t="shared" ref="E815:Q815" si="700">E816+E855</f>
        <v>0</v>
      </c>
      <c r="F815" s="517">
        <f t="shared" si="700"/>
        <v>0</v>
      </c>
      <c r="G815" s="517">
        <f t="shared" si="688"/>
        <v>0</v>
      </c>
      <c r="H815" s="517">
        <f t="shared" si="700"/>
        <v>0</v>
      </c>
      <c r="I815" s="517">
        <f t="shared" si="700"/>
        <v>0</v>
      </c>
      <c r="J815" s="517">
        <f t="shared" si="700"/>
        <v>0</v>
      </c>
      <c r="K815" s="517">
        <f t="shared" si="689"/>
        <v>0</v>
      </c>
      <c r="L815" s="517">
        <f t="shared" si="700"/>
        <v>0</v>
      </c>
      <c r="M815" s="517">
        <f t="shared" si="700"/>
        <v>0</v>
      </c>
      <c r="N815" s="517">
        <f t="shared" si="700"/>
        <v>0</v>
      </c>
      <c r="O815" s="517">
        <f t="shared" si="690"/>
        <v>0</v>
      </c>
      <c r="P815" s="517">
        <f t="shared" si="700"/>
        <v>0</v>
      </c>
      <c r="Q815" s="517">
        <f t="shared" si="700"/>
        <v>0</v>
      </c>
      <c r="R815" s="517">
        <f t="shared" ref="R815" si="701">R816+R855</f>
        <v>0</v>
      </c>
      <c r="S815" s="517">
        <f t="shared" si="691"/>
        <v>0</v>
      </c>
      <c r="T815" s="517">
        <f t="shared" si="692"/>
        <v>0</v>
      </c>
      <c r="U815" s="517">
        <f t="shared" si="693"/>
        <v>0</v>
      </c>
      <c r="V815" s="517">
        <f t="shared" si="694"/>
        <v>0</v>
      </c>
      <c r="W815" s="517">
        <f t="shared" si="695"/>
        <v>0</v>
      </c>
      <c r="X815" s="517">
        <f t="shared" ref="X815:AB815" si="702">X816+X855</f>
        <v>0</v>
      </c>
      <c r="Y815" s="517">
        <f t="shared" si="702"/>
        <v>0</v>
      </c>
      <c r="Z815" s="517">
        <f t="shared" si="702"/>
        <v>0</v>
      </c>
      <c r="AA815" s="517">
        <f t="shared" si="702"/>
        <v>0</v>
      </c>
      <c r="AB815" s="517">
        <f t="shared" si="702"/>
        <v>0</v>
      </c>
      <c r="AC815" s="860"/>
      <c r="AD815" s="860"/>
      <c r="AE815" s="860"/>
      <c r="AF815" s="861"/>
      <c r="AG815" s="861"/>
      <c r="AH815" s="862"/>
      <c r="AI815" s="863"/>
      <c r="AJ815" s="860"/>
      <c r="AK815" s="860"/>
      <c r="AL815" s="864"/>
      <c r="AM815" s="864"/>
    </row>
    <row r="816" spans="1:39" x14ac:dyDescent="0.25">
      <c r="A816" s="115" t="s">
        <v>45</v>
      </c>
      <c r="B816" s="83" t="s">
        <v>39</v>
      </c>
      <c r="C816" s="84"/>
      <c r="D816" s="233">
        <f>D817+D819+D821+D823+D825+D827+D829+D831+D833+D835+D837+D839+D841+D843+D845+D847+D849+D851+D853</f>
        <v>0</v>
      </c>
      <c r="E816" s="233">
        <f t="shared" ref="E816:Q816" si="703">E817+E819+E821+E823+E825+E827+E829+E831+E833+E835+E837+E839+E841+E843+E845+E847+E849+E851+E853</f>
        <v>0</v>
      </c>
      <c r="F816" s="233">
        <f t="shared" si="703"/>
        <v>0</v>
      </c>
      <c r="G816" s="233">
        <f t="shared" si="688"/>
        <v>0</v>
      </c>
      <c r="H816" s="233">
        <f t="shared" si="703"/>
        <v>0</v>
      </c>
      <c r="I816" s="233">
        <f t="shared" si="703"/>
        <v>0</v>
      </c>
      <c r="J816" s="233">
        <f t="shared" si="703"/>
        <v>0</v>
      </c>
      <c r="K816" s="233">
        <f t="shared" si="689"/>
        <v>0</v>
      </c>
      <c r="L816" s="233">
        <f t="shared" si="703"/>
        <v>0</v>
      </c>
      <c r="M816" s="233">
        <f t="shared" si="703"/>
        <v>0</v>
      </c>
      <c r="N816" s="233">
        <f t="shared" si="703"/>
        <v>0</v>
      </c>
      <c r="O816" s="233">
        <f t="shared" si="690"/>
        <v>0</v>
      </c>
      <c r="P816" s="233">
        <f t="shared" si="703"/>
        <v>0</v>
      </c>
      <c r="Q816" s="233">
        <f t="shared" si="703"/>
        <v>0</v>
      </c>
      <c r="R816" s="233">
        <f t="shared" ref="R816" si="704">R817+R819+R821+R823+R825+R827+R829+R831+R833+R835+R837+R839+R841+R843+R845+R847+R849+R851+R853</f>
        <v>0</v>
      </c>
      <c r="S816" s="233">
        <f t="shared" si="691"/>
        <v>0</v>
      </c>
      <c r="T816" s="233">
        <f t="shared" si="692"/>
        <v>0</v>
      </c>
      <c r="U816" s="233">
        <f t="shared" si="693"/>
        <v>0</v>
      </c>
      <c r="V816" s="233">
        <f t="shared" si="694"/>
        <v>0</v>
      </c>
      <c r="W816" s="233">
        <f t="shared" si="695"/>
        <v>0</v>
      </c>
      <c r="X816" s="233">
        <f t="shared" ref="X816:AB816" si="705">X817+X819+X821+X823+X825+X827+X829+X831+X833+X835+X837+X839+X841+X843+X845+X847+X849+X851+X853</f>
        <v>0</v>
      </c>
      <c r="Y816" s="233">
        <f t="shared" si="705"/>
        <v>0</v>
      </c>
      <c r="Z816" s="233">
        <f t="shared" si="705"/>
        <v>0</v>
      </c>
      <c r="AA816" s="233">
        <f t="shared" si="705"/>
        <v>0</v>
      </c>
      <c r="AB816" s="233">
        <f t="shared" si="705"/>
        <v>0</v>
      </c>
      <c r="AC816" s="130"/>
      <c r="AD816" s="130"/>
      <c r="AE816" s="130"/>
      <c r="AF816" s="130"/>
      <c r="AG816" s="130"/>
      <c r="AH816" s="127"/>
      <c r="AI816" s="712"/>
      <c r="AJ816" s="130"/>
      <c r="AK816" s="130"/>
    </row>
    <row r="817" spans="1:37" x14ac:dyDescent="0.25">
      <c r="A817" s="110">
        <v>1</v>
      </c>
      <c r="B817" s="89" t="s">
        <v>20</v>
      </c>
      <c r="C817" s="35"/>
      <c r="D817" s="208"/>
      <c r="E817" s="208"/>
      <c r="F817" s="208"/>
      <c r="G817" s="236">
        <f t="shared" si="688"/>
        <v>0</v>
      </c>
      <c r="H817" s="149"/>
      <c r="I817" s="208"/>
      <c r="J817" s="208"/>
      <c r="K817" s="236">
        <f t="shared" si="689"/>
        <v>0</v>
      </c>
      <c r="L817" s="208"/>
      <c r="M817" s="208"/>
      <c r="N817" s="208"/>
      <c r="O817" s="236">
        <f t="shared" si="690"/>
        <v>0</v>
      </c>
      <c r="P817" s="208"/>
      <c r="Q817" s="208"/>
      <c r="R817" s="208"/>
      <c r="S817" s="236">
        <f t="shared" si="691"/>
        <v>0</v>
      </c>
      <c r="T817" s="236">
        <f t="shared" si="692"/>
        <v>0</v>
      </c>
      <c r="U817" s="236">
        <f t="shared" si="693"/>
        <v>0</v>
      </c>
      <c r="V817" s="236">
        <f t="shared" si="694"/>
        <v>0</v>
      </c>
      <c r="W817" s="236">
        <f t="shared" si="695"/>
        <v>0</v>
      </c>
      <c r="X817" s="208"/>
      <c r="Y817" s="208"/>
      <c r="Z817" s="208"/>
      <c r="AA817" s="208"/>
      <c r="AB817" s="227"/>
      <c r="AC817" s="131"/>
      <c r="AD817" s="131"/>
      <c r="AE817" s="131"/>
      <c r="AF817" s="131"/>
      <c r="AG817" s="131"/>
      <c r="AH817" s="127"/>
      <c r="AI817" s="713"/>
      <c r="AJ817" s="131"/>
      <c r="AK817" s="131"/>
    </row>
    <row r="818" spans="1:37" x14ac:dyDescent="0.25">
      <c r="A818" s="110"/>
      <c r="B818" s="86"/>
      <c r="C818" s="36"/>
      <c r="D818" s="186"/>
      <c r="E818" s="186"/>
      <c r="F818" s="186"/>
      <c r="G818" s="236">
        <f t="shared" si="688"/>
        <v>0</v>
      </c>
      <c r="H818" s="200"/>
      <c r="I818" s="186"/>
      <c r="J818" s="186"/>
      <c r="K818" s="236">
        <f t="shared" si="689"/>
        <v>0</v>
      </c>
      <c r="L818" s="186"/>
      <c r="M818" s="186"/>
      <c r="N818" s="186"/>
      <c r="O818" s="236">
        <f t="shared" si="690"/>
        <v>0</v>
      </c>
      <c r="P818" s="186"/>
      <c r="Q818" s="186"/>
      <c r="R818" s="186"/>
      <c r="S818" s="236">
        <f t="shared" si="691"/>
        <v>0</v>
      </c>
      <c r="T818" s="236">
        <f t="shared" si="692"/>
        <v>0</v>
      </c>
      <c r="U818" s="236">
        <f t="shared" si="693"/>
        <v>0</v>
      </c>
      <c r="V818" s="236">
        <f t="shared" si="694"/>
        <v>0</v>
      </c>
      <c r="W818" s="236">
        <f t="shared" si="695"/>
        <v>0</v>
      </c>
      <c r="X818" s="186"/>
      <c r="Y818" s="186"/>
      <c r="Z818" s="186"/>
      <c r="AA818" s="186"/>
      <c r="AB818" s="217"/>
      <c r="AC818" s="81"/>
      <c r="AD818" s="81"/>
      <c r="AE818" s="81"/>
      <c r="AF818" s="81"/>
      <c r="AG818" s="81"/>
      <c r="AH818" s="127"/>
      <c r="AI818" s="711"/>
      <c r="AJ818" s="81"/>
      <c r="AK818" s="81"/>
    </row>
    <row r="819" spans="1:37" x14ac:dyDescent="0.25">
      <c r="A819" s="110">
        <v>2</v>
      </c>
      <c r="B819" s="89" t="s">
        <v>21</v>
      </c>
      <c r="C819" s="27"/>
      <c r="D819" s="208"/>
      <c r="E819" s="208"/>
      <c r="F819" s="208"/>
      <c r="G819" s="236">
        <f t="shared" si="688"/>
        <v>0</v>
      </c>
      <c r="H819" s="149"/>
      <c r="I819" s="208"/>
      <c r="J819" s="208"/>
      <c r="K819" s="236">
        <f t="shared" si="689"/>
        <v>0</v>
      </c>
      <c r="L819" s="208"/>
      <c r="M819" s="208"/>
      <c r="N819" s="208"/>
      <c r="O819" s="236">
        <f t="shared" si="690"/>
        <v>0</v>
      </c>
      <c r="P819" s="208"/>
      <c r="Q819" s="208"/>
      <c r="R819" s="208"/>
      <c r="S819" s="236">
        <f t="shared" si="691"/>
        <v>0</v>
      </c>
      <c r="T819" s="236">
        <f t="shared" si="692"/>
        <v>0</v>
      </c>
      <c r="U819" s="236">
        <f t="shared" si="693"/>
        <v>0</v>
      </c>
      <c r="V819" s="236">
        <f t="shared" si="694"/>
        <v>0</v>
      </c>
      <c r="W819" s="236">
        <f t="shared" si="695"/>
        <v>0</v>
      </c>
      <c r="X819" s="208"/>
      <c r="Y819" s="208"/>
      <c r="Z819" s="208"/>
      <c r="AA819" s="208"/>
      <c r="AB819" s="227"/>
      <c r="AC819" s="131"/>
      <c r="AD819" s="131"/>
      <c r="AE819" s="131"/>
      <c r="AF819" s="131"/>
      <c r="AG819" s="131"/>
      <c r="AH819" s="127"/>
      <c r="AI819" s="713"/>
      <c r="AJ819" s="131"/>
      <c r="AK819" s="131"/>
    </row>
    <row r="820" spans="1:37" x14ac:dyDescent="0.25">
      <c r="A820" s="110"/>
      <c r="B820" s="86"/>
      <c r="C820" s="27"/>
      <c r="D820" s="200"/>
      <c r="E820" s="200"/>
      <c r="F820" s="186"/>
      <c r="G820" s="236">
        <f t="shared" si="688"/>
        <v>0</v>
      </c>
      <c r="H820" s="200"/>
      <c r="I820" s="200"/>
      <c r="J820" s="200"/>
      <c r="K820" s="236">
        <f t="shared" si="689"/>
        <v>0</v>
      </c>
      <c r="L820" s="200"/>
      <c r="M820" s="200"/>
      <c r="N820" s="200"/>
      <c r="O820" s="236">
        <f t="shared" si="690"/>
        <v>0</v>
      </c>
      <c r="P820" s="269"/>
      <c r="Q820" s="269"/>
      <c r="R820" s="269"/>
      <c r="S820" s="236">
        <f t="shared" si="691"/>
        <v>0</v>
      </c>
      <c r="T820" s="236">
        <f t="shared" si="692"/>
        <v>0</v>
      </c>
      <c r="U820" s="236">
        <f t="shared" si="693"/>
        <v>0</v>
      </c>
      <c r="V820" s="236">
        <f t="shared" si="694"/>
        <v>0</v>
      </c>
      <c r="W820" s="236">
        <f t="shared" si="695"/>
        <v>0</v>
      </c>
      <c r="X820" s="200"/>
      <c r="Y820" s="200"/>
      <c r="Z820" s="200"/>
      <c r="AA820" s="200"/>
      <c r="AB820" s="218"/>
      <c r="AC820" s="80"/>
      <c r="AD820" s="80"/>
      <c r="AE820" s="80"/>
      <c r="AF820" s="81"/>
      <c r="AG820" s="81"/>
      <c r="AH820" s="127"/>
      <c r="AI820" s="711"/>
      <c r="AJ820" s="80"/>
      <c r="AK820" s="80"/>
    </row>
    <row r="821" spans="1:37" x14ac:dyDescent="0.25">
      <c r="A821" s="110">
        <v>3</v>
      </c>
      <c r="B821" s="89" t="s">
        <v>22</v>
      </c>
      <c r="C821" s="36"/>
      <c r="D821" s="208"/>
      <c r="E821" s="208"/>
      <c r="F821" s="208"/>
      <c r="G821" s="236">
        <f t="shared" si="688"/>
        <v>0</v>
      </c>
      <c r="H821" s="149"/>
      <c r="I821" s="208"/>
      <c r="J821" s="208"/>
      <c r="K821" s="236">
        <f t="shared" si="689"/>
        <v>0</v>
      </c>
      <c r="L821" s="208"/>
      <c r="M821" s="208"/>
      <c r="N821" s="208"/>
      <c r="O821" s="236">
        <f t="shared" si="690"/>
        <v>0</v>
      </c>
      <c r="P821" s="208"/>
      <c r="Q821" s="208"/>
      <c r="R821" s="208"/>
      <c r="S821" s="236">
        <f t="shared" si="691"/>
        <v>0</v>
      </c>
      <c r="T821" s="236">
        <f t="shared" si="692"/>
        <v>0</v>
      </c>
      <c r="U821" s="236">
        <f t="shared" si="693"/>
        <v>0</v>
      </c>
      <c r="V821" s="236">
        <f t="shared" si="694"/>
        <v>0</v>
      </c>
      <c r="W821" s="236">
        <f t="shared" si="695"/>
        <v>0</v>
      </c>
      <c r="X821" s="208"/>
      <c r="Y821" s="208"/>
      <c r="Z821" s="208"/>
      <c r="AA821" s="208"/>
      <c r="AB821" s="227"/>
      <c r="AC821" s="131"/>
      <c r="AD821" s="131"/>
      <c r="AE821" s="131"/>
      <c r="AF821" s="131"/>
      <c r="AG821" s="131"/>
      <c r="AH821" s="127"/>
      <c r="AI821" s="713"/>
      <c r="AJ821" s="131"/>
      <c r="AK821" s="131"/>
    </row>
    <row r="822" spans="1:37" x14ac:dyDescent="0.25">
      <c r="A822" s="110"/>
      <c r="B822" s="86"/>
      <c r="C822" s="27"/>
      <c r="D822" s="186"/>
      <c r="E822" s="186"/>
      <c r="F822" s="186"/>
      <c r="G822" s="236">
        <f t="shared" si="688"/>
        <v>0</v>
      </c>
      <c r="H822" s="200"/>
      <c r="I822" s="186"/>
      <c r="J822" s="186"/>
      <c r="K822" s="236">
        <f t="shared" si="689"/>
        <v>0</v>
      </c>
      <c r="L822" s="186"/>
      <c r="M822" s="186"/>
      <c r="N822" s="186"/>
      <c r="O822" s="236">
        <f t="shared" si="690"/>
        <v>0</v>
      </c>
      <c r="P822" s="186"/>
      <c r="Q822" s="186"/>
      <c r="R822" s="186"/>
      <c r="S822" s="236">
        <f t="shared" si="691"/>
        <v>0</v>
      </c>
      <c r="T822" s="236">
        <f t="shared" si="692"/>
        <v>0</v>
      </c>
      <c r="U822" s="236">
        <f t="shared" si="693"/>
        <v>0</v>
      </c>
      <c r="V822" s="236">
        <f t="shared" si="694"/>
        <v>0</v>
      </c>
      <c r="W822" s="236">
        <f t="shared" si="695"/>
        <v>0</v>
      </c>
      <c r="X822" s="186"/>
      <c r="Y822" s="186"/>
      <c r="Z822" s="186"/>
      <c r="AA822" s="186"/>
      <c r="AB822" s="217"/>
      <c r="AC822" s="81"/>
      <c r="AD822" s="81"/>
      <c r="AE822" s="81"/>
      <c r="AF822" s="81"/>
      <c r="AG822" s="81"/>
      <c r="AH822" s="127"/>
      <c r="AI822" s="711"/>
      <c r="AJ822" s="81"/>
      <c r="AK822" s="81"/>
    </row>
    <row r="823" spans="1:37" x14ac:dyDescent="0.25">
      <c r="A823" s="110">
        <v>4</v>
      </c>
      <c r="B823" s="89" t="s">
        <v>23</v>
      </c>
      <c r="C823" s="27"/>
      <c r="D823" s="208"/>
      <c r="E823" s="208"/>
      <c r="F823" s="208"/>
      <c r="G823" s="236">
        <f t="shared" si="688"/>
        <v>0</v>
      </c>
      <c r="H823" s="149"/>
      <c r="I823" s="208"/>
      <c r="J823" s="208"/>
      <c r="K823" s="236">
        <f t="shared" si="689"/>
        <v>0</v>
      </c>
      <c r="L823" s="208"/>
      <c r="M823" s="208"/>
      <c r="N823" s="208"/>
      <c r="O823" s="236">
        <f t="shared" si="690"/>
        <v>0</v>
      </c>
      <c r="P823" s="208"/>
      <c r="Q823" s="208"/>
      <c r="R823" s="208"/>
      <c r="S823" s="236">
        <f t="shared" si="691"/>
        <v>0</v>
      </c>
      <c r="T823" s="236">
        <f t="shared" si="692"/>
        <v>0</v>
      </c>
      <c r="U823" s="236">
        <f t="shared" si="693"/>
        <v>0</v>
      </c>
      <c r="V823" s="236">
        <f t="shared" si="694"/>
        <v>0</v>
      </c>
      <c r="W823" s="236">
        <f t="shared" si="695"/>
        <v>0</v>
      </c>
      <c r="X823" s="208"/>
      <c r="Y823" s="208"/>
      <c r="Z823" s="208"/>
      <c r="AA823" s="208"/>
      <c r="AB823" s="227"/>
      <c r="AC823" s="131"/>
      <c r="AD823" s="131"/>
      <c r="AE823" s="131"/>
      <c r="AF823" s="131"/>
      <c r="AG823" s="131"/>
      <c r="AH823" s="127"/>
      <c r="AI823" s="713"/>
      <c r="AJ823" s="131"/>
      <c r="AK823" s="131"/>
    </row>
    <row r="824" spans="1:37" x14ac:dyDescent="0.25">
      <c r="A824" s="110"/>
      <c r="B824" s="86"/>
      <c r="C824" s="36"/>
      <c r="D824" s="200"/>
      <c r="E824" s="200"/>
      <c r="F824" s="186"/>
      <c r="G824" s="236">
        <f t="shared" si="688"/>
        <v>0</v>
      </c>
      <c r="H824" s="200"/>
      <c r="I824" s="200"/>
      <c r="J824" s="200"/>
      <c r="K824" s="236">
        <f t="shared" si="689"/>
        <v>0</v>
      </c>
      <c r="L824" s="200"/>
      <c r="M824" s="200"/>
      <c r="N824" s="200"/>
      <c r="O824" s="236">
        <f t="shared" si="690"/>
        <v>0</v>
      </c>
      <c r="P824" s="269"/>
      <c r="Q824" s="269"/>
      <c r="R824" s="269"/>
      <c r="S824" s="236">
        <f t="shared" si="691"/>
        <v>0</v>
      </c>
      <c r="T824" s="236">
        <f t="shared" si="692"/>
        <v>0</v>
      </c>
      <c r="U824" s="236">
        <f t="shared" si="693"/>
        <v>0</v>
      </c>
      <c r="V824" s="236">
        <f t="shared" si="694"/>
        <v>0</v>
      </c>
      <c r="W824" s="236">
        <f t="shared" si="695"/>
        <v>0</v>
      </c>
      <c r="X824" s="200"/>
      <c r="Y824" s="200"/>
      <c r="Z824" s="200"/>
      <c r="AA824" s="200"/>
      <c r="AB824" s="218"/>
      <c r="AC824" s="80"/>
      <c r="AD824" s="80"/>
      <c r="AE824" s="80"/>
      <c r="AF824" s="81"/>
      <c r="AG824" s="81"/>
      <c r="AH824" s="127"/>
      <c r="AI824" s="711"/>
      <c r="AJ824" s="80"/>
      <c r="AK824" s="80"/>
    </row>
    <row r="825" spans="1:37" x14ac:dyDescent="0.25">
      <c r="A825" s="110">
        <v>5</v>
      </c>
      <c r="B825" s="89" t="s">
        <v>46</v>
      </c>
      <c r="C825" s="31"/>
      <c r="D825" s="388">
        <f>D826</f>
        <v>0</v>
      </c>
      <c r="E825" s="388">
        <f t="shared" ref="E825:Y825" si="706">E826</f>
        <v>0</v>
      </c>
      <c r="F825" s="388">
        <f t="shared" si="706"/>
        <v>0</v>
      </c>
      <c r="G825" s="388">
        <f t="shared" si="706"/>
        <v>0</v>
      </c>
      <c r="H825" s="388">
        <f t="shared" si="706"/>
        <v>0</v>
      </c>
      <c r="I825" s="388">
        <f t="shared" si="706"/>
        <v>0</v>
      </c>
      <c r="J825" s="388">
        <f t="shared" si="706"/>
        <v>0</v>
      </c>
      <c r="K825" s="388">
        <f t="shared" si="706"/>
        <v>0</v>
      </c>
      <c r="L825" s="388">
        <f t="shared" si="706"/>
        <v>0</v>
      </c>
      <c r="M825" s="388">
        <f t="shared" si="706"/>
        <v>0</v>
      </c>
      <c r="N825" s="388">
        <f t="shared" si="706"/>
        <v>0</v>
      </c>
      <c r="O825" s="388">
        <f t="shared" si="706"/>
        <v>0</v>
      </c>
      <c r="P825" s="388">
        <f t="shared" si="706"/>
        <v>0</v>
      </c>
      <c r="Q825" s="388">
        <f t="shared" si="706"/>
        <v>0</v>
      </c>
      <c r="R825" s="388">
        <f t="shared" si="706"/>
        <v>0</v>
      </c>
      <c r="S825" s="388">
        <f t="shared" si="706"/>
        <v>0</v>
      </c>
      <c r="T825" s="388">
        <f t="shared" si="706"/>
        <v>0</v>
      </c>
      <c r="U825" s="388">
        <f t="shared" si="706"/>
        <v>0</v>
      </c>
      <c r="V825" s="388">
        <f t="shared" si="706"/>
        <v>0</v>
      </c>
      <c r="W825" s="388">
        <f t="shared" si="706"/>
        <v>0</v>
      </c>
      <c r="X825" s="388">
        <f t="shared" si="706"/>
        <v>0</v>
      </c>
      <c r="Y825" s="388">
        <f t="shared" si="706"/>
        <v>0</v>
      </c>
      <c r="Z825" s="388">
        <f t="shared" ref="Z825:AB825" si="707">Z826</f>
        <v>0</v>
      </c>
      <c r="AA825" s="388">
        <f t="shared" si="707"/>
        <v>0</v>
      </c>
      <c r="AB825" s="388">
        <f t="shared" si="707"/>
        <v>0</v>
      </c>
      <c r="AC825" s="846"/>
      <c r="AD825" s="846"/>
      <c r="AE825" s="846"/>
      <c r="AF825" s="846"/>
      <c r="AG825" s="846"/>
      <c r="AH825" s="300"/>
      <c r="AI825" s="713"/>
      <c r="AJ825" s="846"/>
      <c r="AK825" s="846"/>
    </row>
    <row r="826" spans="1:37" x14ac:dyDescent="0.25">
      <c r="A826" s="110"/>
      <c r="B826" s="249"/>
      <c r="C826" s="27"/>
      <c r="D826" s="200"/>
      <c r="E826" s="200"/>
      <c r="F826" s="186"/>
      <c r="G826" s="236">
        <f t="shared" si="688"/>
        <v>0</v>
      </c>
      <c r="H826" s="200"/>
      <c r="I826" s="200"/>
      <c r="J826" s="200"/>
      <c r="K826" s="236">
        <f t="shared" si="689"/>
        <v>0</v>
      </c>
      <c r="L826" s="200"/>
      <c r="M826" s="200"/>
      <c r="N826" s="200"/>
      <c r="O826" s="236">
        <f t="shared" si="690"/>
        <v>0</v>
      </c>
      <c r="P826" s="269"/>
      <c r="Q826" s="269"/>
      <c r="R826" s="269"/>
      <c r="S826" s="236">
        <f t="shared" si="691"/>
        <v>0</v>
      </c>
      <c r="T826" s="236">
        <f t="shared" si="692"/>
        <v>0</v>
      </c>
      <c r="U826" s="236">
        <f t="shared" si="693"/>
        <v>0</v>
      </c>
      <c r="V826" s="236">
        <f t="shared" si="694"/>
        <v>0</v>
      </c>
      <c r="W826" s="236">
        <f t="shared" si="695"/>
        <v>0</v>
      </c>
      <c r="X826" s="200"/>
      <c r="Y826" s="200"/>
      <c r="Z826" s="200"/>
      <c r="AA826" s="200"/>
      <c r="AB826" s="218"/>
      <c r="AC826" s="80"/>
      <c r="AD826" s="80"/>
      <c r="AE826" s="80"/>
      <c r="AF826" s="81"/>
      <c r="AG826" s="81"/>
      <c r="AH826" s="127"/>
      <c r="AI826" s="711"/>
      <c r="AJ826" s="80"/>
      <c r="AK826" s="80"/>
    </row>
    <row r="827" spans="1:37" x14ac:dyDescent="0.25">
      <c r="A827" s="110">
        <v>6</v>
      </c>
      <c r="B827" s="89" t="s">
        <v>47</v>
      </c>
      <c r="C827" s="27"/>
      <c r="D827" s="208"/>
      <c r="E827" s="208"/>
      <c r="F827" s="208"/>
      <c r="G827" s="236">
        <f t="shared" si="688"/>
        <v>0</v>
      </c>
      <c r="H827" s="149"/>
      <c r="I827" s="208"/>
      <c r="J827" s="208"/>
      <c r="K827" s="236">
        <f t="shared" si="689"/>
        <v>0</v>
      </c>
      <c r="L827" s="208"/>
      <c r="M827" s="208"/>
      <c r="N827" s="208"/>
      <c r="O827" s="236">
        <f t="shared" si="690"/>
        <v>0</v>
      </c>
      <c r="P827" s="208"/>
      <c r="Q827" s="208"/>
      <c r="R827" s="208"/>
      <c r="S827" s="236">
        <f t="shared" si="691"/>
        <v>0</v>
      </c>
      <c r="T827" s="236">
        <f t="shared" si="692"/>
        <v>0</v>
      </c>
      <c r="U827" s="236">
        <f t="shared" si="693"/>
        <v>0</v>
      </c>
      <c r="V827" s="236">
        <f t="shared" si="694"/>
        <v>0</v>
      </c>
      <c r="W827" s="236">
        <f t="shared" si="695"/>
        <v>0</v>
      </c>
      <c r="X827" s="208"/>
      <c r="Y827" s="208"/>
      <c r="Z827" s="208"/>
      <c r="AA827" s="208"/>
      <c r="AB827" s="227"/>
      <c r="AC827" s="131"/>
      <c r="AD827" s="131"/>
      <c r="AE827" s="131"/>
      <c r="AF827" s="131"/>
      <c r="AG827" s="131"/>
      <c r="AH827" s="127"/>
      <c r="AI827" s="713"/>
      <c r="AJ827" s="131"/>
      <c r="AK827" s="131"/>
    </row>
    <row r="828" spans="1:37" x14ac:dyDescent="0.25">
      <c r="A828" s="110"/>
      <c r="B828" s="86"/>
      <c r="C828" s="27"/>
      <c r="D828" s="200"/>
      <c r="E828" s="200"/>
      <c r="F828" s="186"/>
      <c r="G828" s="236">
        <f t="shared" si="688"/>
        <v>0</v>
      </c>
      <c r="H828" s="200"/>
      <c r="I828" s="200"/>
      <c r="J828" s="200"/>
      <c r="K828" s="236">
        <f t="shared" si="689"/>
        <v>0</v>
      </c>
      <c r="L828" s="200"/>
      <c r="M828" s="200"/>
      <c r="N828" s="200"/>
      <c r="O828" s="236">
        <f t="shared" si="690"/>
        <v>0</v>
      </c>
      <c r="P828" s="269"/>
      <c r="Q828" s="269"/>
      <c r="R828" s="269"/>
      <c r="S828" s="236">
        <f t="shared" si="691"/>
        <v>0</v>
      </c>
      <c r="T828" s="236">
        <f t="shared" si="692"/>
        <v>0</v>
      </c>
      <c r="U828" s="236">
        <f t="shared" si="693"/>
        <v>0</v>
      </c>
      <c r="V828" s="236">
        <f t="shared" si="694"/>
        <v>0</v>
      </c>
      <c r="W828" s="236">
        <f t="shared" si="695"/>
        <v>0</v>
      </c>
      <c r="X828" s="200"/>
      <c r="Y828" s="200"/>
      <c r="Z828" s="200"/>
      <c r="AA828" s="200"/>
      <c r="AB828" s="218"/>
      <c r="AC828" s="80"/>
      <c r="AD828" s="80"/>
      <c r="AE828" s="80"/>
      <c r="AF828" s="81"/>
      <c r="AG828" s="81"/>
      <c r="AH828" s="127"/>
      <c r="AI828" s="711"/>
      <c r="AJ828" s="80"/>
      <c r="AK828" s="80"/>
    </row>
    <row r="829" spans="1:37" x14ac:dyDescent="0.25">
      <c r="A829" s="110">
        <v>7</v>
      </c>
      <c r="B829" s="89" t="s">
        <v>24</v>
      </c>
      <c r="C829" s="36"/>
      <c r="D829" s="208"/>
      <c r="E829" s="208"/>
      <c r="F829" s="208"/>
      <c r="G829" s="236">
        <f t="shared" si="688"/>
        <v>0</v>
      </c>
      <c r="H829" s="149"/>
      <c r="I829" s="208"/>
      <c r="J829" s="208"/>
      <c r="K829" s="236">
        <f t="shared" si="689"/>
        <v>0</v>
      </c>
      <c r="L829" s="208"/>
      <c r="M829" s="208"/>
      <c r="N829" s="208"/>
      <c r="O829" s="236">
        <f t="shared" si="690"/>
        <v>0</v>
      </c>
      <c r="P829" s="208"/>
      <c r="Q829" s="208"/>
      <c r="R829" s="208"/>
      <c r="S829" s="236">
        <f t="shared" si="691"/>
        <v>0</v>
      </c>
      <c r="T829" s="236">
        <f t="shared" si="692"/>
        <v>0</v>
      </c>
      <c r="U829" s="236">
        <f t="shared" si="693"/>
        <v>0</v>
      </c>
      <c r="V829" s="236">
        <f t="shared" si="694"/>
        <v>0</v>
      </c>
      <c r="W829" s="236">
        <f t="shared" si="695"/>
        <v>0</v>
      </c>
      <c r="X829" s="208"/>
      <c r="Y829" s="208"/>
      <c r="Z829" s="208"/>
      <c r="AA829" s="208"/>
      <c r="AB829" s="227"/>
      <c r="AC829" s="131"/>
      <c r="AD829" s="131"/>
      <c r="AE829" s="131"/>
      <c r="AF829" s="131"/>
      <c r="AG829" s="131"/>
      <c r="AH829" s="127"/>
      <c r="AI829" s="713"/>
      <c r="AJ829" s="131"/>
      <c r="AK829" s="131"/>
    </row>
    <row r="830" spans="1:37" x14ac:dyDescent="0.25">
      <c r="A830" s="110"/>
      <c r="B830" s="89"/>
      <c r="C830" s="27"/>
      <c r="D830" s="200"/>
      <c r="E830" s="200"/>
      <c r="F830" s="186"/>
      <c r="G830" s="236">
        <f t="shared" si="688"/>
        <v>0</v>
      </c>
      <c r="H830" s="200"/>
      <c r="I830" s="200"/>
      <c r="J830" s="200"/>
      <c r="K830" s="236">
        <f t="shared" si="689"/>
        <v>0</v>
      </c>
      <c r="L830" s="200"/>
      <c r="M830" s="200"/>
      <c r="N830" s="200"/>
      <c r="O830" s="236">
        <f t="shared" si="690"/>
        <v>0</v>
      </c>
      <c r="P830" s="269"/>
      <c r="Q830" s="269"/>
      <c r="R830" s="269"/>
      <c r="S830" s="236">
        <f t="shared" si="691"/>
        <v>0</v>
      </c>
      <c r="T830" s="236">
        <f t="shared" si="692"/>
        <v>0</v>
      </c>
      <c r="U830" s="236">
        <f t="shared" si="693"/>
        <v>0</v>
      </c>
      <c r="V830" s="236">
        <f t="shared" si="694"/>
        <v>0</v>
      </c>
      <c r="W830" s="236">
        <f t="shared" si="695"/>
        <v>0</v>
      </c>
      <c r="X830" s="200"/>
      <c r="Y830" s="200"/>
      <c r="Z830" s="200"/>
      <c r="AA830" s="200"/>
      <c r="AB830" s="218"/>
      <c r="AC830" s="80"/>
      <c r="AD830" s="80"/>
      <c r="AE830" s="80"/>
      <c r="AF830" s="81"/>
      <c r="AG830" s="81"/>
      <c r="AH830" s="127"/>
      <c r="AI830" s="711"/>
      <c r="AJ830" s="80"/>
      <c r="AK830" s="80"/>
    </row>
    <row r="831" spans="1:37" x14ac:dyDescent="0.25">
      <c r="A831" s="110">
        <v>8</v>
      </c>
      <c r="B831" s="89" t="s">
        <v>25</v>
      </c>
      <c r="C831" s="27"/>
      <c r="D831" s="208"/>
      <c r="E831" s="208"/>
      <c r="F831" s="208"/>
      <c r="G831" s="236">
        <f t="shared" si="688"/>
        <v>0</v>
      </c>
      <c r="H831" s="149"/>
      <c r="I831" s="208"/>
      <c r="J831" s="208"/>
      <c r="K831" s="236">
        <f t="shared" si="689"/>
        <v>0</v>
      </c>
      <c r="L831" s="208"/>
      <c r="M831" s="208"/>
      <c r="N831" s="208"/>
      <c r="O831" s="236">
        <f t="shared" si="690"/>
        <v>0</v>
      </c>
      <c r="P831" s="208"/>
      <c r="Q831" s="208"/>
      <c r="R831" s="208"/>
      <c r="S831" s="236">
        <f t="shared" si="691"/>
        <v>0</v>
      </c>
      <c r="T831" s="236">
        <f t="shared" si="692"/>
        <v>0</v>
      </c>
      <c r="U831" s="236">
        <f t="shared" si="693"/>
        <v>0</v>
      </c>
      <c r="V831" s="236">
        <f t="shared" si="694"/>
        <v>0</v>
      </c>
      <c r="W831" s="236">
        <f t="shared" si="695"/>
        <v>0</v>
      </c>
      <c r="X831" s="208"/>
      <c r="Y831" s="208"/>
      <c r="Z831" s="208"/>
      <c r="AA831" s="208"/>
      <c r="AB831" s="227"/>
      <c r="AC831" s="131"/>
      <c r="AD831" s="131"/>
      <c r="AE831" s="131"/>
      <c r="AF831" s="131"/>
      <c r="AG831" s="131"/>
      <c r="AH831" s="127"/>
      <c r="AI831" s="713"/>
      <c r="AJ831" s="131"/>
      <c r="AK831" s="131"/>
    </row>
    <row r="832" spans="1:37" x14ac:dyDescent="0.25">
      <c r="A832" s="110"/>
      <c r="B832" s="89"/>
      <c r="C832" s="27"/>
      <c r="D832" s="200"/>
      <c r="E832" s="200"/>
      <c r="F832" s="186"/>
      <c r="G832" s="236">
        <f t="shared" si="688"/>
        <v>0</v>
      </c>
      <c r="H832" s="200"/>
      <c r="I832" s="200"/>
      <c r="J832" s="200"/>
      <c r="K832" s="236">
        <f t="shared" si="689"/>
        <v>0</v>
      </c>
      <c r="L832" s="200"/>
      <c r="M832" s="200"/>
      <c r="N832" s="200"/>
      <c r="O832" s="236">
        <f t="shared" si="690"/>
        <v>0</v>
      </c>
      <c r="P832" s="269"/>
      <c r="Q832" s="269"/>
      <c r="R832" s="269"/>
      <c r="S832" s="236">
        <f t="shared" si="691"/>
        <v>0</v>
      </c>
      <c r="T832" s="236">
        <f t="shared" si="692"/>
        <v>0</v>
      </c>
      <c r="U832" s="236">
        <f t="shared" si="693"/>
        <v>0</v>
      </c>
      <c r="V832" s="236">
        <f t="shared" si="694"/>
        <v>0</v>
      </c>
      <c r="W832" s="236">
        <f t="shared" si="695"/>
        <v>0</v>
      </c>
      <c r="X832" s="200"/>
      <c r="Y832" s="200"/>
      <c r="Z832" s="200"/>
      <c r="AA832" s="200"/>
      <c r="AB832" s="218"/>
      <c r="AC832" s="80"/>
      <c r="AD832" s="80"/>
      <c r="AE832" s="80"/>
      <c r="AF832" s="81"/>
      <c r="AG832" s="81"/>
      <c r="AH832" s="127"/>
      <c r="AI832" s="711"/>
      <c r="AJ832" s="80"/>
      <c r="AK832" s="80"/>
    </row>
    <row r="833" spans="1:37" x14ac:dyDescent="0.25">
      <c r="A833" s="110">
        <v>9</v>
      </c>
      <c r="B833" s="89" t="s">
        <v>26</v>
      </c>
      <c r="C833" s="37"/>
      <c r="D833" s="208"/>
      <c r="E833" s="208"/>
      <c r="F833" s="208"/>
      <c r="G833" s="236">
        <f t="shared" si="688"/>
        <v>0</v>
      </c>
      <c r="H833" s="149"/>
      <c r="I833" s="208"/>
      <c r="J833" s="208"/>
      <c r="K833" s="236">
        <f t="shared" si="689"/>
        <v>0</v>
      </c>
      <c r="L833" s="208"/>
      <c r="M833" s="208"/>
      <c r="N833" s="208"/>
      <c r="O833" s="236">
        <f t="shared" si="690"/>
        <v>0</v>
      </c>
      <c r="P833" s="208"/>
      <c r="Q833" s="208"/>
      <c r="R833" s="208"/>
      <c r="S833" s="236">
        <f t="shared" si="691"/>
        <v>0</v>
      </c>
      <c r="T833" s="236">
        <f t="shared" si="692"/>
        <v>0</v>
      </c>
      <c r="U833" s="236">
        <f t="shared" si="693"/>
        <v>0</v>
      </c>
      <c r="V833" s="236">
        <f t="shared" si="694"/>
        <v>0</v>
      </c>
      <c r="W833" s="236">
        <f t="shared" si="695"/>
        <v>0</v>
      </c>
      <c r="X833" s="208"/>
      <c r="Y833" s="208"/>
      <c r="Z833" s="208"/>
      <c r="AA833" s="208"/>
      <c r="AB833" s="227"/>
      <c r="AC833" s="131"/>
      <c r="AD833" s="131"/>
      <c r="AE833" s="131"/>
      <c r="AF833" s="131"/>
      <c r="AG833" s="131"/>
      <c r="AH833" s="127"/>
      <c r="AI833" s="713"/>
      <c r="AJ833" s="131"/>
      <c r="AK833" s="131"/>
    </row>
    <row r="834" spans="1:37" x14ac:dyDescent="0.25">
      <c r="A834" s="110"/>
      <c r="B834" s="89"/>
      <c r="C834" s="35"/>
      <c r="D834" s="208"/>
      <c r="E834" s="208"/>
      <c r="F834" s="208"/>
      <c r="G834" s="236">
        <f t="shared" si="688"/>
        <v>0</v>
      </c>
      <c r="H834" s="149"/>
      <c r="I834" s="208"/>
      <c r="J834" s="208"/>
      <c r="K834" s="236">
        <f t="shared" si="689"/>
        <v>0</v>
      </c>
      <c r="L834" s="208"/>
      <c r="M834" s="208"/>
      <c r="N834" s="208"/>
      <c r="O834" s="236">
        <f t="shared" si="690"/>
        <v>0</v>
      </c>
      <c r="P834" s="208"/>
      <c r="Q834" s="208"/>
      <c r="R834" s="208"/>
      <c r="S834" s="236">
        <f t="shared" si="691"/>
        <v>0</v>
      </c>
      <c r="T834" s="236">
        <f t="shared" si="692"/>
        <v>0</v>
      </c>
      <c r="U834" s="236">
        <f t="shared" si="693"/>
        <v>0</v>
      </c>
      <c r="V834" s="236">
        <f t="shared" si="694"/>
        <v>0</v>
      </c>
      <c r="W834" s="236">
        <f t="shared" si="695"/>
        <v>0</v>
      </c>
      <c r="X834" s="208"/>
      <c r="Y834" s="208"/>
      <c r="Z834" s="208"/>
      <c r="AA834" s="208"/>
      <c r="AB834" s="227"/>
      <c r="AC834" s="131"/>
      <c r="AD834" s="131"/>
      <c r="AE834" s="131"/>
      <c r="AF834" s="131"/>
      <c r="AG834" s="131"/>
      <c r="AH834" s="127"/>
      <c r="AI834" s="713"/>
      <c r="AJ834" s="131"/>
      <c r="AK834" s="131"/>
    </row>
    <row r="835" spans="1:37" x14ac:dyDescent="0.25">
      <c r="A835" s="110">
        <v>10</v>
      </c>
      <c r="B835" s="89" t="s">
        <v>27</v>
      </c>
      <c r="C835" s="37"/>
      <c r="D835" s="208"/>
      <c r="E835" s="208"/>
      <c r="F835" s="208"/>
      <c r="G835" s="236">
        <f t="shared" si="688"/>
        <v>0</v>
      </c>
      <c r="H835" s="149"/>
      <c r="I835" s="208"/>
      <c r="J835" s="208"/>
      <c r="K835" s="236">
        <f t="shared" si="689"/>
        <v>0</v>
      </c>
      <c r="L835" s="208"/>
      <c r="M835" s="208"/>
      <c r="N835" s="208"/>
      <c r="O835" s="236">
        <f t="shared" si="690"/>
        <v>0</v>
      </c>
      <c r="P835" s="208"/>
      <c r="Q835" s="208"/>
      <c r="R835" s="208"/>
      <c r="S835" s="236">
        <f t="shared" si="691"/>
        <v>0</v>
      </c>
      <c r="T835" s="236">
        <f t="shared" si="692"/>
        <v>0</v>
      </c>
      <c r="U835" s="236">
        <f t="shared" si="693"/>
        <v>0</v>
      </c>
      <c r="V835" s="236">
        <f t="shared" si="694"/>
        <v>0</v>
      </c>
      <c r="W835" s="236">
        <f t="shared" si="695"/>
        <v>0</v>
      </c>
      <c r="X835" s="208"/>
      <c r="Y835" s="208"/>
      <c r="Z835" s="208"/>
      <c r="AA835" s="208"/>
      <c r="AB835" s="227"/>
      <c r="AC835" s="131"/>
      <c r="AD835" s="131"/>
      <c r="AE835" s="131"/>
      <c r="AF835" s="131"/>
      <c r="AG835" s="131"/>
      <c r="AH835" s="127"/>
      <c r="AI835" s="713"/>
      <c r="AJ835" s="131"/>
      <c r="AK835" s="131"/>
    </row>
    <row r="836" spans="1:37" x14ac:dyDescent="0.25">
      <c r="A836" s="113"/>
      <c r="B836" s="86"/>
      <c r="C836" s="27"/>
      <c r="D836" s="200"/>
      <c r="E836" s="200"/>
      <c r="F836" s="186"/>
      <c r="G836" s="236">
        <f t="shared" si="688"/>
        <v>0</v>
      </c>
      <c r="H836" s="200"/>
      <c r="I836" s="200"/>
      <c r="J836" s="200"/>
      <c r="K836" s="236">
        <f t="shared" si="689"/>
        <v>0</v>
      </c>
      <c r="L836" s="200"/>
      <c r="M836" s="200"/>
      <c r="N836" s="200"/>
      <c r="O836" s="236">
        <f t="shared" si="690"/>
        <v>0</v>
      </c>
      <c r="P836" s="269"/>
      <c r="Q836" s="269"/>
      <c r="R836" s="269"/>
      <c r="S836" s="236">
        <f t="shared" si="691"/>
        <v>0</v>
      </c>
      <c r="T836" s="236">
        <f t="shared" si="692"/>
        <v>0</v>
      </c>
      <c r="U836" s="236">
        <f t="shared" si="693"/>
        <v>0</v>
      </c>
      <c r="V836" s="236">
        <f t="shared" si="694"/>
        <v>0</v>
      </c>
      <c r="W836" s="236">
        <f t="shared" si="695"/>
        <v>0</v>
      </c>
      <c r="X836" s="200"/>
      <c r="Y836" s="200"/>
      <c r="Z836" s="200"/>
      <c r="AA836" s="200"/>
      <c r="AB836" s="218"/>
      <c r="AC836" s="80"/>
      <c r="AD836" s="80"/>
      <c r="AE836" s="80"/>
      <c r="AF836" s="81"/>
      <c r="AG836" s="81"/>
      <c r="AH836" s="127"/>
      <c r="AI836" s="711"/>
      <c r="AJ836" s="80"/>
      <c r="AK836" s="80"/>
    </row>
    <row r="837" spans="1:37" x14ac:dyDescent="0.25">
      <c r="A837" s="110">
        <v>11</v>
      </c>
      <c r="B837" s="89" t="s">
        <v>48</v>
      </c>
      <c r="C837" s="37"/>
      <c r="D837" s="208"/>
      <c r="E837" s="208"/>
      <c r="F837" s="208"/>
      <c r="G837" s="236">
        <f t="shared" si="688"/>
        <v>0</v>
      </c>
      <c r="H837" s="149"/>
      <c r="I837" s="208"/>
      <c r="J837" s="208"/>
      <c r="K837" s="236">
        <f t="shared" si="689"/>
        <v>0</v>
      </c>
      <c r="L837" s="208"/>
      <c r="M837" s="208"/>
      <c r="N837" s="208"/>
      <c r="O837" s="236">
        <f t="shared" si="690"/>
        <v>0</v>
      </c>
      <c r="P837" s="208"/>
      <c r="Q837" s="208"/>
      <c r="R837" s="208"/>
      <c r="S837" s="236">
        <f t="shared" si="691"/>
        <v>0</v>
      </c>
      <c r="T837" s="236">
        <f t="shared" si="692"/>
        <v>0</v>
      </c>
      <c r="U837" s="236">
        <f t="shared" si="693"/>
        <v>0</v>
      </c>
      <c r="V837" s="236">
        <f t="shared" si="694"/>
        <v>0</v>
      </c>
      <c r="W837" s="236">
        <f t="shared" si="695"/>
        <v>0</v>
      </c>
      <c r="X837" s="208"/>
      <c r="Y837" s="208"/>
      <c r="Z837" s="208"/>
      <c r="AA837" s="208"/>
      <c r="AB837" s="227"/>
      <c r="AC837" s="131"/>
      <c r="AD837" s="131"/>
      <c r="AE837" s="131"/>
      <c r="AF837" s="131"/>
      <c r="AG837" s="131"/>
      <c r="AH837" s="127"/>
      <c r="AI837" s="713"/>
      <c r="AJ837" s="131"/>
      <c r="AK837" s="131"/>
    </row>
    <row r="838" spans="1:37" x14ac:dyDescent="0.25">
      <c r="A838" s="113"/>
      <c r="B838" s="86"/>
      <c r="C838" s="37"/>
      <c r="D838" s="200"/>
      <c r="E838" s="200"/>
      <c r="F838" s="186"/>
      <c r="G838" s="236">
        <f t="shared" si="688"/>
        <v>0</v>
      </c>
      <c r="H838" s="200"/>
      <c r="I838" s="200"/>
      <c r="J838" s="200"/>
      <c r="K838" s="236">
        <f t="shared" si="689"/>
        <v>0</v>
      </c>
      <c r="L838" s="200"/>
      <c r="M838" s="200"/>
      <c r="N838" s="200"/>
      <c r="O838" s="236">
        <f t="shared" si="690"/>
        <v>0</v>
      </c>
      <c r="P838" s="269"/>
      <c r="Q838" s="269"/>
      <c r="R838" s="269"/>
      <c r="S838" s="236">
        <f t="shared" si="691"/>
        <v>0</v>
      </c>
      <c r="T838" s="236">
        <f t="shared" si="692"/>
        <v>0</v>
      </c>
      <c r="U838" s="236">
        <f t="shared" si="693"/>
        <v>0</v>
      </c>
      <c r="V838" s="236">
        <f t="shared" si="694"/>
        <v>0</v>
      </c>
      <c r="W838" s="236">
        <f t="shared" si="695"/>
        <v>0</v>
      </c>
      <c r="X838" s="200"/>
      <c r="Y838" s="200"/>
      <c r="Z838" s="200"/>
      <c r="AA838" s="200"/>
      <c r="AB838" s="218"/>
      <c r="AC838" s="80"/>
      <c r="AD838" s="80"/>
      <c r="AE838" s="80"/>
      <c r="AF838" s="81"/>
      <c r="AG838" s="81"/>
      <c r="AH838" s="127"/>
      <c r="AI838" s="711"/>
      <c r="AJ838" s="80"/>
      <c r="AK838" s="80"/>
    </row>
    <row r="839" spans="1:37" x14ac:dyDescent="0.25">
      <c r="A839" s="110">
        <v>12</v>
      </c>
      <c r="B839" s="89" t="s">
        <v>49</v>
      </c>
      <c r="C839" s="27"/>
      <c r="D839" s="208"/>
      <c r="E839" s="208"/>
      <c r="F839" s="208"/>
      <c r="G839" s="236">
        <f t="shared" si="688"/>
        <v>0</v>
      </c>
      <c r="H839" s="149"/>
      <c r="I839" s="208"/>
      <c r="J839" s="208"/>
      <c r="K839" s="236">
        <f t="shared" si="689"/>
        <v>0</v>
      </c>
      <c r="L839" s="208"/>
      <c r="M839" s="208"/>
      <c r="N839" s="208"/>
      <c r="O839" s="236">
        <f t="shared" si="690"/>
        <v>0</v>
      </c>
      <c r="P839" s="208"/>
      <c r="Q839" s="208"/>
      <c r="R839" s="208"/>
      <c r="S839" s="236">
        <f t="shared" si="691"/>
        <v>0</v>
      </c>
      <c r="T839" s="236">
        <f t="shared" si="692"/>
        <v>0</v>
      </c>
      <c r="U839" s="236">
        <f t="shared" si="693"/>
        <v>0</v>
      </c>
      <c r="V839" s="236">
        <f t="shared" si="694"/>
        <v>0</v>
      </c>
      <c r="W839" s="236">
        <f t="shared" si="695"/>
        <v>0</v>
      </c>
      <c r="X839" s="208"/>
      <c r="Y839" s="208"/>
      <c r="Z839" s="208"/>
      <c r="AA839" s="208"/>
      <c r="AB839" s="227"/>
      <c r="AC839" s="131"/>
      <c r="AD839" s="131"/>
      <c r="AE839" s="131"/>
      <c r="AF839" s="131"/>
      <c r="AG839" s="131"/>
      <c r="AH839" s="127"/>
      <c r="AI839" s="713"/>
      <c r="AJ839" s="131"/>
      <c r="AK839" s="131"/>
    </row>
    <row r="840" spans="1:37" x14ac:dyDescent="0.25">
      <c r="A840" s="113"/>
      <c r="B840" s="86"/>
      <c r="C840" s="37"/>
      <c r="D840" s="200"/>
      <c r="E840" s="200"/>
      <c r="F840" s="186"/>
      <c r="G840" s="236">
        <f t="shared" si="688"/>
        <v>0</v>
      </c>
      <c r="H840" s="200"/>
      <c r="I840" s="200"/>
      <c r="J840" s="200"/>
      <c r="K840" s="236">
        <f t="shared" si="689"/>
        <v>0</v>
      </c>
      <c r="L840" s="200"/>
      <c r="M840" s="200"/>
      <c r="N840" s="200"/>
      <c r="O840" s="236">
        <f t="shared" si="690"/>
        <v>0</v>
      </c>
      <c r="P840" s="269"/>
      <c r="Q840" s="269"/>
      <c r="R840" s="269"/>
      <c r="S840" s="236">
        <f t="shared" si="691"/>
        <v>0</v>
      </c>
      <c r="T840" s="236">
        <f t="shared" si="692"/>
        <v>0</v>
      </c>
      <c r="U840" s="236">
        <f t="shared" si="693"/>
        <v>0</v>
      </c>
      <c r="V840" s="236">
        <f t="shared" si="694"/>
        <v>0</v>
      </c>
      <c r="W840" s="236">
        <f t="shared" si="695"/>
        <v>0</v>
      </c>
      <c r="X840" s="200"/>
      <c r="Y840" s="200"/>
      <c r="Z840" s="200"/>
      <c r="AA840" s="200"/>
      <c r="AB840" s="218"/>
      <c r="AC840" s="80"/>
      <c r="AD840" s="80"/>
      <c r="AE840" s="80"/>
      <c r="AF840" s="81"/>
      <c r="AG840" s="81"/>
      <c r="AH840" s="127"/>
      <c r="AI840" s="711"/>
      <c r="AJ840" s="80"/>
      <c r="AK840" s="80"/>
    </row>
    <row r="841" spans="1:37" x14ac:dyDescent="0.25">
      <c r="A841" s="110">
        <v>13</v>
      </c>
      <c r="B841" s="89" t="s">
        <v>50</v>
      </c>
      <c r="C841" s="27"/>
      <c r="D841" s="208"/>
      <c r="E841" s="208"/>
      <c r="F841" s="208"/>
      <c r="G841" s="236">
        <f t="shared" si="688"/>
        <v>0</v>
      </c>
      <c r="H841" s="149"/>
      <c r="I841" s="208"/>
      <c r="J841" s="208"/>
      <c r="K841" s="236">
        <f t="shared" si="689"/>
        <v>0</v>
      </c>
      <c r="L841" s="208"/>
      <c r="M841" s="208"/>
      <c r="N841" s="208"/>
      <c r="O841" s="236">
        <f t="shared" si="690"/>
        <v>0</v>
      </c>
      <c r="P841" s="208"/>
      <c r="Q841" s="208"/>
      <c r="R841" s="208"/>
      <c r="S841" s="236">
        <f t="shared" si="691"/>
        <v>0</v>
      </c>
      <c r="T841" s="236">
        <f t="shared" si="692"/>
        <v>0</v>
      </c>
      <c r="U841" s="236">
        <f t="shared" si="693"/>
        <v>0</v>
      </c>
      <c r="V841" s="236">
        <f t="shared" si="694"/>
        <v>0</v>
      </c>
      <c r="W841" s="236">
        <f t="shared" si="695"/>
        <v>0</v>
      </c>
      <c r="X841" s="208"/>
      <c r="Y841" s="208"/>
      <c r="Z841" s="208"/>
      <c r="AA841" s="208"/>
      <c r="AB841" s="227"/>
      <c r="AC841" s="131"/>
      <c r="AD841" s="131"/>
      <c r="AE841" s="131"/>
      <c r="AF841" s="131"/>
      <c r="AG841" s="131"/>
      <c r="AH841" s="127"/>
      <c r="AI841" s="713"/>
      <c r="AJ841" s="131"/>
      <c r="AK841" s="131"/>
    </row>
    <row r="842" spans="1:37" x14ac:dyDescent="0.25">
      <c r="A842" s="113"/>
      <c r="B842" s="86"/>
      <c r="C842" s="38"/>
      <c r="D842" s="200"/>
      <c r="E842" s="200"/>
      <c r="F842" s="186"/>
      <c r="G842" s="236">
        <f t="shared" si="688"/>
        <v>0</v>
      </c>
      <c r="H842" s="200"/>
      <c r="I842" s="200"/>
      <c r="J842" s="200"/>
      <c r="K842" s="236">
        <f t="shared" si="689"/>
        <v>0</v>
      </c>
      <c r="L842" s="200"/>
      <c r="M842" s="200"/>
      <c r="N842" s="200"/>
      <c r="O842" s="236">
        <f t="shared" si="690"/>
        <v>0</v>
      </c>
      <c r="P842" s="269"/>
      <c r="Q842" s="269"/>
      <c r="R842" s="269"/>
      <c r="S842" s="236">
        <f t="shared" si="691"/>
        <v>0</v>
      </c>
      <c r="T842" s="236">
        <f t="shared" si="692"/>
        <v>0</v>
      </c>
      <c r="U842" s="236">
        <f t="shared" si="693"/>
        <v>0</v>
      </c>
      <c r="V842" s="236">
        <f t="shared" si="694"/>
        <v>0</v>
      </c>
      <c r="W842" s="236">
        <f t="shared" si="695"/>
        <v>0</v>
      </c>
      <c r="X842" s="200"/>
      <c r="Y842" s="200"/>
      <c r="Z842" s="200"/>
      <c r="AA842" s="200"/>
      <c r="AB842" s="218"/>
      <c r="AC842" s="80"/>
      <c r="AD842" s="80"/>
      <c r="AE842" s="80"/>
      <c r="AF842" s="81"/>
      <c r="AG842" s="81"/>
      <c r="AH842" s="127"/>
      <c r="AI842" s="711"/>
      <c r="AJ842" s="80"/>
      <c r="AK842" s="80"/>
    </row>
    <row r="843" spans="1:37" x14ac:dyDescent="0.25">
      <c r="A843" s="110">
        <v>14</v>
      </c>
      <c r="B843" s="89" t="s">
        <v>28</v>
      </c>
      <c r="C843" s="37"/>
      <c r="D843" s="208"/>
      <c r="E843" s="208"/>
      <c r="F843" s="208"/>
      <c r="G843" s="236">
        <f t="shared" si="688"/>
        <v>0</v>
      </c>
      <c r="H843" s="149"/>
      <c r="I843" s="208"/>
      <c r="J843" s="208"/>
      <c r="K843" s="236">
        <f t="shared" si="689"/>
        <v>0</v>
      </c>
      <c r="L843" s="208"/>
      <c r="M843" s="208"/>
      <c r="N843" s="208"/>
      <c r="O843" s="236">
        <f t="shared" si="690"/>
        <v>0</v>
      </c>
      <c r="P843" s="208"/>
      <c r="Q843" s="208"/>
      <c r="R843" s="208"/>
      <c r="S843" s="236">
        <f t="shared" si="691"/>
        <v>0</v>
      </c>
      <c r="T843" s="236">
        <f t="shared" si="692"/>
        <v>0</v>
      </c>
      <c r="U843" s="236">
        <f t="shared" si="693"/>
        <v>0</v>
      </c>
      <c r="V843" s="236">
        <f t="shared" si="694"/>
        <v>0</v>
      </c>
      <c r="W843" s="236">
        <f t="shared" si="695"/>
        <v>0</v>
      </c>
      <c r="X843" s="208"/>
      <c r="Y843" s="208"/>
      <c r="Z843" s="208"/>
      <c r="AA843" s="208"/>
      <c r="AB843" s="227"/>
      <c r="AC843" s="131"/>
      <c r="AD843" s="131"/>
      <c r="AE843" s="131"/>
      <c r="AF843" s="131"/>
      <c r="AG843" s="131"/>
      <c r="AH843" s="127"/>
      <c r="AI843" s="713"/>
      <c r="AJ843" s="131"/>
      <c r="AK843" s="131"/>
    </row>
    <row r="844" spans="1:37" x14ac:dyDescent="0.25">
      <c r="A844" s="113"/>
      <c r="B844" s="86"/>
      <c r="C844" s="27"/>
      <c r="D844" s="200"/>
      <c r="E844" s="200"/>
      <c r="F844" s="186"/>
      <c r="G844" s="236">
        <f t="shared" si="688"/>
        <v>0</v>
      </c>
      <c r="H844" s="200"/>
      <c r="I844" s="200"/>
      <c r="J844" s="200"/>
      <c r="K844" s="236">
        <f t="shared" si="689"/>
        <v>0</v>
      </c>
      <c r="L844" s="200"/>
      <c r="M844" s="200"/>
      <c r="N844" s="200"/>
      <c r="O844" s="236">
        <f t="shared" si="690"/>
        <v>0</v>
      </c>
      <c r="P844" s="269"/>
      <c r="Q844" s="269"/>
      <c r="R844" s="269"/>
      <c r="S844" s="236">
        <f t="shared" si="691"/>
        <v>0</v>
      </c>
      <c r="T844" s="236">
        <f t="shared" si="692"/>
        <v>0</v>
      </c>
      <c r="U844" s="236">
        <f t="shared" si="693"/>
        <v>0</v>
      </c>
      <c r="V844" s="236">
        <f t="shared" si="694"/>
        <v>0</v>
      </c>
      <c r="W844" s="236">
        <f t="shared" si="695"/>
        <v>0</v>
      </c>
      <c r="X844" s="200"/>
      <c r="Y844" s="200"/>
      <c r="Z844" s="200"/>
      <c r="AA844" s="200"/>
      <c r="AB844" s="218"/>
      <c r="AC844" s="80"/>
      <c r="AD844" s="80"/>
      <c r="AE844" s="80"/>
      <c r="AF844" s="81"/>
      <c r="AG844" s="81"/>
      <c r="AH844" s="127"/>
      <c r="AI844" s="711"/>
      <c r="AJ844" s="80"/>
      <c r="AK844" s="80"/>
    </row>
    <row r="845" spans="1:37" x14ac:dyDescent="0.25">
      <c r="A845" s="110">
        <v>15</v>
      </c>
      <c r="B845" s="89" t="s">
        <v>29</v>
      </c>
      <c r="C845" s="38"/>
      <c r="D845" s="208"/>
      <c r="E845" s="208"/>
      <c r="F845" s="208"/>
      <c r="G845" s="236">
        <f t="shared" si="688"/>
        <v>0</v>
      </c>
      <c r="H845" s="149"/>
      <c r="I845" s="208"/>
      <c r="J845" s="208"/>
      <c r="K845" s="236">
        <f t="shared" si="689"/>
        <v>0</v>
      </c>
      <c r="L845" s="208"/>
      <c r="M845" s="208"/>
      <c r="N845" s="208"/>
      <c r="O845" s="236">
        <f t="shared" si="690"/>
        <v>0</v>
      </c>
      <c r="P845" s="208"/>
      <c r="Q845" s="208"/>
      <c r="R845" s="208"/>
      <c r="S845" s="236">
        <f t="shared" si="691"/>
        <v>0</v>
      </c>
      <c r="T845" s="236">
        <f t="shared" si="692"/>
        <v>0</v>
      </c>
      <c r="U845" s="236">
        <f t="shared" si="693"/>
        <v>0</v>
      </c>
      <c r="V845" s="236">
        <f t="shared" si="694"/>
        <v>0</v>
      </c>
      <c r="W845" s="236">
        <f t="shared" si="695"/>
        <v>0</v>
      </c>
      <c r="X845" s="208"/>
      <c r="Y845" s="208"/>
      <c r="Z845" s="208"/>
      <c r="AA845" s="208"/>
      <c r="AB845" s="227"/>
      <c r="AC845" s="131"/>
      <c r="AD845" s="131"/>
      <c r="AE845" s="131"/>
      <c r="AF845" s="131"/>
      <c r="AG845" s="131"/>
      <c r="AH845" s="127"/>
      <c r="AI845" s="713"/>
      <c r="AJ845" s="131"/>
      <c r="AK845" s="131"/>
    </row>
    <row r="846" spans="1:37" x14ac:dyDescent="0.25">
      <c r="A846" s="113"/>
      <c r="B846" s="86"/>
      <c r="C846" s="39"/>
      <c r="D846" s="200"/>
      <c r="E846" s="200"/>
      <c r="F846" s="186"/>
      <c r="G846" s="236">
        <f t="shared" si="688"/>
        <v>0</v>
      </c>
      <c r="H846" s="200"/>
      <c r="I846" s="200"/>
      <c r="J846" s="200"/>
      <c r="K846" s="236">
        <f t="shared" si="689"/>
        <v>0</v>
      </c>
      <c r="L846" s="200"/>
      <c r="M846" s="200"/>
      <c r="N846" s="200"/>
      <c r="O846" s="236">
        <f t="shared" si="690"/>
        <v>0</v>
      </c>
      <c r="P846" s="269"/>
      <c r="Q846" s="269"/>
      <c r="R846" s="269"/>
      <c r="S846" s="236">
        <f t="shared" si="691"/>
        <v>0</v>
      </c>
      <c r="T846" s="236">
        <f t="shared" si="692"/>
        <v>0</v>
      </c>
      <c r="U846" s="236">
        <f t="shared" si="693"/>
        <v>0</v>
      </c>
      <c r="V846" s="236">
        <f t="shared" si="694"/>
        <v>0</v>
      </c>
      <c r="W846" s="236">
        <f t="shared" si="695"/>
        <v>0</v>
      </c>
      <c r="X846" s="200"/>
      <c r="Y846" s="200"/>
      <c r="Z846" s="200"/>
      <c r="AA846" s="200"/>
      <c r="AB846" s="218"/>
      <c r="AC846" s="80"/>
      <c r="AD846" s="80"/>
      <c r="AE846" s="80"/>
      <c r="AF846" s="81"/>
      <c r="AG846" s="81"/>
      <c r="AH846" s="127"/>
      <c r="AI846" s="711"/>
      <c r="AJ846" s="80"/>
      <c r="AK846" s="80"/>
    </row>
    <row r="847" spans="1:37" x14ac:dyDescent="0.25">
      <c r="A847" s="110">
        <v>16</v>
      </c>
      <c r="B847" s="89" t="s">
        <v>30</v>
      </c>
      <c r="C847" s="27"/>
      <c r="D847" s="208"/>
      <c r="E847" s="208"/>
      <c r="F847" s="208"/>
      <c r="G847" s="236">
        <f t="shared" si="688"/>
        <v>0</v>
      </c>
      <c r="H847" s="149"/>
      <c r="I847" s="208"/>
      <c r="J847" s="208"/>
      <c r="K847" s="236">
        <f t="shared" si="689"/>
        <v>0</v>
      </c>
      <c r="L847" s="208"/>
      <c r="M847" s="208"/>
      <c r="N847" s="208"/>
      <c r="O847" s="236">
        <f t="shared" si="690"/>
        <v>0</v>
      </c>
      <c r="P847" s="208"/>
      <c r="Q847" s="208"/>
      <c r="R847" s="208"/>
      <c r="S847" s="236">
        <f t="shared" si="691"/>
        <v>0</v>
      </c>
      <c r="T847" s="236">
        <f t="shared" si="692"/>
        <v>0</v>
      </c>
      <c r="U847" s="236">
        <f t="shared" si="693"/>
        <v>0</v>
      </c>
      <c r="V847" s="236">
        <f t="shared" si="694"/>
        <v>0</v>
      </c>
      <c r="W847" s="236">
        <f t="shared" si="695"/>
        <v>0</v>
      </c>
      <c r="X847" s="208"/>
      <c r="Y847" s="208"/>
      <c r="Z847" s="208"/>
      <c r="AA847" s="208"/>
      <c r="AB847" s="227"/>
      <c r="AC847" s="131"/>
      <c r="AD847" s="131"/>
      <c r="AE847" s="131"/>
      <c r="AF847" s="131"/>
      <c r="AG847" s="131"/>
      <c r="AH847" s="127"/>
      <c r="AI847" s="713"/>
      <c r="AJ847" s="131"/>
      <c r="AK847" s="131"/>
    </row>
    <row r="848" spans="1:37" x14ac:dyDescent="0.25">
      <c r="A848" s="113"/>
      <c r="B848" s="86"/>
      <c r="C848" s="27"/>
      <c r="D848" s="198"/>
      <c r="E848" s="198"/>
      <c r="F848" s="198"/>
      <c r="G848" s="236">
        <f t="shared" ref="G848:G910" si="708">SUM(D848:F848)</f>
        <v>0</v>
      </c>
      <c r="H848" s="199"/>
      <c r="I848" s="198"/>
      <c r="J848" s="198"/>
      <c r="K848" s="236">
        <f t="shared" si="689"/>
        <v>0</v>
      </c>
      <c r="L848" s="198"/>
      <c r="M848" s="198"/>
      <c r="N848" s="198"/>
      <c r="O848" s="236">
        <f t="shared" ref="O848:O910" si="709">SUM(L848:N848)</f>
        <v>0</v>
      </c>
      <c r="P848" s="198"/>
      <c r="Q848" s="198"/>
      <c r="R848" s="198"/>
      <c r="S848" s="236">
        <f t="shared" si="691"/>
        <v>0</v>
      </c>
      <c r="T848" s="236">
        <f t="shared" ref="T848:T910" si="710">D848+H848+L848+P848</f>
        <v>0</v>
      </c>
      <c r="U848" s="236">
        <f t="shared" ref="U848:U910" si="711">E848+I848+M848+Q848</f>
        <v>0</v>
      </c>
      <c r="V848" s="236">
        <f t="shared" ref="V848:V910" si="712">F848+J848+N848+R848</f>
        <v>0</v>
      </c>
      <c r="W848" s="236">
        <f t="shared" ref="W848:W910" si="713">SUM(T848:V848)</f>
        <v>0</v>
      </c>
      <c r="X848" s="198"/>
      <c r="Y848" s="198"/>
      <c r="Z848" s="198"/>
      <c r="AA848" s="198"/>
      <c r="AB848" s="216"/>
      <c r="AC848" s="132"/>
      <c r="AD848" s="132"/>
      <c r="AE848" s="132"/>
      <c r="AF848" s="132"/>
      <c r="AG848" s="132"/>
      <c r="AH848" s="127"/>
      <c r="AI848" s="714"/>
      <c r="AJ848" s="132"/>
      <c r="AK848" s="132"/>
    </row>
    <row r="849" spans="1:37" x14ac:dyDescent="0.25">
      <c r="A849" s="110">
        <v>17</v>
      </c>
      <c r="B849" s="89" t="s">
        <v>31</v>
      </c>
      <c r="C849" s="40"/>
      <c r="D849" s="208"/>
      <c r="E849" s="208"/>
      <c r="F849" s="208"/>
      <c r="G849" s="236">
        <f t="shared" si="708"/>
        <v>0</v>
      </c>
      <c r="H849" s="149"/>
      <c r="I849" s="208"/>
      <c r="J849" s="208"/>
      <c r="K849" s="236">
        <f t="shared" ref="K849:K911" si="714">SUM(H849:J849)</f>
        <v>0</v>
      </c>
      <c r="L849" s="208"/>
      <c r="M849" s="208"/>
      <c r="N849" s="208"/>
      <c r="O849" s="236">
        <f t="shared" si="709"/>
        <v>0</v>
      </c>
      <c r="P849" s="208"/>
      <c r="Q849" s="208"/>
      <c r="R849" s="208"/>
      <c r="S849" s="236">
        <f t="shared" ref="S849:S911" si="715">SUM(P849:R849)</f>
        <v>0</v>
      </c>
      <c r="T849" s="236">
        <f t="shared" si="710"/>
        <v>0</v>
      </c>
      <c r="U849" s="236">
        <f t="shared" si="711"/>
        <v>0</v>
      </c>
      <c r="V849" s="236">
        <f t="shared" si="712"/>
        <v>0</v>
      </c>
      <c r="W849" s="236">
        <f t="shared" si="713"/>
        <v>0</v>
      </c>
      <c r="X849" s="208"/>
      <c r="Y849" s="208"/>
      <c r="Z849" s="208"/>
      <c r="AA849" s="208"/>
      <c r="AB849" s="227"/>
      <c r="AC849" s="131"/>
      <c r="AD849" s="131"/>
      <c r="AE849" s="131"/>
      <c r="AF849" s="131"/>
      <c r="AG849" s="131"/>
      <c r="AH849" s="127"/>
      <c r="AI849" s="713"/>
      <c r="AJ849" s="131"/>
      <c r="AK849" s="131"/>
    </row>
    <row r="850" spans="1:37" x14ac:dyDescent="0.25">
      <c r="A850" s="110"/>
      <c r="B850" s="89"/>
      <c r="C850" s="37"/>
      <c r="D850" s="200"/>
      <c r="E850" s="200"/>
      <c r="F850" s="186"/>
      <c r="G850" s="236">
        <f t="shared" si="708"/>
        <v>0</v>
      </c>
      <c r="H850" s="200"/>
      <c r="I850" s="200"/>
      <c r="J850" s="200"/>
      <c r="K850" s="236">
        <f t="shared" si="714"/>
        <v>0</v>
      </c>
      <c r="L850" s="200"/>
      <c r="M850" s="200"/>
      <c r="N850" s="200"/>
      <c r="O850" s="236">
        <f t="shared" si="709"/>
        <v>0</v>
      </c>
      <c r="P850" s="269"/>
      <c r="Q850" s="269"/>
      <c r="R850" s="269"/>
      <c r="S850" s="236">
        <f t="shared" si="715"/>
        <v>0</v>
      </c>
      <c r="T850" s="236">
        <f t="shared" si="710"/>
        <v>0</v>
      </c>
      <c r="U850" s="236">
        <f t="shared" si="711"/>
        <v>0</v>
      </c>
      <c r="V850" s="236">
        <f t="shared" si="712"/>
        <v>0</v>
      </c>
      <c r="W850" s="236">
        <f t="shared" si="713"/>
        <v>0</v>
      </c>
      <c r="X850" s="200"/>
      <c r="Y850" s="200"/>
      <c r="Z850" s="200"/>
      <c r="AA850" s="200"/>
      <c r="AB850" s="218"/>
      <c r="AC850" s="80"/>
      <c r="AD850" s="80"/>
      <c r="AE850" s="80"/>
      <c r="AF850" s="81"/>
      <c r="AG850" s="81"/>
      <c r="AH850" s="127"/>
      <c r="AI850" s="711"/>
      <c r="AJ850" s="80"/>
      <c r="AK850" s="80"/>
    </row>
    <row r="851" spans="1:37" x14ac:dyDescent="0.25">
      <c r="A851" s="110">
        <v>18</v>
      </c>
      <c r="B851" s="89" t="s">
        <v>51</v>
      </c>
      <c r="C851" s="27"/>
      <c r="D851" s="208"/>
      <c r="E851" s="208"/>
      <c r="F851" s="208"/>
      <c r="G851" s="236">
        <f t="shared" si="708"/>
        <v>0</v>
      </c>
      <c r="H851" s="149"/>
      <c r="I851" s="208"/>
      <c r="J851" s="208"/>
      <c r="K851" s="236">
        <f t="shared" si="714"/>
        <v>0</v>
      </c>
      <c r="L851" s="208"/>
      <c r="M851" s="208"/>
      <c r="N851" s="208"/>
      <c r="O851" s="236">
        <f t="shared" si="709"/>
        <v>0</v>
      </c>
      <c r="P851" s="208"/>
      <c r="Q851" s="208"/>
      <c r="R851" s="208"/>
      <c r="S851" s="236">
        <f t="shared" si="715"/>
        <v>0</v>
      </c>
      <c r="T851" s="236">
        <f t="shared" si="710"/>
        <v>0</v>
      </c>
      <c r="U851" s="236">
        <f t="shared" si="711"/>
        <v>0</v>
      </c>
      <c r="V851" s="236">
        <f t="shared" si="712"/>
        <v>0</v>
      </c>
      <c r="W851" s="236">
        <f t="shared" si="713"/>
        <v>0</v>
      </c>
      <c r="X851" s="208"/>
      <c r="Y851" s="208"/>
      <c r="Z851" s="208"/>
      <c r="AA851" s="208"/>
      <c r="AB851" s="227"/>
      <c r="AC851" s="131"/>
      <c r="AD851" s="131"/>
      <c r="AE851" s="131"/>
      <c r="AF851" s="131"/>
      <c r="AG851" s="131"/>
      <c r="AH851" s="127"/>
      <c r="AI851" s="713"/>
      <c r="AJ851" s="131"/>
      <c r="AK851" s="131"/>
    </row>
    <row r="852" spans="1:37" x14ac:dyDescent="0.25">
      <c r="A852" s="110"/>
      <c r="B852" s="89"/>
      <c r="C852" s="37"/>
      <c r="D852" s="198"/>
      <c r="E852" s="198"/>
      <c r="F852" s="198"/>
      <c r="G852" s="236">
        <f t="shared" si="708"/>
        <v>0</v>
      </c>
      <c r="H852" s="199"/>
      <c r="I852" s="198"/>
      <c r="J852" s="198"/>
      <c r="K852" s="236">
        <f t="shared" si="714"/>
        <v>0</v>
      </c>
      <c r="L852" s="198"/>
      <c r="M852" s="198"/>
      <c r="N852" s="198"/>
      <c r="O852" s="236">
        <f t="shared" si="709"/>
        <v>0</v>
      </c>
      <c r="P852" s="198"/>
      <c r="Q852" s="198"/>
      <c r="R852" s="198"/>
      <c r="S852" s="236">
        <f t="shared" si="715"/>
        <v>0</v>
      </c>
      <c r="T852" s="236">
        <f t="shared" si="710"/>
        <v>0</v>
      </c>
      <c r="U852" s="236">
        <f t="shared" si="711"/>
        <v>0</v>
      </c>
      <c r="V852" s="236">
        <f t="shared" si="712"/>
        <v>0</v>
      </c>
      <c r="W852" s="236">
        <f t="shared" si="713"/>
        <v>0</v>
      </c>
      <c r="X852" s="198"/>
      <c r="Y852" s="198"/>
      <c r="Z852" s="198"/>
      <c r="AA852" s="198"/>
      <c r="AB852" s="216"/>
      <c r="AC852" s="132"/>
      <c r="AD852" s="132"/>
      <c r="AE852" s="132"/>
      <c r="AF852" s="132"/>
      <c r="AG852" s="132"/>
      <c r="AH852" s="127"/>
      <c r="AI852" s="714"/>
      <c r="AJ852" s="132"/>
      <c r="AK852" s="132"/>
    </row>
    <row r="853" spans="1:37" x14ac:dyDescent="0.25">
      <c r="A853" s="110">
        <v>19</v>
      </c>
      <c r="B853" s="89" t="s">
        <v>52</v>
      </c>
      <c r="C853" s="40"/>
      <c r="D853" s="208"/>
      <c r="E853" s="208"/>
      <c r="F853" s="208"/>
      <c r="G853" s="236">
        <f t="shared" si="708"/>
        <v>0</v>
      </c>
      <c r="H853" s="149"/>
      <c r="I853" s="208"/>
      <c r="J853" s="208"/>
      <c r="K853" s="236">
        <f t="shared" si="714"/>
        <v>0</v>
      </c>
      <c r="L853" s="208"/>
      <c r="M853" s="208"/>
      <c r="N853" s="208"/>
      <c r="O853" s="236">
        <f t="shared" si="709"/>
        <v>0</v>
      </c>
      <c r="P853" s="208"/>
      <c r="Q853" s="208"/>
      <c r="R853" s="208"/>
      <c r="S853" s="236">
        <f t="shared" si="715"/>
        <v>0</v>
      </c>
      <c r="T853" s="236">
        <f t="shared" si="710"/>
        <v>0</v>
      </c>
      <c r="U853" s="236">
        <f t="shared" si="711"/>
        <v>0</v>
      </c>
      <c r="V853" s="236">
        <f t="shared" si="712"/>
        <v>0</v>
      </c>
      <c r="W853" s="236">
        <f t="shared" si="713"/>
        <v>0</v>
      </c>
      <c r="X853" s="208"/>
      <c r="Y853" s="208"/>
      <c r="Z853" s="208"/>
      <c r="AA853" s="208"/>
      <c r="AB853" s="227"/>
      <c r="AC853" s="131"/>
      <c r="AD853" s="131"/>
      <c r="AE853" s="131"/>
      <c r="AF853" s="131"/>
      <c r="AG853" s="131"/>
      <c r="AH853" s="127"/>
      <c r="AI853" s="713"/>
      <c r="AJ853" s="131"/>
      <c r="AK853" s="131"/>
    </row>
    <row r="854" spans="1:37" x14ac:dyDescent="0.25">
      <c r="A854" s="110"/>
      <c r="B854" s="32"/>
      <c r="C854" s="37"/>
      <c r="D854" s="200"/>
      <c r="E854" s="200"/>
      <c r="F854" s="186"/>
      <c r="G854" s="236">
        <f t="shared" si="708"/>
        <v>0</v>
      </c>
      <c r="H854" s="200"/>
      <c r="I854" s="200"/>
      <c r="J854" s="200"/>
      <c r="K854" s="236">
        <f t="shared" si="714"/>
        <v>0</v>
      </c>
      <c r="L854" s="200"/>
      <c r="M854" s="200"/>
      <c r="N854" s="200"/>
      <c r="O854" s="236">
        <f t="shared" si="709"/>
        <v>0</v>
      </c>
      <c r="P854" s="269"/>
      <c r="Q854" s="269"/>
      <c r="R854" s="269"/>
      <c r="S854" s="236">
        <f t="shared" si="715"/>
        <v>0</v>
      </c>
      <c r="T854" s="236">
        <f t="shared" si="710"/>
        <v>0</v>
      </c>
      <c r="U854" s="236">
        <f t="shared" si="711"/>
        <v>0</v>
      </c>
      <c r="V854" s="236">
        <f t="shared" si="712"/>
        <v>0</v>
      </c>
      <c r="W854" s="236">
        <f t="shared" si="713"/>
        <v>0</v>
      </c>
      <c r="X854" s="200"/>
      <c r="Y854" s="200"/>
      <c r="Z854" s="200"/>
      <c r="AA854" s="200"/>
      <c r="AB854" s="218"/>
      <c r="AC854" s="80"/>
      <c r="AD854" s="80"/>
      <c r="AE854" s="80"/>
      <c r="AF854" s="81"/>
      <c r="AG854" s="81"/>
      <c r="AH854" s="127"/>
      <c r="AI854" s="711"/>
      <c r="AJ854" s="80"/>
      <c r="AK854" s="80"/>
    </row>
    <row r="855" spans="1:37" x14ac:dyDescent="0.25">
      <c r="A855" s="115" t="s">
        <v>53</v>
      </c>
      <c r="B855" s="83" t="s">
        <v>41</v>
      </c>
      <c r="C855" s="84"/>
      <c r="D855" s="233">
        <f>D856+D858+D860+D862+D864+D866+D868+D870+D872+D874+D876+D878+D880+D882+D884+D886+D888+D890+D892</f>
        <v>0</v>
      </c>
      <c r="E855" s="233">
        <f t="shared" ref="E855:AB855" si="716">E856+E858+E860+E862+E864+E866+E868+E870+E872+E874+E876+E878+E880+E882+E884+E886+E888+E890+E892</f>
        <v>0</v>
      </c>
      <c r="F855" s="233">
        <f t="shared" si="716"/>
        <v>0</v>
      </c>
      <c r="G855" s="233">
        <f t="shared" si="716"/>
        <v>0</v>
      </c>
      <c r="H855" s="233">
        <f t="shared" si="716"/>
        <v>0</v>
      </c>
      <c r="I855" s="233">
        <f t="shared" si="716"/>
        <v>0</v>
      </c>
      <c r="J855" s="233">
        <f t="shared" si="716"/>
        <v>0</v>
      </c>
      <c r="K855" s="233">
        <f t="shared" si="716"/>
        <v>0</v>
      </c>
      <c r="L855" s="233">
        <f t="shared" si="716"/>
        <v>0</v>
      </c>
      <c r="M855" s="233">
        <f t="shared" si="716"/>
        <v>0</v>
      </c>
      <c r="N855" s="233">
        <f t="shared" si="716"/>
        <v>0</v>
      </c>
      <c r="O855" s="233">
        <f t="shared" si="716"/>
        <v>0</v>
      </c>
      <c r="P855" s="233">
        <f t="shared" si="716"/>
        <v>0</v>
      </c>
      <c r="Q855" s="233">
        <f t="shared" si="716"/>
        <v>0</v>
      </c>
      <c r="R855" s="233">
        <f t="shared" si="716"/>
        <v>0</v>
      </c>
      <c r="S855" s="233">
        <f t="shared" si="716"/>
        <v>0</v>
      </c>
      <c r="T855" s="233">
        <f t="shared" si="716"/>
        <v>0</v>
      </c>
      <c r="U855" s="233">
        <f t="shared" si="716"/>
        <v>0</v>
      </c>
      <c r="V855" s="233">
        <f t="shared" si="716"/>
        <v>0</v>
      </c>
      <c r="W855" s="233">
        <f t="shared" si="716"/>
        <v>0</v>
      </c>
      <c r="X855" s="233">
        <f t="shared" si="716"/>
        <v>0</v>
      </c>
      <c r="Y855" s="233">
        <f t="shared" si="716"/>
        <v>0</v>
      </c>
      <c r="Z855" s="233">
        <f t="shared" si="716"/>
        <v>0</v>
      </c>
      <c r="AA855" s="233">
        <f t="shared" si="716"/>
        <v>0</v>
      </c>
      <c r="AB855" s="235">
        <f t="shared" si="716"/>
        <v>0</v>
      </c>
      <c r="AC855" s="130"/>
      <c r="AD855" s="130"/>
      <c r="AE855" s="130"/>
      <c r="AF855" s="130"/>
      <c r="AG855" s="130"/>
      <c r="AH855" s="127"/>
      <c r="AI855" s="712"/>
      <c r="AJ855" s="130"/>
      <c r="AK855" s="130"/>
    </row>
    <row r="856" spans="1:37" x14ac:dyDescent="0.25">
      <c r="A856" s="110">
        <v>1</v>
      </c>
      <c r="B856" s="89" t="s">
        <v>20</v>
      </c>
      <c r="C856" s="37"/>
      <c r="D856" s="208"/>
      <c r="E856" s="208"/>
      <c r="F856" s="208"/>
      <c r="G856" s="236">
        <f t="shared" si="708"/>
        <v>0</v>
      </c>
      <c r="H856" s="149"/>
      <c r="I856" s="208"/>
      <c r="J856" s="208"/>
      <c r="K856" s="236">
        <f t="shared" si="714"/>
        <v>0</v>
      </c>
      <c r="L856" s="208"/>
      <c r="M856" s="208"/>
      <c r="N856" s="208"/>
      <c r="O856" s="236">
        <f t="shared" si="709"/>
        <v>0</v>
      </c>
      <c r="P856" s="208"/>
      <c r="Q856" s="208"/>
      <c r="R856" s="208"/>
      <c r="S856" s="236">
        <f t="shared" si="715"/>
        <v>0</v>
      </c>
      <c r="T856" s="236">
        <f t="shared" si="710"/>
        <v>0</v>
      </c>
      <c r="U856" s="236">
        <f t="shared" si="711"/>
        <v>0</v>
      </c>
      <c r="V856" s="236">
        <f t="shared" si="712"/>
        <v>0</v>
      </c>
      <c r="W856" s="236">
        <f t="shared" si="713"/>
        <v>0</v>
      </c>
      <c r="X856" s="208"/>
      <c r="Y856" s="208"/>
      <c r="Z856" s="208"/>
      <c r="AA856" s="208"/>
      <c r="AB856" s="227"/>
      <c r="AC856" s="131"/>
      <c r="AD856" s="131"/>
      <c r="AE856" s="131"/>
      <c r="AF856" s="131"/>
      <c r="AG856" s="131"/>
      <c r="AH856" s="127"/>
      <c r="AI856" s="713"/>
      <c r="AJ856" s="131"/>
      <c r="AK856" s="131"/>
    </row>
    <row r="857" spans="1:37" x14ac:dyDescent="0.25">
      <c r="A857" s="110"/>
      <c r="B857" s="89"/>
      <c r="C857" s="37"/>
      <c r="D857" s="186"/>
      <c r="E857" s="186"/>
      <c r="F857" s="186"/>
      <c r="G857" s="236">
        <f t="shared" si="708"/>
        <v>0</v>
      </c>
      <c r="H857" s="200"/>
      <c r="I857" s="186"/>
      <c r="J857" s="186"/>
      <c r="K857" s="236">
        <f t="shared" si="714"/>
        <v>0</v>
      </c>
      <c r="L857" s="186"/>
      <c r="M857" s="186"/>
      <c r="N857" s="186"/>
      <c r="O857" s="236">
        <f t="shared" si="709"/>
        <v>0</v>
      </c>
      <c r="P857" s="186"/>
      <c r="Q857" s="186"/>
      <c r="R857" s="186"/>
      <c r="S857" s="236">
        <f t="shared" si="715"/>
        <v>0</v>
      </c>
      <c r="T857" s="236">
        <f t="shared" si="710"/>
        <v>0</v>
      </c>
      <c r="U857" s="236">
        <f t="shared" si="711"/>
        <v>0</v>
      </c>
      <c r="V857" s="236">
        <f t="shared" si="712"/>
        <v>0</v>
      </c>
      <c r="W857" s="236">
        <f t="shared" si="713"/>
        <v>0</v>
      </c>
      <c r="X857" s="186"/>
      <c r="Y857" s="186"/>
      <c r="Z857" s="186"/>
      <c r="AA857" s="186"/>
      <c r="AB857" s="217"/>
      <c r="AC857" s="81"/>
      <c r="AD857" s="81"/>
      <c r="AE857" s="81"/>
      <c r="AF857" s="81"/>
      <c r="AG857" s="81"/>
      <c r="AH857" s="127"/>
      <c r="AI857" s="711"/>
      <c r="AJ857" s="81"/>
      <c r="AK857" s="81"/>
    </row>
    <row r="858" spans="1:37" x14ac:dyDescent="0.25">
      <c r="A858" s="110">
        <v>2</v>
      </c>
      <c r="B858" s="89" t="s">
        <v>21</v>
      </c>
      <c r="C858" s="37"/>
      <c r="D858" s="208"/>
      <c r="E858" s="208"/>
      <c r="F858" s="208"/>
      <c r="G858" s="236">
        <f t="shared" si="708"/>
        <v>0</v>
      </c>
      <c r="H858" s="149"/>
      <c r="I858" s="208"/>
      <c r="J858" s="208"/>
      <c r="K858" s="236">
        <f t="shared" si="714"/>
        <v>0</v>
      </c>
      <c r="L858" s="208"/>
      <c r="M858" s="208"/>
      <c r="N858" s="208"/>
      <c r="O858" s="236">
        <f t="shared" si="709"/>
        <v>0</v>
      </c>
      <c r="P858" s="208"/>
      <c r="Q858" s="208"/>
      <c r="R858" s="208"/>
      <c r="S858" s="236">
        <f t="shared" si="715"/>
        <v>0</v>
      </c>
      <c r="T858" s="236">
        <f t="shared" si="710"/>
        <v>0</v>
      </c>
      <c r="U858" s="236">
        <f t="shared" si="711"/>
        <v>0</v>
      </c>
      <c r="V858" s="236">
        <f t="shared" si="712"/>
        <v>0</v>
      </c>
      <c r="W858" s="236">
        <f t="shared" si="713"/>
        <v>0</v>
      </c>
      <c r="X858" s="208"/>
      <c r="Y858" s="208"/>
      <c r="Z858" s="208"/>
      <c r="AA858" s="208"/>
      <c r="AB858" s="227"/>
      <c r="AC858" s="131"/>
      <c r="AD858" s="131"/>
      <c r="AE858" s="131"/>
      <c r="AF858" s="131"/>
      <c r="AG858" s="131"/>
      <c r="AH858" s="127"/>
      <c r="AI858" s="713"/>
      <c r="AJ858" s="131"/>
      <c r="AK858" s="131"/>
    </row>
    <row r="859" spans="1:37" x14ac:dyDescent="0.25">
      <c r="A859" s="110"/>
      <c r="B859" s="89"/>
      <c r="C859" s="37"/>
      <c r="D859" s="200"/>
      <c r="E859" s="200"/>
      <c r="F859" s="186"/>
      <c r="G859" s="236">
        <f t="shared" si="708"/>
        <v>0</v>
      </c>
      <c r="H859" s="200"/>
      <c r="I859" s="200"/>
      <c r="J859" s="200"/>
      <c r="K859" s="236">
        <f t="shared" si="714"/>
        <v>0</v>
      </c>
      <c r="L859" s="200"/>
      <c r="M859" s="200"/>
      <c r="N859" s="200"/>
      <c r="O859" s="236">
        <f t="shared" si="709"/>
        <v>0</v>
      </c>
      <c r="P859" s="269"/>
      <c r="Q859" s="269"/>
      <c r="R859" s="269"/>
      <c r="S859" s="236">
        <f t="shared" si="715"/>
        <v>0</v>
      </c>
      <c r="T859" s="236">
        <f t="shared" si="710"/>
        <v>0</v>
      </c>
      <c r="U859" s="236">
        <f t="shared" si="711"/>
        <v>0</v>
      </c>
      <c r="V859" s="236">
        <f t="shared" si="712"/>
        <v>0</v>
      </c>
      <c r="W859" s="236">
        <f t="shared" si="713"/>
        <v>0</v>
      </c>
      <c r="X859" s="200"/>
      <c r="Y859" s="200"/>
      <c r="Z859" s="200"/>
      <c r="AA859" s="200"/>
      <c r="AB859" s="218"/>
      <c r="AC859" s="80"/>
      <c r="AD859" s="80"/>
      <c r="AE859" s="80"/>
      <c r="AF859" s="81"/>
      <c r="AG859" s="81"/>
      <c r="AH859" s="127"/>
      <c r="AI859" s="711"/>
      <c r="AJ859" s="80"/>
      <c r="AK859" s="80"/>
    </row>
    <row r="860" spans="1:37" x14ac:dyDescent="0.25">
      <c r="A860" s="110">
        <v>3</v>
      </c>
      <c r="B860" s="89" t="s">
        <v>22</v>
      </c>
      <c r="C860" s="37"/>
      <c r="D860" s="208"/>
      <c r="E860" s="208"/>
      <c r="F860" s="208"/>
      <c r="G860" s="236">
        <f t="shared" si="708"/>
        <v>0</v>
      </c>
      <c r="H860" s="149"/>
      <c r="I860" s="208"/>
      <c r="J860" s="208"/>
      <c r="K860" s="236">
        <f t="shared" si="714"/>
        <v>0</v>
      </c>
      <c r="L860" s="208"/>
      <c r="M860" s="208"/>
      <c r="N860" s="208"/>
      <c r="O860" s="236">
        <f t="shared" si="709"/>
        <v>0</v>
      </c>
      <c r="P860" s="208"/>
      <c r="Q860" s="208"/>
      <c r="R860" s="208"/>
      <c r="S860" s="236">
        <f t="shared" si="715"/>
        <v>0</v>
      </c>
      <c r="T860" s="236">
        <f t="shared" si="710"/>
        <v>0</v>
      </c>
      <c r="U860" s="236">
        <f t="shared" si="711"/>
        <v>0</v>
      </c>
      <c r="V860" s="236">
        <f t="shared" si="712"/>
        <v>0</v>
      </c>
      <c r="W860" s="236">
        <f t="shared" si="713"/>
        <v>0</v>
      </c>
      <c r="X860" s="208"/>
      <c r="Y860" s="208"/>
      <c r="Z860" s="208"/>
      <c r="AA860" s="208"/>
      <c r="AB860" s="227"/>
      <c r="AC860" s="131"/>
      <c r="AD860" s="131"/>
      <c r="AE860" s="131"/>
      <c r="AF860" s="131"/>
      <c r="AG860" s="131"/>
      <c r="AH860" s="127"/>
      <c r="AI860" s="713"/>
      <c r="AJ860" s="131"/>
      <c r="AK860" s="131"/>
    </row>
    <row r="861" spans="1:37" x14ac:dyDescent="0.25">
      <c r="A861" s="110"/>
      <c r="B861" s="89"/>
      <c r="C861" s="37"/>
      <c r="D861" s="186"/>
      <c r="E861" s="186"/>
      <c r="F861" s="186"/>
      <c r="G861" s="236">
        <f t="shared" si="708"/>
        <v>0</v>
      </c>
      <c r="H861" s="200"/>
      <c r="I861" s="186"/>
      <c r="J861" s="186"/>
      <c r="K861" s="236">
        <f t="shared" si="714"/>
        <v>0</v>
      </c>
      <c r="L861" s="186"/>
      <c r="M861" s="186"/>
      <c r="N861" s="186"/>
      <c r="O861" s="236">
        <f t="shared" si="709"/>
        <v>0</v>
      </c>
      <c r="P861" s="186"/>
      <c r="Q861" s="186"/>
      <c r="R861" s="186"/>
      <c r="S861" s="236">
        <f t="shared" si="715"/>
        <v>0</v>
      </c>
      <c r="T861" s="236">
        <f t="shared" si="710"/>
        <v>0</v>
      </c>
      <c r="U861" s="236">
        <f t="shared" si="711"/>
        <v>0</v>
      </c>
      <c r="V861" s="236">
        <f t="shared" si="712"/>
        <v>0</v>
      </c>
      <c r="W861" s="236">
        <f t="shared" si="713"/>
        <v>0</v>
      </c>
      <c r="X861" s="186"/>
      <c r="Y861" s="186"/>
      <c r="Z861" s="186"/>
      <c r="AA861" s="186"/>
      <c r="AB861" s="217"/>
      <c r="AC861" s="81"/>
      <c r="AD861" s="81"/>
      <c r="AE861" s="81"/>
      <c r="AF861" s="81"/>
      <c r="AG861" s="81"/>
      <c r="AH861" s="127"/>
      <c r="AI861" s="711"/>
      <c r="AJ861" s="81"/>
      <c r="AK861" s="81"/>
    </row>
    <row r="862" spans="1:37" x14ac:dyDescent="0.25">
      <c r="A862" s="110">
        <v>4</v>
      </c>
      <c r="B862" s="89" t="s">
        <v>23</v>
      </c>
      <c r="C862" s="37"/>
      <c r="D862" s="208"/>
      <c r="E862" s="208"/>
      <c r="F862" s="208"/>
      <c r="G862" s="236">
        <f t="shared" si="708"/>
        <v>0</v>
      </c>
      <c r="H862" s="149"/>
      <c r="I862" s="208"/>
      <c r="J862" s="208"/>
      <c r="K862" s="236">
        <f t="shared" si="714"/>
        <v>0</v>
      </c>
      <c r="L862" s="208"/>
      <c r="M862" s="208"/>
      <c r="N862" s="208"/>
      <c r="O862" s="236">
        <f t="shared" si="709"/>
        <v>0</v>
      </c>
      <c r="P862" s="208"/>
      <c r="Q862" s="208"/>
      <c r="R862" s="208"/>
      <c r="S862" s="236">
        <f t="shared" si="715"/>
        <v>0</v>
      </c>
      <c r="T862" s="236">
        <f t="shared" si="710"/>
        <v>0</v>
      </c>
      <c r="U862" s="236">
        <f t="shared" si="711"/>
        <v>0</v>
      </c>
      <c r="V862" s="236">
        <f t="shared" si="712"/>
        <v>0</v>
      </c>
      <c r="W862" s="236">
        <f t="shared" si="713"/>
        <v>0</v>
      </c>
      <c r="X862" s="208"/>
      <c r="Y862" s="208"/>
      <c r="Z862" s="208"/>
      <c r="AA862" s="208"/>
      <c r="AB862" s="227"/>
      <c r="AC862" s="131"/>
      <c r="AD862" s="131"/>
      <c r="AE862" s="131"/>
      <c r="AF862" s="131"/>
      <c r="AG862" s="131"/>
      <c r="AH862" s="127"/>
      <c r="AI862" s="713"/>
      <c r="AJ862" s="131"/>
      <c r="AK862" s="131"/>
    </row>
    <row r="863" spans="1:37" x14ac:dyDescent="0.25">
      <c r="A863" s="110"/>
      <c r="B863" s="89"/>
      <c r="C863" s="37"/>
      <c r="D863" s="200"/>
      <c r="E863" s="200"/>
      <c r="F863" s="186"/>
      <c r="G863" s="236">
        <f t="shared" si="708"/>
        <v>0</v>
      </c>
      <c r="H863" s="200"/>
      <c r="I863" s="200"/>
      <c r="J863" s="200"/>
      <c r="K863" s="236">
        <f t="shared" si="714"/>
        <v>0</v>
      </c>
      <c r="L863" s="200"/>
      <c r="M863" s="200"/>
      <c r="N863" s="200"/>
      <c r="O863" s="236">
        <f t="shared" si="709"/>
        <v>0</v>
      </c>
      <c r="P863" s="269"/>
      <c r="Q863" s="269"/>
      <c r="R863" s="269"/>
      <c r="S863" s="236">
        <f t="shared" si="715"/>
        <v>0</v>
      </c>
      <c r="T863" s="236">
        <f t="shared" si="710"/>
        <v>0</v>
      </c>
      <c r="U863" s="236">
        <f t="shared" si="711"/>
        <v>0</v>
      </c>
      <c r="V863" s="236">
        <f t="shared" si="712"/>
        <v>0</v>
      </c>
      <c r="W863" s="236">
        <f t="shared" si="713"/>
        <v>0</v>
      </c>
      <c r="X863" s="200"/>
      <c r="Y863" s="200"/>
      <c r="Z863" s="200"/>
      <c r="AA863" s="200"/>
      <c r="AB863" s="218"/>
      <c r="AC863" s="80"/>
      <c r="AD863" s="80"/>
      <c r="AE863" s="80"/>
      <c r="AF863" s="81"/>
      <c r="AG863" s="81"/>
      <c r="AH863" s="127"/>
      <c r="AI863" s="711"/>
      <c r="AJ863" s="80"/>
      <c r="AK863" s="80"/>
    </row>
    <row r="864" spans="1:37" x14ac:dyDescent="0.25">
      <c r="A864" s="110">
        <v>5</v>
      </c>
      <c r="B864" s="89" t="s">
        <v>46</v>
      </c>
      <c r="C864" s="37"/>
      <c r="D864" s="208"/>
      <c r="E864" s="208"/>
      <c r="F864" s="208"/>
      <c r="G864" s="236">
        <f t="shared" si="708"/>
        <v>0</v>
      </c>
      <c r="H864" s="149"/>
      <c r="I864" s="208"/>
      <c r="J864" s="208"/>
      <c r="K864" s="236">
        <f t="shared" si="714"/>
        <v>0</v>
      </c>
      <c r="L864" s="208"/>
      <c r="M864" s="208"/>
      <c r="N864" s="208"/>
      <c r="O864" s="236">
        <f t="shared" si="709"/>
        <v>0</v>
      </c>
      <c r="P864" s="208"/>
      <c r="Q864" s="208"/>
      <c r="R864" s="208"/>
      <c r="S864" s="236">
        <f t="shared" si="715"/>
        <v>0</v>
      </c>
      <c r="T864" s="236">
        <f t="shared" si="710"/>
        <v>0</v>
      </c>
      <c r="U864" s="236">
        <f t="shared" si="711"/>
        <v>0</v>
      </c>
      <c r="V864" s="236">
        <f t="shared" si="712"/>
        <v>0</v>
      </c>
      <c r="W864" s="236">
        <f t="shared" si="713"/>
        <v>0</v>
      </c>
      <c r="X864" s="208"/>
      <c r="Y864" s="208"/>
      <c r="Z864" s="208"/>
      <c r="AA864" s="208"/>
      <c r="AB864" s="227"/>
      <c r="AC864" s="131"/>
      <c r="AD864" s="131"/>
      <c r="AE864" s="131"/>
      <c r="AF864" s="131"/>
      <c r="AG864" s="131"/>
      <c r="AH864" s="127"/>
      <c r="AI864" s="713"/>
      <c r="AJ864" s="131"/>
      <c r="AK864" s="131"/>
    </row>
    <row r="865" spans="1:37" x14ac:dyDescent="0.25">
      <c r="A865" s="110"/>
      <c r="B865" s="89"/>
      <c r="C865" s="37"/>
      <c r="D865" s="200"/>
      <c r="E865" s="200"/>
      <c r="F865" s="186"/>
      <c r="G865" s="236">
        <f t="shared" si="708"/>
        <v>0</v>
      </c>
      <c r="H865" s="200"/>
      <c r="I865" s="200"/>
      <c r="J865" s="200"/>
      <c r="K865" s="236">
        <f t="shared" si="714"/>
        <v>0</v>
      </c>
      <c r="L865" s="200"/>
      <c r="M865" s="200"/>
      <c r="N865" s="200"/>
      <c r="O865" s="236">
        <f t="shared" si="709"/>
        <v>0</v>
      </c>
      <c r="P865" s="269"/>
      <c r="Q865" s="269"/>
      <c r="R865" s="269"/>
      <c r="S865" s="236">
        <f t="shared" si="715"/>
        <v>0</v>
      </c>
      <c r="T865" s="236">
        <f t="shared" si="710"/>
        <v>0</v>
      </c>
      <c r="U865" s="236">
        <f t="shared" si="711"/>
        <v>0</v>
      </c>
      <c r="V865" s="236">
        <f t="shared" si="712"/>
        <v>0</v>
      </c>
      <c r="W865" s="236">
        <f t="shared" si="713"/>
        <v>0</v>
      </c>
      <c r="X865" s="200"/>
      <c r="Y865" s="200"/>
      <c r="Z865" s="200"/>
      <c r="AA865" s="200"/>
      <c r="AB865" s="218"/>
      <c r="AC865" s="80"/>
      <c r="AD865" s="80"/>
      <c r="AE865" s="80"/>
      <c r="AF865" s="81"/>
      <c r="AG865" s="81"/>
      <c r="AH865" s="127"/>
      <c r="AI865" s="711"/>
      <c r="AJ865" s="80"/>
      <c r="AK865" s="80"/>
    </row>
    <row r="866" spans="1:37" x14ac:dyDescent="0.25">
      <c r="A866" s="110">
        <v>6</v>
      </c>
      <c r="B866" s="89" t="s">
        <v>47</v>
      </c>
      <c r="C866" s="37"/>
      <c r="D866" s="208"/>
      <c r="E866" s="208"/>
      <c r="F866" s="208"/>
      <c r="G866" s="236">
        <f t="shared" si="708"/>
        <v>0</v>
      </c>
      <c r="H866" s="149"/>
      <c r="I866" s="208"/>
      <c r="J866" s="208"/>
      <c r="K866" s="236">
        <f t="shared" si="714"/>
        <v>0</v>
      </c>
      <c r="L866" s="208"/>
      <c r="M866" s="208"/>
      <c r="N866" s="208"/>
      <c r="O866" s="236">
        <f t="shared" si="709"/>
        <v>0</v>
      </c>
      <c r="P866" s="208"/>
      <c r="Q866" s="208"/>
      <c r="R866" s="208"/>
      <c r="S866" s="236">
        <f t="shared" si="715"/>
        <v>0</v>
      </c>
      <c r="T866" s="236">
        <f t="shared" si="710"/>
        <v>0</v>
      </c>
      <c r="U866" s="236">
        <f t="shared" si="711"/>
        <v>0</v>
      </c>
      <c r="V866" s="236">
        <f t="shared" si="712"/>
        <v>0</v>
      </c>
      <c r="W866" s="236">
        <f t="shared" si="713"/>
        <v>0</v>
      </c>
      <c r="X866" s="208"/>
      <c r="Y866" s="208"/>
      <c r="Z866" s="208"/>
      <c r="AA866" s="208"/>
      <c r="AB866" s="227"/>
      <c r="AC866" s="131"/>
      <c r="AD866" s="131"/>
      <c r="AE866" s="131"/>
      <c r="AF866" s="131"/>
      <c r="AG866" s="131"/>
      <c r="AH866" s="127"/>
      <c r="AI866" s="713"/>
      <c r="AJ866" s="131"/>
      <c r="AK866" s="131"/>
    </row>
    <row r="867" spans="1:37" x14ac:dyDescent="0.25">
      <c r="A867" s="110"/>
      <c r="B867" s="89"/>
      <c r="C867" s="37"/>
      <c r="D867" s="200"/>
      <c r="E867" s="200"/>
      <c r="F867" s="186"/>
      <c r="G867" s="236">
        <f t="shared" si="708"/>
        <v>0</v>
      </c>
      <c r="H867" s="200"/>
      <c r="I867" s="200"/>
      <c r="J867" s="200"/>
      <c r="K867" s="236">
        <f t="shared" si="714"/>
        <v>0</v>
      </c>
      <c r="L867" s="200"/>
      <c r="M867" s="200"/>
      <c r="N867" s="200"/>
      <c r="O867" s="236">
        <f t="shared" si="709"/>
        <v>0</v>
      </c>
      <c r="P867" s="269"/>
      <c r="Q867" s="269"/>
      <c r="R867" s="269"/>
      <c r="S867" s="236">
        <f t="shared" si="715"/>
        <v>0</v>
      </c>
      <c r="T867" s="236">
        <f t="shared" si="710"/>
        <v>0</v>
      </c>
      <c r="U867" s="236">
        <f t="shared" si="711"/>
        <v>0</v>
      </c>
      <c r="V867" s="236">
        <f t="shared" si="712"/>
        <v>0</v>
      </c>
      <c r="W867" s="236">
        <f t="shared" si="713"/>
        <v>0</v>
      </c>
      <c r="X867" s="200"/>
      <c r="Y867" s="200"/>
      <c r="Z867" s="200"/>
      <c r="AA867" s="200"/>
      <c r="AB867" s="218"/>
      <c r="AC867" s="80"/>
      <c r="AD867" s="80"/>
      <c r="AE867" s="80"/>
      <c r="AF867" s="81"/>
      <c r="AG867" s="81"/>
      <c r="AH867" s="127"/>
      <c r="AI867" s="711"/>
      <c r="AJ867" s="80"/>
      <c r="AK867" s="80"/>
    </row>
    <row r="868" spans="1:37" x14ac:dyDescent="0.25">
      <c r="A868" s="110">
        <v>7</v>
      </c>
      <c r="B868" s="89" t="s">
        <v>24</v>
      </c>
      <c r="C868" s="37"/>
      <c r="D868" s="208"/>
      <c r="E868" s="208"/>
      <c r="F868" s="208"/>
      <c r="G868" s="236">
        <f t="shared" si="708"/>
        <v>0</v>
      </c>
      <c r="H868" s="149"/>
      <c r="I868" s="208"/>
      <c r="J868" s="208"/>
      <c r="K868" s="236">
        <f t="shared" si="714"/>
        <v>0</v>
      </c>
      <c r="L868" s="208"/>
      <c r="M868" s="208"/>
      <c r="N868" s="208"/>
      <c r="O868" s="236">
        <f t="shared" si="709"/>
        <v>0</v>
      </c>
      <c r="P868" s="208"/>
      <c r="Q868" s="208"/>
      <c r="R868" s="208"/>
      <c r="S868" s="236">
        <f t="shared" si="715"/>
        <v>0</v>
      </c>
      <c r="T868" s="236">
        <f t="shared" si="710"/>
        <v>0</v>
      </c>
      <c r="U868" s="236">
        <f t="shared" si="711"/>
        <v>0</v>
      </c>
      <c r="V868" s="236">
        <f t="shared" si="712"/>
        <v>0</v>
      </c>
      <c r="W868" s="236">
        <f t="shared" si="713"/>
        <v>0</v>
      </c>
      <c r="X868" s="208"/>
      <c r="Y868" s="208"/>
      <c r="Z868" s="208"/>
      <c r="AA868" s="208"/>
      <c r="AB868" s="227"/>
      <c r="AC868" s="131"/>
      <c r="AD868" s="131"/>
      <c r="AE868" s="131"/>
      <c r="AF868" s="131"/>
      <c r="AG868" s="131"/>
      <c r="AH868" s="127"/>
      <c r="AI868" s="713"/>
      <c r="AJ868" s="131"/>
      <c r="AK868" s="131"/>
    </row>
    <row r="869" spans="1:37" x14ac:dyDescent="0.25">
      <c r="A869" s="110"/>
      <c r="B869" s="89"/>
      <c r="C869" s="37"/>
      <c r="D869" s="200"/>
      <c r="E869" s="200"/>
      <c r="F869" s="186"/>
      <c r="G869" s="236">
        <f t="shared" si="708"/>
        <v>0</v>
      </c>
      <c r="H869" s="200"/>
      <c r="I869" s="200"/>
      <c r="J869" s="200"/>
      <c r="K869" s="236">
        <f t="shared" si="714"/>
        <v>0</v>
      </c>
      <c r="L869" s="200"/>
      <c r="M869" s="200"/>
      <c r="N869" s="200"/>
      <c r="O869" s="236">
        <f t="shared" si="709"/>
        <v>0</v>
      </c>
      <c r="P869" s="269"/>
      <c r="Q869" s="269"/>
      <c r="R869" s="269"/>
      <c r="S869" s="236">
        <f t="shared" si="715"/>
        <v>0</v>
      </c>
      <c r="T869" s="236">
        <f t="shared" si="710"/>
        <v>0</v>
      </c>
      <c r="U869" s="236">
        <f t="shared" si="711"/>
        <v>0</v>
      </c>
      <c r="V869" s="236">
        <f t="shared" si="712"/>
        <v>0</v>
      </c>
      <c r="W869" s="236">
        <f t="shared" si="713"/>
        <v>0</v>
      </c>
      <c r="X869" s="200"/>
      <c r="Y869" s="200"/>
      <c r="Z869" s="200"/>
      <c r="AA869" s="200"/>
      <c r="AB869" s="218"/>
      <c r="AC869" s="80"/>
      <c r="AD869" s="80"/>
      <c r="AE869" s="80"/>
      <c r="AF869" s="81"/>
      <c r="AG869" s="81"/>
      <c r="AH869" s="127"/>
      <c r="AI869" s="711"/>
      <c r="AJ869" s="80"/>
      <c r="AK869" s="80"/>
    </row>
    <row r="870" spans="1:37" x14ac:dyDescent="0.25">
      <c r="A870" s="110">
        <v>8</v>
      </c>
      <c r="B870" s="89" t="s">
        <v>25</v>
      </c>
      <c r="C870" s="37"/>
      <c r="D870" s="208"/>
      <c r="E870" s="208"/>
      <c r="F870" s="208"/>
      <c r="G870" s="236">
        <f t="shared" si="708"/>
        <v>0</v>
      </c>
      <c r="H870" s="149"/>
      <c r="I870" s="208"/>
      <c r="J870" s="208"/>
      <c r="K870" s="236">
        <f t="shared" si="714"/>
        <v>0</v>
      </c>
      <c r="L870" s="208"/>
      <c r="M870" s="208"/>
      <c r="N870" s="208"/>
      <c r="O870" s="236">
        <f t="shared" si="709"/>
        <v>0</v>
      </c>
      <c r="P870" s="208"/>
      <c r="Q870" s="208"/>
      <c r="R870" s="208"/>
      <c r="S870" s="236">
        <f t="shared" si="715"/>
        <v>0</v>
      </c>
      <c r="T870" s="236">
        <f t="shared" si="710"/>
        <v>0</v>
      </c>
      <c r="U870" s="236">
        <f t="shared" si="711"/>
        <v>0</v>
      </c>
      <c r="V870" s="236">
        <f t="shared" si="712"/>
        <v>0</v>
      </c>
      <c r="W870" s="236">
        <f t="shared" si="713"/>
        <v>0</v>
      </c>
      <c r="X870" s="208"/>
      <c r="Y870" s="208"/>
      <c r="Z870" s="208"/>
      <c r="AA870" s="208"/>
      <c r="AB870" s="227"/>
      <c r="AC870" s="131"/>
      <c r="AD870" s="131"/>
      <c r="AE870" s="131"/>
      <c r="AF870" s="131"/>
      <c r="AG870" s="131"/>
      <c r="AH870" s="127"/>
      <c r="AI870" s="713"/>
      <c r="AJ870" s="131"/>
      <c r="AK870" s="131"/>
    </row>
    <row r="871" spans="1:37" x14ac:dyDescent="0.25">
      <c r="A871" s="110"/>
      <c r="B871" s="89"/>
      <c r="C871" s="37"/>
      <c r="D871" s="200"/>
      <c r="E871" s="200"/>
      <c r="F871" s="186"/>
      <c r="G871" s="236">
        <f t="shared" si="708"/>
        <v>0</v>
      </c>
      <c r="H871" s="200"/>
      <c r="I871" s="200"/>
      <c r="J871" s="200"/>
      <c r="K871" s="236">
        <f t="shared" si="714"/>
        <v>0</v>
      </c>
      <c r="L871" s="200"/>
      <c r="M871" s="200"/>
      <c r="N871" s="200"/>
      <c r="O871" s="236">
        <f t="shared" si="709"/>
        <v>0</v>
      </c>
      <c r="P871" s="269"/>
      <c r="Q871" s="269"/>
      <c r="R871" s="269"/>
      <c r="S871" s="236">
        <f t="shared" si="715"/>
        <v>0</v>
      </c>
      <c r="T871" s="236">
        <f t="shared" si="710"/>
        <v>0</v>
      </c>
      <c r="U871" s="236">
        <f t="shared" si="711"/>
        <v>0</v>
      </c>
      <c r="V871" s="236">
        <f t="shared" si="712"/>
        <v>0</v>
      </c>
      <c r="W871" s="236">
        <f t="shared" si="713"/>
        <v>0</v>
      </c>
      <c r="X871" s="200"/>
      <c r="Y871" s="200"/>
      <c r="Z871" s="200"/>
      <c r="AA871" s="200"/>
      <c r="AB871" s="218"/>
      <c r="AC871" s="80"/>
      <c r="AD871" s="80"/>
      <c r="AE871" s="80"/>
      <c r="AF871" s="81"/>
      <c r="AG871" s="81"/>
      <c r="AH871" s="127"/>
      <c r="AI871" s="711"/>
      <c r="AJ871" s="80"/>
      <c r="AK871" s="80"/>
    </row>
    <row r="872" spans="1:37" x14ac:dyDescent="0.25">
      <c r="A872" s="110">
        <v>9</v>
      </c>
      <c r="B872" s="89" t="s">
        <v>26</v>
      </c>
      <c r="C872" s="37"/>
      <c r="D872" s="208"/>
      <c r="E872" s="208"/>
      <c r="F872" s="208"/>
      <c r="G872" s="236">
        <f t="shared" si="708"/>
        <v>0</v>
      </c>
      <c r="H872" s="149"/>
      <c r="I872" s="208"/>
      <c r="J872" s="208"/>
      <c r="K872" s="236">
        <f t="shared" si="714"/>
        <v>0</v>
      </c>
      <c r="L872" s="208"/>
      <c r="M872" s="208"/>
      <c r="N872" s="208"/>
      <c r="O872" s="236">
        <f t="shared" si="709"/>
        <v>0</v>
      </c>
      <c r="P872" s="208"/>
      <c r="Q872" s="208"/>
      <c r="R872" s="208"/>
      <c r="S872" s="236">
        <f t="shared" si="715"/>
        <v>0</v>
      </c>
      <c r="T872" s="236">
        <f t="shared" si="710"/>
        <v>0</v>
      </c>
      <c r="U872" s="236">
        <f t="shared" si="711"/>
        <v>0</v>
      </c>
      <c r="V872" s="236">
        <f t="shared" si="712"/>
        <v>0</v>
      </c>
      <c r="W872" s="236">
        <f t="shared" si="713"/>
        <v>0</v>
      </c>
      <c r="X872" s="208"/>
      <c r="Y872" s="208"/>
      <c r="Z872" s="208"/>
      <c r="AA872" s="208"/>
      <c r="AB872" s="227"/>
      <c r="AC872" s="131"/>
      <c r="AD872" s="131"/>
      <c r="AE872" s="131"/>
      <c r="AF872" s="131"/>
      <c r="AG872" s="131"/>
      <c r="AH872" s="127"/>
      <c r="AI872" s="713"/>
      <c r="AJ872" s="131"/>
      <c r="AK872" s="131"/>
    </row>
    <row r="873" spans="1:37" x14ac:dyDescent="0.25">
      <c r="A873" s="110"/>
      <c r="B873" s="89"/>
      <c r="C873" s="37"/>
      <c r="D873" s="208"/>
      <c r="E873" s="208"/>
      <c r="F873" s="208"/>
      <c r="G873" s="236">
        <f t="shared" si="708"/>
        <v>0</v>
      </c>
      <c r="H873" s="149"/>
      <c r="I873" s="208"/>
      <c r="J873" s="208"/>
      <c r="K873" s="236">
        <f t="shared" si="714"/>
        <v>0</v>
      </c>
      <c r="L873" s="208"/>
      <c r="M873" s="208"/>
      <c r="N873" s="208"/>
      <c r="O873" s="236">
        <f t="shared" si="709"/>
        <v>0</v>
      </c>
      <c r="P873" s="208"/>
      <c r="Q873" s="208"/>
      <c r="R873" s="208"/>
      <c r="S873" s="236">
        <f t="shared" si="715"/>
        <v>0</v>
      </c>
      <c r="T873" s="236">
        <f t="shared" si="710"/>
        <v>0</v>
      </c>
      <c r="U873" s="236">
        <f t="shared" si="711"/>
        <v>0</v>
      </c>
      <c r="V873" s="236">
        <f t="shared" si="712"/>
        <v>0</v>
      </c>
      <c r="W873" s="236">
        <f t="shared" si="713"/>
        <v>0</v>
      </c>
      <c r="X873" s="208"/>
      <c r="Y873" s="208"/>
      <c r="Z873" s="208"/>
      <c r="AA873" s="208"/>
      <c r="AB873" s="227"/>
      <c r="AC873" s="131"/>
      <c r="AD873" s="131"/>
      <c r="AE873" s="131"/>
      <c r="AF873" s="131"/>
      <c r="AG873" s="131"/>
      <c r="AH873" s="127"/>
      <c r="AI873" s="713"/>
      <c r="AJ873" s="131"/>
      <c r="AK873" s="131"/>
    </row>
    <row r="874" spans="1:37" x14ac:dyDescent="0.25">
      <c r="A874" s="110">
        <v>10</v>
      </c>
      <c r="B874" s="89" t="s">
        <v>27</v>
      </c>
      <c r="C874" s="37"/>
      <c r="D874" s="208"/>
      <c r="E874" s="208"/>
      <c r="F874" s="208"/>
      <c r="G874" s="236">
        <f t="shared" si="708"/>
        <v>0</v>
      </c>
      <c r="H874" s="149"/>
      <c r="I874" s="208"/>
      <c r="J874" s="208"/>
      <c r="K874" s="236">
        <f t="shared" si="714"/>
        <v>0</v>
      </c>
      <c r="L874" s="208"/>
      <c r="M874" s="208"/>
      <c r="N874" s="208"/>
      <c r="O874" s="236">
        <f t="shared" si="709"/>
        <v>0</v>
      </c>
      <c r="P874" s="208"/>
      <c r="Q874" s="208"/>
      <c r="R874" s="208"/>
      <c r="S874" s="236">
        <f t="shared" si="715"/>
        <v>0</v>
      </c>
      <c r="T874" s="236">
        <f t="shared" si="710"/>
        <v>0</v>
      </c>
      <c r="U874" s="236">
        <f t="shared" si="711"/>
        <v>0</v>
      </c>
      <c r="V874" s="236">
        <f t="shared" si="712"/>
        <v>0</v>
      </c>
      <c r="W874" s="236">
        <f t="shared" si="713"/>
        <v>0</v>
      </c>
      <c r="X874" s="208"/>
      <c r="Y874" s="208"/>
      <c r="Z874" s="208"/>
      <c r="AA874" s="208"/>
      <c r="AB874" s="227"/>
      <c r="AC874" s="131"/>
      <c r="AD874" s="131"/>
      <c r="AE874" s="131"/>
      <c r="AF874" s="131"/>
      <c r="AG874" s="131"/>
      <c r="AH874" s="127"/>
      <c r="AI874" s="713"/>
      <c r="AJ874" s="131"/>
      <c r="AK874" s="131"/>
    </row>
    <row r="875" spans="1:37" x14ac:dyDescent="0.25">
      <c r="A875" s="110"/>
      <c r="B875" s="89"/>
      <c r="C875" s="37"/>
      <c r="D875" s="200"/>
      <c r="E875" s="200"/>
      <c r="F875" s="186"/>
      <c r="G875" s="236">
        <f t="shared" si="708"/>
        <v>0</v>
      </c>
      <c r="H875" s="200"/>
      <c r="I875" s="200"/>
      <c r="J875" s="200"/>
      <c r="K875" s="236">
        <f t="shared" si="714"/>
        <v>0</v>
      </c>
      <c r="L875" s="200"/>
      <c r="M875" s="200"/>
      <c r="N875" s="200"/>
      <c r="O875" s="236">
        <f t="shared" si="709"/>
        <v>0</v>
      </c>
      <c r="P875" s="269"/>
      <c r="Q875" s="269"/>
      <c r="R875" s="269"/>
      <c r="S875" s="236">
        <f t="shared" si="715"/>
        <v>0</v>
      </c>
      <c r="T875" s="236">
        <f t="shared" si="710"/>
        <v>0</v>
      </c>
      <c r="U875" s="236">
        <f t="shared" si="711"/>
        <v>0</v>
      </c>
      <c r="V875" s="236">
        <f t="shared" si="712"/>
        <v>0</v>
      </c>
      <c r="W875" s="236">
        <f t="shared" si="713"/>
        <v>0</v>
      </c>
      <c r="X875" s="200"/>
      <c r="Y875" s="200"/>
      <c r="Z875" s="200"/>
      <c r="AA875" s="200"/>
      <c r="AB875" s="218"/>
      <c r="AC875" s="80"/>
      <c r="AD875" s="80"/>
      <c r="AE875" s="80"/>
      <c r="AF875" s="81"/>
      <c r="AG875" s="81"/>
      <c r="AH875" s="127"/>
      <c r="AI875" s="711"/>
      <c r="AJ875" s="80"/>
      <c r="AK875" s="80"/>
    </row>
    <row r="876" spans="1:37" x14ac:dyDescent="0.25">
      <c r="A876" s="110">
        <v>11</v>
      </c>
      <c r="B876" s="89" t="s">
        <v>48</v>
      </c>
      <c r="C876" s="37"/>
      <c r="D876" s="208"/>
      <c r="E876" s="208"/>
      <c r="F876" s="208"/>
      <c r="G876" s="236">
        <f t="shared" si="708"/>
        <v>0</v>
      </c>
      <c r="H876" s="149"/>
      <c r="I876" s="208"/>
      <c r="J876" s="208"/>
      <c r="K876" s="236">
        <f t="shared" si="714"/>
        <v>0</v>
      </c>
      <c r="L876" s="208"/>
      <c r="M876" s="208"/>
      <c r="N876" s="208"/>
      <c r="O876" s="236">
        <f t="shared" si="709"/>
        <v>0</v>
      </c>
      <c r="P876" s="208"/>
      <c r="Q876" s="208"/>
      <c r="R876" s="208"/>
      <c r="S876" s="236">
        <f t="shared" si="715"/>
        <v>0</v>
      </c>
      <c r="T876" s="236">
        <f t="shared" si="710"/>
        <v>0</v>
      </c>
      <c r="U876" s="236">
        <f t="shared" si="711"/>
        <v>0</v>
      </c>
      <c r="V876" s="236">
        <f t="shared" si="712"/>
        <v>0</v>
      </c>
      <c r="W876" s="236">
        <f t="shared" si="713"/>
        <v>0</v>
      </c>
      <c r="X876" s="208"/>
      <c r="Y876" s="208"/>
      <c r="Z876" s="208"/>
      <c r="AA876" s="208"/>
      <c r="AB876" s="227"/>
      <c r="AC876" s="131"/>
      <c r="AD876" s="131"/>
      <c r="AE876" s="131"/>
      <c r="AF876" s="131"/>
      <c r="AG876" s="131"/>
      <c r="AH876" s="127"/>
      <c r="AI876" s="713"/>
      <c r="AJ876" s="131"/>
      <c r="AK876" s="131"/>
    </row>
    <row r="877" spans="1:37" x14ac:dyDescent="0.25">
      <c r="A877" s="110"/>
      <c r="B877" s="89"/>
      <c r="C877" s="37"/>
      <c r="D877" s="200"/>
      <c r="E877" s="200"/>
      <c r="F877" s="186"/>
      <c r="G877" s="236">
        <f t="shared" si="708"/>
        <v>0</v>
      </c>
      <c r="H877" s="200"/>
      <c r="I877" s="200"/>
      <c r="J877" s="200"/>
      <c r="K877" s="236">
        <f t="shared" si="714"/>
        <v>0</v>
      </c>
      <c r="L877" s="200"/>
      <c r="M877" s="200"/>
      <c r="N877" s="200"/>
      <c r="O877" s="236">
        <f t="shared" si="709"/>
        <v>0</v>
      </c>
      <c r="P877" s="269"/>
      <c r="Q877" s="269"/>
      <c r="R877" s="269"/>
      <c r="S877" s="236">
        <f t="shared" si="715"/>
        <v>0</v>
      </c>
      <c r="T877" s="236">
        <f t="shared" si="710"/>
        <v>0</v>
      </c>
      <c r="U877" s="236">
        <f t="shared" si="711"/>
        <v>0</v>
      </c>
      <c r="V877" s="236">
        <f t="shared" si="712"/>
        <v>0</v>
      </c>
      <c r="W877" s="236">
        <f t="shared" si="713"/>
        <v>0</v>
      </c>
      <c r="X877" s="200"/>
      <c r="Y877" s="200"/>
      <c r="Z877" s="200"/>
      <c r="AA877" s="200"/>
      <c r="AB877" s="218"/>
      <c r="AC877" s="80"/>
      <c r="AD877" s="80"/>
      <c r="AE877" s="80"/>
      <c r="AF877" s="81"/>
      <c r="AG877" s="81"/>
      <c r="AH877" s="127"/>
      <c r="AI877" s="711"/>
      <c r="AJ877" s="80"/>
      <c r="AK877" s="80"/>
    </row>
    <row r="878" spans="1:37" x14ac:dyDescent="0.25">
      <c r="A878" s="110">
        <v>12</v>
      </c>
      <c r="B878" s="89" t="s">
        <v>49</v>
      </c>
      <c r="C878" s="37"/>
      <c r="D878" s="208"/>
      <c r="E878" s="208"/>
      <c r="F878" s="208"/>
      <c r="G878" s="236">
        <f t="shared" si="708"/>
        <v>0</v>
      </c>
      <c r="H878" s="149"/>
      <c r="I878" s="208"/>
      <c r="J878" s="208"/>
      <c r="K878" s="236">
        <f t="shared" si="714"/>
        <v>0</v>
      </c>
      <c r="L878" s="208"/>
      <c r="M878" s="208"/>
      <c r="N878" s="208"/>
      <c r="O878" s="236">
        <f t="shared" si="709"/>
        <v>0</v>
      </c>
      <c r="P878" s="208"/>
      <c r="Q878" s="208"/>
      <c r="R878" s="208"/>
      <c r="S878" s="236">
        <f t="shared" si="715"/>
        <v>0</v>
      </c>
      <c r="T878" s="236">
        <f t="shared" si="710"/>
        <v>0</v>
      </c>
      <c r="U878" s="236">
        <f t="shared" si="711"/>
        <v>0</v>
      </c>
      <c r="V878" s="236">
        <f t="shared" si="712"/>
        <v>0</v>
      </c>
      <c r="W878" s="236">
        <f t="shared" si="713"/>
        <v>0</v>
      </c>
      <c r="X878" s="208"/>
      <c r="Y878" s="208"/>
      <c r="Z878" s="208"/>
      <c r="AA878" s="208"/>
      <c r="AB878" s="227"/>
      <c r="AC878" s="131"/>
      <c r="AD878" s="131"/>
      <c r="AE878" s="131"/>
      <c r="AF878" s="131"/>
      <c r="AG878" s="131"/>
      <c r="AH878" s="127"/>
      <c r="AI878" s="713"/>
      <c r="AJ878" s="131"/>
      <c r="AK878" s="131"/>
    </row>
    <row r="879" spans="1:37" x14ac:dyDescent="0.25">
      <c r="A879" s="110"/>
      <c r="B879" s="89"/>
      <c r="C879" s="37"/>
      <c r="D879" s="200"/>
      <c r="E879" s="200"/>
      <c r="F879" s="186"/>
      <c r="G879" s="236">
        <f t="shared" si="708"/>
        <v>0</v>
      </c>
      <c r="H879" s="200"/>
      <c r="I879" s="200"/>
      <c r="J879" s="200"/>
      <c r="K879" s="236">
        <f t="shared" si="714"/>
        <v>0</v>
      </c>
      <c r="L879" s="200"/>
      <c r="M879" s="200"/>
      <c r="N879" s="200"/>
      <c r="O879" s="236">
        <f t="shared" si="709"/>
        <v>0</v>
      </c>
      <c r="P879" s="269"/>
      <c r="Q879" s="269"/>
      <c r="R879" s="269"/>
      <c r="S879" s="236">
        <f t="shared" si="715"/>
        <v>0</v>
      </c>
      <c r="T879" s="236">
        <f t="shared" si="710"/>
        <v>0</v>
      </c>
      <c r="U879" s="236">
        <f t="shared" si="711"/>
        <v>0</v>
      </c>
      <c r="V879" s="236">
        <f t="shared" si="712"/>
        <v>0</v>
      </c>
      <c r="W879" s="236">
        <f t="shared" si="713"/>
        <v>0</v>
      </c>
      <c r="X879" s="200"/>
      <c r="Y879" s="200"/>
      <c r="Z879" s="200"/>
      <c r="AA879" s="200"/>
      <c r="AB879" s="218"/>
      <c r="AC879" s="80"/>
      <c r="AD879" s="80"/>
      <c r="AE879" s="80"/>
      <c r="AF879" s="81"/>
      <c r="AG879" s="81"/>
      <c r="AH879" s="127"/>
      <c r="AI879" s="711"/>
      <c r="AJ879" s="80"/>
      <c r="AK879" s="80"/>
    </row>
    <row r="880" spans="1:37" x14ac:dyDescent="0.25">
      <c r="A880" s="110">
        <v>13</v>
      </c>
      <c r="B880" s="89" t="s">
        <v>50</v>
      </c>
      <c r="C880" s="37"/>
      <c r="D880" s="208"/>
      <c r="E880" s="208"/>
      <c r="F880" s="208"/>
      <c r="G880" s="236">
        <f t="shared" si="708"/>
        <v>0</v>
      </c>
      <c r="H880" s="149"/>
      <c r="I880" s="208"/>
      <c r="J880" s="208"/>
      <c r="K880" s="236">
        <f t="shared" si="714"/>
        <v>0</v>
      </c>
      <c r="L880" s="208"/>
      <c r="M880" s="208"/>
      <c r="N880" s="208"/>
      <c r="O880" s="236">
        <f t="shared" si="709"/>
        <v>0</v>
      </c>
      <c r="P880" s="208"/>
      <c r="Q880" s="208"/>
      <c r="R880" s="208"/>
      <c r="S880" s="236">
        <f t="shared" si="715"/>
        <v>0</v>
      </c>
      <c r="T880" s="236">
        <f t="shared" si="710"/>
        <v>0</v>
      </c>
      <c r="U880" s="236">
        <f t="shared" si="711"/>
        <v>0</v>
      </c>
      <c r="V880" s="236">
        <f t="shared" si="712"/>
        <v>0</v>
      </c>
      <c r="W880" s="236">
        <f t="shared" si="713"/>
        <v>0</v>
      </c>
      <c r="X880" s="208"/>
      <c r="Y880" s="208"/>
      <c r="Z880" s="208"/>
      <c r="AA880" s="208"/>
      <c r="AB880" s="227"/>
      <c r="AC880" s="131"/>
      <c r="AD880" s="131"/>
      <c r="AE880" s="131"/>
      <c r="AF880" s="131"/>
      <c r="AG880" s="131"/>
      <c r="AH880" s="127"/>
      <c r="AI880" s="713"/>
      <c r="AJ880" s="131"/>
      <c r="AK880" s="131"/>
    </row>
    <row r="881" spans="1:39" x14ac:dyDescent="0.25">
      <c r="A881" s="110"/>
      <c r="B881" s="89"/>
      <c r="C881" s="37"/>
      <c r="D881" s="200"/>
      <c r="E881" s="200"/>
      <c r="F881" s="186"/>
      <c r="G881" s="236">
        <f t="shared" si="708"/>
        <v>0</v>
      </c>
      <c r="H881" s="200"/>
      <c r="I881" s="200"/>
      <c r="J881" s="200"/>
      <c r="K881" s="236">
        <f t="shared" si="714"/>
        <v>0</v>
      </c>
      <c r="L881" s="200"/>
      <c r="M881" s="200"/>
      <c r="N881" s="200"/>
      <c r="O881" s="236">
        <f t="shared" si="709"/>
        <v>0</v>
      </c>
      <c r="P881" s="269"/>
      <c r="Q881" s="269"/>
      <c r="R881" s="269"/>
      <c r="S881" s="236">
        <f t="shared" si="715"/>
        <v>0</v>
      </c>
      <c r="T881" s="236">
        <f t="shared" si="710"/>
        <v>0</v>
      </c>
      <c r="U881" s="236">
        <f t="shared" si="711"/>
        <v>0</v>
      </c>
      <c r="V881" s="236">
        <f t="shared" si="712"/>
        <v>0</v>
      </c>
      <c r="W881" s="236">
        <f t="shared" si="713"/>
        <v>0</v>
      </c>
      <c r="X881" s="200"/>
      <c r="Y881" s="200"/>
      <c r="Z881" s="200"/>
      <c r="AA881" s="200"/>
      <c r="AB881" s="218"/>
      <c r="AC881" s="80"/>
      <c r="AD881" s="80"/>
      <c r="AE881" s="80"/>
      <c r="AF881" s="81"/>
      <c r="AG881" s="81"/>
      <c r="AH881" s="127"/>
      <c r="AI881" s="711"/>
      <c r="AJ881" s="80"/>
      <c r="AK881" s="80"/>
    </row>
    <row r="882" spans="1:39" x14ac:dyDescent="0.25">
      <c r="A882" s="110">
        <v>14</v>
      </c>
      <c r="B882" s="89" t="s">
        <v>28</v>
      </c>
      <c r="C882" s="37"/>
      <c r="D882" s="208"/>
      <c r="E882" s="208"/>
      <c r="F882" s="208"/>
      <c r="G882" s="236">
        <f t="shared" si="708"/>
        <v>0</v>
      </c>
      <c r="H882" s="149"/>
      <c r="I882" s="208"/>
      <c r="J882" s="208"/>
      <c r="K882" s="236">
        <f t="shared" si="714"/>
        <v>0</v>
      </c>
      <c r="L882" s="208"/>
      <c r="M882" s="208"/>
      <c r="N882" s="208"/>
      <c r="O882" s="236">
        <f t="shared" si="709"/>
        <v>0</v>
      </c>
      <c r="P882" s="208"/>
      <c r="Q882" s="208"/>
      <c r="R882" s="208"/>
      <c r="S882" s="236">
        <f t="shared" si="715"/>
        <v>0</v>
      </c>
      <c r="T882" s="236">
        <f t="shared" si="710"/>
        <v>0</v>
      </c>
      <c r="U882" s="236">
        <f t="shared" si="711"/>
        <v>0</v>
      </c>
      <c r="V882" s="236">
        <f t="shared" si="712"/>
        <v>0</v>
      </c>
      <c r="W882" s="236">
        <f t="shared" si="713"/>
        <v>0</v>
      </c>
      <c r="X882" s="208"/>
      <c r="Y882" s="208"/>
      <c r="Z882" s="208"/>
      <c r="AA882" s="208"/>
      <c r="AB882" s="227"/>
      <c r="AC882" s="131"/>
      <c r="AD882" s="131"/>
      <c r="AE882" s="131"/>
      <c r="AF882" s="131"/>
      <c r="AG882" s="131"/>
      <c r="AH882" s="127"/>
      <c r="AI882" s="713"/>
      <c r="AJ882" s="131"/>
      <c r="AK882" s="131"/>
    </row>
    <row r="883" spans="1:39" x14ac:dyDescent="0.25">
      <c r="A883" s="110"/>
      <c r="B883" s="89"/>
      <c r="C883" s="37"/>
      <c r="D883" s="200"/>
      <c r="E883" s="200"/>
      <c r="F883" s="186"/>
      <c r="G883" s="236">
        <f t="shared" si="708"/>
        <v>0</v>
      </c>
      <c r="H883" s="200"/>
      <c r="I883" s="200"/>
      <c r="J883" s="200"/>
      <c r="K883" s="236">
        <f t="shared" si="714"/>
        <v>0</v>
      </c>
      <c r="L883" s="200"/>
      <c r="M883" s="200"/>
      <c r="N883" s="200"/>
      <c r="O883" s="236">
        <f t="shared" si="709"/>
        <v>0</v>
      </c>
      <c r="P883" s="269"/>
      <c r="Q883" s="269"/>
      <c r="R883" s="269"/>
      <c r="S883" s="236">
        <f t="shared" si="715"/>
        <v>0</v>
      </c>
      <c r="T883" s="236">
        <f t="shared" si="710"/>
        <v>0</v>
      </c>
      <c r="U883" s="236">
        <f t="shared" si="711"/>
        <v>0</v>
      </c>
      <c r="V883" s="236">
        <f t="shared" si="712"/>
        <v>0</v>
      </c>
      <c r="W883" s="236">
        <f t="shared" si="713"/>
        <v>0</v>
      </c>
      <c r="X883" s="200"/>
      <c r="Y883" s="200"/>
      <c r="Z883" s="200"/>
      <c r="AA883" s="200"/>
      <c r="AB883" s="218"/>
      <c r="AC883" s="80"/>
      <c r="AD883" s="80"/>
      <c r="AE883" s="80"/>
      <c r="AF883" s="81"/>
      <c r="AG883" s="81"/>
      <c r="AH883" s="127"/>
      <c r="AI883" s="711"/>
      <c r="AJ883" s="80"/>
      <c r="AK883" s="80"/>
    </row>
    <row r="884" spans="1:39" x14ac:dyDescent="0.25">
      <c r="A884" s="110">
        <v>15</v>
      </c>
      <c r="B884" s="89" t="s">
        <v>29</v>
      </c>
      <c r="C884" s="37"/>
      <c r="D884" s="208"/>
      <c r="E884" s="208"/>
      <c r="F884" s="208"/>
      <c r="G884" s="236">
        <f t="shared" si="708"/>
        <v>0</v>
      </c>
      <c r="H884" s="149"/>
      <c r="I884" s="208"/>
      <c r="J884" s="208"/>
      <c r="K884" s="236">
        <f t="shared" si="714"/>
        <v>0</v>
      </c>
      <c r="L884" s="208"/>
      <c r="M884" s="208"/>
      <c r="N884" s="208"/>
      <c r="O884" s="236">
        <f t="shared" si="709"/>
        <v>0</v>
      </c>
      <c r="P884" s="208"/>
      <c r="Q884" s="208"/>
      <c r="R884" s="208"/>
      <c r="S884" s="236">
        <f t="shared" si="715"/>
        <v>0</v>
      </c>
      <c r="T884" s="236">
        <f t="shared" si="710"/>
        <v>0</v>
      </c>
      <c r="U884" s="236">
        <f t="shared" si="711"/>
        <v>0</v>
      </c>
      <c r="V884" s="236">
        <f t="shared" si="712"/>
        <v>0</v>
      </c>
      <c r="W884" s="236">
        <f t="shared" si="713"/>
        <v>0</v>
      </c>
      <c r="X884" s="208"/>
      <c r="Y884" s="208"/>
      <c r="Z884" s="208"/>
      <c r="AA884" s="208"/>
      <c r="AB884" s="227"/>
      <c r="AC884" s="131"/>
      <c r="AD884" s="131"/>
      <c r="AE884" s="131"/>
      <c r="AF884" s="131"/>
      <c r="AG884" s="131"/>
      <c r="AH884" s="127"/>
      <c r="AI884" s="713"/>
      <c r="AJ884" s="131"/>
      <c r="AK884" s="131"/>
    </row>
    <row r="885" spans="1:39" x14ac:dyDescent="0.25">
      <c r="A885" s="110"/>
      <c r="B885" s="89"/>
      <c r="C885" s="37"/>
      <c r="D885" s="200"/>
      <c r="E885" s="200"/>
      <c r="F885" s="186"/>
      <c r="G885" s="236">
        <f t="shared" si="708"/>
        <v>0</v>
      </c>
      <c r="H885" s="200"/>
      <c r="I885" s="200"/>
      <c r="J885" s="200"/>
      <c r="K885" s="236">
        <f t="shared" si="714"/>
        <v>0</v>
      </c>
      <c r="L885" s="200"/>
      <c r="M885" s="200"/>
      <c r="N885" s="200"/>
      <c r="O885" s="236">
        <f t="shared" si="709"/>
        <v>0</v>
      </c>
      <c r="P885" s="269"/>
      <c r="Q885" s="269"/>
      <c r="R885" s="269"/>
      <c r="S885" s="236">
        <f t="shared" si="715"/>
        <v>0</v>
      </c>
      <c r="T885" s="236">
        <f t="shared" si="710"/>
        <v>0</v>
      </c>
      <c r="U885" s="236">
        <f t="shared" si="711"/>
        <v>0</v>
      </c>
      <c r="V885" s="236">
        <f t="shared" si="712"/>
        <v>0</v>
      </c>
      <c r="W885" s="236">
        <f t="shared" si="713"/>
        <v>0</v>
      </c>
      <c r="X885" s="200"/>
      <c r="Y885" s="200"/>
      <c r="Z885" s="200"/>
      <c r="AA885" s="200"/>
      <c r="AB885" s="218"/>
      <c r="AC885" s="80"/>
      <c r="AD885" s="80"/>
      <c r="AE885" s="80"/>
      <c r="AF885" s="81"/>
      <c r="AG885" s="81"/>
      <c r="AH885" s="127"/>
      <c r="AI885" s="711"/>
      <c r="AJ885" s="80"/>
      <c r="AK885" s="80"/>
    </row>
    <row r="886" spans="1:39" x14ac:dyDescent="0.25">
      <c r="A886" s="110">
        <v>16</v>
      </c>
      <c r="B886" s="89" t="s">
        <v>30</v>
      </c>
      <c r="C886" s="37"/>
      <c r="D886" s="208"/>
      <c r="E886" s="208"/>
      <c r="F886" s="208"/>
      <c r="G886" s="236">
        <f t="shared" si="708"/>
        <v>0</v>
      </c>
      <c r="H886" s="149"/>
      <c r="I886" s="208"/>
      <c r="J886" s="208"/>
      <c r="K886" s="236">
        <f t="shared" si="714"/>
        <v>0</v>
      </c>
      <c r="L886" s="208"/>
      <c r="M886" s="208"/>
      <c r="N886" s="208"/>
      <c r="O886" s="236">
        <f t="shared" si="709"/>
        <v>0</v>
      </c>
      <c r="P886" s="208"/>
      <c r="Q886" s="208"/>
      <c r="R886" s="208"/>
      <c r="S886" s="236">
        <f t="shared" si="715"/>
        <v>0</v>
      </c>
      <c r="T886" s="236">
        <f t="shared" si="710"/>
        <v>0</v>
      </c>
      <c r="U886" s="236">
        <f t="shared" si="711"/>
        <v>0</v>
      </c>
      <c r="V886" s="236">
        <f t="shared" si="712"/>
        <v>0</v>
      </c>
      <c r="W886" s="236">
        <f t="shared" si="713"/>
        <v>0</v>
      </c>
      <c r="X886" s="208"/>
      <c r="Y886" s="208"/>
      <c r="Z886" s="208"/>
      <c r="AA886" s="208"/>
      <c r="AB886" s="227"/>
      <c r="AC886" s="131"/>
      <c r="AD886" s="131"/>
      <c r="AE886" s="131"/>
      <c r="AF886" s="131"/>
      <c r="AG886" s="131"/>
      <c r="AH886" s="127"/>
      <c r="AI886" s="713"/>
      <c r="AJ886" s="131"/>
      <c r="AK886" s="131"/>
    </row>
    <row r="887" spans="1:39" x14ac:dyDescent="0.25">
      <c r="A887" s="110"/>
      <c r="B887" s="89"/>
      <c r="C887" s="37"/>
      <c r="D887" s="198"/>
      <c r="E887" s="198"/>
      <c r="F887" s="198"/>
      <c r="G887" s="236">
        <f t="shared" si="708"/>
        <v>0</v>
      </c>
      <c r="H887" s="199"/>
      <c r="I887" s="198"/>
      <c r="J887" s="198"/>
      <c r="K887" s="236">
        <f t="shared" si="714"/>
        <v>0</v>
      </c>
      <c r="L887" s="198"/>
      <c r="M887" s="198"/>
      <c r="N887" s="198"/>
      <c r="O887" s="236">
        <f t="shared" si="709"/>
        <v>0</v>
      </c>
      <c r="P887" s="198"/>
      <c r="Q887" s="198"/>
      <c r="R887" s="198"/>
      <c r="S887" s="236">
        <f t="shared" si="715"/>
        <v>0</v>
      </c>
      <c r="T887" s="236">
        <f t="shared" si="710"/>
        <v>0</v>
      </c>
      <c r="U887" s="236">
        <f t="shared" si="711"/>
        <v>0</v>
      </c>
      <c r="V887" s="236">
        <f t="shared" si="712"/>
        <v>0</v>
      </c>
      <c r="W887" s="236">
        <f t="shared" si="713"/>
        <v>0</v>
      </c>
      <c r="X887" s="198"/>
      <c r="Y887" s="198"/>
      <c r="Z887" s="198"/>
      <c r="AA887" s="198"/>
      <c r="AB887" s="216"/>
      <c r="AC887" s="132"/>
      <c r="AD887" s="132"/>
      <c r="AE887" s="132"/>
      <c r="AF887" s="132"/>
      <c r="AG887" s="132"/>
      <c r="AH887" s="127"/>
      <c r="AI887" s="714"/>
      <c r="AJ887" s="132"/>
      <c r="AK887" s="132"/>
    </row>
    <row r="888" spans="1:39" x14ac:dyDescent="0.25">
      <c r="A888" s="110">
        <v>17</v>
      </c>
      <c r="B888" s="89" t="s">
        <v>31</v>
      </c>
      <c r="C888" s="37"/>
      <c r="D888" s="208"/>
      <c r="E888" s="208"/>
      <c r="F888" s="208"/>
      <c r="G888" s="236">
        <f t="shared" si="708"/>
        <v>0</v>
      </c>
      <c r="H888" s="149"/>
      <c r="I888" s="208"/>
      <c r="J888" s="208"/>
      <c r="K888" s="236">
        <f t="shared" si="714"/>
        <v>0</v>
      </c>
      <c r="L888" s="208"/>
      <c r="M888" s="208"/>
      <c r="N888" s="208"/>
      <c r="O888" s="236">
        <f t="shared" si="709"/>
        <v>0</v>
      </c>
      <c r="P888" s="208"/>
      <c r="Q888" s="208"/>
      <c r="R888" s="208"/>
      <c r="S888" s="236">
        <f t="shared" si="715"/>
        <v>0</v>
      </c>
      <c r="T888" s="236">
        <f t="shared" si="710"/>
        <v>0</v>
      </c>
      <c r="U888" s="236">
        <f t="shared" si="711"/>
        <v>0</v>
      </c>
      <c r="V888" s="236">
        <f t="shared" si="712"/>
        <v>0</v>
      </c>
      <c r="W888" s="236">
        <f t="shared" si="713"/>
        <v>0</v>
      </c>
      <c r="X888" s="208"/>
      <c r="Y888" s="208"/>
      <c r="Z888" s="208"/>
      <c r="AA888" s="208"/>
      <c r="AB888" s="227"/>
      <c r="AC888" s="131"/>
      <c r="AD888" s="131"/>
      <c r="AE888" s="131"/>
      <c r="AF888" s="131"/>
      <c r="AG888" s="131"/>
      <c r="AH888" s="127"/>
      <c r="AI888" s="713"/>
      <c r="AJ888" s="131"/>
      <c r="AK888" s="131"/>
    </row>
    <row r="889" spans="1:39" x14ac:dyDescent="0.25">
      <c r="A889" s="110"/>
      <c r="B889" s="89"/>
      <c r="C889" s="37"/>
      <c r="D889" s="200"/>
      <c r="E889" s="200"/>
      <c r="F889" s="186"/>
      <c r="G889" s="236">
        <f t="shared" si="708"/>
        <v>0</v>
      </c>
      <c r="H889" s="200"/>
      <c r="I889" s="200"/>
      <c r="J889" s="200"/>
      <c r="K889" s="236">
        <f t="shared" si="714"/>
        <v>0</v>
      </c>
      <c r="L889" s="200"/>
      <c r="M889" s="200"/>
      <c r="N889" s="200"/>
      <c r="O889" s="236">
        <f t="shared" si="709"/>
        <v>0</v>
      </c>
      <c r="P889" s="269"/>
      <c r="Q889" s="269"/>
      <c r="R889" s="269"/>
      <c r="S889" s="236">
        <f t="shared" si="715"/>
        <v>0</v>
      </c>
      <c r="T889" s="236">
        <f t="shared" si="710"/>
        <v>0</v>
      </c>
      <c r="U889" s="236">
        <f t="shared" si="711"/>
        <v>0</v>
      </c>
      <c r="V889" s="236">
        <f t="shared" si="712"/>
        <v>0</v>
      </c>
      <c r="W889" s="236">
        <f t="shared" si="713"/>
        <v>0</v>
      </c>
      <c r="X889" s="200"/>
      <c r="Y889" s="200"/>
      <c r="Z889" s="200"/>
      <c r="AA889" s="200"/>
      <c r="AB889" s="218"/>
      <c r="AC889" s="80"/>
      <c r="AD889" s="80"/>
      <c r="AE889" s="80"/>
      <c r="AF889" s="81"/>
      <c r="AG889" s="81"/>
      <c r="AH889" s="127"/>
      <c r="AI889" s="711"/>
      <c r="AJ889" s="80"/>
      <c r="AK889" s="80"/>
    </row>
    <row r="890" spans="1:39" x14ac:dyDescent="0.25">
      <c r="A890" s="110">
        <v>18</v>
      </c>
      <c r="B890" s="89" t="s">
        <v>51</v>
      </c>
      <c r="C890" s="37"/>
      <c r="D890" s="208"/>
      <c r="E890" s="208"/>
      <c r="F890" s="208"/>
      <c r="G890" s="236">
        <f t="shared" si="708"/>
        <v>0</v>
      </c>
      <c r="H890" s="149"/>
      <c r="I890" s="208"/>
      <c r="J890" s="208"/>
      <c r="K890" s="236">
        <f t="shared" si="714"/>
        <v>0</v>
      </c>
      <c r="L890" s="208"/>
      <c r="M890" s="208"/>
      <c r="N890" s="208"/>
      <c r="O890" s="236">
        <f t="shared" si="709"/>
        <v>0</v>
      </c>
      <c r="P890" s="208"/>
      <c r="Q890" s="208"/>
      <c r="R890" s="208"/>
      <c r="S890" s="236">
        <f t="shared" si="715"/>
        <v>0</v>
      </c>
      <c r="T890" s="236">
        <f t="shared" si="710"/>
        <v>0</v>
      </c>
      <c r="U890" s="236">
        <f t="shared" si="711"/>
        <v>0</v>
      </c>
      <c r="V890" s="236">
        <f t="shared" si="712"/>
        <v>0</v>
      </c>
      <c r="W890" s="236">
        <f t="shared" si="713"/>
        <v>0</v>
      </c>
      <c r="X890" s="208"/>
      <c r="Y890" s="208"/>
      <c r="Z890" s="208"/>
      <c r="AA890" s="208"/>
      <c r="AB890" s="227"/>
      <c r="AC890" s="131"/>
      <c r="AD890" s="131"/>
      <c r="AE890" s="131"/>
      <c r="AF890" s="131"/>
      <c r="AG890" s="131"/>
      <c r="AH890" s="127"/>
      <c r="AI890" s="713"/>
      <c r="AJ890" s="131"/>
      <c r="AK890" s="131"/>
    </row>
    <row r="891" spans="1:39" x14ac:dyDescent="0.25">
      <c r="A891" s="110"/>
      <c r="B891" s="89"/>
      <c r="C891" s="37"/>
      <c r="D891" s="198"/>
      <c r="E891" s="198"/>
      <c r="F891" s="198"/>
      <c r="G891" s="236">
        <f t="shared" si="708"/>
        <v>0</v>
      </c>
      <c r="H891" s="199"/>
      <c r="I891" s="198"/>
      <c r="J891" s="198"/>
      <c r="K891" s="236">
        <f t="shared" si="714"/>
        <v>0</v>
      </c>
      <c r="L891" s="198"/>
      <c r="M891" s="198"/>
      <c r="N891" s="198"/>
      <c r="O891" s="236">
        <f t="shared" si="709"/>
        <v>0</v>
      </c>
      <c r="P891" s="198"/>
      <c r="Q891" s="198"/>
      <c r="R891" s="198"/>
      <c r="S891" s="236">
        <f t="shared" si="715"/>
        <v>0</v>
      </c>
      <c r="T891" s="236">
        <f t="shared" si="710"/>
        <v>0</v>
      </c>
      <c r="U891" s="236">
        <f t="shared" si="711"/>
        <v>0</v>
      </c>
      <c r="V891" s="236">
        <f t="shared" si="712"/>
        <v>0</v>
      </c>
      <c r="W891" s="236">
        <f t="shared" si="713"/>
        <v>0</v>
      </c>
      <c r="X891" s="198"/>
      <c r="Y891" s="198"/>
      <c r="Z891" s="198"/>
      <c r="AA891" s="198"/>
      <c r="AB891" s="216"/>
      <c r="AC891" s="132"/>
      <c r="AD891" s="132"/>
      <c r="AE891" s="132"/>
      <c r="AF891" s="132"/>
      <c r="AG891" s="132"/>
      <c r="AH891" s="127"/>
      <c r="AI891" s="714"/>
      <c r="AJ891" s="132"/>
      <c r="AK891" s="132"/>
    </row>
    <row r="892" spans="1:39" x14ac:dyDescent="0.25">
      <c r="A892" s="110">
        <v>19</v>
      </c>
      <c r="B892" s="89" t="s">
        <v>52</v>
      </c>
      <c r="C892" s="37"/>
      <c r="D892" s="208"/>
      <c r="E892" s="208"/>
      <c r="F892" s="208"/>
      <c r="G892" s="236">
        <f t="shared" si="708"/>
        <v>0</v>
      </c>
      <c r="H892" s="149"/>
      <c r="I892" s="208"/>
      <c r="J892" s="208"/>
      <c r="K892" s="236">
        <f t="shared" si="714"/>
        <v>0</v>
      </c>
      <c r="L892" s="208"/>
      <c r="M892" s="208"/>
      <c r="N892" s="208"/>
      <c r="O892" s="236">
        <f t="shared" si="709"/>
        <v>0</v>
      </c>
      <c r="P892" s="208"/>
      <c r="Q892" s="208"/>
      <c r="R892" s="208"/>
      <c r="S892" s="236">
        <f t="shared" si="715"/>
        <v>0</v>
      </c>
      <c r="T892" s="236">
        <f t="shared" si="710"/>
        <v>0</v>
      </c>
      <c r="U892" s="236">
        <f t="shared" si="711"/>
        <v>0</v>
      </c>
      <c r="V892" s="236">
        <f t="shared" si="712"/>
        <v>0</v>
      </c>
      <c r="W892" s="236">
        <f t="shared" si="713"/>
        <v>0</v>
      </c>
      <c r="X892" s="208"/>
      <c r="Y892" s="208"/>
      <c r="Z892" s="208"/>
      <c r="AA892" s="208"/>
      <c r="AB892" s="227"/>
      <c r="AC892" s="131"/>
      <c r="AD892" s="131"/>
      <c r="AE892" s="131"/>
      <c r="AF892" s="131"/>
      <c r="AG892" s="131"/>
      <c r="AH892" s="127"/>
      <c r="AI892" s="713"/>
      <c r="AJ892" s="131"/>
      <c r="AK892" s="131"/>
    </row>
    <row r="893" spans="1:39" x14ac:dyDescent="0.25">
      <c r="A893" s="110"/>
      <c r="B893" s="32"/>
      <c r="C893" s="37"/>
      <c r="D893" s="200"/>
      <c r="E893" s="200"/>
      <c r="F893" s="186"/>
      <c r="G893" s="236">
        <f t="shared" si="708"/>
        <v>0</v>
      </c>
      <c r="H893" s="200"/>
      <c r="I893" s="200"/>
      <c r="J893" s="200"/>
      <c r="K893" s="236">
        <f t="shared" si="714"/>
        <v>0</v>
      </c>
      <c r="L893" s="200"/>
      <c r="M893" s="200"/>
      <c r="N893" s="200"/>
      <c r="O893" s="236">
        <f t="shared" si="709"/>
        <v>0</v>
      </c>
      <c r="P893" s="269"/>
      <c r="Q893" s="269"/>
      <c r="R893" s="269"/>
      <c r="S893" s="236">
        <f t="shared" si="715"/>
        <v>0</v>
      </c>
      <c r="T893" s="236">
        <f t="shared" si="710"/>
        <v>0</v>
      </c>
      <c r="U893" s="236">
        <f t="shared" si="711"/>
        <v>0</v>
      </c>
      <c r="V893" s="236">
        <f t="shared" si="712"/>
        <v>0</v>
      </c>
      <c r="W893" s="236">
        <f t="shared" si="713"/>
        <v>0</v>
      </c>
      <c r="X893" s="200"/>
      <c r="Y893" s="200"/>
      <c r="Z893" s="200"/>
      <c r="AA893" s="200"/>
      <c r="AB893" s="218"/>
      <c r="AC893" s="80"/>
      <c r="AD893" s="80"/>
      <c r="AE893" s="80"/>
      <c r="AF893" s="81"/>
      <c r="AG893" s="81"/>
      <c r="AH893" s="127"/>
      <c r="AI893" s="711"/>
      <c r="AJ893" s="80"/>
      <c r="AK893" s="80"/>
    </row>
    <row r="894" spans="1:39" s="661" customFormat="1" ht="31.5" x14ac:dyDescent="0.25">
      <c r="A894" s="857" t="s">
        <v>54</v>
      </c>
      <c r="B894" s="251" t="s">
        <v>55</v>
      </c>
      <c r="C894" s="251"/>
      <c r="D894" s="517">
        <f>D895+D934</f>
        <v>0</v>
      </c>
      <c r="E894" s="517">
        <f>E895+E934</f>
        <v>0</v>
      </c>
      <c r="F894" s="517">
        <f>F895+F934</f>
        <v>0</v>
      </c>
      <c r="G894" s="517">
        <f t="shared" si="708"/>
        <v>0</v>
      </c>
      <c r="H894" s="517">
        <f t="shared" ref="H894:H895" si="717">SUM(E894:G894)</f>
        <v>0</v>
      </c>
      <c r="I894" s="517">
        <f t="shared" ref="I894:I895" si="718">SUM(F894:H894)</f>
        <v>0</v>
      </c>
      <c r="J894" s="517">
        <f t="shared" ref="J894:J895" si="719">SUM(G894:I894)</f>
        <v>0</v>
      </c>
      <c r="K894" s="517">
        <f t="shared" ref="K894:K895" si="720">SUM(H894:J894)</f>
        <v>0</v>
      </c>
      <c r="L894" s="517">
        <f t="shared" ref="L894:L895" si="721">SUM(I894:K894)</f>
        <v>0</v>
      </c>
      <c r="M894" s="517">
        <f t="shared" ref="M894:M895" si="722">SUM(J894:L894)</f>
        <v>0</v>
      </c>
      <c r="N894" s="517">
        <f t="shared" ref="N894:N895" si="723">SUM(K894:M894)</f>
        <v>0</v>
      </c>
      <c r="O894" s="517">
        <f t="shared" ref="O894:O895" si="724">SUM(L894:N894)</f>
        <v>0</v>
      </c>
      <c r="P894" s="517">
        <f t="shared" ref="P894:P895" si="725">SUM(M894:O894)</f>
        <v>0</v>
      </c>
      <c r="Q894" s="517">
        <f t="shared" ref="Q894:Q895" si="726">SUM(N894:P894)</f>
        <v>0</v>
      </c>
      <c r="R894" s="517">
        <f t="shared" ref="R894:R895" si="727">SUM(O894:Q894)</f>
        <v>0</v>
      </c>
      <c r="S894" s="517">
        <f t="shared" ref="S894:S895" si="728">SUM(P894:R894)</f>
        <v>0</v>
      </c>
      <c r="T894" s="517">
        <f t="shared" ref="T894:T895" si="729">SUM(Q894:S894)</f>
        <v>0</v>
      </c>
      <c r="U894" s="517">
        <f t="shared" ref="U894:U895" si="730">SUM(R894:T894)</f>
        <v>0</v>
      </c>
      <c r="V894" s="517">
        <f t="shared" ref="V894:V895" si="731">SUM(S894:U894)</f>
        <v>0</v>
      </c>
      <c r="W894" s="517">
        <f t="shared" ref="W894:W895" si="732">SUM(T894:V894)</f>
        <v>0</v>
      </c>
      <c r="X894" s="517">
        <f>X895+X934</f>
        <v>0</v>
      </c>
      <c r="Y894" s="517">
        <f>Y895+Y934</f>
        <v>0</v>
      </c>
      <c r="Z894" s="517">
        <f>Z895+Z934</f>
        <v>0</v>
      </c>
      <c r="AA894" s="517">
        <f>AA895+AA934</f>
        <v>0</v>
      </c>
      <c r="AB894" s="869">
        <f>AB895+AB934</f>
        <v>0</v>
      </c>
      <c r="AC894" s="861"/>
      <c r="AD894" s="861"/>
      <c r="AE894" s="861"/>
      <c r="AF894" s="861"/>
      <c r="AG894" s="861"/>
      <c r="AH894" s="862"/>
      <c r="AI894" s="863"/>
      <c r="AJ894" s="861"/>
      <c r="AK894" s="861"/>
      <c r="AL894" s="864"/>
      <c r="AM894" s="864"/>
    </row>
    <row r="895" spans="1:39" x14ac:dyDescent="0.25">
      <c r="A895" s="115" t="s">
        <v>56</v>
      </c>
      <c r="B895" s="83" t="s">
        <v>39</v>
      </c>
      <c r="C895" s="84"/>
      <c r="D895" s="233">
        <f>D896+D898+D900+D902+D904+D906+D908+D910+D912+D914+D916+D918+D920+D922+D924+D926+D928+D930+D932</f>
        <v>0</v>
      </c>
      <c r="E895" s="233">
        <f>E896+E898+E900+E902+E904+E906+E908+E910+E912+E914+E916+E918+E920+E922+E924+E926+E928+E930+E932</f>
        <v>0</v>
      </c>
      <c r="F895" s="233">
        <f>F896+F898+F900+F902+F904+F906+F908+F910+F912+F914+F916+F918+F920+F922+F924+F926+F928+F930+F932</f>
        <v>0</v>
      </c>
      <c r="G895" s="233">
        <f t="shared" si="708"/>
        <v>0</v>
      </c>
      <c r="H895" s="233">
        <f t="shared" si="717"/>
        <v>0</v>
      </c>
      <c r="I895" s="233">
        <f t="shared" si="718"/>
        <v>0</v>
      </c>
      <c r="J895" s="233">
        <f t="shared" si="719"/>
        <v>0</v>
      </c>
      <c r="K895" s="233">
        <f t="shared" si="720"/>
        <v>0</v>
      </c>
      <c r="L895" s="233">
        <f t="shared" si="721"/>
        <v>0</v>
      </c>
      <c r="M895" s="233">
        <f t="shared" si="722"/>
        <v>0</v>
      </c>
      <c r="N895" s="233">
        <f t="shared" si="723"/>
        <v>0</v>
      </c>
      <c r="O895" s="233">
        <f t="shared" si="724"/>
        <v>0</v>
      </c>
      <c r="P895" s="233">
        <f t="shared" si="725"/>
        <v>0</v>
      </c>
      <c r="Q895" s="233">
        <f t="shared" si="726"/>
        <v>0</v>
      </c>
      <c r="R895" s="233">
        <f t="shared" si="727"/>
        <v>0</v>
      </c>
      <c r="S895" s="233">
        <f t="shared" si="728"/>
        <v>0</v>
      </c>
      <c r="T895" s="233">
        <f t="shared" si="729"/>
        <v>0</v>
      </c>
      <c r="U895" s="233">
        <f t="shared" si="730"/>
        <v>0</v>
      </c>
      <c r="V895" s="233">
        <f t="shared" si="731"/>
        <v>0</v>
      </c>
      <c r="W895" s="233">
        <f t="shared" si="732"/>
        <v>0</v>
      </c>
      <c r="X895" s="233">
        <f>X896+X898+X900+X902+X904+X906+X908+X910+X912+X914+X916+X918+X920+X922+X924+X926+X928+X930+X932</f>
        <v>0</v>
      </c>
      <c r="Y895" s="233">
        <f>Y896+Y898+Y900+Y902+Y904+Y906+Y908+Y910+Y912+Y914+Y916+Y918+Y920+Y922+Y924+Y926+Y928+Y930+Y932</f>
        <v>0</v>
      </c>
      <c r="Z895" s="233">
        <f>Z896+Z898+Z900+Z902+Z904+Z906+Z908+Z910+Z912+Z914+Z916+Z918+Z920+Z922+Z924+Z926+Z928+Z930+Z932</f>
        <v>0</v>
      </c>
      <c r="AA895" s="233">
        <f>AA896+AA898+AA900+AA902+AA904+AA906+AA908+AA910+AA912+AA914+AA916+AA918+AA920+AA922+AA924+AA926+AA928+AA930+AA932</f>
        <v>0</v>
      </c>
      <c r="AB895" s="235">
        <f>AB896+AB898+AB900+AB902+AB904+AB906+AB908+AB910+AB912+AB914+AB916+AB918+AB920+AB922+AB924+AB926+AB928+AB930+AB932</f>
        <v>0</v>
      </c>
      <c r="AC895" s="130"/>
      <c r="AD895" s="130"/>
      <c r="AE895" s="130"/>
      <c r="AF895" s="130"/>
      <c r="AG895" s="130"/>
      <c r="AH895" s="127"/>
      <c r="AI895" s="712"/>
      <c r="AJ895" s="130"/>
      <c r="AK895" s="130"/>
    </row>
    <row r="896" spans="1:39" x14ac:dyDescent="0.25">
      <c r="A896" s="110">
        <v>1</v>
      </c>
      <c r="B896" s="89" t="s">
        <v>20</v>
      </c>
      <c r="C896" s="37"/>
      <c r="D896" s="186">
        <v>0</v>
      </c>
      <c r="E896" s="186">
        <v>0</v>
      </c>
      <c r="F896" s="186">
        <v>0</v>
      </c>
      <c r="G896" s="236">
        <f t="shared" si="708"/>
        <v>0</v>
      </c>
      <c r="H896" s="200">
        <v>0</v>
      </c>
      <c r="I896" s="186">
        <v>0</v>
      </c>
      <c r="J896" s="186">
        <v>0</v>
      </c>
      <c r="K896" s="236">
        <f t="shared" si="714"/>
        <v>0</v>
      </c>
      <c r="L896" s="186">
        <v>0</v>
      </c>
      <c r="M896" s="186">
        <v>0</v>
      </c>
      <c r="N896" s="186">
        <v>0</v>
      </c>
      <c r="O896" s="236">
        <f t="shared" si="709"/>
        <v>0</v>
      </c>
      <c r="P896" s="186">
        <v>0</v>
      </c>
      <c r="Q896" s="186">
        <v>0</v>
      </c>
      <c r="R896" s="186">
        <v>0</v>
      </c>
      <c r="S896" s="236">
        <f t="shared" si="715"/>
        <v>0</v>
      </c>
      <c r="T896" s="236">
        <f t="shared" si="710"/>
        <v>0</v>
      </c>
      <c r="U896" s="236">
        <f t="shared" si="711"/>
        <v>0</v>
      </c>
      <c r="V896" s="236">
        <f t="shared" si="712"/>
        <v>0</v>
      </c>
      <c r="W896" s="236">
        <f t="shared" si="713"/>
        <v>0</v>
      </c>
      <c r="X896" s="186">
        <v>0</v>
      </c>
      <c r="Y896" s="186">
        <v>0</v>
      </c>
      <c r="Z896" s="186">
        <v>0</v>
      </c>
      <c r="AA896" s="186">
        <v>0</v>
      </c>
      <c r="AB896" s="217">
        <v>0</v>
      </c>
      <c r="AC896" s="81"/>
      <c r="AD896" s="81"/>
      <c r="AE896" s="81"/>
      <c r="AF896" s="81"/>
      <c r="AG896" s="81"/>
      <c r="AH896" s="127"/>
      <c r="AI896" s="711"/>
      <c r="AJ896" s="81"/>
      <c r="AK896" s="81"/>
    </row>
    <row r="897" spans="1:37" x14ac:dyDescent="0.25">
      <c r="A897" s="110"/>
      <c r="B897" s="89"/>
      <c r="C897" s="37"/>
      <c r="D897" s="186"/>
      <c r="E897" s="186"/>
      <c r="F897" s="186"/>
      <c r="G897" s="236">
        <f t="shared" si="708"/>
        <v>0</v>
      </c>
      <c r="H897" s="200"/>
      <c r="I897" s="186"/>
      <c r="J897" s="186"/>
      <c r="K897" s="236">
        <f t="shared" si="714"/>
        <v>0</v>
      </c>
      <c r="L897" s="186"/>
      <c r="M897" s="186"/>
      <c r="N897" s="186"/>
      <c r="O897" s="236">
        <f t="shared" si="709"/>
        <v>0</v>
      </c>
      <c r="P897" s="186"/>
      <c r="Q897" s="186"/>
      <c r="R897" s="186"/>
      <c r="S897" s="236">
        <f t="shared" si="715"/>
        <v>0</v>
      </c>
      <c r="T897" s="236">
        <f t="shared" si="710"/>
        <v>0</v>
      </c>
      <c r="U897" s="236">
        <f t="shared" si="711"/>
        <v>0</v>
      </c>
      <c r="V897" s="236">
        <f t="shared" si="712"/>
        <v>0</v>
      </c>
      <c r="W897" s="236">
        <f t="shared" si="713"/>
        <v>0</v>
      </c>
      <c r="X897" s="186"/>
      <c r="Y897" s="186"/>
      <c r="Z897" s="186"/>
      <c r="AA897" s="186"/>
      <c r="AB897" s="217"/>
      <c r="AC897" s="81"/>
      <c r="AD897" s="81"/>
      <c r="AE897" s="81"/>
      <c r="AF897" s="81"/>
      <c r="AG897" s="81"/>
      <c r="AH897" s="127"/>
      <c r="AI897" s="711"/>
      <c r="AJ897" s="81"/>
      <c r="AK897" s="81"/>
    </row>
    <row r="898" spans="1:37" x14ac:dyDescent="0.25">
      <c r="A898" s="110">
        <v>2</v>
      </c>
      <c r="B898" s="89" t="s">
        <v>21</v>
      </c>
      <c r="C898" s="37"/>
      <c r="D898" s="186">
        <v>0</v>
      </c>
      <c r="E898" s="186">
        <v>0</v>
      </c>
      <c r="F898" s="186">
        <v>0</v>
      </c>
      <c r="G898" s="236">
        <f t="shared" si="708"/>
        <v>0</v>
      </c>
      <c r="H898" s="200">
        <v>0</v>
      </c>
      <c r="I898" s="186">
        <v>0</v>
      </c>
      <c r="J898" s="186">
        <v>0</v>
      </c>
      <c r="K898" s="236">
        <f t="shared" si="714"/>
        <v>0</v>
      </c>
      <c r="L898" s="186">
        <v>0</v>
      </c>
      <c r="M898" s="186">
        <v>0</v>
      </c>
      <c r="N898" s="186">
        <v>0</v>
      </c>
      <c r="O898" s="236">
        <f t="shared" si="709"/>
        <v>0</v>
      </c>
      <c r="P898" s="186">
        <v>0</v>
      </c>
      <c r="Q898" s="186">
        <v>0</v>
      </c>
      <c r="R898" s="186">
        <v>0</v>
      </c>
      <c r="S898" s="236">
        <f t="shared" si="715"/>
        <v>0</v>
      </c>
      <c r="T898" s="236">
        <f t="shared" si="710"/>
        <v>0</v>
      </c>
      <c r="U898" s="236">
        <f t="shared" si="711"/>
        <v>0</v>
      </c>
      <c r="V898" s="236">
        <f t="shared" si="712"/>
        <v>0</v>
      </c>
      <c r="W898" s="236">
        <f t="shared" si="713"/>
        <v>0</v>
      </c>
      <c r="X898" s="186">
        <v>0</v>
      </c>
      <c r="Y898" s="186">
        <v>0</v>
      </c>
      <c r="Z898" s="186">
        <v>0</v>
      </c>
      <c r="AA898" s="186">
        <v>0</v>
      </c>
      <c r="AB898" s="217">
        <v>0</v>
      </c>
      <c r="AC898" s="81"/>
      <c r="AD898" s="81"/>
      <c r="AE898" s="81"/>
      <c r="AF898" s="81"/>
      <c r="AG898" s="81"/>
      <c r="AH898" s="127"/>
      <c r="AI898" s="711"/>
      <c r="AJ898" s="81"/>
      <c r="AK898" s="81"/>
    </row>
    <row r="899" spans="1:37" x14ac:dyDescent="0.25">
      <c r="A899" s="110"/>
      <c r="B899" s="89"/>
      <c r="C899" s="37"/>
      <c r="D899" s="186"/>
      <c r="E899" s="186"/>
      <c r="F899" s="186"/>
      <c r="G899" s="236">
        <f t="shared" si="708"/>
        <v>0</v>
      </c>
      <c r="H899" s="200"/>
      <c r="I899" s="186"/>
      <c r="J899" s="186"/>
      <c r="K899" s="236">
        <f t="shared" si="714"/>
        <v>0</v>
      </c>
      <c r="L899" s="186"/>
      <c r="M899" s="186"/>
      <c r="N899" s="186"/>
      <c r="O899" s="236">
        <f t="shared" si="709"/>
        <v>0</v>
      </c>
      <c r="P899" s="186"/>
      <c r="Q899" s="186"/>
      <c r="R899" s="186"/>
      <c r="S899" s="236">
        <f t="shared" si="715"/>
        <v>0</v>
      </c>
      <c r="T899" s="236">
        <f t="shared" si="710"/>
        <v>0</v>
      </c>
      <c r="U899" s="236">
        <f t="shared" si="711"/>
        <v>0</v>
      </c>
      <c r="V899" s="236">
        <f t="shared" si="712"/>
        <v>0</v>
      </c>
      <c r="W899" s="236">
        <f t="shared" si="713"/>
        <v>0</v>
      </c>
      <c r="X899" s="186"/>
      <c r="Y899" s="186"/>
      <c r="Z899" s="186"/>
      <c r="AA899" s="186"/>
      <c r="AB899" s="217"/>
      <c r="AC899" s="81"/>
      <c r="AD899" s="81"/>
      <c r="AE899" s="81"/>
      <c r="AF899" s="81"/>
      <c r="AG899" s="81"/>
      <c r="AH899" s="127"/>
      <c r="AI899" s="711"/>
      <c r="AJ899" s="81"/>
      <c r="AK899" s="81"/>
    </row>
    <row r="900" spans="1:37" x14ac:dyDescent="0.25">
      <c r="A900" s="110">
        <v>3</v>
      </c>
      <c r="B900" s="89" t="s">
        <v>22</v>
      </c>
      <c r="C900" s="37"/>
      <c r="D900" s="186">
        <v>0</v>
      </c>
      <c r="E900" s="186">
        <v>0</v>
      </c>
      <c r="F900" s="186">
        <v>0</v>
      </c>
      <c r="G900" s="236">
        <f t="shared" si="708"/>
        <v>0</v>
      </c>
      <c r="H900" s="200">
        <v>0</v>
      </c>
      <c r="I900" s="186">
        <v>0</v>
      </c>
      <c r="J900" s="186">
        <v>0</v>
      </c>
      <c r="K900" s="236">
        <f t="shared" si="714"/>
        <v>0</v>
      </c>
      <c r="L900" s="186">
        <v>0</v>
      </c>
      <c r="M900" s="186">
        <v>0</v>
      </c>
      <c r="N900" s="186">
        <v>0</v>
      </c>
      <c r="O900" s="236">
        <f t="shared" si="709"/>
        <v>0</v>
      </c>
      <c r="P900" s="186">
        <v>0</v>
      </c>
      <c r="Q900" s="186">
        <v>0</v>
      </c>
      <c r="R900" s="186">
        <v>0</v>
      </c>
      <c r="S900" s="236">
        <f t="shared" si="715"/>
        <v>0</v>
      </c>
      <c r="T900" s="236">
        <f t="shared" si="710"/>
        <v>0</v>
      </c>
      <c r="U900" s="236">
        <f t="shared" si="711"/>
        <v>0</v>
      </c>
      <c r="V900" s="236">
        <f t="shared" si="712"/>
        <v>0</v>
      </c>
      <c r="W900" s="236">
        <f t="shared" si="713"/>
        <v>0</v>
      </c>
      <c r="X900" s="186">
        <v>0</v>
      </c>
      <c r="Y900" s="186">
        <v>0</v>
      </c>
      <c r="Z900" s="186">
        <v>0</v>
      </c>
      <c r="AA900" s="186">
        <v>0</v>
      </c>
      <c r="AB900" s="217">
        <v>0</v>
      </c>
      <c r="AC900" s="81"/>
      <c r="AD900" s="81"/>
      <c r="AE900" s="81"/>
      <c r="AF900" s="81"/>
      <c r="AG900" s="81"/>
      <c r="AH900" s="127"/>
      <c r="AI900" s="711"/>
      <c r="AJ900" s="81"/>
      <c r="AK900" s="81"/>
    </row>
    <row r="901" spans="1:37" x14ac:dyDescent="0.25">
      <c r="A901" s="110"/>
      <c r="B901" s="89"/>
      <c r="C901" s="391"/>
      <c r="D901" s="148"/>
      <c r="E901" s="148"/>
      <c r="F901" s="148"/>
      <c r="G901" s="295">
        <f t="shared" si="708"/>
        <v>0</v>
      </c>
      <c r="H901" s="212"/>
      <c r="I901" s="148"/>
      <c r="J901" s="148"/>
      <c r="K901" s="295">
        <f t="shared" si="714"/>
        <v>0</v>
      </c>
      <c r="L901" s="148"/>
      <c r="M901" s="148"/>
      <c r="N901" s="148"/>
      <c r="O901" s="295">
        <f t="shared" si="709"/>
        <v>0</v>
      </c>
      <c r="P901" s="148"/>
      <c r="Q901" s="148"/>
      <c r="R901" s="148"/>
      <c r="S901" s="295">
        <f t="shared" si="715"/>
        <v>0</v>
      </c>
      <c r="T901" s="295">
        <f t="shared" si="710"/>
        <v>0</v>
      </c>
      <c r="U901" s="295">
        <f t="shared" si="711"/>
        <v>0</v>
      </c>
      <c r="V901" s="295">
        <f t="shared" si="712"/>
        <v>0</v>
      </c>
      <c r="W901" s="295">
        <f t="shared" si="713"/>
        <v>0</v>
      </c>
      <c r="X901" s="148"/>
      <c r="Y901" s="148"/>
      <c r="Z901" s="148"/>
      <c r="AA901" s="148"/>
      <c r="AB901" s="226"/>
      <c r="AC901" s="298"/>
      <c r="AD901" s="298"/>
      <c r="AE901" s="298"/>
      <c r="AF901" s="298"/>
      <c r="AG901" s="298"/>
      <c r="AH901" s="300"/>
      <c r="AI901" s="711"/>
      <c r="AJ901" s="298"/>
      <c r="AK901" s="298"/>
    </row>
    <row r="902" spans="1:37" x14ac:dyDescent="0.25">
      <c r="A902" s="110">
        <v>4</v>
      </c>
      <c r="B902" s="89" t="s">
        <v>23</v>
      </c>
      <c r="C902" s="391"/>
      <c r="D902" s="148">
        <v>0</v>
      </c>
      <c r="E902" s="148">
        <v>0</v>
      </c>
      <c r="F902" s="148">
        <v>0</v>
      </c>
      <c r="G902" s="295">
        <f t="shared" si="708"/>
        <v>0</v>
      </c>
      <c r="H902" s="212">
        <v>0</v>
      </c>
      <c r="I902" s="148">
        <v>0</v>
      </c>
      <c r="J902" s="148">
        <v>0</v>
      </c>
      <c r="K902" s="295">
        <f t="shared" si="714"/>
        <v>0</v>
      </c>
      <c r="L902" s="148">
        <v>0</v>
      </c>
      <c r="M902" s="148">
        <v>0</v>
      </c>
      <c r="N902" s="148">
        <v>0</v>
      </c>
      <c r="O902" s="295">
        <f t="shared" si="709"/>
        <v>0</v>
      </c>
      <c r="P902" s="148">
        <v>0</v>
      </c>
      <c r="Q902" s="148">
        <v>0</v>
      </c>
      <c r="R902" s="148">
        <v>0</v>
      </c>
      <c r="S902" s="295">
        <f t="shared" si="715"/>
        <v>0</v>
      </c>
      <c r="T902" s="295">
        <f t="shared" si="710"/>
        <v>0</v>
      </c>
      <c r="U902" s="295">
        <f t="shared" si="711"/>
        <v>0</v>
      </c>
      <c r="V902" s="295">
        <f t="shared" si="712"/>
        <v>0</v>
      </c>
      <c r="W902" s="295">
        <f t="shared" si="713"/>
        <v>0</v>
      </c>
      <c r="X902" s="148">
        <v>0</v>
      </c>
      <c r="Y902" s="148">
        <v>0</v>
      </c>
      <c r="Z902" s="148">
        <v>0</v>
      </c>
      <c r="AA902" s="148">
        <v>0</v>
      </c>
      <c r="AB902" s="226">
        <v>0</v>
      </c>
      <c r="AC902" s="298"/>
      <c r="AD902" s="298"/>
      <c r="AE902" s="298"/>
      <c r="AF902" s="298"/>
      <c r="AG902" s="298"/>
      <c r="AH902" s="300"/>
      <c r="AI902" s="711"/>
      <c r="AJ902" s="298"/>
      <c r="AK902" s="298"/>
    </row>
    <row r="903" spans="1:37" x14ac:dyDescent="0.25">
      <c r="A903" s="110"/>
      <c r="B903" s="32"/>
      <c r="C903" s="391"/>
      <c r="D903" s="212"/>
      <c r="E903" s="212"/>
      <c r="F903" s="148"/>
      <c r="G903" s="295">
        <f t="shared" si="708"/>
        <v>0</v>
      </c>
      <c r="H903" s="212"/>
      <c r="I903" s="212"/>
      <c r="J903" s="212"/>
      <c r="K903" s="295">
        <f t="shared" si="714"/>
        <v>0</v>
      </c>
      <c r="L903" s="212"/>
      <c r="M903" s="212"/>
      <c r="N903" s="212"/>
      <c r="O903" s="295">
        <f t="shared" si="709"/>
        <v>0</v>
      </c>
      <c r="P903" s="148"/>
      <c r="Q903" s="148"/>
      <c r="R903" s="148"/>
      <c r="S903" s="295">
        <f t="shared" si="715"/>
        <v>0</v>
      </c>
      <c r="T903" s="295">
        <f t="shared" si="710"/>
        <v>0</v>
      </c>
      <c r="U903" s="295">
        <f t="shared" si="711"/>
        <v>0</v>
      </c>
      <c r="V903" s="295">
        <f t="shared" si="712"/>
        <v>0</v>
      </c>
      <c r="W903" s="295">
        <f t="shared" si="713"/>
        <v>0</v>
      </c>
      <c r="X903" s="212"/>
      <c r="Y903" s="212"/>
      <c r="Z903" s="212"/>
      <c r="AA903" s="212"/>
      <c r="AB903" s="847"/>
      <c r="AC903" s="299"/>
      <c r="AD903" s="299"/>
      <c r="AE903" s="299"/>
      <c r="AF903" s="298"/>
      <c r="AG903" s="298"/>
      <c r="AH903" s="300"/>
      <c r="AI903" s="711"/>
      <c r="AJ903" s="299"/>
      <c r="AK903" s="299"/>
    </row>
    <row r="904" spans="1:37" x14ac:dyDescent="0.25">
      <c r="A904" s="110">
        <v>5</v>
      </c>
      <c r="B904" s="89" t="s">
        <v>46</v>
      </c>
      <c r="C904" s="391"/>
      <c r="D904" s="148">
        <f>SUM(D905:D905)</f>
        <v>0</v>
      </c>
      <c r="E904" s="148">
        <f>SUM(E905:E905)</f>
        <v>0</v>
      </c>
      <c r="F904" s="148">
        <f>SUM(F905:F905)</f>
        <v>0</v>
      </c>
      <c r="G904" s="148">
        <f t="shared" si="708"/>
        <v>0</v>
      </c>
      <c r="H904" s="148">
        <f t="shared" ref="H904" si="733">SUM(E904:G904)</f>
        <v>0</v>
      </c>
      <c r="I904" s="148">
        <f t="shared" ref="I904" si="734">SUM(F904:H904)</f>
        <v>0</v>
      </c>
      <c r="J904" s="148">
        <f t="shared" ref="J904" si="735">SUM(G904:I904)</f>
        <v>0</v>
      </c>
      <c r="K904" s="148">
        <f t="shared" ref="K904" si="736">SUM(H904:J904)</f>
        <v>0</v>
      </c>
      <c r="L904" s="148">
        <f t="shared" ref="L904" si="737">SUM(I904:K904)</f>
        <v>0</v>
      </c>
      <c r="M904" s="148">
        <f t="shared" ref="M904" si="738">SUM(J904:L904)</f>
        <v>0</v>
      </c>
      <c r="N904" s="148">
        <f t="shared" ref="N904" si="739">SUM(K904:M904)</f>
        <v>0</v>
      </c>
      <c r="O904" s="148">
        <f t="shared" ref="O904" si="740">SUM(L904:N904)</f>
        <v>0</v>
      </c>
      <c r="P904" s="148">
        <f t="shared" ref="P904" si="741">SUM(M904:O904)</f>
        <v>0</v>
      </c>
      <c r="Q904" s="148">
        <f t="shared" ref="Q904" si="742">SUM(N904:P904)</f>
        <v>0</v>
      </c>
      <c r="R904" s="148">
        <f t="shared" ref="R904" si="743">SUM(O904:Q904)</f>
        <v>0</v>
      </c>
      <c r="S904" s="148">
        <f t="shared" ref="S904" si="744">SUM(P904:R904)</f>
        <v>0</v>
      </c>
      <c r="T904" s="148">
        <f t="shared" ref="T904" si="745">SUM(Q904:S904)</f>
        <v>0</v>
      </c>
      <c r="U904" s="148">
        <f t="shared" ref="U904" si="746">SUM(R904:T904)</f>
        <v>0</v>
      </c>
      <c r="V904" s="148">
        <f t="shared" ref="V904" si="747">SUM(S904:U904)</f>
        <v>0</v>
      </c>
      <c r="W904" s="148">
        <f t="shared" ref="W904" si="748">SUM(T904:V904)</f>
        <v>0</v>
      </c>
      <c r="X904" s="148">
        <f t="shared" ref="X904" si="749">SUM(U904:W904)</f>
        <v>0</v>
      </c>
      <c r="Y904" s="148">
        <f t="shared" ref="Y904" si="750">SUM(V904:X904)</f>
        <v>0</v>
      </c>
      <c r="Z904" s="148">
        <f>SUM(Z905:Z905)</f>
        <v>0</v>
      </c>
      <c r="AA904" s="148">
        <f>SUM(AA905:AA905)</f>
        <v>0</v>
      </c>
      <c r="AB904" s="226">
        <f>SUM(AB905:AB905)</f>
        <v>0</v>
      </c>
      <c r="AC904" s="850"/>
      <c r="AD904" s="850"/>
      <c r="AE904" s="850"/>
      <c r="AF904" s="850"/>
      <c r="AG904" s="850"/>
      <c r="AH904" s="300"/>
      <c r="AI904" s="711"/>
      <c r="AJ904" s="850"/>
      <c r="AK904" s="850"/>
    </row>
    <row r="905" spans="1:37" x14ac:dyDescent="0.25">
      <c r="A905" s="110"/>
      <c r="B905" s="32"/>
      <c r="C905" s="391"/>
      <c r="D905" s="296"/>
      <c r="E905" s="296"/>
      <c r="F905" s="295"/>
      <c r="G905" s="295">
        <f t="shared" si="708"/>
        <v>0</v>
      </c>
      <c r="H905" s="296"/>
      <c r="I905" s="296"/>
      <c r="J905" s="296"/>
      <c r="K905" s="295">
        <f t="shared" si="714"/>
        <v>0</v>
      </c>
      <c r="L905" s="296"/>
      <c r="M905" s="296"/>
      <c r="N905" s="296"/>
      <c r="O905" s="295">
        <f t="shared" si="709"/>
        <v>0</v>
      </c>
      <c r="P905" s="295"/>
      <c r="Q905" s="295"/>
      <c r="R905" s="295"/>
      <c r="S905" s="295">
        <f t="shared" si="715"/>
        <v>0</v>
      </c>
      <c r="T905" s="295">
        <f t="shared" si="710"/>
        <v>0</v>
      </c>
      <c r="U905" s="295">
        <f t="shared" si="711"/>
        <v>0</v>
      </c>
      <c r="V905" s="295">
        <f t="shared" si="712"/>
        <v>0</v>
      </c>
      <c r="W905" s="295">
        <f t="shared" si="713"/>
        <v>0</v>
      </c>
      <c r="X905" s="296"/>
      <c r="Y905" s="296"/>
      <c r="Z905" s="296"/>
      <c r="AA905" s="296"/>
      <c r="AB905" s="851"/>
      <c r="AC905" s="299"/>
      <c r="AD905" s="299"/>
      <c r="AE905" s="299"/>
      <c r="AF905" s="298"/>
      <c r="AG905" s="298"/>
      <c r="AH905" s="300"/>
      <c r="AI905" s="711"/>
      <c r="AJ905" s="299"/>
      <c r="AK905" s="299"/>
    </row>
    <row r="906" spans="1:37" x14ac:dyDescent="0.25">
      <c r="A906" s="110">
        <v>6</v>
      </c>
      <c r="B906" s="89" t="s">
        <v>47</v>
      </c>
      <c r="C906" s="391"/>
      <c r="D906" s="148">
        <v>0</v>
      </c>
      <c r="E906" s="148">
        <v>0</v>
      </c>
      <c r="F906" s="148">
        <v>0</v>
      </c>
      <c r="G906" s="295">
        <f t="shared" si="708"/>
        <v>0</v>
      </c>
      <c r="H906" s="212">
        <v>0</v>
      </c>
      <c r="I906" s="148">
        <v>0</v>
      </c>
      <c r="J906" s="148">
        <v>0</v>
      </c>
      <c r="K906" s="295">
        <f t="shared" si="714"/>
        <v>0</v>
      </c>
      <c r="L906" s="148">
        <v>0</v>
      </c>
      <c r="M906" s="148">
        <v>0</v>
      </c>
      <c r="N906" s="148">
        <v>0</v>
      </c>
      <c r="O906" s="295">
        <f t="shared" si="709"/>
        <v>0</v>
      </c>
      <c r="P906" s="148">
        <v>0</v>
      </c>
      <c r="Q906" s="148">
        <v>0</v>
      </c>
      <c r="R906" s="148">
        <v>0</v>
      </c>
      <c r="S906" s="295">
        <f t="shared" si="715"/>
        <v>0</v>
      </c>
      <c r="T906" s="295">
        <f t="shared" si="710"/>
        <v>0</v>
      </c>
      <c r="U906" s="295">
        <f t="shared" si="711"/>
        <v>0</v>
      </c>
      <c r="V906" s="295">
        <f t="shared" si="712"/>
        <v>0</v>
      </c>
      <c r="W906" s="295">
        <f t="shared" si="713"/>
        <v>0</v>
      </c>
      <c r="X906" s="148">
        <v>0</v>
      </c>
      <c r="Y906" s="148">
        <v>0</v>
      </c>
      <c r="Z906" s="148">
        <v>0</v>
      </c>
      <c r="AA906" s="148">
        <v>0</v>
      </c>
      <c r="AB906" s="226">
        <v>0</v>
      </c>
      <c r="AC906" s="298"/>
      <c r="AD906" s="298"/>
      <c r="AE906" s="298"/>
      <c r="AF906" s="298"/>
      <c r="AG906" s="298"/>
      <c r="AH906" s="300"/>
      <c r="AI906" s="711"/>
      <c r="AJ906" s="298"/>
      <c r="AK906" s="298"/>
    </row>
    <row r="907" spans="1:37" x14ac:dyDescent="0.25">
      <c r="A907" s="110"/>
      <c r="B907" s="32"/>
      <c r="C907" s="391"/>
      <c r="D907" s="148"/>
      <c r="E907" s="148"/>
      <c r="F907" s="148"/>
      <c r="G907" s="295">
        <f t="shared" si="708"/>
        <v>0</v>
      </c>
      <c r="H907" s="212"/>
      <c r="I907" s="148"/>
      <c r="J907" s="148"/>
      <c r="K907" s="295">
        <f t="shared" si="714"/>
        <v>0</v>
      </c>
      <c r="L907" s="148"/>
      <c r="M907" s="148"/>
      <c r="N907" s="148"/>
      <c r="O907" s="295">
        <f t="shared" si="709"/>
        <v>0</v>
      </c>
      <c r="P907" s="148"/>
      <c r="Q907" s="148"/>
      <c r="R907" s="148"/>
      <c r="S907" s="295">
        <f t="shared" si="715"/>
        <v>0</v>
      </c>
      <c r="T907" s="295">
        <f t="shared" si="710"/>
        <v>0</v>
      </c>
      <c r="U907" s="295">
        <f t="shared" si="711"/>
        <v>0</v>
      </c>
      <c r="V907" s="295">
        <f t="shared" si="712"/>
        <v>0</v>
      </c>
      <c r="W907" s="295">
        <f t="shared" si="713"/>
        <v>0</v>
      </c>
      <c r="X907" s="148"/>
      <c r="Y907" s="148"/>
      <c r="Z907" s="148"/>
      <c r="AA907" s="148"/>
      <c r="AB907" s="226"/>
      <c r="AC907" s="298"/>
      <c r="AD907" s="298"/>
      <c r="AE907" s="298"/>
      <c r="AF907" s="298"/>
      <c r="AG907" s="298"/>
      <c r="AH907" s="300"/>
      <c r="AI907" s="711"/>
      <c r="AJ907" s="298"/>
      <c r="AK907" s="298"/>
    </row>
    <row r="908" spans="1:37" x14ac:dyDescent="0.25">
      <c r="A908" s="110">
        <v>7</v>
      </c>
      <c r="B908" s="89" t="s">
        <v>24</v>
      </c>
      <c r="C908" s="391"/>
      <c r="D908" s="148">
        <v>0</v>
      </c>
      <c r="E908" s="148">
        <v>0</v>
      </c>
      <c r="F908" s="148">
        <v>0</v>
      </c>
      <c r="G908" s="295">
        <f t="shared" si="708"/>
        <v>0</v>
      </c>
      <c r="H908" s="212">
        <v>0</v>
      </c>
      <c r="I908" s="148">
        <v>0</v>
      </c>
      <c r="J908" s="148">
        <v>0</v>
      </c>
      <c r="K908" s="295">
        <f t="shared" si="714"/>
        <v>0</v>
      </c>
      <c r="L908" s="148">
        <v>0</v>
      </c>
      <c r="M908" s="148">
        <v>0</v>
      </c>
      <c r="N908" s="148">
        <v>0</v>
      </c>
      <c r="O908" s="295">
        <f t="shared" si="709"/>
        <v>0</v>
      </c>
      <c r="P908" s="148">
        <v>0</v>
      </c>
      <c r="Q908" s="148">
        <v>0</v>
      </c>
      <c r="R908" s="148">
        <v>0</v>
      </c>
      <c r="S908" s="295">
        <f t="shared" si="715"/>
        <v>0</v>
      </c>
      <c r="T908" s="295">
        <f t="shared" si="710"/>
        <v>0</v>
      </c>
      <c r="U908" s="295">
        <f t="shared" si="711"/>
        <v>0</v>
      </c>
      <c r="V908" s="295">
        <f t="shared" si="712"/>
        <v>0</v>
      </c>
      <c r="W908" s="295">
        <f t="shared" si="713"/>
        <v>0</v>
      </c>
      <c r="X908" s="148">
        <v>0</v>
      </c>
      <c r="Y908" s="148">
        <v>0</v>
      </c>
      <c r="Z908" s="148">
        <v>0</v>
      </c>
      <c r="AA908" s="148">
        <v>0</v>
      </c>
      <c r="AB908" s="226">
        <v>0</v>
      </c>
      <c r="AC908" s="298"/>
      <c r="AD908" s="298"/>
      <c r="AE908" s="298"/>
      <c r="AF908" s="298"/>
      <c r="AG908" s="298"/>
      <c r="AH908" s="300"/>
      <c r="AI908" s="711"/>
      <c r="AJ908" s="298"/>
      <c r="AK908" s="298"/>
    </row>
    <row r="909" spans="1:37" x14ac:dyDescent="0.25">
      <c r="A909" s="110"/>
      <c r="B909" s="89"/>
      <c r="C909" s="391"/>
      <c r="D909" s="148"/>
      <c r="E909" s="148"/>
      <c r="F909" s="148"/>
      <c r="G909" s="295">
        <f t="shared" si="708"/>
        <v>0</v>
      </c>
      <c r="H909" s="212"/>
      <c r="I909" s="148"/>
      <c r="J909" s="148"/>
      <c r="K909" s="295">
        <f t="shared" si="714"/>
        <v>0</v>
      </c>
      <c r="L909" s="148"/>
      <c r="M909" s="148"/>
      <c r="N909" s="148"/>
      <c r="O909" s="295">
        <f t="shared" si="709"/>
        <v>0</v>
      </c>
      <c r="P909" s="148"/>
      <c r="Q909" s="148"/>
      <c r="R909" s="148"/>
      <c r="S909" s="295">
        <f t="shared" si="715"/>
        <v>0</v>
      </c>
      <c r="T909" s="295">
        <f t="shared" si="710"/>
        <v>0</v>
      </c>
      <c r="U909" s="295">
        <f t="shared" si="711"/>
        <v>0</v>
      </c>
      <c r="V909" s="295">
        <f t="shared" si="712"/>
        <v>0</v>
      </c>
      <c r="W909" s="295">
        <f t="shared" si="713"/>
        <v>0</v>
      </c>
      <c r="X909" s="148"/>
      <c r="Y909" s="148"/>
      <c r="Z909" s="148"/>
      <c r="AA909" s="148"/>
      <c r="AB909" s="226"/>
      <c r="AC909" s="298"/>
      <c r="AD909" s="298"/>
      <c r="AE909" s="298"/>
      <c r="AF909" s="298"/>
      <c r="AG909" s="298"/>
      <c r="AH909" s="300"/>
      <c r="AI909" s="711"/>
      <c r="AJ909" s="298"/>
      <c r="AK909" s="298"/>
    </row>
    <row r="910" spans="1:37" x14ac:dyDescent="0.25">
      <c r="A910" s="110">
        <v>8</v>
      </c>
      <c r="B910" s="89" t="s">
        <v>25</v>
      </c>
      <c r="C910" s="391"/>
      <c r="D910" s="148">
        <v>0</v>
      </c>
      <c r="E910" s="148">
        <v>0</v>
      </c>
      <c r="F910" s="148">
        <v>0</v>
      </c>
      <c r="G910" s="295">
        <f t="shared" si="708"/>
        <v>0</v>
      </c>
      <c r="H910" s="212">
        <v>0</v>
      </c>
      <c r="I910" s="148">
        <v>0</v>
      </c>
      <c r="J910" s="148">
        <v>0</v>
      </c>
      <c r="K910" s="295">
        <f t="shared" si="714"/>
        <v>0</v>
      </c>
      <c r="L910" s="148">
        <v>0</v>
      </c>
      <c r="M910" s="148">
        <v>0</v>
      </c>
      <c r="N910" s="148">
        <v>0</v>
      </c>
      <c r="O910" s="295">
        <f t="shared" si="709"/>
        <v>0</v>
      </c>
      <c r="P910" s="148">
        <v>0</v>
      </c>
      <c r="Q910" s="148">
        <v>0</v>
      </c>
      <c r="R910" s="148">
        <v>0</v>
      </c>
      <c r="S910" s="295">
        <f t="shared" si="715"/>
        <v>0</v>
      </c>
      <c r="T910" s="295">
        <f t="shared" si="710"/>
        <v>0</v>
      </c>
      <c r="U910" s="295">
        <f t="shared" si="711"/>
        <v>0</v>
      </c>
      <c r="V910" s="295">
        <f t="shared" si="712"/>
        <v>0</v>
      </c>
      <c r="W910" s="295">
        <f t="shared" si="713"/>
        <v>0</v>
      </c>
      <c r="X910" s="148">
        <v>0</v>
      </c>
      <c r="Y910" s="148">
        <v>0</v>
      </c>
      <c r="Z910" s="148">
        <v>0</v>
      </c>
      <c r="AA910" s="148">
        <v>0</v>
      </c>
      <c r="AB910" s="226">
        <v>0</v>
      </c>
      <c r="AC910" s="298"/>
      <c r="AD910" s="298"/>
      <c r="AE910" s="298"/>
      <c r="AF910" s="298"/>
      <c r="AG910" s="298"/>
      <c r="AH910" s="300"/>
      <c r="AI910" s="711"/>
      <c r="AJ910" s="298"/>
      <c r="AK910" s="298"/>
    </row>
    <row r="911" spans="1:37" x14ac:dyDescent="0.25">
      <c r="A911" s="110"/>
      <c r="B911" s="89"/>
      <c r="C911" s="391"/>
      <c r="D911" s="148"/>
      <c r="E911" s="148"/>
      <c r="F911" s="148"/>
      <c r="G911" s="295">
        <f t="shared" ref="G911:G973" si="751">SUM(D911:F911)</f>
        <v>0</v>
      </c>
      <c r="H911" s="212"/>
      <c r="I911" s="148"/>
      <c r="J911" s="148"/>
      <c r="K911" s="295">
        <f t="shared" si="714"/>
        <v>0</v>
      </c>
      <c r="L911" s="148"/>
      <c r="M911" s="148"/>
      <c r="N911" s="148"/>
      <c r="O911" s="295">
        <f t="shared" ref="O911:O973" si="752">SUM(L911:N911)</f>
        <v>0</v>
      </c>
      <c r="P911" s="148"/>
      <c r="Q911" s="148"/>
      <c r="R911" s="148"/>
      <c r="S911" s="295">
        <f t="shared" si="715"/>
        <v>0</v>
      </c>
      <c r="T911" s="295">
        <f t="shared" ref="T911:T972" si="753">D911+H911+L911+P911</f>
        <v>0</v>
      </c>
      <c r="U911" s="295">
        <f t="shared" ref="U911:U972" si="754">E911+I911+M911+Q911</f>
        <v>0</v>
      </c>
      <c r="V911" s="295">
        <f t="shared" ref="V911:V972" si="755">F911+J911+N911+R911</f>
        <v>0</v>
      </c>
      <c r="W911" s="295">
        <f t="shared" ref="W911:W973" si="756">SUM(T911:V911)</f>
        <v>0</v>
      </c>
      <c r="X911" s="148"/>
      <c r="Y911" s="148"/>
      <c r="Z911" s="148"/>
      <c r="AA911" s="148"/>
      <c r="AB911" s="226"/>
      <c r="AC911" s="298"/>
      <c r="AD911" s="298"/>
      <c r="AE911" s="298"/>
      <c r="AF911" s="298"/>
      <c r="AG911" s="298"/>
      <c r="AH911" s="300"/>
      <c r="AI911" s="711"/>
      <c r="AJ911" s="298"/>
      <c r="AK911" s="298"/>
    </row>
    <row r="912" spans="1:37" x14ac:dyDescent="0.25">
      <c r="A912" s="110">
        <v>9</v>
      </c>
      <c r="B912" s="89" t="s">
        <v>26</v>
      </c>
      <c r="C912" s="391"/>
      <c r="D912" s="148">
        <v>0</v>
      </c>
      <c r="E912" s="148">
        <v>0</v>
      </c>
      <c r="F912" s="148">
        <v>0</v>
      </c>
      <c r="G912" s="295">
        <f t="shared" si="751"/>
        <v>0</v>
      </c>
      <c r="H912" s="212">
        <v>0</v>
      </c>
      <c r="I912" s="148">
        <v>0</v>
      </c>
      <c r="J912" s="148">
        <v>0</v>
      </c>
      <c r="K912" s="295">
        <f t="shared" ref="K912:K973" si="757">SUM(H912:J912)</f>
        <v>0</v>
      </c>
      <c r="L912" s="148">
        <v>0</v>
      </c>
      <c r="M912" s="148">
        <v>0</v>
      </c>
      <c r="N912" s="148">
        <v>0</v>
      </c>
      <c r="O912" s="295">
        <f t="shared" si="752"/>
        <v>0</v>
      </c>
      <c r="P912" s="148">
        <v>0</v>
      </c>
      <c r="Q912" s="148">
        <v>0</v>
      </c>
      <c r="R912" s="148">
        <v>0</v>
      </c>
      <c r="S912" s="295">
        <f t="shared" ref="S912:S973" si="758">SUM(P912:R912)</f>
        <v>0</v>
      </c>
      <c r="T912" s="295">
        <f t="shared" si="753"/>
        <v>0</v>
      </c>
      <c r="U912" s="295">
        <f t="shared" si="754"/>
        <v>0</v>
      </c>
      <c r="V912" s="295">
        <f t="shared" si="755"/>
        <v>0</v>
      </c>
      <c r="W912" s="295">
        <f t="shared" si="756"/>
        <v>0</v>
      </c>
      <c r="X912" s="148">
        <v>0</v>
      </c>
      <c r="Y912" s="148">
        <v>0</v>
      </c>
      <c r="Z912" s="148">
        <v>0</v>
      </c>
      <c r="AA912" s="148">
        <v>0</v>
      </c>
      <c r="AB912" s="226">
        <v>0</v>
      </c>
      <c r="AC912" s="298"/>
      <c r="AD912" s="298"/>
      <c r="AE912" s="298"/>
      <c r="AF912" s="298"/>
      <c r="AG912" s="298"/>
      <c r="AH912" s="300"/>
      <c r="AI912" s="711"/>
      <c r="AJ912" s="298"/>
      <c r="AK912" s="298"/>
    </row>
    <row r="913" spans="1:37" x14ac:dyDescent="0.25">
      <c r="A913" s="110"/>
      <c r="B913" s="89"/>
      <c r="C913" s="391"/>
      <c r="D913" s="148"/>
      <c r="E913" s="148"/>
      <c r="F913" s="148"/>
      <c r="G913" s="295">
        <f t="shared" si="751"/>
        <v>0</v>
      </c>
      <c r="H913" s="212"/>
      <c r="I913" s="148"/>
      <c r="J913" s="148"/>
      <c r="K913" s="295">
        <f t="shared" si="757"/>
        <v>0</v>
      </c>
      <c r="L913" s="148"/>
      <c r="M913" s="148"/>
      <c r="N913" s="148"/>
      <c r="O913" s="295">
        <f t="shared" si="752"/>
        <v>0</v>
      </c>
      <c r="P913" s="148"/>
      <c r="Q913" s="148"/>
      <c r="R913" s="148"/>
      <c r="S913" s="295">
        <f t="shared" si="758"/>
        <v>0</v>
      </c>
      <c r="T913" s="295">
        <f t="shared" si="753"/>
        <v>0</v>
      </c>
      <c r="U913" s="295">
        <f t="shared" si="754"/>
        <v>0</v>
      </c>
      <c r="V913" s="295">
        <f t="shared" si="755"/>
        <v>0</v>
      </c>
      <c r="W913" s="295">
        <f t="shared" si="756"/>
        <v>0</v>
      </c>
      <c r="X913" s="148"/>
      <c r="Y913" s="148"/>
      <c r="Z913" s="148"/>
      <c r="AA913" s="148"/>
      <c r="AB913" s="226"/>
      <c r="AC913" s="298"/>
      <c r="AD913" s="298"/>
      <c r="AE913" s="298"/>
      <c r="AF913" s="298"/>
      <c r="AG913" s="298"/>
      <c r="AH913" s="300"/>
      <c r="AI913" s="711"/>
      <c r="AJ913" s="298"/>
      <c r="AK913" s="298"/>
    </row>
    <row r="914" spans="1:37" x14ac:dyDescent="0.25">
      <c r="A914" s="110">
        <v>10</v>
      </c>
      <c r="B914" s="89" t="s">
        <v>27</v>
      </c>
      <c r="C914" s="391"/>
      <c r="D914" s="148">
        <v>0</v>
      </c>
      <c r="E914" s="148">
        <v>0</v>
      </c>
      <c r="F914" s="148">
        <v>0</v>
      </c>
      <c r="G914" s="295">
        <f t="shared" si="751"/>
        <v>0</v>
      </c>
      <c r="H914" s="212">
        <v>0</v>
      </c>
      <c r="I914" s="148">
        <v>0</v>
      </c>
      <c r="J914" s="148">
        <v>0</v>
      </c>
      <c r="K914" s="295">
        <f t="shared" si="757"/>
        <v>0</v>
      </c>
      <c r="L914" s="148">
        <v>0</v>
      </c>
      <c r="M914" s="148">
        <v>0</v>
      </c>
      <c r="N914" s="148">
        <v>0</v>
      </c>
      <c r="O914" s="295">
        <f t="shared" si="752"/>
        <v>0</v>
      </c>
      <c r="P914" s="148">
        <v>0</v>
      </c>
      <c r="Q914" s="148">
        <v>0</v>
      </c>
      <c r="R914" s="148">
        <v>0</v>
      </c>
      <c r="S914" s="295">
        <f t="shared" si="758"/>
        <v>0</v>
      </c>
      <c r="T914" s="295">
        <f t="shared" si="753"/>
        <v>0</v>
      </c>
      <c r="U914" s="295">
        <f t="shared" si="754"/>
        <v>0</v>
      </c>
      <c r="V914" s="295">
        <f t="shared" si="755"/>
        <v>0</v>
      </c>
      <c r="W914" s="295">
        <f t="shared" si="756"/>
        <v>0</v>
      </c>
      <c r="X914" s="148">
        <v>0</v>
      </c>
      <c r="Y914" s="148">
        <v>0</v>
      </c>
      <c r="Z914" s="148">
        <v>0</v>
      </c>
      <c r="AA914" s="148">
        <v>0</v>
      </c>
      <c r="AB914" s="226">
        <v>0</v>
      </c>
      <c r="AC914" s="298"/>
      <c r="AD914" s="298"/>
      <c r="AE914" s="298"/>
      <c r="AF914" s="298"/>
      <c r="AG914" s="298"/>
      <c r="AH914" s="300"/>
      <c r="AI914" s="711"/>
      <c r="AJ914" s="298"/>
      <c r="AK914" s="298"/>
    </row>
    <row r="915" spans="1:37" x14ac:dyDescent="0.25">
      <c r="A915" s="110"/>
      <c r="B915" s="89"/>
      <c r="C915" s="391"/>
      <c r="D915" s="148"/>
      <c r="E915" s="148"/>
      <c r="F915" s="148"/>
      <c r="G915" s="295">
        <f t="shared" si="751"/>
        <v>0</v>
      </c>
      <c r="H915" s="212"/>
      <c r="I915" s="148"/>
      <c r="J915" s="148"/>
      <c r="K915" s="295">
        <f t="shared" si="757"/>
        <v>0</v>
      </c>
      <c r="L915" s="148"/>
      <c r="M915" s="148"/>
      <c r="N915" s="148"/>
      <c r="O915" s="295">
        <f t="shared" si="752"/>
        <v>0</v>
      </c>
      <c r="P915" s="148"/>
      <c r="Q915" s="148"/>
      <c r="R915" s="148"/>
      <c r="S915" s="295">
        <f t="shared" si="758"/>
        <v>0</v>
      </c>
      <c r="T915" s="295">
        <f t="shared" si="753"/>
        <v>0</v>
      </c>
      <c r="U915" s="295">
        <f t="shared" si="754"/>
        <v>0</v>
      </c>
      <c r="V915" s="295">
        <f t="shared" si="755"/>
        <v>0</v>
      </c>
      <c r="W915" s="295">
        <f t="shared" si="756"/>
        <v>0</v>
      </c>
      <c r="X915" s="148"/>
      <c r="Y915" s="148"/>
      <c r="Z915" s="148"/>
      <c r="AA915" s="148"/>
      <c r="AB915" s="226"/>
      <c r="AC915" s="298"/>
      <c r="AD915" s="298"/>
      <c r="AE915" s="298"/>
      <c r="AF915" s="298"/>
      <c r="AG915" s="298"/>
      <c r="AH915" s="300"/>
      <c r="AI915" s="711"/>
      <c r="AJ915" s="298"/>
      <c r="AK915" s="298"/>
    </row>
    <row r="916" spans="1:37" x14ac:dyDescent="0.25">
      <c r="A916" s="110">
        <v>11</v>
      </c>
      <c r="B916" s="89" t="s">
        <v>48</v>
      </c>
      <c r="C916" s="391"/>
      <c r="D916" s="148">
        <v>0</v>
      </c>
      <c r="E916" s="148">
        <v>0</v>
      </c>
      <c r="F916" s="148">
        <v>0</v>
      </c>
      <c r="G916" s="295">
        <f t="shared" si="751"/>
        <v>0</v>
      </c>
      <c r="H916" s="212">
        <v>0</v>
      </c>
      <c r="I916" s="148">
        <v>0</v>
      </c>
      <c r="J916" s="148">
        <v>0</v>
      </c>
      <c r="K916" s="295">
        <f t="shared" si="757"/>
        <v>0</v>
      </c>
      <c r="L916" s="148">
        <v>0</v>
      </c>
      <c r="M916" s="148">
        <v>0</v>
      </c>
      <c r="N916" s="148">
        <v>0</v>
      </c>
      <c r="O916" s="295">
        <f t="shared" si="752"/>
        <v>0</v>
      </c>
      <c r="P916" s="148">
        <v>0</v>
      </c>
      <c r="Q916" s="148">
        <v>0</v>
      </c>
      <c r="R916" s="148">
        <v>0</v>
      </c>
      <c r="S916" s="295">
        <f t="shared" si="758"/>
        <v>0</v>
      </c>
      <c r="T916" s="295">
        <f t="shared" si="753"/>
        <v>0</v>
      </c>
      <c r="U916" s="295">
        <f t="shared" si="754"/>
        <v>0</v>
      </c>
      <c r="V916" s="295">
        <f t="shared" si="755"/>
        <v>0</v>
      </c>
      <c r="W916" s="295">
        <f t="shared" si="756"/>
        <v>0</v>
      </c>
      <c r="X916" s="148">
        <v>0</v>
      </c>
      <c r="Y916" s="148">
        <v>0</v>
      </c>
      <c r="Z916" s="148">
        <v>0</v>
      </c>
      <c r="AA916" s="148">
        <v>0</v>
      </c>
      <c r="AB916" s="226">
        <v>0</v>
      </c>
      <c r="AC916" s="298"/>
      <c r="AD916" s="298"/>
      <c r="AE916" s="298"/>
      <c r="AF916" s="298"/>
      <c r="AG916" s="298"/>
      <c r="AH916" s="300"/>
      <c r="AI916" s="711"/>
      <c r="AJ916" s="298"/>
      <c r="AK916" s="298"/>
    </row>
    <row r="917" spans="1:37" x14ac:dyDescent="0.25">
      <c r="A917" s="110"/>
      <c r="B917" s="89"/>
      <c r="C917" s="391"/>
      <c r="D917" s="148"/>
      <c r="E917" s="148"/>
      <c r="F917" s="148"/>
      <c r="G917" s="295">
        <f t="shared" si="751"/>
        <v>0</v>
      </c>
      <c r="H917" s="212"/>
      <c r="I917" s="148"/>
      <c r="J917" s="148"/>
      <c r="K917" s="295">
        <f t="shared" si="757"/>
        <v>0</v>
      </c>
      <c r="L917" s="148"/>
      <c r="M917" s="148"/>
      <c r="N917" s="148"/>
      <c r="O917" s="295">
        <f t="shared" si="752"/>
        <v>0</v>
      </c>
      <c r="P917" s="148"/>
      <c r="Q917" s="148"/>
      <c r="R917" s="148"/>
      <c r="S917" s="295">
        <f t="shared" si="758"/>
        <v>0</v>
      </c>
      <c r="T917" s="295">
        <f t="shared" si="753"/>
        <v>0</v>
      </c>
      <c r="U917" s="295">
        <f t="shared" si="754"/>
        <v>0</v>
      </c>
      <c r="V917" s="295">
        <f t="shared" si="755"/>
        <v>0</v>
      </c>
      <c r="W917" s="295">
        <f t="shared" si="756"/>
        <v>0</v>
      </c>
      <c r="X917" s="148"/>
      <c r="Y917" s="148"/>
      <c r="Z917" s="148"/>
      <c r="AA917" s="148"/>
      <c r="AB917" s="226"/>
      <c r="AC917" s="298"/>
      <c r="AD917" s="298"/>
      <c r="AE917" s="298"/>
      <c r="AF917" s="298"/>
      <c r="AG917" s="298"/>
      <c r="AH917" s="300"/>
      <c r="AI917" s="711"/>
      <c r="AJ917" s="298"/>
      <c r="AK917" s="298"/>
    </row>
    <row r="918" spans="1:37" x14ac:dyDescent="0.25">
      <c r="A918" s="110">
        <v>12</v>
      </c>
      <c r="B918" s="89" t="s">
        <v>49</v>
      </c>
      <c r="C918" s="391"/>
      <c r="D918" s="148">
        <v>0</v>
      </c>
      <c r="E918" s="148">
        <v>0</v>
      </c>
      <c r="F918" s="148">
        <v>0</v>
      </c>
      <c r="G918" s="295">
        <f t="shared" si="751"/>
        <v>0</v>
      </c>
      <c r="H918" s="212">
        <v>0</v>
      </c>
      <c r="I918" s="148">
        <v>0</v>
      </c>
      <c r="J918" s="148">
        <v>0</v>
      </c>
      <c r="K918" s="295">
        <f t="shared" si="757"/>
        <v>0</v>
      </c>
      <c r="L918" s="148">
        <v>0</v>
      </c>
      <c r="M918" s="148">
        <v>0</v>
      </c>
      <c r="N918" s="148">
        <v>0</v>
      </c>
      <c r="O918" s="295">
        <f t="shared" si="752"/>
        <v>0</v>
      </c>
      <c r="P918" s="148">
        <v>0</v>
      </c>
      <c r="Q918" s="148">
        <v>0</v>
      </c>
      <c r="R918" s="148">
        <v>0</v>
      </c>
      <c r="S918" s="295">
        <f t="shared" si="758"/>
        <v>0</v>
      </c>
      <c r="T918" s="295">
        <f t="shared" si="753"/>
        <v>0</v>
      </c>
      <c r="U918" s="295">
        <f t="shared" si="754"/>
        <v>0</v>
      </c>
      <c r="V918" s="295">
        <f t="shared" si="755"/>
        <v>0</v>
      </c>
      <c r="W918" s="295">
        <f t="shared" si="756"/>
        <v>0</v>
      </c>
      <c r="X918" s="148">
        <v>0</v>
      </c>
      <c r="Y918" s="148">
        <v>0</v>
      </c>
      <c r="Z918" s="148">
        <v>0</v>
      </c>
      <c r="AA918" s="148">
        <v>0</v>
      </c>
      <c r="AB918" s="226">
        <v>0</v>
      </c>
      <c r="AC918" s="298"/>
      <c r="AD918" s="298"/>
      <c r="AE918" s="298"/>
      <c r="AF918" s="298"/>
      <c r="AG918" s="298"/>
      <c r="AH918" s="300"/>
      <c r="AI918" s="711"/>
      <c r="AJ918" s="298"/>
      <c r="AK918" s="298"/>
    </row>
    <row r="919" spans="1:37" x14ac:dyDescent="0.25">
      <c r="A919" s="110"/>
      <c r="B919" s="89"/>
      <c r="C919" s="391"/>
      <c r="D919" s="148"/>
      <c r="E919" s="148"/>
      <c r="F919" s="148"/>
      <c r="G919" s="295">
        <f t="shared" si="751"/>
        <v>0</v>
      </c>
      <c r="H919" s="212"/>
      <c r="I919" s="148"/>
      <c r="J919" s="148"/>
      <c r="K919" s="295">
        <f t="shared" si="757"/>
        <v>0</v>
      </c>
      <c r="L919" s="148"/>
      <c r="M919" s="148"/>
      <c r="N919" s="148"/>
      <c r="O919" s="295">
        <f t="shared" si="752"/>
        <v>0</v>
      </c>
      <c r="P919" s="148"/>
      <c r="Q919" s="148"/>
      <c r="R919" s="148"/>
      <c r="S919" s="295">
        <f t="shared" si="758"/>
        <v>0</v>
      </c>
      <c r="T919" s="295">
        <f t="shared" si="753"/>
        <v>0</v>
      </c>
      <c r="U919" s="295">
        <f t="shared" si="754"/>
        <v>0</v>
      </c>
      <c r="V919" s="295">
        <f t="shared" si="755"/>
        <v>0</v>
      </c>
      <c r="W919" s="295">
        <f t="shared" si="756"/>
        <v>0</v>
      </c>
      <c r="X919" s="148"/>
      <c r="Y919" s="148"/>
      <c r="Z919" s="148"/>
      <c r="AA919" s="148"/>
      <c r="AB919" s="226"/>
      <c r="AC919" s="298"/>
      <c r="AD919" s="298"/>
      <c r="AE919" s="298"/>
      <c r="AF919" s="298"/>
      <c r="AG919" s="298"/>
      <c r="AH919" s="300"/>
      <c r="AI919" s="711"/>
      <c r="AJ919" s="298"/>
      <c r="AK919" s="298"/>
    </row>
    <row r="920" spans="1:37" x14ac:dyDescent="0.25">
      <c r="A920" s="110">
        <v>13</v>
      </c>
      <c r="B920" s="89" t="s">
        <v>50</v>
      </c>
      <c r="C920" s="391"/>
      <c r="D920" s="148">
        <v>0</v>
      </c>
      <c r="E920" s="148">
        <v>0</v>
      </c>
      <c r="F920" s="148">
        <v>0</v>
      </c>
      <c r="G920" s="295">
        <f t="shared" si="751"/>
        <v>0</v>
      </c>
      <c r="H920" s="212">
        <v>0</v>
      </c>
      <c r="I920" s="148">
        <v>0</v>
      </c>
      <c r="J920" s="148">
        <v>0</v>
      </c>
      <c r="K920" s="295">
        <f t="shared" si="757"/>
        <v>0</v>
      </c>
      <c r="L920" s="148">
        <v>0</v>
      </c>
      <c r="M920" s="148">
        <v>0</v>
      </c>
      <c r="N920" s="148">
        <v>0</v>
      </c>
      <c r="O920" s="295">
        <f t="shared" si="752"/>
        <v>0</v>
      </c>
      <c r="P920" s="148">
        <v>0</v>
      </c>
      <c r="Q920" s="148">
        <v>0</v>
      </c>
      <c r="R920" s="148">
        <v>0</v>
      </c>
      <c r="S920" s="295">
        <f t="shared" si="758"/>
        <v>0</v>
      </c>
      <c r="T920" s="295">
        <f t="shared" si="753"/>
        <v>0</v>
      </c>
      <c r="U920" s="295">
        <f t="shared" si="754"/>
        <v>0</v>
      </c>
      <c r="V920" s="295">
        <f t="shared" si="755"/>
        <v>0</v>
      </c>
      <c r="W920" s="295">
        <f t="shared" si="756"/>
        <v>0</v>
      </c>
      <c r="X920" s="148">
        <v>0</v>
      </c>
      <c r="Y920" s="148">
        <v>0</v>
      </c>
      <c r="Z920" s="148">
        <v>0</v>
      </c>
      <c r="AA920" s="148">
        <v>0</v>
      </c>
      <c r="AB920" s="226">
        <v>0</v>
      </c>
      <c r="AC920" s="298"/>
      <c r="AD920" s="298"/>
      <c r="AE920" s="298"/>
      <c r="AF920" s="298"/>
      <c r="AG920" s="298"/>
      <c r="AH920" s="300"/>
      <c r="AI920" s="711"/>
      <c r="AJ920" s="298"/>
      <c r="AK920" s="298"/>
    </row>
    <row r="921" spans="1:37" x14ac:dyDescent="0.25">
      <c r="A921" s="110"/>
      <c r="B921" s="89"/>
      <c r="C921" s="391"/>
      <c r="D921" s="148"/>
      <c r="E921" s="148"/>
      <c r="F921" s="148"/>
      <c r="G921" s="295">
        <f t="shared" si="751"/>
        <v>0</v>
      </c>
      <c r="H921" s="212"/>
      <c r="I921" s="148"/>
      <c r="J921" s="148"/>
      <c r="K921" s="295">
        <f t="shared" si="757"/>
        <v>0</v>
      </c>
      <c r="L921" s="148"/>
      <c r="M921" s="148"/>
      <c r="N921" s="148"/>
      <c r="O921" s="295">
        <f t="shared" si="752"/>
        <v>0</v>
      </c>
      <c r="P921" s="148"/>
      <c r="Q921" s="148"/>
      <c r="R921" s="148"/>
      <c r="S921" s="295">
        <f t="shared" si="758"/>
        <v>0</v>
      </c>
      <c r="T921" s="295">
        <f t="shared" si="753"/>
        <v>0</v>
      </c>
      <c r="U921" s="295">
        <f t="shared" si="754"/>
        <v>0</v>
      </c>
      <c r="V921" s="295">
        <f t="shared" si="755"/>
        <v>0</v>
      </c>
      <c r="W921" s="295">
        <f t="shared" si="756"/>
        <v>0</v>
      </c>
      <c r="X921" s="148"/>
      <c r="Y921" s="148"/>
      <c r="Z921" s="148"/>
      <c r="AA921" s="148"/>
      <c r="AB921" s="226"/>
      <c r="AC921" s="298"/>
      <c r="AD921" s="298"/>
      <c r="AE921" s="298"/>
      <c r="AF921" s="298"/>
      <c r="AG921" s="298"/>
      <c r="AH921" s="300"/>
      <c r="AI921" s="711"/>
      <c r="AJ921" s="298"/>
      <c r="AK921" s="298"/>
    </row>
    <row r="922" spans="1:37" x14ac:dyDescent="0.25">
      <c r="A922" s="110">
        <v>14</v>
      </c>
      <c r="B922" s="89" t="s">
        <v>28</v>
      </c>
      <c r="C922" s="391"/>
      <c r="D922" s="148">
        <v>0</v>
      </c>
      <c r="E922" s="148">
        <v>0</v>
      </c>
      <c r="F922" s="148">
        <v>0</v>
      </c>
      <c r="G922" s="295">
        <f t="shared" si="751"/>
        <v>0</v>
      </c>
      <c r="H922" s="212">
        <v>0</v>
      </c>
      <c r="I922" s="148">
        <v>0</v>
      </c>
      <c r="J922" s="148">
        <v>0</v>
      </c>
      <c r="K922" s="295">
        <f t="shared" si="757"/>
        <v>0</v>
      </c>
      <c r="L922" s="148">
        <v>0</v>
      </c>
      <c r="M922" s="148">
        <v>0</v>
      </c>
      <c r="N922" s="148">
        <v>0</v>
      </c>
      <c r="O922" s="295">
        <f t="shared" si="752"/>
        <v>0</v>
      </c>
      <c r="P922" s="148">
        <v>0</v>
      </c>
      <c r="Q922" s="148">
        <v>0</v>
      </c>
      <c r="R922" s="148">
        <v>0</v>
      </c>
      <c r="S922" s="295">
        <f t="shared" si="758"/>
        <v>0</v>
      </c>
      <c r="T922" s="295">
        <f t="shared" si="753"/>
        <v>0</v>
      </c>
      <c r="U922" s="295">
        <f t="shared" si="754"/>
        <v>0</v>
      </c>
      <c r="V922" s="295">
        <f t="shared" si="755"/>
        <v>0</v>
      </c>
      <c r="W922" s="295">
        <f t="shared" si="756"/>
        <v>0</v>
      </c>
      <c r="X922" s="148">
        <v>0</v>
      </c>
      <c r="Y922" s="148">
        <v>0</v>
      </c>
      <c r="Z922" s="148">
        <v>0</v>
      </c>
      <c r="AA922" s="148">
        <v>0</v>
      </c>
      <c r="AB922" s="226">
        <v>0</v>
      </c>
      <c r="AC922" s="298"/>
      <c r="AD922" s="298"/>
      <c r="AE922" s="298"/>
      <c r="AF922" s="298"/>
      <c r="AG922" s="298"/>
      <c r="AH922" s="300"/>
      <c r="AI922" s="711"/>
      <c r="AJ922" s="298"/>
      <c r="AK922" s="298"/>
    </row>
    <row r="923" spans="1:37" x14ac:dyDescent="0.25">
      <c r="A923" s="110"/>
      <c r="B923" s="89"/>
      <c r="C923" s="391"/>
      <c r="D923" s="295"/>
      <c r="E923" s="295"/>
      <c r="F923" s="295"/>
      <c r="G923" s="295">
        <f t="shared" si="751"/>
        <v>0</v>
      </c>
      <c r="H923" s="296"/>
      <c r="I923" s="295"/>
      <c r="J923" s="295"/>
      <c r="K923" s="295">
        <f t="shared" si="757"/>
        <v>0</v>
      </c>
      <c r="L923" s="295"/>
      <c r="M923" s="295"/>
      <c r="N923" s="295"/>
      <c r="O923" s="295">
        <f t="shared" si="752"/>
        <v>0</v>
      </c>
      <c r="P923" s="295"/>
      <c r="Q923" s="295"/>
      <c r="R923" s="295"/>
      <c r="S923" s="295">
        <f t="shared" si="758"/>
        <v>0</v>
      </c>
      <c r="T923" s="295">
        <f t="shared" si="753"/>
        <v>0</v>
      </c>
      <c r="U923" s="295">
        <f t="shared" si="754"/>
        <v>0</v>
      </c>
      <c r="V923" s="295">
        <f t="shared" si="755"/>
        <v>0</v>
      </c>
      <c r="W923" s="295">
        <f t="shared" si="756"/>
        <v>0</v>
      </c>
      <c r="X923" s="295"/>
      <c r="Y923" s="295"/>
      <c r="Z923" s="295"/>
      <c r="AA923" s="295"/>
      <c r="AB923" s="852"/>
      <c r="AC923" s="853"/>
      <c r="AD923" s="853"/>
      <c r="AE923" s="853"/>
      <c r="AF923" s="853"/>
      <c r="AG923" s="853"/>
      <c r="AH923" s="300"/>
      <c r="AI923" s="712"/>
      <c r="AJ923" s="853"/>
      <c r="AK923" s="853"/>
    </row>
    <row r="924" spans="1:37" x14ac:dyDescent="0.25">
      <c r="A924" s="110">
        <v>15</v>
      </c>
      <c r="B924" s="89" t="s">
        <v>29</v>
      </c>
      <c r="C924" s="391"/>
      <c r="D924" s="148">
        <v>0</v>
      </c>
      <c r="E924" s="148">
        <v>0</v>
      </c>
      <c r="F924" s="148">
        <v>0</v>
      </c>
      <c r="G924" s="295">
        <f t="shared" si="751"/>
        <v>0</v>
      </c>
      <c r="H924" s="212">
        <v>0</v>
      </c>
      <c r="I924" s="148">
        <v>0</v>
      </c>
      <c r="J924" s="148">
        <v>0</v>
      </c>
      <c r="K924" s="295">
        <f t="shared" si="757"/>
        <v>0</v>
      </c>
      <c r="L924" s="148">
        <v>0</v>
      </c>
      <c r="M924" s="148">
        <v>0</v>
      </c>
      <c r="N924" s="148">
        <v>0</v>
      </c>
      <c r="O924" s="295">
        <f t="shared" si="752"/>
        <v>0</v>
      </c>
      <c r="P924" s="148">
        <v>0</v>
      </c>
      <c r="Q924" s="148">
        <v>0</v>
      </c>
      <c r="R924" s="148">
        <v>0</v>
      </c>
      <c r="S924" s="295">
        <f t="shared" si="758"/>
        <v>0</v>
      </c>
      <c r="T924" s="295">
        <f t="shared" si="753"/>
        <v>0</v>
      </c>
      <c r="U924" s="295">
        <f t="shared" si="754"/>
        <v>0</v>
      </c>
      <c r="V924" s="295">
        <f t="shared" si="755"/>
        <v>0</v>
      </c>
      <c r="W924" s="295">
        <f t="shared" si="756"/>
        <v>0</v>
      </c>
      <c r="X924" s="148">
        <v>0</v>
      </c>
      <c r="Y924" s="148">
        <v>0</v>
      </c>
      <c r="Z924" s="148">
        <v>0</v>
      </c>
      <c r="AA924" s="148">
        <v>0</v>
      </c>
      <c r="AB924" s="226">
        <v>0</v>
      </c>
      <c r="AC924" s="298"/>
      <c r="AD924" s="298"/>
      <c r="AE924" s="298"/>
      <c r="AF924" s="298"/>
      <c r="AG924" s="298"/>
      <c r="AH924" s="300"/>
      <c r="AI924" s="711"/>
      <c r="AJ924" s="298"/>
      <c r="AK924" s="298"/>
    </row>
    <row r="925" spans="1:37" x14ac:dyDescent="0.25">
      <c r="A925" s="110"/>
      <c r="B925" s="89"/>
      <c r="C925" s="391"/>
      <c r="D925" s="212"/>
      <c r="E925" s="212"/>
      <c r="F925" s="148"/>
      <c r="G925" s="295">
        <f t="shared" si="751"/>
        <v>0</v>
      </c>
      <c r="H925" s="212"/>
      <c r="I925" s="212"/>
      <c r="J925" s="212"/>
      <c r="K925" s="295">
        <f t="shared" si="757"/>
        <v>0</v>
      </c>
      <c r="L925" s="212"/>
      <c r="M925" s="212"/>
      <c r="N925" s="212"/>
      <c r="O925" s="295">
        <f t="shared" si="752"/>
        <v>0</v>
      </c>
      <c r="P925" s="148"/>
      <c r="Q925" s="148"/>
      <c r="R925" s="148"/>
      <c r="S925" s="295">
        <f t="shared" si="758"/>
        <v>0</v>
      </c>
      <c r="T925" s="295">
        <f t="shared" si="753"/>
        <v>0</v>
      </c>
      <c r="U925" s="295">
        <f t="shared" si="754"/>
        <v>0</v>
      </c>
      <c r="V925" s="295">
        <f t="shared" si="755"/>
        <v>0</v>
      </c>
      <c r="W925" s="295">
        <f t="shared" si="756"/>
        <v>0</v>
      </c>
      <c r="X925" s="212"/>
      <c r="Y925" s="212"/>
      <c r="Z925" s="212"/>
      <c r="AA925" s="212"/>
      <c r="AB925" s="847"/>
      <c r="AC925" s="299"/>
      <c r="AD925" s="299"/>
      <c r="AE925" s="299"/>
      <c r="AF925" s="298"/>
      <c r="AG925" s="298"/>
      <c r="AH925" s="300"/>
      <c r="AI925" s="711"/>
      <c r="AJ925" s="299"/>
      <c r="AK925" s="299"/>
    </row>
    <row r="926" spans="1:37" x14ac:dyDescent="0.25">
      <c r="A926" s="110">
        <v>16</v>
      </c>
      <c r="B926" s="89" t="s">
        <v>30</v>
      </c>
      <c r="C926" s="391"/>
      <c r="D926" s="148">
        <f>D927</f>
        <v>0</v>
      </c>
      <c r="E926" s="148">
        <f t="shared" ref="E926:AB926" si="759">E927</f>
        <v>0</v>
      </c>
      <c r="F926" s="148">
        <f>F927</f>
        <v>0</v>
      </c>
      <c r="G926" s="148">
        <f t="shared" si="751"/>
        <v>0</v>
      </c>
      <c r="H926" s="148">
        <f t="shared" ref="H926" si="760">SUM(E926:G926)</f>
        <v>0</v>
      </c>
      <c r="I926" s="148">
        <f t="shared" ref="I926" si="761">SUM(F926:H926)</f>
        <v>0</v>
      </c>
      <c r="J926" s="148">
        <f t="shared" ref="J926" si="762">SUM(G926:I926)</f>
        <v>0</v>
      </c>
      <c r="K926" s="148">
        <f t="shared" si="757"/>
        <v>0</v>
      </c>
      <c r="L926" s="148">
        <f t="shared" ref="L926" si="763">SUM(I926:K926)</f>
        <v>0</v>
      </c>
      <c r="M926" s="148">
        <f t="shared" ref="M926" si="764">SUM(J926:L926)</f>
        <v>0</v>
      </c>
      <c r="N926" s="148">
        <f t="shared" ref="N926" si="765">SUM(K926:M926)</f>
        <v>0</v>
      </c>
      <c r="O926" s="148">
        <f t="shared" si="752"/>
        <v>0</v>
      </c>
      <c r="P926" s="148">
        <f t="shared" ref="P926" si="766">SUM(M926:O926)</f>
        <v>0</v>
      </c>
      <c r="Q926" s="148">
        <f t="shared" ref="Q926" si="767">SUM(N926:P926)</f>
        <v>0</v>
      </c>
      <c r="R926" s="148">
        <f t="shared" ref="R926" si="768">SUM(O926:Q926)</f>
        <v>0</v>
      </c>
      <c r="S926" s="148">
        <f t="shared" si="758"/>
        <v>0</v>
      </c>
      <c r="T926" s="148">
        <f t="shared" ref="T926" si="769">SUM(Q926:S926)</f>
        <v>0</v>
      </c>
      <c r="U926" s="148">
        <f t="shared" ref="U926" si="770">SUM(R926:T926)</f>
        <v>0</v>
      </c>
      <c r="V926" s="148">
        <f t="shared" ref="V926" si="771">SUM(S926:U926)</f>
        <v>0</v>
      </c>
      <c r="W926" s="148">
        <f t="shared" si="756"/>
        <v>0</v>
      </c>
      <c r="X926" s="148">
        <f t="shared" ref="X926" si="772">SUM(U926:W926)</f>
        <v>0</v>
      </c>
      <c r="Y926" s="148">
        <f t="shared" ref="Y926" si="773">SUM(V926:X926)</f>
        <v>0</v>
      </c>
      <c r="Z926" s="148">
        <f t="shared" ref="Z926" si="774">SUM(W926:Y926)</f>
        <v>0</v>
      </c>
      <c r="AA926" s="148">
        <f t="shared" ref="AA926" si="775">SUM(X926:Z926)</f>
        <v>0</v>
      </c>
      <c r="AB926" s="226">
        <f t="shared" si="759"/>
        <v>0</v>
      </c>
      <c r="AC926" s="850"/>
      <c r="AD926" s="850"/>
      <c r="AE926" s="850"/>
      <c r="AF926" s="850"/>
      <c r="AG926" s="850"/>
      <c r="AH926" s="300"/>
      <c r="AI926" s="711"/>
      <c r="AJ926" s="850"/>
      <c r="AK926" s="850"/>
    </row>
    <row r="927" spans="1:37" x14ac:dyDescent="0.25">
      <c r="A927" s="110"/>
      <c r="B927" s="32"/>
      <c r="C927" s="391"/>
      <c r="D927" s="296"/>
      <c r="E927" s="296"/>
      <c r="F927" s="295"/>
      <c r="G927" s="295">
        <f t="shared" si="751"/>
        <v>0</v>
      </c>
      <c r="H927" s="296"/>
      <c r="I927" s="296"/>
      <c r="J927" s="296"/>
      <c r="K927" s="295">
        <f t="shared" si="757"/>
        <v>0</v>
      </c>
      <c r="L927" s="296"/>
      <c r="M927" s="296"/>
      <c r="N927" s="296"/>
      <c r="O927" s="295">
        <f t="shared" si="752"/>
        <v>0</v>
      </c>
      <c r="P927" s="295"/>
      <c r="Q927" s="295"/>
      <c r="R927" s="295"/>
      <c r="S927" s="295">
        <f t="shared" si="758"/>
        <v>0</v>
      </c>
      <c r="T927" s="295">
        <f t="shared" si="753"/>
        <v>0</v>
      </c>
      <c r="U927" s="295">
        <f t="shared" si="754"/>
        <v>0</v>
      </c>
      <c r="V927" s="295">
        <f t="shared" si="755"/>
        <v>0</v>
      </c>
      <c r="W927" s="295">
        <f t="shared" si="756"/>
        <v>0</v>
      </c>
      <c r="X927" s="296"/>
      <c r="Y927" s="296"/>
      <c r="Z927" s="296"/>
      <c r="AA927" s="296"/>
      <c r="AB927" s="851"/>
      <c r="AC927" s="299"/>
      <c r="AD927" s="299"/>
      <c r="AE927" s="299"/>
      <c r="AF927" s="298"/>
      <c r="AG927" s="298"/>
      <c r="AH927" s="300"/>
      <c r="AI927" s="711"/>
      <c r="AJ927" s="299"/>
      <c r="AK927" s="299"/>
    </row>
    <row r="928" spans="1:37" x14ac:dyDescent="0.25">
      <c r="A928" s="110">
        <v>17</v>
      </c>
      <c r="B928" s="89" t="s">
        <v>31</v>
      </c>
      <c r="C928" s="391"/>
      <c r="D928" s="148">
        <f>D929</f>
        <v>0</v>
      </c>
      <c r="E928" s="148">
        <f t="shared" ref="E928:AB928" si="776">E929</f>
        <v>0</v>
      </c>
      <c r="F928" s="148">
        <f>F929</f>
        <v>0</v>
      </c>
      <c r="G928" s="148">
        <f t="shared" si="751"/>
        <v>0</v>
      </c>
      <c r="H928" s="148">
        <f t="shared" ref="H928" si="777">SUM(E928:G928)</f>
        <v>0</v>
      </c>
      <c r="I928" s="148">
        <f t="shared" ref="I928" si="778">SUM(F928:H928)</f>
        <v>0</v>
      </c>
      <c r="J928" s="148">
        <f t="shared" ref="J928" si="779">SUM(G928:I928)</f>
        <v>0</v>
      </c>
      <c r="K928" s="148">
        <f t="shared" si="757"/>
        <v>0</v>
      </c>
      <c r="L928" s="148">
        <f t="shared" ref="L928" si="780">SUM(I928:K928)</f>
        <v>0</v>
      </c>
      <c r="M928" s="148">
        <f t="shared" ref="M928" si="781">SUM(J928:L928)</f>
        <v>0</v>
      </c>
      <c r="N928" s="148">
        <f t="shared" ref="N928" si="782">SUM(K928:M928)</f>
        <v>0</v>
      </c>
      <c r="O928" s="148">
        <f t="shared" si="752"/>
        <v>0</v>
      </c>
      <c r="P928" s="148">
        <f t="shared" ref="P928" si="783">SUM(M928:O928)</f>
        <v>0</v>
      </c>
      <c r="Q928" s="148">
        <f t="shared" ref="Q928" si="784">SUM(N928:P928)</f>
        <v>0</v>
      </c>
      <c r="R928" s="148">
        <f t="shared" ref="R928" si="785">SUM(O928:Q928)</f>
        <v>0</v>
      </c>
      <c r="S928" s="148">
        <f t="shared" si="758"/>
        <v>0</v>
      </c>
      <c r="T928" s="148">
        <f t="shared" ref="T928" si="786">SUM(Q928:S928)</f>
        <v>0</v>
      </c>
      <c r="U928" s="148">
        <f t="shared" ref="U928" si="787">SUM(R928:T928)</f>
        <v>0</v>
      </c>
      <c r="V928" s="148">
        <f t="shared" ref="V928" si="788">SUM(S928:U928)</f>
        <v>0</v>
      </c>
      <c r="W928" s="148">
        <f t="shared" si="756"/>
        <v>0</v>
      </c>
      <c r="X928" s="148">
        <f t="shared" ref="X928" si="789">SUM(U928:W928)</f>
        <v>0</v>
      </c>
      <c r="Y928" s="148">
        <f t="shared" si="776"/>
        <v>0</v>
      </c>
      <c r="Z928" s="148">
        <f t="shared" si="776"/>
        <v>0</v>
      </c>
      <c r="AA928" s="148">
        <f t="shared" si="776"/>
        <v>0</v>
      </c>
      <c r="AB928" s="226">
        <f t="shared" si="776"/>
        <v>0</v>
      </c>
      <c r="AC928" s="850"/>
      <c r="AD928" s="850"/>
      <c r="AE928" s="850"/>
      <c r="AF928" s="850"/>
      <c r="AG928" s="850"/>
      <c r="AH928" s="300"/>
      <c r="AI928" s="711"/>
      <c r="AJ928" s="850"/>
      <c r="AK928" s="850"/>
    </row>
    <row r="929" spans="1:37" x14ac:dyDescent="0.25">
      <c r="A929" s="110"/>
      <c r="B929" s="32"/>
      <c r="C929" s="391"/>
      <c r="D929" s="296"/>
      <c r="E929" s="296"/>
      <c r="F929" s="295"/>
      <c r="G929" s="295">
        <f t="shared" si="751"/>
        <v>0</v>
      </c>
      <c r="H929" s="296"/>
      <c r="I929" s="296"/>
      <c r="J929" s="296"/>
      <c r="K929" s="295">
        <f t="shared" si="757"/>
        <v>0</v>
      </c>
      <c r="L929" s="296"/>
      <c r="M929" s="296"/>
      <c r="N929" s="296"/>
      <c r="O929" s="295">
        <f t="shared" si="752"/>
        <v>0</v>
      </c>
      <c r="P929" s="295"/>
      <c r="Q929" s="295"/>
      <c r="R929" s="295"/>
      <c r="S929" s="295">
        <f t="shared" si="758"/>
        <v>0</v>
      </c>
      <c r="T929" s="295">
        <f t="shared" si="753"/>
        <v>0</v>
      </c>
      <c r="U929" s="295">
        <f t="shared" si="754"/>
        <v>0</v>
      </c>
      <c r="V929" s="295">
        <f t="shared" si="755"/>
        <v>0</v>
      </c>
      <c r="W929" s="295">
        <f t="shared" si="756"/>
        <v>0</v>
      </c>
      <c r="X929" s="296"/>
      <c r="Y929" s="296"/>
      <c r="Z929" s="296"/>
      <c r="AA929" s="296"/>
      <c r="AB929" s="851"/>
      <c r="AC929" s="299"/>
      <c r="AD929" s="299"/>
      <c r="AE929" s="299"/>
      <c r="AF929" s="298"/>
      <c r="AG929" s="298"/>
      <c r="AH929" s="300"/>
      <c r="AI929" s="711"/>
      <c r="AJ929" s="299"/>
      <c r="AK929" s="299"/>
    </row>
    <row r="930" spans="1:37" x14ac:dyDescent="0.25">
      <c r="A930" s="110">
        <v>18</v>
      </c>
      <c r="B930" s="89" t="s">
        <v>51</v>
      </c>
      <c r="C930" s="391"/>
      <c r="D930" s="148">
        <v>0</v>
      </c>
      <c r="E930" s="148">
        <v>0</v>
      </c>
      <c r="F930" s="148">
        <v>0</v>
      </c>
      <c r="G930" s="295">
        <f t="shared" si="751"/>
        <v>0</v>
      </c>
      <c r="H930" s="212">
        <v>0</v>
      </c>
      <c r="I930" s="148">
        <v>0</v>
      </c>
      <c r="J930" s="148">
        <v>0</v>
      </c>
      <c r="K930" s="295">
        <f t="shared" si="757"/>
        <v>0</v>
      </c>
      <c r="L930" s="148">
        <v>0</v>
      </c>
      <c r="M930" s="148">
        <v>0</v>
      </c>
      <c r="N930" s="148">
        <v>0</v>
      </c>
      <c r="O930" s="295">
        <f t="shared" si="752"/>
        <v>0</v>
      </c>
      <c r="P930" s="148">
        <v>0</v>
      </c>
      <c r="Q930" s="148">
        <v>0</v>
      </c>
      <c r="R930" s="148">
        <v>0</v>
      </c>
      <c r="S930" s="295">
        <f t="shared" si="758"/>
        <v>0</v>
      </c>
      <c r="T930" s="295">
        <f t="shared" si="753"/>
        <v>0</v>
      </c>
      <c r="U930" s="295">
        <f t="shared" si="754"/>
        <v>0</v>
      </c>
      <c r="V930" s="295">
        <f t="shared" si="755"/>
        <v>0</v>
      </c>
      <c r="W930" s="295">
        <f t="shared" si="756"/>
        <v>0</v>
      </c>
      <c r="X930" s="148">
        <v>0</v>
      </c>
      <c r="Y930" s="148">
        <v>0</v>
      </c>
      <c r="Z930" s="148">
        <v>0</v>
      </c>
      <c r="AA930" s="148">
        <v>0</v>
      </c>
      <c r="AB930" s="226">
        <v>0</v>
      </c>
      <c r="AC930" s="298"/>
      <c r="AD930" s="298"/>
      <c r="AE930" s="298"/>
      <c r="AF930" s="298"/>
      <c r="AG930" s="298"/>
      <c r="AH930" s="300"/>
      <c r="AI930" s="711"/>
      <c r="AJ930" s="298"/>
      <c r="AK930" s="298"/>
    </row>
    <row r="931" spans="1:37" x14ac:dyDescent="0.25">
      <c r="A931" s="110"/>
      <c r="B931" s="89"/>
      <c r="C931" s="391"/>
      <c r="D931" s="148"/>
      <c r="E931" s="148"/>
      <c r="F931" s="148"/>
      <c r="G931" s="295">
        <f t="shared" si="751"/>
        <v>0</v>
      </c>
      <c r="H931" s="212"/>
      <c r="I931" s="148"/>
      <c r="J931" s="148"/>
      <c r="K931" s="295">
        <f t="shared" si="757"/>
        <v>0</v>
      </c>
      <c r="L931" s="148"/>
      <c r="M931" s="148"/>
      <c r="N931" s="148"/>
      <c r="O931" s="295">
        <f t="shared" si="752"/>
        <v>0</v>
      </c>
      <c r="P931" s="148"/>
      <c r="Q931" s="148"/>
      <c r="R931" s="148"/>
      <c r="S931" s="295">
        <f t="shared" si="758"/>
        <v>0</v>
      </c>
      <c r="T931" s="295">
        <f t="shared" si="753"/>
        <v>0</v>
      </c>
      <c r="U931" s="295">
        <f t="shared" si="754"/>
        <v>0</v>
      </c>
      <c r="V931" s="295">
        <f t="shared" si="755"/>
        <v>0</v>
      </c>
      <c r="W931" s="295">
        <f t="shared" si="756"/>
        <v>0</v>
      </c>
      <c r="X931" s="148"/>
      <c r="Y931" s="148"/>
      <c r="Z931" s="148"/>
      <c r="AA931" s="148"/>
      <c r="AB931" s="226"/>
      <c r="AC931" s="298"/>
      <c r="AD931" s="298"/>
      <c r="AE931" s="298"/>
      <c r="AF931" s="298"/>
      <c r="AG931" s="298"/>
      <c r="AH931" s="300"/>
      <c r="AI931" s="711"/>
      <c r="AJ931" s="298"/>
      <c r="AK931" s="298"/>
    </row>
    <row r="932" spans="1:37" x14ac:dyDescent="0.25">
      <c r="A932" s="110">
        <v>19</v>
      </c>
      <c r="B932" s="89" t="s">
        <v>52</v>
      </c>
      <c r="C932" s="37"/>
      <c r="D932" s="186">
        <v>0</v>
      </c>
      <c r="E932" s="186">
        <v>0</v>
      </c>
      <c r="F932" s="186">
        <v>0</v>
      </c>
      <c r="G932" s="236">
        <f t="shared" si="751"/>
        <v>0</v>
      </c>
      <c r="H932" s="200">
        <v>0</v>
      </c>
      <c r="I932" s="186">
        <v>0</v>
      </c>
      <c r="J932" s="186">
        <v>0</v>
      </c>
      <c r="K932" s="236">
        <f t="shared" si="757"/>
        <v>0</v>
      </c>
      <c r="L932" s="186">
        <v>0</v>
      </c>
      <c r="M932" s="186">
        <v>0</v>
      </c>
      <c r="N932" s="186">
        <v>0</v>
      </c>
      <c r="O932" s="236">
        <f t="shared" si="752"/>
        <v>0</v>
      </c>
      <c r="P932" s="186">
        <v>0</v>
      </c>
      <c r="Q932" s="186">
        <v>0</v>
      </c>
      <c r="R932" s="186">
        <v>0</v>
      </c>
      <c r="S932" s="236">
        <f t="shared" si="758"/>
        <v>0</v>
      </c>
      <c r="T932" s="236">
        <f t="shared" si="753"/>
        <v>0</v>
      </c>
      <c r="U932" s="236">
        <f t="shared" si="754"/>
        <v>0</v>
      </c>
      <c r="V932" s="236">
        <f t="shared" si="755"/>
        <v>0</v>
      </c>
      <c r="W932" s="236">
        <f t="shared" si="756"/>
        <v>0</v>
      </c>
      <c r="X932" s="186">
        <v>0</v>
      </c>
      <c r="Y932" s="186">
        <v>0</v>
      </c>
      <c r="Z932" s="186">
        <v>0</v>
      </c>
      <c r="AA932" s="186">
        <v>0</v>
      </c>
      <c r="AB932" s="217">
        <v>0</v>
      </c>
      <c r="AC932" s="81"/>
      <c r="AD932" s="81"/>
      <c r="AE932" s="81"/>
      <c r="AF932" s="81"/>
      <c r="AG932" s="81"/>
      <c r="AH932" s="127"/>
      <c r="AI932" s="711"/>
      <c r="AJ932" s="81"/>
      <c r="AK932" s="81"/>
    </row>
    <row r="933" spans="1:37" x14ac:dyDescent="0.25">
      <c r="A933" s="110"/>
      <c r="B933" s="32"/>
      <c r="C933" s="37"/>
      <c r="D933" s="200"/>
      <c r="E933" s="200"/>
      <c r="F933" s="186"/>
      <c r="G933" s="236">
        <f t="shared" si="751"/>
        <v>0</v>
      </c>
      <c r="H933" s="200"/>
      <c r="I933" s="200"/>
      <c r="J933" s="200"/>
      <c r="K933" s="236">
        <f t="shared" si="757"/>
        <v>0</v>
      </c>
      <c r="L933" s="200"/>
      <c r="M933" s="200"/>
      <c r="N933" s="200"/>
      <c r="O933" s="236">
        <f t="shared" si="752"/>
        <v>0</v>
      </c>
      <c r="P933" s="269"/>
      <c r="Q933" s="269"/>
      <c r="R933" s="269"/>
      <c r="S933" s="236">
        <f t="shared" si="758"/>
        <v>0</v>
      </c>
      <c r="T933" s="236">
        <f t="shared" si="753"/>
        <v>0</v>
      </c>
      <c r="U933" s="236">
        <f t="shared" si="754"/>
        <v>0</v>
      </c>
      <c r="V933" s="236">
        <f t="shared" si="755"/>
        <v>0</v>
      </c>
      <c r="W933" s="236">
        <f t="shared" si="756"/>
        <v>0</v>
      </c>
      <c r="X933" s="200"/>
      <c r="Y933" s="200"/>
      <c r="Z933" s="200"/>
      <c r="AA933" s="200"/>
      <c r="AB933" s="218"/>
      <c r="AC933" s="80"/>
      <c r="AD933" s="80"/>
      <c r="AE933" s="80"/>
      <c r="AF933" s="81"/>
      <c r="AG933" s="81"/>
      <c r="AH933" s="127"/>
      <c r="AI933" s="711"/>
      <c r="AJ933" s="80"/>
      <c r="AK933" s="80"/>
    </row>
    <row r="934" spans="1:37" x14ac:dyDescent="0.25">
      <c r="A934" s="115" t="s">
        <v>57</v>
      </c>
      <c r="B934" s="83" t="s">
        <v>41</v>
      </c>
      <c r="C934" s="84"/>
      <c r="D934" s="233">
        <f>D935+D937+D939+D941+D943+D945+D947+D949+D951+D953+D955+D957+D959+D961+D963+D965+D967+D969+D971</f>
        <v>0</v>
      </c>
      <c r="E934" s="233">
        <f>E935+E937+E939+E941+E943+E945+E947+E949+E951+E953+E955+E957+E959+E961+E963+E965+E967+E969+E971</f>
        <v>0</v>
      </c>
      <c r="F934" s="233">
        <f>F935+F937+F939+F941+F943+F945+F947+F949+F951+F953+F955+F957+F959+F961+F963+F965+F967+F969+F971</f>
        <v>0</v>
      </c>
      <c r="G934" s="233">
        <f t="shared" si="751"/>
        <v>0</v>
      </c>
      <c r="H934" s="233">
        <f t="shared" ref="H934" si="790">SUM(E934:G934)</f>
        <v>0</v>
      </c>
      <c r="I934" s="233">
        <f t="shared" ref="I934" si="791">SUM(F934:H934)</f>
        <v>0</v>
      </c>
      <c r="J934" s="233">
        <f t="shared" ref="J934" si="792">SUM(G934:I934)</f>
        <v>0</v>
      </c>
      <c r="K934" s="233">
        <f t="shared" si="757"/>
        <v>0</v>
      </c>
      <c r="L934" s="233">
        <f t="shared" ref="L934" si="793">SUM(I934:K934)</f>
        <v>0</v>
      </c>
      <c r="M934" s="233">
        <f t="shared" ref="M934" si="794">SUM(J934:L934)</f>
        <v>0</v>
      </c>
      <c r="N934" s="233">
        <f t="shared" ref="N934" si="795">SUM(K934:M934)</f>
        <v>0</v>
      </c>
      <c r="O934" s="233">
        <f t="shared" si="752"/>
        <v>0</v>
      </c>
      <c r="P934" s="233">
        <f t="shared" ref="P934" si="796">SUM(M934:O934)</f>
        <v>0</v>
      </c>
      <c r="Q934" s="233">
        <f t="shared" ref="Q934" si="797">SUM(N934:P934)</f>
        <v>0</v>
      </c>
      <c r="R934" s="233">
        <f t="shared" ref="R934" si="798">SUM(O934:Q934)</f>
        <v>0</v>
      </c>
      <c r="S934" s="233">
        <f t="shared" si="758"/>
        <v>0</v>
      </c>
      <c r="T934" s="233">
        <f t="shared" ref="T934" si="799">SUM(Q934:S934)</f>
        <v>0</v>
      </c>
      <c r="U934" s="233">
        <f t="shared" ref="U934" si="800">SUM(R934:T934)</f>
        <v>0</v>
      </c>
      <c r="V934" s="233">
        <f t="shared" ref="V934" si="801">SUM(S934:U934)</f>
        <v>0</v>
      </c>
      <c r="W934" s="233">
        <f t="shared" si="756"/>
        <v>0</v>
      </c>
      <c r="X934" s="233">
        <f t="shared" ref="X934" si="802">SUM(U934:W934)</f>
        <v>0</v>
      </c>
      <c r="Y934" s="233">
        <f t="shared" ref="Y934" si="803">SUM(V934:X934)</f>
        <v>0</v>
      </c>
      <c r="Z934" s="233">
        <f t="shared" ref="Z934" si="804">SUM(W934:Y934)</f>
        <v>0</v>
      </c>
      <c r="AA934" s="233">
        <f>AA935+AA937+AA939+AA941+AA943+AA945+AA947+AA949+AA951+AA953+AA955+AA957+AA959+AA961+AA963+AA965+AA967+AA969+AA971</f>
        <v>0</v>
      </c>
      <c r="AB934" s="235">
        <f>AB935+AB937+AB939+AB941+AB943+AB945+AB947+AB949+AB951+AB953+AB955+AB957+AB959+AB961+AB963+AB965+AB967+AB969+AB971</f>
        <v>0</v>
      </c>
      <c r="AC934" s="130"/>
      <c r="AD934" s="130"/>
      <c r="AE934" s="130"/>
      <c r="AF934" s="130"/>
      <c r="AG934" s="130"/>
      <c r="AH934" s="127"/>
      <c r="AI934" s="712"/>
      <c r="AJ934" s="130"/>
      <c r="AK934" s="130"/>
    </row>
    <row r="935" spans="1:37" x14ac:dyDescent="0.25">
      <c r="A935" s="110">
        <v>1</v>
      </c>
      <c r="B935" s="89" t="s">
        <v>20</v>
      </c>
      <c r="C935" s="391"/>
      <c r="D935" s="148">
        <v>0</v>
      </c>
      <c r="E935" s="148">
        <v>0</v>
      </c>
      <c r="F935" s="148">
        <v>0</v>
      </c>
      <c r="G935" s="295">
        <f t="shared" si="751"/>
        <v>0</v>
      </c>
      <c r="H935" s="212">
        <v>0</v>
      </c>
      <c r="I935" s="148">
        <v>0</v>
      </c>
      <c r="J935" s="148">
        <v>0</v>
      </c>
      <c r="K935" s="295">
        <f t="shared" si="757"/>
        <v>0</v>
      </c>
      <c r="L935" s="148">
        <v>0</v>
      </c>
      <c r="M935" s="148">
        <v>0</v>
      </c>
      <c r="N935" s="148">
        <v>0</v>
      </c>
      <c r="O935" s="295">
        <f t="shared" si="752"/>
        <v>0</v>
      </c>
      <c r="P935" s="148">
        <v>0</v>
      </c>
      <c r="Q935" s="148">
        <v>0</v>
      </c>
      <c r="R935" s="148">
        <v>0</v>
      </c>
      <c r="S935" s="295">
        <f t="shared" si="758"/>
        <v>0</v>
      </c>
      <c r="T935" s="295">
        <f t="shared" si="753"/>
        <v>0</v>
      </c>
      <c r="U935" s="295">
        <f t="shared" si="754"/>
        <v>0</v>
      </c>
      <c r="V935" s="295">
        <f t="shared" si="755"/>
        <v>0</v>
      </c>
      <c r="W935" s="295">
        <f t="shared" si="756"/>
        <v>0</v>
      </c>
      <c r="X935" s="148">
        <v>0</v>
      </c>
      <c r="Y935" s="148">
        <v>0</v>
      </c>
      <c r="Z935" s="148">
        <v>0</v>
      </c>
      <c r="AA935" s="148">
        <v>0</v>
      </c>
      <c r="AB935" s="226">
        <v>0</v>
      </c>
      <c r="AC935" s="298"/>
      <c r="AD935" s="298"/>
      <c r="AE935" s="298"/>
      <c r="AF935" s="298"/>
      <c r="AG935" s="298"/>
      <c r="AH935" s="300"/>
      <c r="AI935" s="711"/>
      <c r="AJ935" s="298"/>
      <c r="AK935" s="298"/>
    </row>
    <row r="936" spans="1:37" x14ac:dyDescent="0.25">
      <c r="A936" s="110"/>
      <c r="B936" s="89"/>
      <c r="C936" s="391"/>
      <c r="D936" s="148"/>
      <c r="E936" s="148"/>
      <c r="F936" s="148"/>
      <c r="G936" s="295">
        <f t="shared" si="751"/>
        <v>0</v>
      </c>
      <c r="H936" s="212"/>
      <c r="I936" s="148"/>
      <c r="J936" s="148"/>
      <c r="K936" s="295">
        <f t="shared" si="757"/>
        <v>0</v>
      </c>
      <c r="L936" s="148"/>
      <c r="M936" s="148"/>
      <c r="N936" s="148"/>
      <c r="O936" s="295">
        <f t="shared" si="752"/>
        <v>0</v>
      </c>
      <c r="P936" s="148"/>
      <c r="Q936" s="148"/>
      <c r="R936" s="148"/>
      <c r="S936" s="295">
        <f t="shared" si="758"/>
        <v>0</v>
      </c>
      <c r="T936" s="295">
        <f t="shared" si="753"/>
        <v>0</v>
      </c>
      <c r="U936" s="295">
        <f t="shared" si="754"/>
        <v>0</v>
      </c>
      <c r="V936" s="295">
        <f t="shared" si="755"/>
        <v>0</v>
      </c>
      <c r="W936" s="295">
        <f t="shared" si="756"/>
        <v>0</v>
      </c>
      <c r="X936" s="148"/>
      <c r="Y936" s="148"/>
      <c r="Z936" s="148"/>
      <c r="AA936" s="148"/>
      <c r="AB936" s="226"/>
      <c r="AC936" s="298"/>
      <c r="AD936" s="298"/>
      <c r="AE936" s="298"/>
      <c r="AF936" s="298"/>
      <c r="AG936" s="298"/>
      <c r="AH936" s="300"/>
      <c r="AI936" s="711"/>
      <c r="AJ936" s="298"/>
      <c r="AK936" s="298"/>
    </row>
    <row r="937" spans="1:37" x14ac:dyDescent="0.25">
      <c r="A937" s="110">
        <v>2</v>
      </c>
      <c r="B937" s="89" t="s">
        <v>21</v>
      </c>
      <c r="C937" s="391"/>
      <c r="D937" s="148">
        <v>0</v>
      </c>
      <c r="E937" s="148">
        <v>0</v>
      </c>
      <c r="F937" s="148">
        <v>0</v>
      </c>
      <c r="G937" s="295">
        <f t="shared" si="751"/>
        <v>0</v>
      </c>
      <c r="H937" s="212">
        <v>0</v>
      </c>
      <c r="I937" s="148">
        <v>0</v>
      </c>
      <c r="J937" s="148">
        <v>0</v>
      </c>
      <c r="K937" s="295">
        <f t="shared" si="757"/>
        <v>0</v>
      </c>
      <c r="L937" s="148">
        <v>0</v>
      </c>
      <c r="M937" s="148">
        <v>0</v>
      </c>
      <c r="N937" s="148">
        <v>0</v>
      </c>
      <c r="O937" s="295">
        <f t="shared" si="752"/>
        <v>0</v>
      </c>
      <c r="P937" s="148">
        <v>0</v>
      </c>
      <c r="Q937" s="148">
        <v>0</v>
      </c>
      <c r="R937" s="148">
        <v>0</v>
      </c>
      <c r="S937" s="295">
        <f t="shared" si="758"/>
        <v>0</v>
      </c>
      <c r="T937" s="295">
        <f t="shared" si="753"/>
        <v>0</v>
      </c>
      <c r="U937" s="295">
        <f t="shared" si="754"/>
        <v>0</v>
      </c>
      <c r="V937" s="295">
        <f t="shared" si="755"/>
        <v>0</v>
      </c>
      <c r="W937" s="295">
        <f t="shared" si="756"/>
        <v>0</v>
      </c>
      <c r="X937" s="148">
        <v>0</v>
      </c>
      <c r="Y937" s="148">
        <v>0</v>
      </c>
      <c r="Z937" s="148">
        <v>0</v>
      </c>
      <c r="AA937" s="148">
        <v>0</v>
      </c>
      <c r="AB937" s="226">
        <v>0</v>
      </c>
      <c r="AC937" s="298"/>
      <c r="AD937" s="298"/>
      <c r="AE937" s="298"/>
      <c r="AF937" s="298"/>
      <c r="AG937" s="298"/>
      <c r="AH937" s="300"/>
      <c r="AI937" s="711"/>
      <c r="AJ937" s="298"/>
      <c r="AK937" s="298"/>
    </row>
    <row r="938" spans="1:37" x14ac:dyDescent="0.25">
      <c r="A938" s="110"/>
      <c r="B938" s="89"/>
      <c r="C938" s="391"/>
      <c r="D938" s="148"/>
      <c r="E938" s="148"/>
      <c r="F938" s="148"/>
      <c r="G938" s="295">
        <f t="shared" si="751"/>
        <v>0</v>
      </c>
      <c r="H938" s="212"/>
      <c r="I938" s="148"/>
      <c r="J938" s="148"/>
      <c r="K938" s="295">
        <f t="shared" si="757"/>
        <v>0</v>
      </c>
      <c r="L938" s="148"/>
      <c r="M938" s="148"/>
      <c r="N938" s="148"/>
      <c r="O938" s="295">
        <f t="shared" si="752"/>
        <v>0</v>
      </c>
      <c r="P938" s="148"/>
      <c r="Q938" s="148"/>
      <c r="R938" s="148"/>
      <c r="S938" s="295">
        <f t="shared" si="758"/>
        <v>0</v>
      </c>
      <c r="T938" s="295">
        <f t="shared" si="753"/>
        <v>0</v>
      </c>
      <c r="U938" s="295">
        <f t="shared" si="754"/>
        <v>0</v>
      </c>
      <c r="V938" s="295">
        <f t="shared" si="755"/>
        <v>0</v>
      </c>
      <c r="W938" s="295">
        <f t="shared" si="756"/>
        <v>0</v>
      </c>
      <c r="X938" s="148"/>
      <c r="Y938" s="148"/>
      <c r="Z938" s="148"/>
      <c r="AA938" s="148"/>
      <c r="AB938" s="226"/>
      <c r="AC938" s="298"/>
      <c r="AD938" s="298"/>
      <c r="AE938" s="298"/>
      <c r="AF938" s="298"/>
      <c r="AG938" s="298"/>
      <c r="AH938" s="300"/>
      <c r="AI938" s="711"/>
      <c r="AJ938" s="298"/>
      <c r="AK938" s="298"/>
    </row>
    <row r="939" spans="1:37" x14ac:dyDescent="0.25">
      <c r="A939" s="110">
        <v>3</v>
      </c>
      <c r="B939" s="89" t="s">
        <v>22</v>
      </c>
      <c r="C939" s="391"/>
      <c r="D939" s="148">
        <v>0</v>
      </c>
      <c r="E939" s="148">
        <v>0</v>
      </c>
      <c r="F939" s="148">
        <v>0</v>
      </c>
      <c r="G939" s="295">
        <f t="shared" si="751"/>
        <v>0</v>
      </c>
      <c r="H939" s="212">
        <v>0</v>
      </c>
      <c r="I939" s="148">
        <v>0</v>
      </c>
      <c r="J939" s="148">
        <v>0</v>
      </c>
      <c r="K939" s="295">
        <f t="shared" si="757"/>
        <v>0</v>
      </c>
      <c r="L939" s="148">
        <v>0</v>
      </c>
      <c r="M939" s="148">
        <v>0</v>
      </c>
      <c r="N939" s="148">
        <v>0</v>
      </c>
      <c r="O939" s="295">
        <f t="shared" si="752"/>
        <v>0</v>
      </c>
      <c r="P939" s="148">
        <v>0</v>
      </c>
      <c r="Q939" s="148">
        <v>0</v>
      </c>
      <c r="R939" s="148">
        <v>0</v>
      </c>
      <c r="S939" s="295">
        <f t="shared" si="758"/>
        <v>0</v>
      </c>
      <c r="T939" s="295">
        <f t="shared" si="753"/>
        <v>0</v>
      </c>
      <c r="U939" s="295">
        <f t="shared" si="754"/>
        <v>0</v>
      </c>
      <c r="V939" s="295">
        <f t="shared" si="755"/>
        <v>0</v>
      </c>
      <c r="W939" s="295">
        <f t="shared" si="756"/>
        <v>0</v>
      </c>
      <c r="X939" s="148">
        <v>0</v>
      </c>
      <c r="Y939" s="148">
        <v>0</v>
      </c>
      <c r="Z939" s="148">
        <v>0</v>
      </c>
      <c r="AA939" s="148">
        <v>0</v>
      </c>
      <c r="AB939" s="226">
        <v>0</v>
      </c>
      <c r="AC939" s="298"/>
      <c r="AD939" s="298"/>
      <c r="AE939" s="298"/>
      <c r="AF939" s="298"/>
      <c r="AG939" s="298"/>
      <c r="AH939" s="300"/>
      <c r="AI939" s="711"/>
      <c r="AJ939" s="298"/>
      <c r="AK939" s="298"/>
    </row>
    <row r="940" spans="1:37" x14ac:dyDescent="0.25">
      <c r="A940" s="110"/>
      <c r="B940" s="89"/>
      <c r="C940" s="391"/>
      <c r="D940" s="148"/>
      <c r="E940" s="148"/>
      <c r="F940" s="148"/>
      <c r="G940" s="295">
        <f t="shared" si="751"/>
        <v>0</v>
      </c>
      <c r="H940" s="212"/>
      <c r="I940" s="148"/>
      <c r="J940" s="148"/>
      <c r="K940" s="295">
        <f t="shared" si="757"/>
        <v>0</v>
      </c>
      <c r="L940" s="148"/>
      <c r="M940" s="148"/>
      <c r="N940" s="148"/>
      <c r="O940" s="295">
        <f t="shared" si="752"/>
        <v>0</v>
      </c>
      <c r="P940" s="148"/>
      <c r="Q940" s="148"/>
      <c r="R940" s="148"/>
      <c r="S940" s="295">
        <f t="shared" si="758"/>
        <v>0</v>
      </c>
      <c r="T940" s="295">
        <f t="shared" si="753"/>
        <v>0</v>
      </c>
      <c r="U940" s="295">
        <f t="shared" si="754"/>
        <v>0</v>
      </c>
      <c r="V940" s="295">
        <f t="shared" si="755"/>
        <v>0</v>
      </c>
      <c r="W940" s="295">
        <f t="shared" si="756"/>
        <v>0</v>
      </c>
      <c r="X940" s="148"/>
      <c r="Y940" s="148"/>
      <c r="Z940" s="148"/>
      <c r="AA940" s="148"/>
      <c r="AB940" s="226"/>
      <c r="AC940" s="298"/>
      <c r="AD940" s="298"/>
      <c r="AE940" s="298"/>
      <c r="AF940" s="298"/>
      <c r="AG940" s="298"/>
      <c r="AH940" s="300"/>
      <c r="AI940" s="711"/>
      <c r="AJ940" s="298"/>
      <c r="AK940" s="298"/>
    </row>
    <row r="941" spans="1:37" x14ac:dyDescent="0.25">
      <c r="A941" s="110">
        <v>4</v>
      </c>
      <c r="B941" s="89" t="s">
        <v>23</v>
      </c>
      <c r="C941" s="391"/>
      <c r="D941" s="148">
        <v>0</v>
      </c>
      <c r="E941" s="148">
        <v>0</v>
      </c>
      <c r="F941" s="148">
        <v>0</v>
      </c>
      <c r="G941" s="295">
        <f t="shared" si="751"/>
        <v>0</v>
      </c>
      <c r="H941" s="212">
        <v>0</v>
      </c>
      <c r="I941" s="148">
        <v>0</v>
      </c>
      <c r="J941" s="148">
        <v>0</v>
      </c>
      <c r="K941" s="295">
        <f t="shared" si="757"/>
        <v>0</v>
      </c>
      <c r="L941" s="148">
        <v>0</v>
      </c>
      <c r="M941" s="148">
        <v>0</v>
      </c>
      <c r="N941" s="148">
        <v>0</v>
      </c>
      <c r="O941" s="295">
        <f t="shared" si="752"/>
        <v>0</v>
      </c>
      <c r="P941" s="148">
        <v>0</v>
      </c>
      <c r="Q941" s="148">
        <v>0</v>
      </c>
      <c r="R941" s="148">
        <v>0</v>
      </c>
      <c r="S941" s="295">
        <f t="shared" si="758"/>
        <v>0</v>
      </c>
      <c r="T941" s="295">
        <f t="shared" si="753"/>
        <v>0</v>
      </c>
      <c r="U941" s="295">
        <f t="shared" si="754"/>
        <v>0</v>
      </c>
      <c r="V941" s="295">
        <f t="shared" si="755"/>
        <v>0</v>
      </c>
      <c r="W941" s="295">
        <f t="shared" si="756"/>
        <v>0</v>
      </c>
      <c r="X941" s="148">
        <v>0</v>
      </c>
      <c r="Y941" s="148">
        <v>0</v>
      </c>
      <c r="Z941" s="148">
        <v>0</v>
      </c>
      <c r="AA941" s="148">
        <v>0</v>
      </c>
      <c r="AB941" s="226">
        <v>0</v>
      </c>
      <c r="AC941" s="298"/>
      <c r="AD941" s="298"/>
      <c r="AE941" s="298"/>
      <c r="AF941" s="298"/>
      <c r="AG941" s="298"/>
      <c r="AH941" s="300"/>
      <c r="AI941" s="711"/>
      <c r="AJ941" s="298"/>
      <c r="AK941" s="298"/>
    </row>
    <row r="942" spans="1:37" x14ac:dyDescent="0.25">
      <c r="A942" s="110"/>
      <c r="B942" s="32"/>
      <c r="C942" s="391"/>
      <c r="D942" s="212"/>
      <c r="E942" s="212"/>
      <c r="F942" s="148"/>
      <c r="G942" s="295">
        <f t="shared" si="751"/>
        <v>0</v>
      </c>
      <c r="H942" s="212"/>
      <c r="I942" s="212"/>
      <c r="J942" s="212"/>
      <c r="K942" s="295">
        <f t="shared" si="757"/>
        <v>0</v>
      </c>
      <c r="L942" s="212"/>
      <c r="M942" s="212"/>
      <c r="N942" s="212"/>
      <c r="O942" s="295">
        <f t="shared" si="752"/>
        <v>0</v>
      </c>
      <c r="P942" s="148"/>
      <c r="Q942" s="148"/>
      <c r="R942" s="148"/>
      <c r="S942" s="295">
        <f t="shared" si="758"/>
        <v>0</v>
      </c>
      <c r="T942" s="295">
        <f t="shared" si="753"/>
        <v>0</v>
      </c>
      <c r="U942" s="295">
        <f t="shared" si="754"/>
        <v>0</v>
      </c>
      <c r="V942" s="295">
        <f t="shared" si="755"/>
        <v>0</v>
      </c>
      <c r="W942" s="295">
        <f t="shared" si="756"/>
        <v>0</v>
      </c>
      <c r="X942" s="212"/>
      <c r="Y942" s="212"/>
      <c r="Z942" s="212"/>
      <c r="AA942" s="212"/>
      <c r="AB942" s="847"/>
      <c r="AC942" s="299"/>
      <c r="AD942" s="299"/>
      <c r="AE942" s="299"/>
      <c r="AF942" s="298"/>
      <c r="AG942" s="298"/>
      <c r="AH942" s="300"/>
      <c r="AI942" s="711"/>
      <c r="AJ942" s="299"/>
      <c r="AK942" s="299"/>
    </row>
    <row r="943" spans="1:37" x14ac:dyDescent="0.25">
      <c r="A943" s="110">
        <v>5</v>
      </c>
      <c r="B943" s="89" t="s">
        <v>46</v>
      </c>
      <c r="C943" s="391"/>
      <c r="D943" s="148">
        <f>D944</f>
        <v>0</v>
      </c>
      <c r="E943" s="148">
        <f t="shared" ref="E943:AB943" si="805">E944</f>
        <v>0</v>
      </c>
      <c r="F943" s="148">
        <f t="shared" si="805"/>
        <v>0</v>
      </c>
      <c r="G943" s="148">
        <f t="shared" si="751"/>
        <v>0</v>
      </c>
      <c r="H943" s="148">
        <f t="shared" ref="H943" si="806">SUM(E943:G943)</f>
        <v>0</v>
      </c>
      <c r="I943" s="148">
        <f t="shared" ref="I943" si="807">SUM(F943:H943)</f>
        <v>0</v>
      </c>
      <c r="J943" s="148">
        <f t="shared" ref="J943" si="808">SUM(G943:I943)</f>
        <v>0</v>
      </c>
      <c r="K943" s="148">
        <f t="shared" si="757"/>
        <v>0</v>
      </c>
      <c r="L943" s="148">
        <f t="shared" ref="L943" si="809">SUM(I943:K943)</f>
        <v>0</v>
      </c>
      <c r="M943" s="148">
        <f t="shared" ref="M943" si="810">SUM(J943:L943)</f>
        <v>0</v>
      </c>
      <c r="N943" s="148">
        <f t="shared" ref="N943" si="811">SUM(K943:M943)</f>
        <v>0</v>
      </c>
      <c r="O943" s="148">
        <f t="shared" si="752"/>
        <v>0</v>
      </c>
      <c r="P943" s="148">
        <f t="shared" ref="P943" si="812">SUM(M943:O943)</f>
        <v>0</v>
      </c>
      <c r="Q943" s="148">
        <f t="shared" ref="Q943" si="813">SUM(N943:P943)</f>
        <v>0</v>
      </c>
      <c r="R943" s="148">
        <f t="shared" ref="R943" si="814">SUM(O943:Q943)</f>
        <v>0</v>
      </c>
      <c r="S943" s="148">
        <f t="shared" si="758"/>
        <v>0</v>
      </c>
      <c r="T943" s="148">
        <f t="shared" ref="T943" si="815">SUM(Q943:S943)</f>
        <v>0</v>
      </c>
      <c r="U943" s="148">
        <f t="shared" ref="U943" si="816">SUM(R943:T943)</f>
        <v>0</v>
      </c>
      <c r="V943" s="148">
        <f t="shared" ref="V943" si="817">SUM(S943:U943)</f>
        <v>0</v>
      </c>
      <c r="W943" s="148">
        <f t="shared" si="756"/>
        <v>0</v>
      </c>
      <c r="X943" s="148">
        <f t="shared" ref="X943" si="818">SUM(U943:W943)</f>
        <v>0</v>
      </c>
      <c r="Y943" s="148">
        <f t="shared" si="805"/>
        <v>0</v>
      </c>
      <c r="Z943" s="148">
        <f t="shared" si="805"/>
        <v>0</v>
      </c>
      <c r="AA943" s="148">
        <f t="shared" si="805"/>
        <v>0</v>
      </c>
      <c r="AB943" s="226">
        <f t="shared" si="805"/>
        <v>0</v>
      </c>
      <c r="AC943" s="850"/>
      <c r="AD943" s="850"/>
      <c r="AE943" s="850"/>
      <c r="AF943" s="850"/>
      <c r="AG943" s="850"/>
      <c r="AH943" s="300"/>
      <c r="AI943" s="711"/>
      <c r="AJ943" s="850"/>
      <c r="AK943" s="850"/>
    </row>
    <row r="944" spans="1:37" x14ac:dyDescent="0.25">
      <c r="A944" s="110"/>
      <c r="B944" s="32"/>
      <c r="C944" s="391"/>
      <c r="D944" s="296"/>
      <c r="E944" s="296"/>
      <c r="F944" s="295"/>
      <c r="G944" s="295">
        <f t="shared" si="751"/>
        <v>0</v>
      </c>
      <c r="H944" s="296"/>
      <c r="I944" s="296"/>
      <c r="J944" s="296"/>
      <c r="K944" s="295">
        <f t="shared" si="757"/>
        <v>0</v>
      </c>
      <c r="L944" s="296"/>
      <c r="M944" s="296"/>
      <c r="N944" s="296"/>
      <c r="O944" s="295">
        <f t="shared" si="752"/>
        <v>0</v>
      </c>
      <c r="P944" s="295"/>
      <c r="Q944" s="295"/>
      <c r="R944" s="295"/>
      <c r="S944" s="295">
        <f t="shared" si="758"/>
        <v>0</v>
      </c>
      <c r="T944" s="295">
        <f t="shared" si="753"/>
        <v>0</v>
      </c>
      <c r="U944" s="295">
        <f t="shared" si="754"/>
        <v>0</v>
      </c>
      <c r="V944" s="295">
        <f t="shared" si="755"/>
        <v>0</v>
      </c>
      <c r="W944" s="295">
        <f t="shared" si="756"/>
        <v>0</v>
      </c>
      <c r="X944" s="296"/>
      <c r="Y944" s="296"/>
      <c r="Z944" s="296"/>
      <c r="AA944" s="296"/>
      <c r="AB944" s="851"/>
      <c r="AC944" s="299"/>
      <c r="AD944" s="299"/>
      <c r="AE944" s="299"/>
      <c r="AF944" s="298"/>
      <c r="AG944" s="298"/>
      <c r="AH944" s="300"/>
      <c r="AI944" s="711"/>
      <c r="AJ944" s="299"/>
      <c r="AK944" s="299"/>
    </row>
    <row r="945" spans="1:37" x14ac:dyDescent="0.25">
      <c r="A945" s="110">
        <v>6</v>
      </c>
      <c r="B945" s="89" t="s">
        <v>47</v>
      </c>
      <c r="C945" s="391"/>
      <c r="D945" s="148">
        <v>0</v>
      </c>
      <c r="E945" s="148">
        <v>0</v>
      </c>
      <c r="F945" s="148">
        <v>0</v>
      </c>
      <c r="G945" s="295">
        <f t="shared" si="751"/>
        <v>0</v>
      </c>
      <c r="H945" s="212">
        <v>0</v>
      </c>
      <c r="I945" s="148">
        <v>0</v>
      </c>
      <c r="J945" s="148">
        <v>0</v>
      </c>
      <c r="K945" s="295">
        <f t="shared" si="757"/>
        <v>0</v>
      </c>
      <c r="L945" s="148">
        <v>0</v>
      </c>
      <c r="M945" s="148">
        <v>0</v>
      </c>
      <c r="N945" s="148">
        <v>0</v>
      </c>
      <c r="O945" s="295">
        <f t="shared" si="752"/>
        <v>0</v>
      </c>
      <c r="P945" s="148">
        <v>0</v>
      </c>
      <c r="Q945" s="148">
        <v>0</v>
      </c>
      <c r="R945" s="148">
        <v>0</v>
      </c>
      <c r="S945" s="295">
        <f t="shared" si="758"/>
        <v>0</v>
      </c>
      <c r="T945" s="295">
        <f t="shared" si="753"/>
        <v>0</v>
      </c>
      <c r="U945" s="295">
        <f t="shared" si="754"/>
        <v>0</v>
      </c>
      <c r="V945" s="295">
        <f t="shared" si="755"/>
        <v>0</v>
      </c>
      <c r="W945" s="295">
        <f t="shared" si="756"/>
        <v>0</v>
      </c>
      <c r="X945" s="148">
        <v>0</v>
      </c>
      <c r="Y945" s="148">
        <v>0</v>
      </c>
      <c r="Z945" s="148">
        <v>0</v>
      </c>
      <c r="AA945" s="148">
        <v>0</v>
      </c>
      <c r="AB945" s="226">
        <v>0</v>
      </c>
      <c r="AC945" s="298"/>
      <c r="AD945" s="298"/>
      <c r="AE945" s="298"/>
      <c r="AF945" s="298"/>
      <c r="AG945" s="298"/>
      <c r="AH945" s="300"/>
      <c r="AI945" s="711"/>
      <c r="AJ945" s="298"/>
      <c r="AK945" s="298"/>
    </row>
    <row r="946" spans="1:37" x14ac:dyDescent="0.25">
      <c r="A946" s="110"/>
      <c r="B946" s="89"/>
      <c r="C946" s="391"/>
      <c r="D946" s="148"/>
      <c r="E946" s="148"/>
      <c r="F946" s="148"/>
      <c r="G946" s="295">
        <f t="shared" si="751"/>
        <v>0</v>
      </c>
      <c r="H946" s="212"/>
      <c r="I946" s="148"/>
      <c r="J946" s="148"/>
      <c r="K946" s="295">
        <f t="shared" si="757"/>
        <v>0</v>
      </c>
      <c r="L946" s="148"/>
      <c r="M946" s="148"/>
      <c r="N946" s="148"/>
      <c r="O946" s="295">
        <f t="shared" si="752"/>
        <v>0</v>
      </c>
      <c r="P946" s="148"/>
      <c r="Q946" s="148"/>
      <c r="R946" s="148"/>
      <c r="S946" s="295">
        <f t="shared" si="758"/>
        <v>0</v>
      </c>
      <c r="T946" s="295">
        <f t="shared" si="753"/>
        <v>0</v>
      </c>
      <c r="U946" s="295">
        <f t="shared" si="754"/>
        <v>0</v>
      </c>
      <c r="V946" s="295">
        <f t="shared" si="755"/>
        <v>0</v>
      </c>
      <c r="W946" s="295">
        <f t="shared" si="756"/>
        <v>0</v>
      </c>
      <c r="X946" s="148"/>
      <c r="Y946" s="148"/>
      <c r="Z946" s="148"/>
      <c r="AA946" s="148"/>
      <c r="AB946" s="226"/>
      <c r="AC946" s="298"/>
      <c r="AD946" s="298"/>
      <c r="AE946" s="298"/>
      <c r="AF946" s="298"/>
      <c r="AG946" s="298"/>
      <c r="AH946" s="300"/>
      <c r="AI946" s="711"/>
      <c r="AJ946" s="298"/>
      <c r="AK946" s="298"/>
    </row>
    <row r="947" spans="1:37" x14ac:dyDescent="0.25">
      <c r="A947" s="110">
        <v>7</v>
      </c>
      <c r="B947" s="89" t="s">
        <v>24</v>
      </c>
      <c r="C947" s="391"/>
      <c r="D947" s="148">
        <v>0</v>
      </c>
      <c r="E947" s="148">
        <v>0</v>
      </c>
      <c r="F947" s="148">
        <v>0</v>
      </c>
      <c r="G947" s="295">
        <f t="shared" si="751"/>
        <v>0</v>
      </c>
      <c r="H947" s="212">
        <v>0</v>
      </c>
      <c r="I947" s="148">
        <v>0</v>
      </c>
      <c r="J947" s="148">
        <v>0</v>
      </c>
      <c r="K947" s="295">
        <f t="shared" si="757"/>
        <v>0</v>
      </c>
      <c r="L947" s="148">
        <v>0</v>
      </c>
      <c r="M947" s="148">
        <v>0</v>
      </c>
      <c r="N947" s="148">
        <v>0</v>
      </c>
      <c r="O947" s="295">
        <f t="shared" si="752"/>
        <v>0</v>
      </c>
      <c r="P947" s="148">
        <v>0</v>
      </c>
      <c r="Q947" s="148">
        <v>0</v>
      </c>
      <c r="R947" s="148">
        <v>0</v>
      </c>
      <c r="S947" s="295">
        <f t="shared" si="758"/>
        <v>0</v>
      </c>
      <c r="T947" s="295">
        <f t="shared" si="753"/>
        <v>0</v>
      </c>
      <c r="U947" s="295">
        <f t="shared" si="754"/>
        <v>0</v>
      </c>
      <c r="V947" s="295">
        <f t="shared" si="755"/>
        <v>0</v>
      </c>
      <c r="W947" s="295">
        <f t="shared" si="756"/>
        <v>0</v>
      </c>
      <c r="X947" s="148">
        <v>0</v>
      </c>
      <c r="Y947" s="148">
        <v>0</v>
      </c>
      <c r="Z947" s="148">
        <v>0</v>
      </c>
      <c r="AA947" s="148">
        <v>0</v>
      </c>
      <c r="AB947" s="226">
        <v>0</v>
      </c>
      <c r="AC947" s="298"/>
      <c r="AD947" s="298"/>
      <c r="AE947" s="298"/>
      <c r="AF947" s="298"/>
      <c r="AG947" s="298"/>
      <c r="AH947" s="300"/>
      <c r="AI947" s="711"/>
      <c r="AJ947" s="298"/>
      <c r="AK947" s="298"/>
    </row>
    <row r="948" spans="1:37" x14ac:dyDescent="0.25">
      <c r="A948" s="110"/>
      <c r="B948" s="89"/>
      <c r="C948" s="391"/>
      <c r="D948" s="148"/>
      <c r="E948" s="148"/>
      <c r="F948" s="148"/>
      <c r="G948" s="295">
        <f t="shared" si="751"/>
        <v>0</v>
      </c>
      <c r="H948" s="212"/>
      <c r="I948" s="148"/>
      <c r="J948" s="148"/>
      <c r="K948" s="295">
        <f t="shared" si="757"/>
        <v>0</v>
      </c>
      <c r="L948" s="148"/>
      <c r="M948" s="148"/>
      <c r="N948" s="148"/>
      <c r="O948" s="295">
        <f t="shared" si="752"/>
        <v>0</v>
      </c>
      <c r="P948" s="148"/>
      <c r="Q948" s="148"/>
      <c r="R948" s="148"/>
      <c r="S948" s="295">
        <f t="shared" si="758"/>
        <v>0</v>
      </c>
      <c r="T948" s="295">
        <f t="shared" si="753"/>
        <v>0</v>
      </c>
      <c r="U948" s="295">
        <f t="shared" si="754"/>
        <v>0</v>
      </c>
      <c r="V948" s="295">
        <f t="shared" si="755"/>
        <v>0</v>
      </c>
      <c r="W948" s="295">
        <f t="shared" si="756"/>
        <v>0</v>
      </c>
      <c r="X948" s="148"/>
      <c r="Y948" s="148"/>
      <c r="Z948" s="148"/>
      <c r="AA948" s="148"/>
      <c r="AB948" s="226"/>
      <c r="AC948" s="298"/>
      <c r="AD948" s="298"/>
      <c r="AE948" s="298"/>
      <c r="AF948" s="298"/>
      <c r="AG948" s="298"/>
      <c r="AH948" s="300"/>
      <c r="AI948" s="711"/>
      <c r="AJ948" s="298"/>
      <c r="AK948" s="298"/>
    </row>
    <row r="949" spans="1:37" x14ac:dyDescent="0.25">
      <c r="A949" s="110">
        <v>8</v>
      </c>
      <c r="B949" s="89" t="s">
        <v>25</v>
      </c>
      <c r="C949" s="391"/>
      <c r="D949" s="148">
        <v>0</v>
      </c>
      <c r="E949" s="148">
        <v>0</v>
      </c>
      <c r="F949" s="148">
        <v>0</v>
      </c>
      <c r="G949" s="295">
        <f t="shared" si="751"/>
        <v>0</v>
      </c>
      <c r="H949" s="212">
        <v>0</v>
      </c>
      <c r="I949" s="148">
        <v>0</v>
      </c>
      <c r="J949" s="148">
        <v>0</v>
      </c>
      <c r="K949" s="295">
        <f t="shared" si="757"/>
        <v>0</v>
      </c>
      <c r="L949" s="148">
        <v>0</v>
      </c>
      <c r="M949" s="148">
        <v>0</v>
      </c>
      <c r="N949" s="148">
        <v>0</v>
      </c>
      <c r="O949" s="295">
        <f t="shared" si="752"/>
        <v>0</v>
      </c>
      <c r="P949" s="148">
        <v>0</v>
      </c>
      <c r="Q949" s="148">
        <v>0</v>
      </c>
      <c r="R949" s="148">
        <v>0</v>
      </c>
      <c r="S949" s="295">
        <f t="shared" si="758"/>
        <v>0</v>
      </c>
      <c r="T949" s="295">
        <f t="shared" si="753"/>
        <v>0</v>
      </c>
      <c r="U949" s="295">
        <f t="shared" si="754"/>
        <v>0</v>
      </c>
      <c r="V949" s="295">
        <f t="shared" si="755"/>
        <v>0</v>
      </c>
      <c r="W949" s="295">
        <f t="shared" si="756"/>
        <v>0</v>
      </c>
      <c r="X949" s="148">
        <v>0</v>
      </c>
      <c r="Y949" s="148">
        <v>0</v>
      </c>
      <c r="Z949" s="148">
        <v>0</v>
      </c>
      <c r="AA949" s="148">
        <v>0</v>
      </c>
      <c r="AB949" s="226">
        <v>0</v>
      </c>
      <c r="AC949" s="298"/>
      <c r="AD949" s="298"/>
      <c r="AE949" s="298"/>
      <c r="AF949" s="298"/>
      <c r="AG949" s="298"/>
      <c r="AH949" s="300"/>
      <c r="AI949" s="711"/>
      <c r="AJ949" s="298"/>
      <c r="AK949" s="298"/>
    </row>
    <row r="950" spans="1:37" x14ac:dyDescent="0.25">
      <c r="A950" s="110"/>
      <c r="B950" s="89"/>
      <c r="C950" s="391"/>
      <c r="D950" s="148"/>
      <c r="E950" s="148"/>
      <c r="F950" s="148"/>
      <c r="G950" s="295">
        <f t="shared" si="751"/>
        <v>0</v>
      </c>
      <c r="H950" s="212"/>
      <c r="I950" s="148"/>
      <c r="J950" s="148"/>
      <c r="K950" s="295">
        <f t="shared" si="757"/>
        <v>0</v>
      </c>
      <c r="L950" s="148"/>
      <c r="M950" s="148"/>
      <c r="N950" s="148"/>
      <c r="O950" s="295">
        <f t="shared" si="752"/>
        <v>0</v>
      </c>
      <c r="P950" s="148"/>
      <c r="Q950" s="148"/>
      <c r="R950" s="148"/>
      <c r="S950" s="295">
        <f t="shared" si="758"/>
        <v>0</v>
      </c>
      <c r="T950" s="295">
        <f t="shared" si="753"/>
        <v>0</v>
      </c>
      <c r="U950" s="295">
        <f t="shared" si="754"/>
        <v>0</v>
      </c>
      <c r="V950" s="295">
        <f t="shared" si="755"/>
        <v>0</v>
      </c>
      <c r="W950" s="295">
        <f t="shared" si="756"/>
        <v>0</v>
      </c>
      <c r="X950" s="148"/>
      <c r="Y950" s="148"/>
      <c r="Z950" s="148"/>
      <c r="AA950" s="148"/>
      <c r="AB950" s="226"/>
      <c r="AC950" s="298"/>
      <c r="AD950" s="298"/>
      <c r="AE950" s="298"/>
      <c r="AF950" s="298"/>
      <c r="AG950" s="298"/>
      <c r="AH950" s="300"/>
      <c r="AI950" s="711"/>
      <c r="AJ950" s="298"/>
      <c r="AK950" s="298"/>
    </row>
    <row r="951" spans="1:37" x14ac:dyDescent="0.25">
      <c r="A951" s="110">
        <v>9</v>
      </c>
      <c r="B951" s="89" t="s">
        <v>26</v>
      </c>
      <c r="C951" s="391"/>
      <c r="D951" s="148">
        <v>0</v>
      </c>
      <c r="E951" s="148">
        <v>0</v>
      </c>
      <c r="F951" s="148">
        <v>0</v>
      </c>
      <c r="G951" s="295">
        <f t="shared" si="751"/>
        <v>0</v>
      </c>
      <c r="H951" s="212">
        <v>0</v>
      </c>
      <c r="I951" s="148">
        <v>0</v>
      </c>
      <c r="J951" s="148">
        <v>0</v>
      </c>
      <c r="K951" s="295">
        <f t="shared" si="757"/>
        <v>0</v>
      </c>
      <c r="L951" s="148">
        <v>0</v>
      </c>
      <c r="M951" s="148">
        <v>0</v>
      </c>
      <c r="N951" s="148">
        <v>0</v>
      </c>
      <c r="O951" s="295">
        <f t="shared" si="752"/>
        <v>0</v>
      </c>
      <c r="P951" s="148">
        <v>0</v>
      </c>
      <c r="Q951" s="148">
        <v>0</v>
      </c>
      <c r="R951" s="148">
        <v>0</v>
      </c>
      <c r="S951" s="295">
        <f t="shared" si="758"/>
        <v>0</v>
      </c>
      <c r="T951" s="295">
        <f t="shared" si="753"/>
        <v>0</v>
      </c>
      <c r="U951" s="295">
        <f t="shared" si="754"/>
        <v>0</v>
      </c>
      <c r="V951" s="295">
        <f t="shared" si="755"/>
        <v>0</v>
      </c>
      <c r="W951" s="295">
        <f t="shared" si="756"/>
        <v>0</v>
      </c>
      <c r="X951" s="148">
        <v>0</v>
      </c>
      <c r="Y951" s="148">
        <v>0</v>
      </c>
      <c r="Z951" s="148">
        <v>0</v>
      </c>
      <c r="AA951" s="148">
        <v>0</v>
      </c>
      <c r="AB951" s="226">
        <v>0</v>
      </c>
      <c r="AC951" s="298"/>
      <c r="AD951" s="298"/>
      <c r="AE951" s="298"/>
      <c r="AF951" s="298"/>
      <c r="AG951" s="298"/>
      <c r="AH951" s="300"/>
      <c r="AI951" s="711"/>
      <c r="AJ951" s="298"/>
      <c r="AK951" s="298"/>
    </row>
    <row r="952" spans="1:37" x14ac:dyDescent="0.25">
      <c r="A952" s="110"/>
      <c r="B952" s="89"/>
      <c r="C952" s="391"/>
      <c r="D952" s="148"/>
      <c r="E952" s="148"/>
      <c r="F952" s="148"/>
      <c r="G952" s="295">
        <f t="shared" si="751"/>
        <v>0</v>
      </c>
      <c r="H952" s="212"/>
      <c r="I952" s="148"/>
      <c r="J952" s="148"/>
      <c r="K952" s="295">
        <f t="shared" si="757"/>
        <v>0</v>
      </c>
      <c r="L952" s="148"/>
      <c r="M952" s="148"/>
      <c r="N952" s="148"/>
      <c r="O952" s="295">
        <f t="shared" si="752"/>
        <v>0</v>
      </c>
      <c r="P952" s="148"/>
      <c r="Q952" s="148"/>
      <c r="R952" s="148"/>
      <c r="S952" s="295">
        <f t="shared" si="758"/>
        <v>0</v>
      </c>
      <c r="T952" s="295">
        <f t="shared" si="753"/>
        <v>0</v>
      </c>
      <c r="U952" s="295">
        <f t="shared" si="754"/>
        <v>0</v>
      </c>
      <c r="V952" s="295">
        <f t="shared" si="755"/>
        <v>0</v>
      </c>
      <c r="W952" s="295">
        <f t="shared" si="756"/>
        <v>0</v>
      </c>
      <c r="X952" s="148"/>
      <c r="Y952" s="148"/>
      <c r="Z952" s="148"/>
      <c r="AA952" s="148"/>
      <c r="AB952" s="226"/>
      <c r="AC952" s="298"/>
      <c r="AD952" s="298"/>
      <c r="AE952" s="298"/>
      <c r="AF952" s="298"/>
      <c r="AG952" s="298"/>
      <c r="AH952" s="300"/>
      <c r="AI952" s="711"/>
      <c r="AJ952" s="298"/>
      <c r="AK952" s="298"/>
    </row>
    <row r="953" spans="1:37" x14ac:dyDescent="0.25">
      <c r="A953" s="110">
        <v>10</v>
      </c>
      <c r="B953" s="89" t="s">
        <v>27</v>
      </c>
      <c r="C953" s="391"/>
      <c r="D953" s="148">
        <v>0</v>
      </c>
      <c r="E953" s="148">
        <v>0</v>
      </c>
      <c r="F953" s="148">
        <v>0</v>
      </c>
      <c r="G953" s="295">
        <f t="shared" si="751"/>
        <v>0</v>
      </c>
      <c r="H953" s="212">
        <v>0</v>
      </c>
      <c r="I953" s="148">
        <v>0</v>
      </c>
      <c r="J953" s="148">
        <v>0</v>
      </c>
      <c r="K953" s="295">
        <f t="shared" si="757"/>
        <v>0</v>
      </c>
      <c r="L953" s="148">
        <v>0</v>
      </c>
      <c r="M953" s="148">
        <v>0</v>
      </c>
      <c r="N953" s="148">
        <v>0</v>
      </c>
      <c r="O953" s="295">
        <f t="shared" si="752"/>
        <v>0</v>
      </c>
      <c r="P953" s="148">
        <v>0</v>
      </c>
      <c r="Q953" s="148">
        <v>0</v>
      </c>
      <c r="R953" s="148">
        <v>0</v>
      </c>
      <c r="S953" s="295">
        <f t="shared" si="758"/>
        <v>0</v>
      </c>
      <c r="T953" s="295">
        <f t="shared" si="753"/>
        <v>0</v>
      </c>
      <c r="U953" s="295">
        <f t="shared" si="754"/>
        <v>0</v>
      </c>
      <c r="V953" s="295">
        <f t="shared" si="755"/>
        <v>0</v>
      </c>
      <c r="W953" s="295">
        <f t="shared" si="756"/>
        <v>0</v>
      </c>
      <c r="X953" s="148">
        <v>0</v>
      </c>
      <c r="Y953" s="148">
        <v>0</v>
      </c>
      <c r="Z953" s="148">
        <v>0</v>
      </c>
      <c r="AA953" s="148">
        <v>0</v>
      </c>
      <c r="AB953" s="226">
        <v>0</v>
      </c>
      <c r="AC953" s="298"/>
      <c r="AD953" s="298"/>
      <c r="AE953" s="298"/>
      <c r="AF953" s="298"/>
      <c r="AG953" s="298"/>
      <c r="AH953" s="300"/>
      <c r="AI953" s="711"/>
      <c r="AJ953" s="298"/>
      <c r="AK953" s="298"/>
    </row>
    <row r="954" spans="1:37" x14ac:dyDescent="0.25">
      <c r="A954" s="110"/>
      <c r="B954" s="89"/>
      <c r="C954" s="391"/>
      <c r="D954" s="148"/>
      <c r="E954" s="148"/>
      <c r="F954" s="148"/>
      <c r="G954" s="295">
        <f t="shared" si="751"/>
        <v>0</v>
      </c>
      <c r="H954" s="212"/>
      <c r="I954" s="148"/>
      <c r="J954" s="148"/>
      <c r="K954" s="295">
        <f t="shared" si="757"/>
        <v>0</v>
      </c>
      <c r="L954" s="148"/>
      <c r="M954" s="148"/>
      <c r="N954" s="148"/>
      <c r="O954" s="295">
        <f t="shared" si="752"/>
        <v>0</v>
      </c>
      <c r="P954" s="148"/>
      <c r="Q954" s="148"/>
      <c r="R954" s="148"/>
      <c r="S954" s="295">
        <f t="shared" si="758"/>
        <v>0</v>
      </c>
      <c r="T954" s="295">
        <f t="shared" si="753"/>
        <v>0</v>
      </c>
      <c r="U954" s="295">
        <f t="shared" si="754"/>
        <v>0</v>
      </c>
      <c r="V954" s="295">
        <f t="shared" si="755"/>
        <v>0</v>
      </c>
      <c r="W954" s="295">
        <f t="shared" si="756"/>
        <v>0</v>
      </c>
      <c r="X954" s="148"/>
      <c r="Y954" s="148"/>
      <c r="Z954" s="148"/>
      <c r="AA954" s="148"/>
      <c r="AB954" s="226"/>
      <c r="AC954" s="298"/>
      <c r="AD954" s="298"/>
      <c r="AE954" s="298"/>
      <c r="AF954" s="298"/>
      <c r="AG954" s="298"/>
      <c r="AH954" s="300"/>
      <c r="AI954" s="711"/>
      <c r="AJ954" s="298"/>
      <c r="AK954" s="298"/>
    </row>
    <row r="955" spans="1:37" x14ac:dyDescent="0.25">
      <c r="A955" s="110">
        <v>11</v>
      </c>
      <c r="B955" s="89" t="s">
        <v>48</v>
      </c>
      <c r="C955" s="391"/>
      <c r="D955" s="148">
        <v>0</v>
      </c>
      <c r="E955" s="148">
        <v>0</v>
      </c>
      <c r="F955" s="148">
        <v>0</v>
      </c>
      <c r="G955" s="295">
        <f t="shared" si="751"/>
        <v>0</v>
      </c>
      <c r="H955" s="212">
        <v>0</v>
      </c>
      <c r="I955" s="148">
        <v>0</v>
      </c>
      <c r="J955" s="148">
        <v>0</v>
      </c>
      <c r="K955" s="295">
        <f t="shared" si="757"/>
        <v>0</v>
      </c>
      <c r="L955" s="148">
        <v>0</v>
      </c>
      <c r="M955" s="148">
        <v>0</v>
      </c>
      <c r="N955" s="148">
        <v>0</v>
      </c>
      <c r="O955" s="295">
        <f t="shared" si="752"/>
        <v>0</v>
      </c>
      <c r="P955" s="148">
        <v>0</v>
      </c>
      <c r="Q955" s="148">
        <v>0</v>
      </c>
      <c r="R955" s="148">
        <v>0</v>
      </c>
      <c r="S955" s="295">
        <f t="shared" si="758"/>
        <v>0</v>
      </c>
      <c r="T955" s="295">
        <f t="shared" si="753"/>
        <v>0</v>
      </c>
      <c r="U955" s="295">
        <f t="shared" si="754"/>
        <v>0</v>
      </c>
      <c r="V955" s="295">
        <f t="shared" si="755"/>
        <v>0</v>
      </c>
      <c r="W955" s="295">
        <f t="shared" si="756"/>
        <v>0</v>
      </c>
      <c r="X955" s="148">
        <v>0</v>
      </c>
      <c r="Y955" s="148">
        <v>0</v>
      </c>
      <c r="Z955" s="148">
        <v>0</v>
      </c>
      <c r="AA955" s="148">
        <v>0</v>
      </c>
      <c r="AB955" s="226">
        <v>0</v>
      </c>
      <c r="AC955" s="298"/>
      <c r="AD955" s="298"/>
      <c r="AE955" s="298"/>
      <c r="AF955" s="298"/>
      <c r="AG955" s="298"/>
      <c r="AH955" s="300"/>
      <c r="AI955" s="711"/>
      <c r="AJ955" s="298"/>
      <c r="AK955" s="298"/>
    </row>
    <row r="956" spans="1:37" x14ac:dyDescent="0.25">
      <c r="A956" s="110"/>
      <c r="B956" s="89"/>
      <c r="C956" s="391"/>
      <c r="D956" s="148"/>
      <c r="E956" s="148"/>
      <c r="F956" s="148"/>
      <c r="G956" s="295">
        <f t="shared" si="751"/>
        <v>0</v>
      </c>
      <c r="H956" s="212"/>
      <c r="I956" s="148"/>
      <c r="J956" s="148"/>
      <c r="K956" s="295">
        <f t="shared" si="757"/>
        <v>0</v>
      </c>
      <c r="L956" s="148"/>
      <c r="M956" s="148"/>
      <c r="N956" s="148"/>
      <c r="O956" s="295">
        <f t="shared" si="752"/>
        <v>0</v>
      </c>
      <c r="P956" s="148"/>
      <c r="Q956" s="148"/>
      <c r="R956" s="148"/>
      <c r="S956" s="295">
        <f t="shared" si="758"/>
        <v>0</v>
      </c>
      <c r="T956" s="295">
        <f t="shared" si="753"/>
        <v>0</v>
      </c>
      <c r="U956" s="295">
        <f t="shared" si="754"/>
        <v>0</v>
      </c>
      <c r="V956" s="295">
        <f t="shared" si="755"/>
        <v>0</v>
      </c>
      <c r="W956" s="295">
        <f t="shared" si="756"/>
        <v>0</v>
      </c>
      <c r="X956" s="148"/>
      <c r="Y956" s="148"/>
      <c r="Z956" s="148"/>
      <c r="AA956" s="148"/>
      <c r="AB956" s="226"/>
      <c r="AC956" s="298"/>
      <c r="AD956" s="298"/>
      <c r="AE956" s="298"/>
      <c r="AF956" s="298"/>
      <c r="AG956" s="298"/>
      <c r="AH956" s="300"/>
      <c r="AI956" s="711"/>
      <c r="AJ956" s="298"/>
      <c r="AK956" s="298"/>
    </row>
    <row r="957" spans="1:37" x14ac:dyDescent="0.25">
      <c r="A957" s="110">
        <v>12</v>
      </c>
      <c r="B957" s="89" t="s">
        <v>49</v>
      </c>
      <c r="C957" s="391"/>
      <c r="D957" s="148">
        <v>0</v>
      </c>
      <c r="E957" s="148">
        <v>0</v>
      </c>
      <c r="F957" s="148">
        <v>0</v>
      </c>
      <c r="G957" s="295">
        <f t="shared" si="751"/>
        <v>0</v>
      </c>
      <c r="H957" s="212">
        <v>0</v>
      </c>
      <c r="I957" s="148">
        <v>0</v>
      </c>
      <c r="J957" s="148">
        <v>0</v>
      </c>
      <c r="K957" s="295">
        <f t="shared" si="757"/>
        <v>0</v>
      </c>
      <c r="L957" s="148">
        <v>0</v>
      </c>
      <c r="M957" s="148">
        <v>0</v>
      </c>
      <c r="N957" s="148">
        <v>0</v>
      </c>
      <c r="O957" s="295">
        <f t="shared" si="752"/>
        <v>0</v>
      </c>
      <c r="P957" s="148">
        <v>0</v>
      </c>
      <c r="Q957" s="148">
        <v>0</v>
      </c>
      <c r="R957" s="148">
        <v>0</v>
      </c>
      <c r="S957" s="295">
        <f t="shared" si="758"/>
        <v>0</v>
      </c>
      <c r="T957" s="295">
        <f t="shared" si="753"/>
        <v>0</v>
      </c>
      <c r="U957" s="295">
        <f t="shared" si="754"/>
        <v>0</v>
      </c>
      <c r="V957" s="295">
        <f t="shared" si="755"/>
        <v>0</v>
      </c>
      <c r="W957" s="295">
        <f t="shared" si="756"/>
        <v>0</v>
      </c>
      <c r="X957" s="148">
        <v>0</v>
      </c>
      <c r="Y957" s="148">
        <v>0</v>
      </c>
      <c r="Z957" s="148">
        <v>0</v>
      </c>
      <c r="AA957" s="148">
        <v>0</v>
      </c>
      <c r="AB957" s="226">
        <v>0</v>
      </c>
      <c r="AC957" s="298"/>
      <c r="AD957" s="298"/>
      <c r="AE957" s="298"/>
      <c r="AF957" s="298"/>
      <c r="AG957" s="298"/>
      <c r="AH957" s="300"/>
      <c r="AI957" s="711"/>
      <c r="AJ957" s="298"/>
      <c r="AK957" s="298"/>
    </row>
    <row r="958" spans="1:37" x14ac:dyDescent="0.25">
      <c r="A958" s="110"/>
      <c r="B958" s="89"/>
      <c r="C958" s="391"/>
      <c r="D958" s="148"/>
      <c r="E958" s="148"/>
      <c r="F958" s="148"/>
      <c r="G958" s="295">
        <f t="shared" si="751"/>
        <v>0</v>
      </c>
      <c r="H958" s="212"/>
      <c r="I958" s="148"/>
      <c r="J958" s="148"/>
      <c r="K958" s="295">
        <f t="shared" si="757"/>
        <v>0</v>
      </c>
      <c r="L958" s="148"/>
      <c r="M958" s="148"/>
      <c r="N958" s="148"/>
      <c r="O958" s="295">
        <f t="shared" si="752"/>
        <v>0</v>
      </c>
      <c r="P958" s="148"/>
      <c r="Q958" s="148"/>
      <c r="R958" s="148"/>
      <c r="S958" s="295">
        <f t="shared" si="758"/>
        <v>0</v>
      </c>
      <c r="T958" s="295">
        <f t="shared" si="753"/>
        <v>0</v>
      </c>
      <c r="U958" s="295">
        <f t="shared" si="754"/>
        <v>0</v>
      </c>
      <c r="V958" s="295">
        <f t="shared" si="755"/>
        <v>0</v>
      </c>
      <c r="W958" s="295">
        <f t="shared" si="756"/>
        <v>0</v>
      </c>
      <c r="X958" s="148"/>
      <c r="Y958" s="148"/>
      <c r="Z958" s="148"/>
      <c r="AA958" s="148"/>
      <c r="AB958" s="226"/>
      <c r="AC958" s="298"/>
      <c r="AD958" s="298"/>
      <c r="AE958" s="298"/>
      <c r="AF958" s="298"/>
      <c r="AG958" s="298"/>
      <c r="AH958" s="300"/>
      <c r="AI958" s="711"/>
      <c r="AJ958" s="298"/>
      <c r="AK958" s="298"/>
    </row>
    <row r="959" spans="1:37" x14ac:dyDescent="0.25">
      <c r="A959" s="110">
        <v>13</v>
      </c>
      <c r="B959" s="89" t="s">
        <v>50</v>
      </c>
      <c r="C959" s="391"/>
      <c r="D959" s="148">
        <v>0</v>
      </c>
      <c r="E959" s="148">
        <v>0</v>
      </c>
      <c r="F959" s="148">
        <v>0</v>
      </c>
      <c r="G959" s="295">
        <f t="shared" si="751"/>
        <v>0</v>
      </c>
      <c r="H959" s="212">
        <v>0</v>
      </c>
      <c r="I959" s="148">
        <v>0</v>
      </c>
      <c r="J959" s="148">
        <v>0</v>
      </c>
      <c r="K959" s="295">
        <f t="shared" si="757"/>
        <v>0</v>
      </c>
      <c r="L959" s="148">
        <v>0</v>
      </c>
      <c r="M959" s="148">
        <v>0</v>
      </c>
      <c r="N959" s="148">
        <v>0</v>
      </c>
      <c r="O959" s="295">
        <f t="shared" si="752"/>
        <v>0</v>
      </c>
      <c r="P959" s="148">
        <v>0</v>
      </c>
      <c r="Q959" s="148">
        <v>0</v>
      </c>
      <c r="R959" s="148">
        <v>0</v>
      </c>
      <c r="S959" s="295">
        <f t="shared" si="758"/>
        <v>0</v>
      </c>
      <c r="T959" s="295">
        <f t="shared" si="753"/>
        <v>0</v>
      </c>
      <c r="U959" s="295">
        <f t="shared" si="754"/>
        <v>0</v>
      </c>
      <c r="V959" s="295">
        <f t="shared" si="755"/>
        <v>0</v>
      </c>
      <c r="W959" s="295">
        <f t="shared" si="756"/>
        <v>0</v>
      </c>
      <c r="X959" s="148">
        <v>0</v>
      </c>
      <c r="Y959" s="148">
        <v>0</v>
      </c>
      <c r="Z959" s="148">
        <v>0</v>
      </c>
      <c r="AA959" s="148">
        <v>0</v>
      </c>
      <c r="AB959" s="226">
        <v>0</v>
      </c>
      <c r="AC959" s="298"/>
      <c r="AD959" s="298"/>
      <c r="AE959" s="298"/>
      <c r="AF959" s="298"/>
      <c r="AG959" s="298"/>
      <c r="AH959" s="300"/>
      <c r="AI959" s="711"/>
      <c r="AJ959" s="298"/>
      <c r="AK959" s="298"/>
    </row>
    <row r="960" spans="1:37" x14ac:dyDescent="0.25">
      <c r="A960" s="110"/>
      <c r="B960" s="89"/>
      <c r="C960" s="391"/>
      <c r="D960" s="148"/>
      <c r="E960" s="148"/>
      <c r="F960" s="148"/>
      <c r="G960" s="295">
        <f t="shared" si="751"/>
        <v>0</v>
      </c>
      <c r="H960" s="212"/>
      <c r="I960" s="148"/>
      <c r="J960" s="148"/>
      <c r="K960" s="295">
        <f t="shared" si="757"/>
        <v>0</v>
      </c>
      <c r="L960" s="148"/>
      <c r="M960" s="148"/>
      <c r="N960" s="148"/>
      <c r="O960" s="295">
        <f t="shared" si="752"/>
        <v>0</v>
      </c>
      <c r="P960" s="148"/>
      <c r="Q960" s="148"/>
      <c r="R960" s="148"/>
      <c r="S960" s="295">
        <f t="shared" si="758"/>
        <v>0</v>
      </c>
      <c r="T960" s="295">
        <f t="shared" si="753"/>
        <v>0</v>
      </c>
      <c r="U960" s="295">
        <f t="shared" si="754"/>
        <v>0</v>
      </c>
      <c r="V960" s="295">
        <f t="shared" si="755"/>
        <v>0</v>
      </c>
      <c r="W960" s="295">
        <f t="shared" si="756"/>
        <v>0</v>
      </c>
      <c r="X960" s="148"/>
      <c r="Y960" s="148"/>
      <c r="Z960" s="148"/>
      <c r="AA960" s="148"/>
      <c r="AB960" s="226"/>
      <c r="AC960" s="298"/>
      <c r="AD960" s="298"/>
      <c r="AE960" s="298"/>
      <c r="AF960" s="298"/>
      <c r="AG960" s="298"/>
      <c r="AH960" s="300"/>
      <c r="AI960" s="711"/>
      <c r="AJ960" s="298"/>
      <c r="AK960" s="298"/>
    </row>
    <row r="961" spans="1:39" x14ac:dyDescent="0.25">
      <c r="A961" s="110">
        <v>14</v>
      </c>
      <c r="B961" s="89" t="s">
        <v>28</v>
      </c>
      <c r="C961" s="37"/>
      <c r="D961" s="186">
        <v>0</v>
      </c>
      <c r="E961" s="186">
        <v>0</v>
      </c>
      <c r="F961" s="186">
        <v>0</v>
      </c>
      <c r="G961" s="236">
        <f t="shared" si="751"/>
        <v>0</v>
      </c>
      <c r="H961" s="200">
        <v>0</v>
      </c>
      <c r="I961" s="186">
        <v>0</v>
      </c>
      <c r="J961" s="186">
        <v>0</v>
      </c>
      <c r="K961" s="236">
        <f t="shared" si="757"/>
        <v>0</v>
      </c>
      <c r="L961" s="186">
        <v>0</v>
      </c>
      <c r="M961" s="186">
        <v>0</v>
      </c>
      <c r="N961" s="186">
        <v>0</v>
      </c>
      <c r="O961" s="236">
        <f t="shared" si="752"/>
        <v>0</v>
      </c>
      <c r="P961" s="186">
        <v>0</v>
      </c>
      <c r="Q961" s="186">
        <v>0</v>
      </c>
      <c r="R961" s="186">
        <v>0</v>
      </c>
      <c r="S961" s="236">
        <f t="shared" si="758"/>
        <v>0</v>
      </c>
      <c r="T961" s="236">
        <f t="shared" si="753"/>
        <v>0</v>
      </c>
      <c r="U961" s="236">
        <f t="shared" si="754"/>
        <v>0</v>
      </c>
      <c r="V961" s="236">
        <f t="shared" si="755"/>
        <v>0</v>
      </c>
      <c r="W961" s="236">
        <f t="shared" si="756"/>
        <v>0</v>
      </c>
      <c r="X961" s="186">
        <v>0</v>
      </c>
      <c r="Y961" s="186">
        <v>0</v>
      </c>
      <c r="Z961" s="186">
        <v>0</v>
      </c>
      <c r="AA961" s="186">
        <v>0</v>
      </c>
      <c r="AB961" s="217">
        <v>0</v>
      </c>
      <c r="AC961" s="81"/>
      <c r="AD961" s="81"/>
      <c r="AE961" s="81"/>
      <c r="AF961" s="81"/>
      <c r="AG961" s="81"/>
      <c r="AH961" s="127"/>
      <c r="AI961" s="711"/>
      <c r="AJ961" s="81"/>
      <c r="AK961" s="81"/>
    </row>
    <row r="962" spans="1:39" x14ac:dyDescent="0.25">
      <c r="A962" s="110"/>
      <c r="B962" s="89"/>
      <c r="C962" s="37"/>
      <c r="D962" s="186"/>
      <c r="E962" s="186"/>
      <c r="F962" s="186"/>
      <c r="G962" s="236">
        <f t="shared" si="751"/>
        <v>0</v>
      </c>
      <c r="H962" s="200"/>
      <c r="I962" s="186"/>
      <c r="J962" s="186"/>
      <c r="K962" s="236">
        <f t="shared" si="757"/>
        <v>0</v>
      </c>
      <c r="L962" s="186"/>
      <c r="M962" s="186"/>
      <c r="N962" s="186"/>
      <c r="O962" s="236">
        <f t="shared" si="752"/>
        <v>0</v>
      </c>
      <c r="P962" s="186"/>
      <c r="Q962" s="186"/>
      <c r="R962" s="186"/>
      <c r="S962" s="236">
        <f t="shared" si="758"/>
        <v>0</v>
      </c>
      <c r="T962" s="236">
        <f t="shared" si="753"/>
        <v>0</v>
      </c>
      <c r="U962" s="236">
        <f t="shared" si="754"/>
        <v>0</v>
      </c>
      <c r="V962" s="236">
        <f t="shared" si="755"/>
        <v>0</v>
      </c>
      <c r="W962" s="236">
        <f t="shared" si="756"/>
        <v>0</v>
      </c>
      <c r="X962" s="186"/>
      <c r="Y962" s="186"/>
      <c r="Z962" s="186"/>
      <c r="AA962" s="186"/>
      <c r="AB962" s="217"/>
      <c r="AC962" s="81"/>
      <c r="AD962" s="81"/>
      <c r="AE962" s="81"/>
      <c r="AF962" s="81"/>
      <c r="AG962" s="81"/>
      <c r="AH962" s="127"/>
      <c r="AI962" s="711"/>
      <c r="AJ962" s="81"/>
      <c r="AK962" s="81"/>
    </row>
    <row r="963" spans="1:39" x14ac:dyDescent="0.25">
      <c r="A963" s="110">
        <v>15</v>
      </c>
      <c r="B963" s="89" t="s">
        <v>29</v>
      </c>
      <c r="C963" s="37"/>
      <c r="D963" s="186">
        <v>0</v>
      </c>
      <c r="E963" s="186">
        <v>0</v>
      </c>
      <c r="F963" s="186">
        <v>0</v>
      </c>
      <c r="G963" s="236">
        <f t="shared" si="751"/>
        <v>0</v>
      </c>
      <c r="H963" s="200">
        <v>0</v>
      </c>
      <c r="I963" s="186">
        <v>0</v>
      </c>
      <c r="J963" s="186">
        <v>0</v>
      </c>
      <c r="K963" s="236">
        <f t="shared" si="757"/>
        <v>0</v>
      </c>
      <c r="L963" s="186">
        <v>0</v>
      </c>
      <c r="M963" s="186">
        <v>0</v>
      </c>
      <c r="N963" s="186">
        <v>0</v>
      </c>
      <c r="O963" s="236">
        <f t="shared" si="752"/>
        <v>0</v>
      </c>
      <c r="P963" s="186">
        <v>0</v>
      </c>
      <c r="Q963" s="186">
        <v>0</v>
      </c>
      <c r="R963" s="186">
        <v>0</v>
      </c>
      <c r="S963" s="236">
        <f t="shared" si="758"/>
        <v>0</v>
      </c>
      <c r="T963" s="236">
        <f t="shared" si="753"/>
        <v>0</v>
      </c>
      <c r="U963" s="236">
        <f t="shared" si="754"/>
        <v>0</v>
      </c>
      <c r="V963" s="236">
        <f t="shared" si="755"/>
        <v>0</v>
      </c>
      <c r="W963" s="236">
        <f t="shared" si="756"/>
        <v>0</v>
      </c>
      <c r="X963" s="186">
        <v>0</v>
      </c>
      <c r="Y963" s="186">
        <v>0</v>
      </c>
      <c r="Z963" s="186">
        <v>0</v>
      </c>
      <c r="AA963" s="186">
        <v>0</v>
      </c>
      <c r="AB963" s="217">
        <v>0</v>
      </c>
      <c r="AC963" s="81"/>
      <c r="AD963" s="81"/>
      <c r="AE963" s="81"/>
      <c r="AF963" s="81"/>
      <c r="AG963" s="81"/>
      <c r="AH963" s="127"/>
      <c r="AI963" s="711"/>
      <c r="AJ963" s="81"/>
      <c r="AK963" s="81"/>
    </row>
    <row r="964" spans="1:39" x14ac:dyDescent="0.25">
      <c r="A964" s="110"/>
      <c r="B964" s="89"/>
      <c r="C964" s="37"/>
      <c r="D964" s="186"/>
      <c r="E964" s="186"/>
      <c r="F964" s="186"/>
      <c r="G964" s="236">
        <f t="shared" si="751"/>
        <v>0</v>
      </c>
      <c r="H964" s="200"/>
      <c r="I964" s="186"/>
      <c r="J964" s="186"/>
      <c r="K964" s="236">
        <f t="shared" si="757"/>
        <v>0</v>
      </c>
      <c r="L964" s="186"/>
      <c r="M964" s="186"/>
      <c r="N964" s="186"/>
      <c r="O964" s="236">
        <f t="shared" si="752"/>
        <v>0</v>
      </c>
      <c r="P964" s="186"/>
      <c r="Q964" s="186"/>
      <c r="R964" s="186"/>
      <c r="S964" s="236">
        <f t="shared" si="758"/>
        <v>0</v>
      </c>
      <c r="T964" s="236">
        <f t="shared" si="753"/>
        <v>0</v>
      </c>
      <c r="U964" s="236">
        <f t="shared" si="754"/>
        <v>0</v>
      </c>
      <c r="V964" s="236">
        <f t="shared" si="755"/>
        <v>0</v>
      </c>
      <c r="W964" s="236">
        <f t="shared" si="756"/>
        <v>0</v>
      </c>
      <c r="X964" s="186"/>
      <c r="Y964" s="186"/>
      <c r="Z964" s="186"/>
      <c r="AA964" s="186"/>
      <c r="AB964" s="217"/>
      <c r="AC964" s="81"/>
      <c r="AD964" s="81"/>
      <c r="AE964" s="81"/>
      <c r="AF964" s="81"/>
      <c r="AG964" s="81"/>
      <c r="AH964" s="127"/>
      <c r="AI964" s="711"/>
      <c r="AJ964" s="81"/>
      <c r="AK964" s="81"/>
    </row>
    <row r="965" spans="1:39" x14ac:dyDescent="0.25">
      <c r="A965" s="110">
        <v>16</v>
      </c>
      <c r="B965" s="89" t="s">
        <v>30</v>
      </c>
      <c r="C965" s="37"/>
      <c r="D965" s="186">
        <v>0</v>
      </c>
      <c r="E965" s="186">
        <v>0</v>
      </c>
      <c r="F965" s="186">
        <v>0</v>
      </c>
      <c r="G965" s="236">
        <f t="shared" si="751"/>
        <v>0</v>
      </c>
      <c r="H965" s="200">
        <v>0</v>
      </c>
      <c r="I965" s="186">
        <v>0</v>
      </c>
      <c r="J965" s="186">
        <v>0</v>
      </c>
      <c r="K965" s="236">
        <f t="shared" si="757"/>
        <v>0</v>
      </c>
      <c r="L965" s="186">
        <v>0</v>
      </c>
      <c r="M965" s="186">
        <v>0</v>
      </c>
      <c r="N965" s="186">
        <v>0</v>
      </c>
      <c r="O965" s="236">
        <f t="shared" si="752"/>
        <v>0</v>
      </c>
      <c r="P965" s="186">
        <v>0</v>
      </c>
      <c r="Q965" s="186">
        <v>0</v>
      </c>
      <c r="R965" s="186">
        <v>0</v>
      </c>
      <c r="S965" s="236">
        <f t="shared" si="758"/>
        <v>0</v>
      </c>
      <c r="T965" s="236">
        <f t="shared" si="753"/>
        <v>0</v>
      </c>
      <c r="U965" s="236">
        <f t="shared" si="754"/>
        <v>0</v>
      </c>
      <c r="V965" s="236">
        <f t="shared" si="755"/>
        <v>0</v>
      </c>
      <c r="W965" s="236">
        <f t="shared" si="756"/>
        <v>0</v>
      </c>
      <c r="X965" s="186">
        <v>0</v>
      </c>
      <c r="Y965" s="186">
        <v>0</v>
      </c>
      <c r="Z965" s="186">
        <v>0</v>
      </c>
      <c r="AA965" s="186">
        <v>0</v>
      </c>
      <c r="AB965" s="217">
        <v>0</v>
      </c>
      <c r="AC965" s="81"/>
      <c r="AD965" s="81"/>
      <c r="AE965" s="81"/>
      <c r="AF965" s="81"/>
      <c r="AG965" s="81"/>
      <c r="AH965" s="127"/>
      <c r="AI965" s="711"/>
      <c r="AJ965" s="81"/>
      <c r="AK965" s="81"/>
    </row>
    <row r="966" spans="1:39" x14ac:dyDescent="0.25">
      <c r="A966" s="110"/>
      <c r="B966" s="89"/>
      <c r="C966" s="37"/>
      <c r="D966" s="186"/>
      <c r="E966" s="186"/>
      <c r="F966" s="186"/>
      <c r="G966" s="236">
        <f t="shared" si="751"/>
        <v>0</v>
      </c>
      <c r="H966" s="200"/>
      <c r="I966" s="186"/>
      <c r="J966" s="186"/>
      <c r="K966" s="236">
        <f t="shared" si="757"/>
        <v>0</v>
      </c>
      <c r="L966" s="186"/>
      <c r="M966" s="186"/>
      <c r="N966" s="186"/>
      <c r="O966" s="236">
        <f t="shared" si="752"/>
        <v>0</v>
      </c>
      <c r="P966" s="186"/>
      <c r="Q966" s="186"/>
      <c r="R966" s="186"/>
      <c r="S966" s="236">
        <f t="shared" si="758"/>
        <v>0</v>
      </c>
      <c r="T966" s="236">
        <f t="shared" si="753"/>
        <v>0</v>
      </c>
      <c r="U966" s="236">
        <f t="shared" si="754"/>
        <v>0</v>
      </c>
      <c r="V966" s="236">
        <f t="shared" si="755"/>
        <v>0</v>
      </c>
      <c r="W966" s="236">
        <f t="shared" si="756"/>
        <v>0</v>
      </c>
      <c r="X966" s="186"/>
      <c r="Y966" s="186"/>
      <c r="Z966" s="186"/>
      <c r="AA966" s="186"/>
      <c r="AB966" s="217"/>
      <c r="AC966" s="81"/>
      <c r="AD966" s="81"/>
      <c r="AE966" s="81"/>
      <c r="AF966" s="81"/>
      <c r="AG966" s="81"/>
      <c r="AH966" s="127"/>
      <c r="AI966" s="711"/>
      <c r="AJ966" s="81"/>
      <c r="AK966" s="81"/>
    </row>
    <row r="967" spans="1:39" x14ac:dyDescent="0.25">
      <c r="A967" s="110">
        <v>17</v>
      </c>
      <c r="B967" s="89" t="s">
        <v>31</v>
      </c>
      <c r="C967" s="37"/>
      <c r="D967" s="186">
        <v>0</v>
      </c>
      <c r="E967" s="186">
        <v>0</v>
      </c>
      <c r="F967" s="186">
        <v>0</v>
      </c>
      <c r="G967" s="236">
        <f t="shared" si="751"/>
        <v>0</v>
      </c>
      <c r="H967" s="200">
        <v>0</v>
      </c>
      <c r="I967" s="186">
        <v>0</v>
      </c>
      <c r="J967" s="186">
        <v>0</v>
      </c>
      <c r="K967" s="236">
        <f t="shared" si="757"/>
        <v>0</v>
      </c>
      <c r="L967" s="186">
        <v>0</v>
      </c>
      <c r="M967" s="186">
        <v>0</v>
      </c>
      <c r="N967" s="186">
        <v>0</v>
      </c>
      <c r="O967" s="236">
        <f t="shared" si="752"/>
        <v>0</v>
      </c>
      <c r="P967" s="186">
        <v>0</v>
      </c>
      <c r="Q967" s="186">
        <v>0</v>
      </c>
      <c r="R967" s="186">
        <v>0</v>
      </c>
      <c r="S967" s="236">
        <f t="shared" si="758"/>
        <v>0</v>
      </c>
      <c r="T967" s="236">
        <f t="shared" si="753"/>
        <v>0</v>
      </c>
      <c r="U967" s="236">
        <f t="shared" si="754"/>
        <v>0</v>
      </c>
      <c r="V967" s="236">
        <f t="shared" si="755"/>
        <v>0</v>
      </c>
      <c r="W967" s="236">
        <f t="shared" si="756"/>
        <v>0</v>
      </c>
      <c r="X967" s="186">
        <v>0</v>
      </c>
      <c r="Y967" s="186">
        <v>0</v>
      </c>
      <c r="Z967" s="186">
        <v>0</v>
      </c>
      <c r="AA967" s="186">
        <v>0</v>
      </c>
      <c r="AB967" s="217">
        <v>0</v>
      </c>
      <c r="AC967" s="81"/>
      <c r="AD967" s="81"/>
      <c r="AE967" s="81"/>
      <c r="AF967" s="81"/>
      <c r="AG967" s="81"/>
      <c r="AH967" s="127"/>
      <c r="AI967" s="711"/>
      <c r="AJ967" s="81"/>
      <c r="AK967" s="81"/>
    </row>
    <row r="968" spans="1:39" x14ac:dyDescent="0.25">
      <c r="A968" s="110"/>
      <c r="B968" s="89"/>
      <c r="C968" s="37"/>
      <c r="D968" s="186"/>
      <c r="E968" s="186"/>
      <c r="F968" s="186"/>
      <c r="G968" s="236">
        <f t="shared" si="751"/>
        <v>0</v>
      </c>
      <c r="H968" s="200"/>
      <c r="I968" s="186"/>
      <c r="J968" s="186"/>
      <c r="K968" s="236">
        <f t="shared" si="757"/>
        <v>0</v>
      </c>
      <c r="L968" s="186"/>
      <c r="M968" s="186"/>
      <c r="N968" s="186"/>
      <c r="O968" s="236">
        <f t="shared" si="752"/>
        <v>0</v>
      </c>
      <c r="P968" s="186"/>
      <c r="Q968" s="186"/>
      <c r="R968" s="186"/>
      <c r="S968" s="236">
        <f t="shared" si="758"/>
        <v>0</v>
      </c>
      <c r="T968" s="236">
        <f t="shared" si="753"/>
        <v>0</v>
      </c>
      <c r="U968" s="236">
        <f t="shared" si="754"/>
        <v>0</v>
      </c>
      <c r="V968" s="236">
        <f t="shared" si="755"/>
        <v>0</v>
      </c>
      <c r="W968" s="236">
        <f t="shared" si="756"/>
        <v>0</v>
      </c>
      <c r="X968" s="186"/>
      <c r="Y968" s="186"/>
      <c r="Z968" s="186"/>
      <c r="AA968" s="186"/>
      <c r="AB968" s="217"/>
      <c r="AC968" s="81"/>
      <c r="AD968" s="81"/>
      <c r="AE968" s="81"/>
      <c r="AF968" s="81"/>
      <c r="AG968" s="81"/>
      <c r="AH968" s="127"/>
      <c r="AI968" s="711"/>
      <c r="AJ968" s="81"/>
      <c r="AK968" s="81"/>
    </row>
    <row r="969" spans="1:39" x14ac:dyDescent="0.25">
      <c r="A969" s="110">
        <v>18</v>
      </c>
      <c r="B969" s="89" t="s">
        <v>51</v>
      </c>
      <c r="C969" s="37"/>
      <c r="D969" s="186">
        <v>0</v>
      </c>
      <c r="E969" s="186">
        <v>0</v>
      </c>
      <c r="F969" s="186">
        <v>0</v>
      </c>
      <c r="G969" s="236">
        <f t="shared" si="751"/>
        <v>0</v>
      </c>
      <c r="H969" s="200">
        <v>0</v>
      </c>
      <c r="I969" s="186">
        <v>0</v>
      </c>
      <c r="J969" s="186">
        <v>0</v>
      </c>
      <c r="K969" s="236">
        <f t="shared" si="757"/>
        <v>0</v>
      </c>
      <c r="L969" s="186">
        <v>0</v>
      </c>
      <c r="M969" s="186">
        <v>0</v>
      </c>
      <c r="N969" s="186">
        <v>0</v>
      </c>
      <c r="O969" s="236">
        <f t="shared" si="752"/>
        <v>0</v>
      </c>
      <c r="P969" s="186">
        <v>0</v>
      </c>
      <c r="Q969" s="186">
        <v>0</v>
      </c>
      <c r="R969" s="186">
        <v>0</v>
      </c>
      <c r="S969" s="236">
        <f t="shared" si="758"/>
        <v>0</v>
      </c>
      <c r="T969" s="236">
        <f t="shared" si="753"/>
        <v>0</v>
      </c>
      <c r="U969" s="236">
        <f t="shared" si="754"/>
        <v>0</v>
      </c>
      <c r="V969" s="236">
        <f t="shared" si="755"/>
        <v>0</v>
      </c>
      <c r="W969" s="236">
        <f t="shared" si="756"/>
        <v>0</v>
      </c>
      <c r="X969" s="186">
        <v>0</v>
      </c>
      <c r="Y969" s="186">
        <v>0</v>
      </c>
      <c r="Z969" s="186">
        <v>0</v>
      </c>
      <c r="AA969" s="186">
        <v>0</v>
      </c>
      <c r="AB969" s="217">
        <v>0</v>
      </c>
      <c r="AC969" s="81"/>
      <c r="AD969" s="81"/>
      <c r="AE969" s="81"/>
      <c r="AF969" s="81"/>
      <c r="AG969" s="81"/>
      <c r="AH969" s="127"/>
      <c r="AI969" s="711"/>
      <c r="AJ969" s="81"/>
      <c r="AK969" s="81"/>
    </row>
    <row r="970" spans="1:39" x14ac:dyDescent="0.25">
      <c r="A970" s="110"/>
      <c r="B970" s="89"/>
      <c r="C970" s="37"/>
      <c r="D970" s="186"/>
      <c r="E970" s="186"/>
      <c r="F970" s="186"/>
      <c r="G970" s="236">
        <f t="shared" si="751"/>
        <v>0</v>
      </c>
      <c r="H970" s="200"/>
      <c r="I970" s="186"/>
      <c r="J970" s="186"/>
      <c r="K970" s="236">
        <f t="shared" si="757"/>
        <v>0</v>
      </c>
      <c r="L970" s="186"/>
      <c r="M970" s="186"/>
      <c r="N970" s="186"/>
      <c r="O970" s="236">
        <f t="shared" si="752"/>
        <v>0</v>
      </c>
      <c r="P970" s="186"/>
      <c r="Q970" s="186"/>
      <c r="R970" s="186"/>
      <c r="S970" s="236">
        <f t="shared" si="758"/>
        <v>0</v>
      </c>
      <c r="T970" s="236">
        <f t="shared" si="753"/>
        <v>0</v>
      </c>
      <c r="U970" s="236">
        <f t="shared" si="754"/>
        <v>0</v>
      </c>
      <c r="V970" s="236">
        <f t="shared" si="755"/>
        <v>0</v>
      </c>
      <c r="W970" s="236">
        <f t="shared" si="756"/>
        <v>0</v>
      </c>
      <c r="X970" s="186"/>
      <c r="Y970" s="186"/>
      <c r="Z970" s="186"/>
      <c r="AA970" s="186"/>
      <c r="AB970" s="217"/>
      <c r="AC970" s="81"/>
      <c r="AD970" s="81"/>
      <c r="AE970" s="81"/>
      <c r="AF970" s="81"/>
      <c r="AG970" s="81"/>
      <c r="AH970" s="127"/>
      <c r="AI970" s="711"/>
      <c r="AJ970" s="81"/>
      <c r="AK970" s="81"/>
    </row>
    <row r="971" spans="1:39" x14ac:dyDescent="0.25">
      <c r="A971" s="110">
        <v>19</v>
      </c>
      <c r="B971" s="89" t="s">
        <v>52</v>
      </c>
      <c r="C971" s="37"/>
      <c r="D971" s="186">
        <v>0</v>
      </c>
      <c r="E971" s="186">
        <v>0</v>
      </c>
      <c r="F971" s="186">
        <v>0</v>
      </c>
      <c r="G971" s="236">
        <f t="shared" si="751"/>
        <v>0</v>
      </c>
      <c r="H971" s="200">
        <v>0</v>
      </c>
      <c r="I971" s="186">
        <v>0</v>
      </c>
      <c r="J971" s="186">
        <v>0</v>
      </c>
      <c r="K971" s="236">
        <f t="shared" si="757"/>
        <v>0</v>
      </c>
      <c r="L971" s="186">
        <v>0</v>
      </c>
      <c r="M971" s="186">
        <v>0</v>
      </c>
      <c r="N971" s="186">
        <v>0</v>
      </c>
      <c r="O971" s="236">
        <f t="shared" si="752"/>
        <v>0</v>
      </c>
      <c r="P971" s="186">
        <v>0</v>
      </c>
      <c r="Q971" s="186">
        <v>0</v>
      </c>
      <c r="R971" s="186">
        <v>0</v>
      </c>
      <c r="S971" s="236">
        <f t="shared" si="758"/>
        <v>0</v>
      </c>
      <c r="T971" s="236">
        <f t="shared" si="753"/>
        <v>0</v>
      </c>
      <c r="U971" s="236">
        <f t="shared" si="754"/>
        <v>0</v>
      </c>
      <c r="V971" s="236">
        <f t="shared" si="755"/>
        <v>0</v>
      </c>
      <c r="W971" s="236">
        <f t="shared" si="756"/>
        <v>0</v>
      </c>
      <c r="X971" s="186">
        <v>0</v>
      </c>
      <c r="Y971" s="186">
        <v>0</v>
      </c>
      <c r="Z971" s="186">
        <v>0</v>
      </c>
      <c r="AA971" s="186">
        <v>0</v>
      </c>
      <c r="AB971" s="217">
        <v>0</v>
      </c>
      <c r="AC971" s="81"/>
      <c r="AD971" s="81"/>
      <c r="AE971" s="81"/>
      <c r="AF971" s="81"/>
      <c r="AG971" s="81"/>
      <c r="AH971" s="127"/>
      <c r="AI971" s="711"/>
      <c r="AJ971" s="81"/>
      <c r="AK971" s="81"/>
    </row>
    <row r="972" spans="1:39" x14ac:dyDescent="0.25">
      <c r="A972" s="110"/>
      <c r="B972" s="32"/>
      <c r="C972" s="37"/>
      <c r="D972" s="200"/>
      <c r="E972" s="200"/>
      <c r="F972" s="186"/>
      <c r="G972" s="236">
        <f t="shared" si="751"/>
        <v>0</v>
      </c>
      <c r="H972" s="200"/>
      <c r="I972" s="200"/>
      <c r="J972" s="200"/>
      <c r="K972" s="236">
        <f t="shared" si="757"/>
        <v>0</v>
      </c>
      <c r="L972" s="200"/>
      <c r="M972" s="200"/>
      <c r="N972" s="200"/>
      <c r="O972" s="236">
        <f t="shared" si="752"/>
        <v>0</v>
      </c>
      <c r="P972" s="269"/>
      <c r="Q972" s="269"/>
      <c r="R972" s="269"/>
      <c r="S972" s="236">
        <f t="shared" si="758"/>
        <v>0</v>
      </c>
      <c r="T972" s="236">
        <f t="shared" si="753"/>
        <v>0</v>
      </c>
      <c r="U972" s="236">
        <f t="shared" si="754"/>
        <v>0</v>
      </c>
      <c r="V972" s="236">
        <f t="shared" si="755"/>
        <v>0</v>
      </c>
      <c r="W972" s="236">
        <f t="shared" si="756"/>
        <v>0</v>
      </c>
      <c r="X972" s="200"/>
      <c r="Y972" s="200"/>
      <c r="Z972" s="200"/>
      <c r="AA972" s="200"/>
      <c r="AB972" s="218"/>
      <c r="AC972" s="80"/>
      <c r="AD972" s="80"/>
      <c r="AE972" s="80"/>
      <c r="AF972" s="81"/>
      <c r="AG972" s="81"/>
      <c r="AH972" s="127"/>
      <c r="AI972" s="711"/>
      <c r="AJ972" s="80"/>
      <c r="AK972" s="80"/>
    </row>
    <row r="973" spans="1:39" s="661" customFormat="1" ht="31.5" x14ac:dyDescent="0.25">
      <c r="A973" s="857" t="s">
        <v>58</v>
      </c>
      <c r="B973" s="858" t="s">
        <v>59</v>
      </c>
      <c r="C973" s="858"/>
      <c r="D973" s="859">
        <f t="shared" ref="D973:AB973" si="819">D974+D995</f>
        <v>0</v>
      </c>
      <c r="E973" s="859">
        <f t="shared" si="819"/>
        <v>0</v>
      </c>
      <c r="F973" s="517">
        <f t="shared" si="819"/>
        <v>0</v>
      </c>
      <c r="G973" s="517">
        <f t="shared" si="751"/>
        <v>0</v>
      </c>
      <c r="H973" s="517">
        <f t="shared" ref="H973" si="820">SUM(E973:G973)</f>
        <v>0</v>
      </c>
      <c r="I973" s="517">
        <f t="shared" ref="I973" si="821">SUM(F973:H973)</f>
        <v>0</v>
      </c>
      <c r="J973" s="517">
        <f t="shared" ref="J973" si="822">SUM(G973:I973)</f>
        <v>0</v>
      </c>
      <c r="K973" s="517">
        <f t="shared" si="757"/>
        <v>0</v>
      </c>
      <c r="L973" s="517">
        <f t="shared" ref="L973" si="823">SUM(I973:K973)</f>
        <v>0</v>
      </c>
      <c r="M973" s="517">
        <f t="shared" ref="M973" si="824">SUM(J973:L973)</f>
        <v>0</v>
      </c>
      <c r="N973" s="517">
        <f t="shared" ref="N973" si="825">SUM(K973:M973)</f>
        <v>0</v>
      </c>
      <c r="O973" s="517">
        <f t="shared" si="752"/>
        <v>0</v>
      </c>
      <c r="P973" s="517">
        <f t="shared" ref="P973" si="826">SUM(M973:O973)</f>
        <v>0</v>
      </c>
      <c r="Q973" s="517">
        <f t="shared" ref="Q973" si="827">SUM(N973:P973)</f>
        <v>0</v>
      </c>
      <c r="R973" s="517">
        <f t="shared" ref="R973" si="828">SUM(O973:Q973)</f>
        <v>0</v>
      </c>
      <c r="S973" s="517">
        <f t="shared" si="758"/>
        <v>0</v>
      </c>
      <c r="T973" s="517">
        <f t="shared" ref="T973" si="829">SUM(Q973:S973)</f>
        <v>0</v>
      </c>
      <c r="U973" s="517">
        <f t="shared" ref="U973" si="830">SUM(R973:T973)</f>
        <v>0</v>
      </c>
      <c r="V973" s="517">
        <f t="shared" ref="V973" si="831">SUM(S973:U973)</f>
        <v>0</v>
      </c>
      <c r="W973" s="517">
        <f t="shared" si="756"/>
        <v>0</v>
      </c>
      <c r="X973" s="517">
        <f t="shared" ref="X973" si="832">SUM(U973:W973)</f>
        <v>0</v>
      </c>
      <c r="Y973" s="517">
        <f t="shared" ref="Y973" si="833">SUM(V973:X973)</f>
        <v>0</v>
      </c>
      <c r="Z973" s="859">
        <f t="shared" si="819"/>
        <v>0</v>
      </c>
      <c r="AA973" s="859">
        <f t="shared" si="819"/>
        <v>0</v>
      </c>
      <c r="AB973" s="868">
        <f t="shared" si="819"/>
        <v>0</v>
      </c>
      <c r="AC973" s="860"/>
      <c r="AD973" s="860"/>
      <c r="AE973" s="860"/>
      <c r="AF973" s="861"/>
      <c r="AG973" s="861"/>
      <c r="AH973" s="862"/>
      <c r="AI973" s="863"/>
      <c r="AJ973" s="860"/>
      <c r="AK973" s="860"/>
      <c r="AL973" s="864"/>
      <c r="AM973" s="864"/>
    </row>
    <row r="974" spans="1:39" x14ac:dyDescent="0.25">
      <c r="A974" s="115" t="s">
        <v>60</v>
      </c>
      <c r="B974" s="83" t="s">
        <v>39</v>
      </c>
      <c r="C974" s="84"/>
      <c r="D974" s="233">
        <f t="shared" ref="D974:AB974" si="834">D975+D977+D979+D981+D983+D985+D987+D989+D991+D993</f>
        <v>0</v>
      </c>
      <c r="E974" s="233">
        <f t="shared" si="834"/>
        <v>0</v>
      </c>
      <c r="F974" s="233">
        <f t="shared" si="834"/>
        <v>0</v>
      </c>
      <c r="G974" s="233">
        <f t="shared" ref="G974:G1037" si="835">SUM(D974:F974)</f>
        <v>0</v>
      </c>
      <c r="H974" s="233">
        <f t="shared" ref="H974" si="836">SUM(E974:G974)</f>
        <v>0</v>
      </c>
      <c r="I974" s="233">
        <f t="shared" ref="I974" si="837">SUM(F974:H974)</f>
        <v>0</v>
      </c>
      <c r="J974" s="233">
        <f t="shared" ref="J974" si="838">SUM(G974:I974)</f>
        <v>0</v>
      </c>
      <c r="K974" s="233">
        <f t="shared" ref="K974" si="839">SUM(H974:J974)</f>
        <v>0</v>
      </c>
      <c r="L974" s="233">
        <f t="shared" ref="L974" si="840">SUM(I974:K974)</f>
        <v>0</v>
      </c>
      <c r="M974" s="233">
        <f t="shared" ref="M974" si="841">SUM(J974:L974)</f>
        <v>0</v>
      </c>
      <c r="N974" s="233">
        <f t="shared" ref="N974" si="842">SUM(K974:M974)</f>
        <v>0</v>
      </c>
      <c r="O974" s="233">
        <f t="shared" ref="O974" si="843">SUM(L974:N974)</f>
        <v>0</v>
      </c>
      <c r="P974" s="233">
        <f t="shared" ref="P974" si="844">SUM(M974:O974)</f>
        <v>0</v>
      </c>
      <c r="Q974" s="233">
        <f t="shared" ref="Q974" si="845">SUM(N974:P974)</f>
        <v>0</v>
      </c>
      <c r="R974" s="233">
        <f t="shared" ref="R974" si="846">SUM(O974:Q974)</f>
        <v>0</v>
      </c>
      <c r="S974" s="233">
        <f t="shared" ref="S974" si="847">SUM(P974:R974)</f>
        <v>0</v>
      </c>
      <c r="T974" s="233">
        <f t="shared" ref="T974" si="848">SUM(Q974:S974)</f>
        <v>0</v>
      </c>
      <c r="U974" s="233">
        <f t="shared" ref="U974" si="849">SUM(R974:T974)</f>
        <v>0</v>
      </c>
      <c r="V974" s="233">
        <f t="shared" ref="V974" si="850">SUM(S974:U974)</f>
        <v>0</v>
      </c>
      <c r="W974" s="233">
        <f t="shared" ref="W974" si="851">SUM(T974:V974)</f>
        <v>0</v>
      </c>
      <c r="X974" s="233">
        <f t="shared" ref="X974" si="852">SUM(U974:W974)</f>
        <v>0</v>
      </c>
      <c r="Y974" s="233">
        <f t="shared" ref="Y974" si="853">SUM(V974:X974)</f>
        <v>0</v>
      </c>
      <c r="Z974" s="233">
        <f t="shared" si="834"/>
        <v>0</v>
      </c>
      <c r="AA974" s="233">
        <f t="shared" si="834"/>
        <v>0</v>
      </c>
      <c r="AB974" s="235">
        <f t="shared" si="834"/>
        <v>0</v>
      </c>
      <c r="AC974" s="130"/>
      <c r="AD974" s="130"/>
      <c r="AE974" s="130"/>
      <c r="AF974" s="130"/>
      <c r="AG974" s="130"/>
      <c r="AH974" s="127"/>
      <c r="AI974" s="712"/>
      <c r="AJ974" s="130"/>
      <c r="AK974" s="130"/>
    </row>
    <row r="975" spans="1:39" x14ac:dyDescent="0.25">
      <c r="A975" s="110">
        <v>1</v>
      </c>
      <c r="B975" s="89" t="s">
        <v>23</v>
      </c>
      <c r="C975" s="391"/>
      <c r="D975" s="148"/>
      <c r="E975" s="148"/>
      <c r="F975" s="148"/>
      <c r="G975" s="295">
        <f t="shared" si="835"/>
        <v>0</v>
      </c>
      <c r="H975" s="212"/>
      <c r="I975" s="148"/>
      <c r="J975" s="148"/>
      <c r="K975" s="295">
        <f t="shared" ref="K975:K1038" si="854">SUM(H975:J975)</f>
        <v>0</v>
      </c>
      <c r="L975" s="148"/>
      <c r="M975" s="148"/>
      <c r="N975" s="148"/>
      <c r="O975" s="295">
        <f t="shared" ref="O975:O1037" si="855">SUM(L975:N975)</f>
        <v>0</v>
      </c>
      <c r="P975" s="148"/>
      <c r="Q975" s="148"/>
      <c r="R975" s="148"/>
      <c r="S975" s="295">
        <f t="shared" ref="S975:S1038" si="856">SUM(P975:R975)</f>
        <v>0</v>
      </c>
      <c r="T975" s="295">
        <f t="shared" ref="T975:T1037" si="857">D975+H975+L975+P975</f>
        <v>0</v>
      </c>
      <c r="U975" s="295">
        <f t="shared" ref="U975:U1037" si="858">E975+I975+M975+Q975</f>
        <v>0</v>
      </c>
      <c r="V975" s="295">
        <f t="shared" ref="V975:V1037" si="859">F975+J975+N975+R975</f>
        <v>0</v>
      </c>
      <c r="W975" s="295">
        <f t="shared" ref="W975:W1037" si="860">SUM(T975:V975)</f>
        <v>0</v>
      </c>
      <c r="X975" s="148"/>
      <c r="Y975" s="148"/>
      <c r="Z975" s="148"/>
      <c r="AA975" s="148"/>
      <c r="AB975" s="226"/>
      <c r="AC975" s="298"/>
      <c r="AD975" s="298"/>
      <c r="AE975" s="298"/>
      <c r="AF975" s="298"/>
      <c r="AG975" s="298"/>
      <c r="AH975" s="300"/>
      <c r="AI975" s="711"/>
      <c r="AJ975" s="298"/>
      <c r="AK975" s="298"/>
    </row>
    <row r="976" spans="1:39" x14ac:dyDescent="0.25">
      <c r="A976" s="110"/>
      <c r="B976" s="89"/>
      <c r="C976" s="391"/>
      <c r="D976" s="212"/>
      <c r="E976" s="212"/>
      <c r="F976" s="148"/>
      <c r="G976" s="295">
        <f t="shared" si="835"/>
        <v>0</v>
      </c>
      <c r="H976" s="212"/>
      <c r="I976" s="212"/>
      <c r="J976" s="212"/>
      <c r="K976" s="295">
        <f t="shared" si="854"/>
        <v>0</v>
      </c>
      <c r="L976" s="212"/>
      <c r="M976" s="212"/>
      <c r="N976" s="212"/>
      <c r="O976" s="295">
        <f t="shared" si="855"/>
        <v>0</v>
      </c>
      <c r="P976" s="148"/>
      <c r="Q976" s="148"/>
      <c r="R976" s="148"/>
      <c r="S976" s="295">
        <f t="shared" si="856"/>
        <v>0</v>
      </c>
      <c r="T976" s="295">
        <f t="shared" si="857"/>
        <v>0</v>
      </c>
      <c r="U976" s="295">
        <f t="shared" si="858"/>
        <v>0</v>
      </c>
      <c r="V976" s="295">
        <f t="shared" si="859"/>
        <v>0</v>
      </c>
      <c r="W976" s="295">
        <f t="shared" si="860"/>
        <v>0</v>
      </c>
      <c r="X976" s="212"/>
      <c r="Y976" s="212"/>
      <c r="Z976" s="212"/>
      <c r="AA976" s="212"/>
      <c r="AB976" s="847"/>
      <c r="AC976" s="299"/>
      <c r="AD976" s="299"/>
      <c r="AE976" s="299"/>
      <c r="AF976" s="298"/>
      <c r="AG976" s="298"/>
      <c r="AH976" s="300"/>
      <c r="AI976" s="711"/>
      <c r="AJ976" s="299"/>
      <c r="AK976" s="299"/>
    </row>
    <row r="977" spans="1:37" x14ac:dyDescent="0.25">
      <c r="A977" s="110">
        <v>2</v>
      </c>
      <c r="B977" s="89" t="s">
        <v>46</v>
      </c>
      <c r="C977" s="391"/>
      <c r="D977" s="148">
        <f t="shared" ref="D977:AB977" si="861">SUM(D978:D978)</f>
        <v>0</v>
      </c>
      <c r="E977" s="148">
        <f t="shared" si="861"/>
        <v>0</v>
      </c>
      <c r="F977" s="148">
        <f t="shared" si="861"/>
        <v>0</v>
      </c>
      <c r="G977" s="148">
        <f t="shared" si="835"/>
        <v>0</v>
      </c>
      <c r="H977" s="148">
        <f t="shared" ref="H977" si="862">SUM(E977:G977)</f>
        <v>0</v>
      </c>
      <c r="I977" s="148">
        <f t="shared" ref="I977" si="863">SUM(F977:H977)</f>
        <v>0</v>
      </c>
      <c r="J977" s="148">
        <f t="shared" ref="J977" si="864">SUM(G977:I977)</f>
        <v>0</v>
      </c>
      <c r="K977" s="148">
        <f t="shared" ref="K977" si="865">SUM(H977:J977)</f>
        <v>0</v>
      </c>
      <c r="L977" s="148">
        <f t="shared" ref="L977" si="866">SUM(I977:K977)</f>
        <v>0</v>
      </c>
      <c r="M977" s="148">
        <f t="shared" ref="M977" si="867">SUM(J977:L977)</f>
        <v>0</v>
      </c>
      <c r="N977" s="148">
        <f t="shared" ref="N977" si="868">SUM(K977:M977)</f>
        <v>0</v>
      </c>
      <c r="O977" s="148">
        <f t="shared" ref="O977" si="869">SUM(L977:N977)</f>
        <v>0</v>
      </c>
      <c r="P977" s="148">
        <f t="shared" ref="P977" si="870">SUM(M977:O977)</f>
        <v>0</v>
      </c>
      <c r="Q977" s="148">
        <f t="shared" ref="Q977" si="871">SUM(N977:P977)</f>
        <v>0</v>
      </c>
      <c r="R977" s="148">
        <f t="shared" ref="R977" si="872">SUM(O977:Q977)</f>
        <v>0</v>
      </c>
      <c r="S977" s="148">
        <f t="shared" ref="S977" si="873">SUM(P977:R977)</f>
        <v>0</v>
      </c>
      <c r="T977" s="148">
        <f t="shared" ref="T977" si="874">SUM(Q977:S977)</f>
        <v>0</v>
      </c>
      <c r="U977" s="148">
        <f t="shared" ref="U977" si="875">SUM(R977:T977)</f>
        <v>0</v>
      </c>
      <c r="V977" s="148">
        <f t="shared" ref="V977" si="876">SUM(S977:U977)</f>
        <v>0</v>
      </c>
      <c r="W977" s="148">
        <f t="shared" ref="W977" si="877">SUM(T977:V977)</f>
        <v>0</v>
      </c>
      <c r="X977" s="148">
        <f t="shared" si="861"/>
        <v>0</v>
      </c>
      <c r="Y977" s="148">
        <f t="shared" si="861"/>
        <v>0</v>
      </c>
      <c r="Z977" s="148">
        <f t="shared" si="861"/>
        <v>0</v>
      </c>
      <c r="AA977" s="148">
        <f t="shared" si="861"/>
        <v>0</v>
      </c>
      <c r="AB977" s="148">
        <f t="shared" si="861"/>
        <v>0</v>
      </c>
      <c r="AC977" s="298"/>
      <c r="AD977" s="298"/>
      <c r="AE977" s="298"/>
      <c r="AF977" s="298"/>
      <c r="AG977" s="298"/>
      <c r="AH977" s="300"/>
      <c r="AI977" s="711"/>
      <c r="AJ977" s="298"/>
      <c r="AK977" s="298"/>
    </row>
    <row r="978" spans="1:37" x14ac:dyDescent="0.25">
      <c r="A978" s="110"/>
      <c r="B978" s="19"/>
      <c r="C978" s="391"/>
      <c r="D978" s="296"/>
      <c r="E978" s="296"/>
      <c r="F978" s="295"/>
      <c r="G978" s="295">
        <f t="shared" si="835"/>
        <v>0</v>
      </c>
      <c r="H978" s="296"/>
      <c r="I978" s="296"/>
      <c r="J978" s="296"/>
      <c r="K978" s="295">
        <f t="shared" si="854"/>
        <v>0</v>
      </c>
      <c r="L978" s="296"/>
      <c r="M978" s="296"/>
      <c r="N978" s="296"/>
      <c r="O978" s="295">
        <f t="shared" si="855"/>
        <v>0</v>
      </c>
      <c r="P978" s="295"/>
      <c r="Q978" s="295"/>
      <c r="R978" s="295"/>
      <c r="S978" s="295">
        <f t="shared" si="856"/>
        <v>0</v>
      </c>
      <c r="T978" s="295">
        <f t="shared" si="857"/>
        <v>0</v>
      </c>
      <c r="U978" s="295">
        <f t="shared" si="858"/>
        <v>0</v>
      </c>
      <c r="V978" s="295">
        <f t="shared" si="859"/>
        <v>0</v>
      </c>
      <c r="W978" s="295">
        <f t="shared" si="860"/>
        <v>0</v>
      </c>
      <c r="X978" s="296"/>
      <c r="Y978" s="296"/>
      <c r="Z978" s="296"/>
      <c r="AA978" s="296"/>
      <c r="AB978" s="851"/>
      <c r="AC978" s="299"/>
      <c r="AD978" s="299"/>
      <c r="AE978" s="299"/>
      <c r="AF978" s="298"/>
      <c r="AG978" s="298"/>
      <c r="AH978" s="300"/>
      <c r="AI978" s="711"/>
      <c r="AJ978" s="299"/>
      <c r="AK978" s="299"/>
    </row>
    <row r="979" spans="1:37" x14ac:dyDescent="0.25">
      <c r="A979" s="110">
        <v>3</v>
      </c>
      <c r="B979" s="89" t="s">
        <v>47</v>
      </c>
      <c r="C979" s="391"/>
      <c r="D979" s="148">
        <f>D980</f>
        <v>0</v>
      </c>
      <c r="E979" s="148">
        <f t="shared" ref="E979:F979" si="878">E980</f>
        <v>0</v>
      </c>
      <c r="F979" s="148">
        <f t="shared" si="878"/>
        <v>0</v>
      </c>
      <c r="G979" s="148">
        <f t="shared" si="835"/>
        <v>0</v>
      </c>
      <c r="H979" s="148">
        <f t="shared" ref="H979" si="879">SUM(E979:G979)</f>
        <v>0</v>
      </c>
      <c r="I979" s="148">
        <f t="shared" ref="I979" si="880">SUM(F979:H979)</f>
        <v>0</v>
      </c>
      <c r="J979" s="148">
        <f t="shared" ref="J979" si="881">SUM(G979:I979)</f>
        <v>0</v>
      </c>
      <c r="K979" s="148">
        <f t="shared" ref="K979" si="882">SUM(H979:J979)</f>
        <v>0</v>
      </c>
      <c r="L979" s="148">
        <f t="shared" ref="L979" si="883">SUM(I979:K979)</f>
        <v>0</v>
      </c>
      <c r="M979" s="148">
        <f t="shared" ref="M979" si="884">SUM(J979:L979)</f>
        <v>0</v>
      </c>
      <c r="N979" s="148">
        <f t="shared" ref="N979" si="885">SUM(K979:M979)</f>
        <v>0</v>
      </c>
      <c r="O979" s="148">
        <f t="shared" ref="O979" si="886">SUM(L979:N979)</f>
        <v>0</v>
      </c>
      <c r="P979" s="148">
        <f t="shared" ref="P979" si="887">SUM(M979:O979)</f>
        <v>0</v>
      </c>
      <c r="Q979" s="148">
        <f t="shared" ref="Q979" si="888">SUM(N979:P979)</f>
        <v>0</v>
      </c>
      <c r="R979" s="148">
        <f t="shared" ref="R979" si="889">SUM(O979:Q979)</f>
        <v>0</v>
      </c>
      <c r="S979" s="148">
        <f t="shared" ref="S979" si="890">SUM(P979:R979)</f>
        <v>0</v>
      </c>
      <c r="T979" s="148">
        <f t="shared" ref="T979" si="891">SUM(Q979:S979)</f>
        <v>0</v>
      </c>
      <c r="U979" s="148">
        <f t="shared" ref="U979" si="892">SUM(R979:T979)</f>
        <v>0</v>
      </c>
      <c r="V979" s="148">
        <f t="shared" ref="V979" si="893">SUM(S979:U979)</f>
        <v>0</v>
      </c>
      <c r="W979" s="148">
        <f t="shared" ref="W979" si="894">SUM(T979:V979)</f>
        <v>0</v>
      </c>
      <c r="X979" s="148">
        <f t="shared" ref="X979" si="895">SUM(U979:W979)</f>
        <v>0</v>
      </c>
      <c r="Y979" s="148">
        <v>0</v>
      </c>
      <c r="Z979" s="148">
        <v>0</v>
      </c>
      <c r="AA979" s="148">
        <v>0</v>
      </c>
      <c r="AB979" s="226">
        <v>0</v>
      </c>
      <c r="AC979" s="298"/>
      <c r="AD979" s="298"/>
      <c r="AE979" s="298"/>
      <c r="AF979" s="298"/>
      <c r="AG979" s="298"/>
      <c r="AH979" s="300"/>
      <c r="AI979" s="711"/>
      <c r="AJ979" s="298"/>
      <c r="AK979" s="298"/>
    </row>
    <row r="980" spans="1:37" x14ac:dyDescent="0.25">
      <c r="A980" s="110"/>
      <c r="B980" s="19"/>
      <c r="C980" s="391"/>
      <c r="D980" s="148"/>
      <c r="E980" s="148"/>
      <c r="F980" s="148"/>
      <c r="G980" s="295">
        <f t="shared" si="835"/>
        <v>0</v>
      </c>
      <c r="H980" s="212"/>
      <c r="I980" s="148"/>
      <c r="J980" s="148"/>
      <c r="K980" s="295">
        <f t="shared" si="854"/>
        <v>0</v>
      </c>
      <c r="L980" s="148"/>
      <c r="M980" s="148"/>
      <c r="N980" s="148"/>
      <c r="O980" s="295">
        <f t="shared" si="855"/>
        <v>0</v>
      </c>
      <c r="P980" s="148"/>
      <c r="Q980" s="148"/>
      <c r="R980" s="148"/>
      <c r="S980" s="295">
        <f t="shared" si="856"/>
        <v>0</v>
      </c>
      <c r="T980" s="295">
        <f t="shared" si="857"/>
        <v>0</v>
      </c>
      <c r="U980" s="295">
        <f t="shared" si="858"/>
        <v>0</v>
      </c>
      <c r="V980" s="295">
        <f t="shared" si="859"/>
        <v>0</v>
      </c>
      <c r="W980" s="295">
        <f t="shared" si="860"/>
        <v>0</v>
      </c>
      <c r="X980" s="148"/>
      <c r="Y980" s="148"/>
      <c r="Z980" s="148"/>
      <c r="AA980" s="148"/>
      <c r="AB980" s="226"/>
      <c r="AC980" s="298"/>
      <c r="AD980" s="298"/>
      <c r="AE980" s="298"/>
      <c r="AF980" s="298"/>
      <c r="AG980" s="298"/>
      <c r="AH980" s="300"/>
      <c r="AI980" s="711"/>
      <c r="AJ980" s="298"/>
      <c r="AK980" s="298"/>
    </row>
    <row r="981" spans="1:37" x14ac:dyDescent="0.25">
      <c r="A981" s="110">
        <v>4</v>
      </c>
      <c r="B981" s="89" t="s">
        <v>27</v>
      </c>
      <c r="C981" s="391"/>
      <c r="D981" s="148">
        <v>0</v>
      </c>
      <c r="E981" s="148">
        <v>0</v>
      </c>
      <c r="F981" s="148">
        <v>0</v>
      </c>
      <c r="G981" s="295">
        <f t="shared" si="835"/>
        <v>0</v>
      </c>
      <c r="H981" s="212">
        <v>0</v>
      </c>
      <c r="I981" s="148">
        <v>0</v>
      </c>
      <c r="J981" s="148">
        <v>0</v>
      </c>
      <c r="K981" s="295">
        <f t="shared" si="854"/>
        <v>0</v>
      </c>
      <c r="L981" s="148">
        <v>0</v>
      </c>
      <c r="M981" s="148">
        <v>0</v>
      </c>
      <c r="N981" s="148">
        <v>0</v>
      </c>
      <c r="O981" s="295">
        <f t="shared" si="855"/>
        <v>0</v>
      </c>
      <c r="P981" s="148">
        <v>0</v>
      </c>
      <c r="Q981" s="148">
        <v>0</v>
      </c>
      <c r="R981" s="148">
        <v>0</v>
      </c>
      <c r="S981" s="295">
        <f t="shared" si="856"/>
        <v>0</v>
      </c>
      <c r="T981" s="295">
        <f t="shared" si="857"/>
        <v>0</v>
      </c>
      <c r="U981" s="295">
        <f t="shared" si="858"/>
        <v>0</v>
      </c>
      <c r="V981" s="295">
        <f t="shared" si="859"/>
        <v>0</v>
      </c>
      <c r="W981" s="295">
        <f t="shared" si="860"/>
        <v>0</v>
      </c>
      <c r="X981" s="148">
        <v>0</v>
      </c>
      <c r="Y981" s="148">
        <v>0</v>
      </c>
      <c r="Z981" s="148">
        <v>0</v>
      </c>
      <c r="AA981" s="148">
        <v>0</v>
      </c>
      <c r="AB981" s="226">
        <v>0</v>
      </c>
      <c r="AC981" s="298"/>
      <c r="AD981" s="298"/>
      <c r="AE981" s="298"/>
      <c r="AF981" s="298"/>
      <c r="AG981" s="298"/>
      <c r="AH981" s="300"/>
      <c r="AI981" s="711"/>
      <c r="AJ981" s="298"/>
      <c r="AK981" s="298"/>
    </row>
    <row r="982" spans="1:37" x14ac:dyDescent="0.25">
      <c r="A982" s="110"/>
      <c r="B982" s="89"/>
      <c r="C982" s="391"/>
      <c r="D982" s="148"/>
      <c r="E982" s="148"/>
      <c r="F982" s="148"/>
      <c r="G982" s="295">
        <f t="shared" si="835"/>
        <v>0</v>
      </c>
      <c r="H982" s="212"/>
      <c r="I982" s="148"/>
      <c r="J982" s="148"/>
      <c r="K982" s="295">
        <f t="shared" si="854"/>
        <v>0</v>
      </c>
      <c r="L982" s="148"/>
      <c r="M982" s="148"/>
      <c r="N982" s="148"/>
      <c r="O982" s="295">
        <f t="shared" si="855"/>
        <v>0</v>
      </c>
      <c r="P982" s="148"/>
      <c r="Q982" s="148"/>
      <c r="R982" s="148"/>
      <c r="S982" s="295">
        <f t="shared" si="856"/>
        <v>0</v>
      </c>
      <c r="T982" s="295">
        <f t="shared" si="857"/>
        <v>0</v>
      </c>
      <c r="U982" s="295">
        <f t="shared" si="858"/>
        <v>0</v>
      </c>
      <c r="V982" s="295">
        <f t="shared" si="859"/>
        <v>0</v>
      </c>
      <c r="W982" s="295">
        <f t="shared" si="860"/>
        <v>0</v>
      </c>
      <c r="X982" s="148"/>
      <c r="Y982" s="148"/>
      <c r="Z982" s="148"/>
      <c r="AA982" s="148"/>
      <c r="AB982" s="226"/>
      <c r="AC982" s="298"/>
      <c r="AD982" s="298"/>
      <c r="AE982" s="298"/>
      <c r="AF982" s="298"/>
      <c r="AG982" s="298"/>
      <c r="AH982" s="300"/>
      <c r="AI982" s="711"/>
      <c r="AJ982" s="298"/>
      <c r="AK982" s="298"/>
    </row>
    <row r="983" spans="1:37" x14ac:dyDescent="0.25">
      <c r="A983" s="110">
        <v>5</v>
      </c>
      <c r="B983" s="89" t="s">
        <v>48</v>
      </c>
      <c r="C983" s="391"/>
      <c r="D983" s="148">
        <v>0</v>
      </c>
      <c r="E983" s="148">
        <v>0</v>
      </c>
      <c r="F983" s="148">
        <v>0</v>
      </c>
      <c r="G983" s="295">
        <f t="shared" si="835"/>
        <v>0</v>
      </c>
      <c r="H983" s="212">
        <v>0</v>
      </c>
      <c r="I983" s="148">
        <v>0</v>
      </c>
      <c r="J983" s="148">
        <v>0</v>
      </c>
      <c r="K983" s="295">
        <f t="shared" si="854"/>
        <v>0</v>
      </c>
      <c r="L983" s="148">
        <v>0</v>
      </c>
      <c r="M983" s="148">
        <v>0</v>
      </c>
      <c r="N983" s="148">
        <v>0</v>
      </c>
      <c r="O983" s="295">
        <f t="shared" si="855"/>
        <v>0</v>
      </c>
      <c r="P983" s="148">
        <v>0</v>
      </c>
      <c r="Q983" s="148">
        <v>0</v>
      </c>
      <c r="R983" s="148">
        <v>0</v>
      </c>
      <c r="S983" s="295">
        <f t="shared" si="856"/>
        <v>0</v>
      </c>
      <c r="T983" s="295">
        <f t="shared" si="857"/>
        <v>0</v>
      </c>
      <c r="U983" s="295">
        <f t="shared" si="858"/>
        <v>0</v>
      </c>
      <c r="V983" s="295">
        <f t="shared" si="859"/>
        <v>0</v>
      </c>
      <c r="W983" s="295">
        <f t="shared" si="860"/>
        <v>0</v>
      </c>
      <c r="X983" s="148">
        <v>0</v>
      </c>
      <c r="Y983" s="148">
        <v>0</v>
      </c>
      <c r="Z983" s="148">
        <v>0</v>
      </c>
      <c r="AA983" s="148">
        <v>0</v>
      </c>
      <c r="AB983" s="226">
        <v>0</v>
      </c>
      <c r="AC983" s="298"/>
      <c r="AD983" s="298"/>
      <c r="AE983" s="298"/>
      <c r="AF983" s="298"/>
      <c r="AG983" s="298"/>
      <c r="AH983" s="300"/>
      <c r="AI983" s="711"/>
      <c r="AJ983" s="298"/>
      <c r="AK983" s="298"/>
    </row>
    <row r="984" spans="1:37" x14ac:dyDescent="0.25">
      <c r="A984" s="110"/>
      <c r="B984" s="89"/>
      <c r="C984" s="391"/>
      <c r="D984" s="148"/>
      <c r="E984" s="148"/>
      <c r="F984" s="148"/>
      <c r="G984" s="295">
        <f t="shared" si="835"/>
        <v>0</v>
      </c>
      <c r="H984" s="212"/>
      <c r="I984" s="148"/>
      <c r="J984" s="148"/>
      <c r="K984" s="295">
        <f t="shared" si="854"/>
        <v>0</v>
      </c>
      <c r="L984" s="148"/>
      <c r="M984" s="148"/>
      <c r="N984" s="148"/>
      <c r="O984" s="295">
        <f t="shared" si="855"/>
        <v>0</v>
      </c>
      <c r="P984" s="148"/>
      <c r="Q984" s="148"/>
      <c r="R984" s="148"/>
      <c r="S984" s="295">
        <f t="shared" si="856"/>
        <v>0</v>
      </c>
      <c r="T984" s="295">
        <f t="shared" si="857"/>
        <v>0</v>
      </c>
      <c r="U984" s="295">
        <f t="shared" si="858"/>
        <v>0</v>
      </c>
      <c r="V984" s="295">
        <f t="shared" si="859"/>
        <v>0</v>
      </c>
      <c r="W984" s="295">
        <f t="shared" si="860"/>
        <v>0</v>
      </c>
      <c r="X984" s="148"/>
      <c r="Y984" s="148"/>
      <c r="Z984" s="148"/>
      <c r="AA984" s="148"/>
      <c r="AB984" s="226"/>
      <c r="AC984" s="298"/>
      <c r="AD984" s="298"/>
      <c r="AE984" s="298"/>
      <c r="AF984" s="298"/>
      <c r="AG984" s="298"/>
      <c r="AH984" s="300"/>
      <c r="AI984" s="711"/>
      <c r="AJ984" s="298"/>
      <c r="AK984" s="298"/>
    </row>
    <row r="985" spans="1:37" x14ac:dyDescent="0.25">
      <c r="A985" s="110">
        <v>6</v>
      </c>
      <c r="B985" s="89" t="s">
        <v>49</v>
      </c>
      <c r="C985" s="391"/>
      <c r="D985" s="148">
        <v>0</v>
      </c>
      <c r="E985" s="148">
        <v>0</v>
      </c>
      <c r="F985" s="148">
        <v>0</v>
      </c>
      <c r="G985" s="295">
        <f t="shared" si="835"/>
        <v>0</v>
      </c>
      <c r="H985" s="212">
        <v>0</v>
      </c>
      <c r="I985" s="148">
        <v>0</v>
      </c>
      <c r="J985" s="148">
        <v>0</v>
      </c>
      <c r="K985" s="295">
        <f t="shared" si="854"/>
        <v>0</v>
      </c>
      <c r="L985" s="148">
        <v>0</v>
      </c>
      <c r="M985" s="148">
        <v>0</v>
      </c>
      <c r="N985" s="148">
        <v>0</v>
      </c>
      <c r="O985" s="295">
        <f t="shared" si="855"/>
        <v>0</v>
      </c>
      <c r="P985" s="148">
        <v>0</v>
      </c>
      <c r="Q985" s="148">
        <v>0</v>
      </c>
      <c r="R985" s="148">
        <v>0</v>
      </c>
      <c r="S985" s="295">
        <f t="shared" si="856"/>
        <v>0</v>
      </c>
      <c r="T985" s="295">
        <f t="shared" si="857"/>
        <v>0</v>
      </c>
      <c r="U985" s="295">
        <f t="shared" si="858"/>
        <v>0</v>
      </c>
      <c r="V985" s="295">
        <f t="shared" si="859"/>
        <v>0</v>
      </c>
      <c r="W985" s="295">
        <f t="shared" si="860"/>
        <v>0</v>
      </c>
      <c r="X985" s="148">
        <v>0</v>
      </c>
      <c r="Y985" s="148">
        <v>0</v>
      </c>
      <c r="Z985" s="148">
        <v>0</v>
      </c>
      <c r="AA985" s="148">
        <v>0</v>
      </c>
      <c r="AB985" s="226">
        <v>0</v>
      </c>
      <c r="AC985" s="298"/>
      <c r="AD985" s="298"/>
      <c r="AE985" s="298"/>
      <c r="AF985" s="298"/>
      <c r="AG985" s="298"/>
      <c r="AH985" s="300"/>
      <c r="AI985" s="711"/>
      <c r="AJ985" s="298"/>
      <c r="AK985" s="298"/>
    </row>
    <row r="986" spans="1:37" x14ac:dyDescent="0.25">
      <c r="A986" s="110"/>
      <c r="B986" s="89"/>
      <c r="C986" s="391"/>
      <c r="D986" s="148"/>
      <c r="E986" s="148"/>
      <c r="F986" s="148"/>
      <c r="G986" s="295">
        <f t="shared" si="835"/>
        <v>0</v>
      </c>
      <c r="H986" s="212"/>
      <c r="I986" s="148"/>
      <c r="J986" s="148"/>
      <c r="K986" s="295">
        <f t="shared" si="854"/>
        <v>0</v>
      </c>
      <c r="L986" s="148"/>
      <c r="M986" s="148"/>
      <c r="N986" s="148"/>
      <c r="O986" s="295">
        <f t="shared" si="855"/>
        <v>0</v>
      </c>
      <c r="P986" s="148"/>
      <c r="Q986" s="148"/>
      <c r="R986" s="148"/>
      <c r="S986" s="295">
        <f t="shared" si="856"/>
        <v>0</v>
      </c>
      <c r="T986" s="295">
        <f t="shared" si="857"/>
        <v>0</v>
      </c>
      <c r="U986" s="295">
        <f t="shared" si="858"/>
        <v>0</v>
      </c>
      <c r="V986" s="295">
        <f t="shared" si="859"/>
        <v>0</v>
      </c>
      <c r="W986" s="295">
        <f t="shared" si="860"/>
        <v>0</v>
      </c>
      <c r="X986" s="148"/>
      <c r="Y986" s="148"/>
      <c r="Z986" s="148"/>
      <c r="AA986" s="148"/>
      <c r="AB986" s="226"/>
      <c r="AC986" s="298"/>
      <c r="AD986" s="298"/>
      <c r="AE986" s="298"/>
      <c r="AF986" s="298"/>
      <c r="AG986" s="298"/>
      <c r="AH986" s="300"/>
      <c r="AI986" s="711"/>
      <c r="AJ986" s="298"/>
      <c r="AK986" s="298"/>
    </row>
    <row r="987" spans="1:37" x14ac:dyDescent="0.25">
      <c r="A987" s="110">
        <v>7</v>
      </c>
      <c r="B987" s="89" t="s">
        <v>50</v>
      </c>
      <c r="C987" s="391"/>
      <c r="D987" s="148">
        <v>0</v>
      </c>
      <c r="E987" s="148">
        <v>0</v>
      </c>
      <c r="F987" s="148">
        <v>0</v>
      </c>
      <c r="G987" s="295">
        <f t="shared" si="835"/>
        <v>0</v>
      </c>
      <c r="H987" s="212">
        <v>0</v>
      </c>
      <c r="I987" s="148">
        <v>0</v>
      </c>
      <c r="J987" s="148">
        <v>0</v>
      </c>
      <c r="K987" s="295">
        <f t="shared" si="854"/>
        <v>0</v>
      </c>
      <c r="L987" s="148">
        <v>0</v>
      </c>
      <c r="M987" s="148">
        <v>0</v>
      </c>
      <c r="N987" s="148">
        <v>0</v>
      </c>
      <c r="O987" s="295">
        <f t="shared" si="855"/>
        <v>0</v>
      </c>
      <c r="P987" s="148">
        <v>0</v>
      </c>
      <c r="Q987" s="148">
        <v>0</v>
      </c>
      <c r="R987" s="148">
        <v>0</v>
      </c>
      <c r="S987" s="295">
        <f t="shared" si="856"/>
        <v>0</v>
      </c>
      <c r="T987" s="295">
        <f t="shared" si="857"/>
        <v>0</v>
      </c>
      <c r="U987" s="295">
        <f t="shared" si="858"/>
        <v>0</v>
      </c>
      <c r="V987" s="295">
        <f t="shared" si="859"/>
        <v>0</v>
      </c>
      <c r="W987" s="295">
        <f t="shared" si="860"/>
        <v>0</v>
      </c>
      <c r="X987" s="148">
        <v>0</v>
      </c>
      <c r="Y987" s="148">
        <v>0</v>
      </c>
      <c r="Z987" s="148">
        <v>0</v>
      </c>
      <c r="AA987" s="148">
        <v>0</v>
      </c>
      <c r="AB987" s="226">
        <v>0</v>
      </c>
      <c r="AC987" s="298"/>
      <c r="AD987" s="298"/>
      <c r="AE987" s="298"/>
      <c r="AF987" s="298"/>
      <c r="AG987" s="298"/>
      <c r="AH987" s="300"/>
      <c r="AI987" s="711"/>
      <c r="AJ987" s="298"/>
      <c r="AK987" s="298"/>
    </row>
    <row r="988" spans="1:37" x14ac:dyDescent="0.25">
      <c r="A988" s="110"/>
      <c r="B988" s="89"/>
      <c r="C988" s="391"/>
      <c r="D988" s="148"/>
      <c r="E988" s="148"/>
      <c r="F988" s="148"/>
      <c r="G988" s="295">
        <f t="shared" si="835"/>
        <v>0</v>
      </c>
      <c r="H988" s="212"/>
      <c r="I988" s="148"/>
      <c r="J988" s="148"/>
      <c r="K988" s="295">
        <f t="shared" si="854"/>
        <v>0</v>
      </c>
      <c r="L988" s="148"/>
      <c r="M988" s="148"/>
      <c r="N988" s="148"/>
      <c r="O988" s="295">
        <f t="shared" si="855"/>
        <v>0</v>
      </c>
      <c r="P988" s="148"/>
      <c r="Q988" s="148"/>
      <c r="R988" s="148"/>
      <c r="S988" s="295">
        <f t="shared" si="856"/>
        <v>0</v>
      </c>
      <c r="T988" s="295">
        <f t="shared" si="857"/>
        <v>0</v>
      </c>
      <c r="U988" s="295">
        <f t="shared" si="858"/>
        <v>0</v>
      </c>
      <c r="V988" s="295">
        <f t="shared" si="859"/>
        <v>0</v>
      </c>
      <c r="W988" s="295">
        <f t="shared" si="860"/>
        <v>0</v>
      </c>
      <c r="X988" s="148"/>
      <c r="Y988" s="148"/>
      <c r="Z988" s="148"/>
      <c r="AA988" s="148"/>
      <c r="AB988" s="226"/>
      <c r="AC988" s="298"/>
      <c r="AD988" s="298"/>
      <c r="AE988" s="298"/>
      <c r="AF988" s="298"/>
      <c r="AG988" s="298"/>
      <c r="AH988" s="300"/>
      <c r="AI988" s="711"/>
      <c r="AJ988" s="298"/>
      <c r="AK988" s="298"/>
    </row>
    <row r="989" spans="1:37" x14ac:dyDescent="0.25">
      <c r="A989" s="110">
        <v>8</v>
      </c>
      <c r="B989" s="89" t="s">
        <v>31</v>
      </c>
      <c r="C989" s="391"/>
      <c r="D989" s="148">
        <v>0</v>
      </c>
      <c r="E989" s="148">
        <v>0</v>
      </c>
      <c r="F989" s="148">
        <v>0</v>
      </c>
      <c r="G989" s="295">
        <f t="shared" si="835"/>
        <v>0</v>
      </c>
      <c r="H989" s="212">
        <v>0</v>
      </c>
      <c r="I989" s="148">
        <v>0</v>
      </c>
      <c r="J989" s="148">
        <v>0</v>
      </c>
      <c r="K989" s="295">
        <f t="shared" si="854"/>
        <v>0</v>
      </c>
      <c r="L989" s="148">
        <v>0</v>
      </c>
      <c r="M989" s="148">
        <v>0</v>
      </c>
      <c r="N989" s="148">
        <v>0</v>
      </c>
      <c r="O989" s="295">
        <f t="shared" si="855"/>
        <v>0</v>
      </c>
      <c r="P989" s="148">
        <v>0</v>
      </c>
      <c r="Q989" s="148">
        <v>0</v>
      </c>
      <c r="R989" s="148">
        <v>0</v>
      </c>
      <c r="S989" s="295">
        <f t="shared" si="856"/>
        <v>0</v>
      </c>
      <c r="T989" s="295">
        <f t="shared" si="857"/>
        <v>0</v>
      </c>
      <c r="U989" s="295">
        <f t="shared" si="858"/>
        <v>0</v>
      </c>
      <c r="V989" s="295">
        <f t="shared" si="859"/>
        <v>0</v>
      </c>
      <c r="W989" s="295">
        <f t="shared" si="860"/>
        <v>0</v>
      </c>
      <c r="X989" s="148">
        <v>0</v>
      </c>
      <c r="Y989" s="148">
        <v>0</v>
      </c>
      <c r="Z989" s="148">
        <v>0</v>
      </c>
      <c r="AA989" s="148">
        <v>0</v>
      </c>
      <c r="AB989" s="226">
        <v>0</v>
      </c>
      <c r="AC989" s="298"/>
      <c r="AD989" s="298"/>
      <c r="AE989" s="298"/>
      <c r="AF989" s="298"/>
      <c r="AG989" s="298"/>
      <c r="AH989" s="300"/>
      <c r="AI989" s="711"/>
      <c r="AJ989" s="298"/>
      <c r="AK989" s="298"/>
    </row>
    <row r="990" spans="1:37" x14ac:dyDescent="0.25">
      <c r="A990" s="110"/>
      <c r="B990" s="89"/>
      <c r="C990" s="391"/>
      <c r="D990" s="148"/>
      <c r="E990" s="148"/>
      <c r="F990" s="148"/>
      <c r="G990" s="295">
        <f t="shared" si="835"/>
        <v>0</v>
      </c>
      <c r="H990" s="212"/>
      <c r="I990" s="148"/>
      <c r="J990" s="148"/>
      <c r="K990" s="295">
        <f t="shared" si="854"/>
        <v>0</v>
      </c>
      <c r="L990" s="148"/>
      <c r="M990" s="148"/>
      <c r="N990" s="148"/>
      <c r="O990" s="295">
        <f t="shared" si="855"/>
        <v>0</v>
      </c>
      <c r="P990" s="148"/>
      <c r="Q990" s="148"/>
      <c r="R990" s="148"/>
      <c r="S990" s="295">
        <f t="shared" si="856"/>
        <v>0</v>
      </c>
      <c r="T990" s="295">
        <f t="shared" si="857"/>
        <v>0</v>
      </c>
      <c r="U990" s="295">
        <f t="shared" si="858"/>
        <v>0</v>
      </c>
      <c r="V990" s="295">
        <f t="shared" si="859"/>
        <v>0</v>
      </c>
      <c r="W990" s="295">
        <f t="shared" si="860"/>
        <v>0</v>
      </c>
      <c r="X990" s="148"/>
      <c r="Y990" s="148"/>
      <c r="Z990" s="148"/>
      <c r="AA990" s="148"/>
      <c r="AB990" s="226"/>
      <c r="AC990" s="298"/>
      <c r="AD990" s="298"/>
      <c r="AE990" s="298"/>
      <c r="AF990" s="298"/>
      <c r="AG990" s="298"/>
      <c r="AH990" s="300"/>
      <c r="AI990" s="711"/>
      <c r="AJ990" s="298"/>
      <c r="AK990" s="298"/>
    </row>
    <row r="991" spans="1:37" x14ac:dyDescent="0.25">
      <c r="A991" s="110">
        <v>9</v>
      </c>
      <c r="B991" s="89" t="s">
        <v>51</v>
      </c>
      <c r="C991" s="37"/>
      <c r="D991" s="186">
        <v>0</v>
      </c>
      <c r="E991" s="186">
        <v>0</v>
      </c>
      <c r="F991" s="186">
        <v>0</v>
      </c>
      <c r="G991" s="236">
        <f t="shared" si="835"/>
        <v>0</v>
      </c>
      <c r="H991" s="200">
        <v>0</v>
      </c>
      <c r="I991" s="186">
        <v>0</v>
      </c>
      <c r="J991" s="186">
        <v>0</v>
      </c>
      <c r="K991" s="236">
        <f t="shared" si="854"/>
        <v>0</v>
      </c>
      <c r="L991" s="186">
        <v>0</v>
      </c>
      <c r="M991" s="186">
        <v>0</v>
      </c>
      <c r="N991" s="186">
        <v>0</v>
      </c>
      <c r="O991" s="236">
        <f t="shared" si="855"/>
        <v>0</v>
      </c>
      <c r="P991" s="186">
        <v>0</v>
      </c>
      <c r="Q991" s="186">
        <v>0</v>
      </c>
      <c r="R991" s="186">
        <v>0</v>
      </c>
      <c r="S991" s="236">
        <f t="shared" si="856"/>
        <v>0</v>
      </c>
      <c r="T991" s="236">
        <f t="shared" si="857"/>
        <v>0</v>
      </c>
      <c r="U991" s="236">
        <f t="shared" si="858"/>
        <v>0</v>
      </c>
      <c r="V991" s="236">
        <f t="shared" si="859"/>
        <v>0</v>
      </c>
      <c r="W991" s="236">
        <f t="shared" si="860"/>
        <v>0</v>
      </c>
      <c r="X991" s="186">
        <v>0</v>
      </c>
      <c r="Y991" s="186">
        <v>0</v>
      </c>
      <c r="Z991" s="186">
        <v>0</v>
      </c>
      <c r="AA991" s="186">
        <v>0</v>
      </c>
      <c r="AB991" s="217">
        <v>0</v>
      </c>
      <c r="AC991" s="81"/>
      <c r="AD991" s="81"/>
      <c r="AE991" s="81"/>
      <c r="AF991" s="81"/>
      <c r="AG991" s="81"/>
      <c r="AH991" s="127"/>
      <c r="AI991" s="711"/>
      <c r="AJ991" s="81"/>
      <c r="AK991" s="81"/>
    </row>
    <row r="992" spans="1:37" x14ac:dyDescent="0.25">
      <c r="A992" s="110"/>
      <c r="B992" s="89"/>
      <c r="C992" s="37"/>
      <c r="D992" s="186"/>
      <c r="E992" s="186"/>
      <c r="F992" s="186"/>
      <c r="G992" s="236">
        <f t="shared" si="835"/>
        <v>0</v>
      </c>
      <c r="H992" s="200"/>
      <c r="I992" s="186"/>
      <c r="J992" s="186"/>
      <c r="K992" s="236">
        <f t="shared" si="854"/>
        <v>0</v>
      </c>
      <c r="L992" s="186"/>
      <c r="M992" s="186"/>
      <c r="N992" s="186"/>
      <c r="O992" s="236">
        <f t="shared" si="855"/>
        <v>0</v>
      </c>
      <c r="P992" s="186"/>
      <c r="Q992" s="186"/>
      <c r="R992" s="186"/>
      <c r="S992" s="236">
        <f t="shared" si="856"/>
        <v>0</v>
      </c>
      <c r="T992" s="236">
        <f t="shared" si="857"/>
        <v>0</v>
      </c>
      <c r="U992" s="236">
        <f t="shared" si="858"/>
        <v>0</v>
      </c>
      <c r="V992" s="236">
        <f t="shared" si="859"/>
        <v>0</v>
      </c>
      <c r="W992" s="236">
        <f t="shared" si="860"/>
        <v>0</v>
      </c>
      <c r="X992" s="186"/>
      <c r="Y992" s="186"/>
      <c r="Z992" s="186"/>
      <c r="AA992" s="186"/>
      <c r="AB992" s="217"/>
      <c r="AC992" s="81"/>
      <c r="AD992" s="81"/>
      <c r="AE992" s="81"/>
      <c r="AF992" s="81"/>
      <c r="AG992" s="81"/>
      <c r="AH992" s="127"/>
      <c r="AI992" s="711"/>
      <c r="AJ992" s="81"/>
      <c r="AK992" s="81"/>
    </row>
    <row r="993" spans="1:37" x14ac:dyDescent="0.25">
      <c r="A993" s="110">
        <v>10</v>
      </c>
      <c r="B993" s="89" t="s">
        <v>52</v>
      </c>
      <c r="C993" s="37"/>
      <c r="D993" s="186">
        <v>0</v>
      </c>
      <c r="E993" s="186">
        <v>0</v>
      </c>
      <c r="F993" s="186">
        <v>0</v>
      </c>
      <c r="G993" s="236">
        <f t="shared" si="835"/>
        <v>0</v>
      </c>
      <c r="H993" s="200">
        <v>0</v>
      </c>
      <c r="I993" s="186">
        <v>0</v>
      </c>
      <c r="J993" s="186">
        <v>0</v>
      </c>
      <c r="K993" s="236">
        <f t="shared" si="854"/>
        <v>0</v>
      </c>
      <c r="L993" s="186">
        <v>0</v>
      </c>
      <c r="M993" s="186">
        <v>0</v>
      </c>
      <c r="N993" s="186">
        <v>0</v>
      </c>
      <c r="O993" s="236">
        <f t="shared" si="855"/>
        <v>0</v>
      </c>
      <c r="P993" s="186">
        <v>0</v>
      </c>
      <c r="Q993" s="186">
        <v>0</v>
      </c>
      <c r="R993" s="186">
        <v>0</v>
      </c>
      <c r="S993" s="236">
        <f t="shared" si="856"/>
        <v>0</v>
      </c>
      <c r="T993" s="236">
        <f t="shared" si="857"/>
        <v>0</v>
      </c>
      <c r="U993" s="236">
        <f t="shared" si="858"/>
        <v>0</v>
      </c>
      <c r="V993" s="236">
        <f t="shared" si="859"/>
        <v>0</v>
      </c>
      <c r="W993" s="236">
        <f t="shared" si="860"/>
        <v>0</v>
      </c>
      <c r="X993" s="186">
        <v>0</v>
      </c>
      <c r="Y993" s="186">
        <v>0</v>
      </c>
      <c r="Z993" s="186">
        <v>0</v>
      </c>
      <c r="AA993" s="186">
        <v>0</v>
      </c>
      <c r="AB993" s="217">
        <v>0</v>
      </c>
      <c r="AC993" s="81"/>
      <c r="AD993" s="81"/>
      <c r="AE993" s="81"/>
      <c r="AF993" s="81"/>
      <c r="AG993" s="81"/>
      <c r="AH993" s="127"/>
      <c r="AI993" s="711"/>
      <c r="AJ993" s="81"/>
      <c r="AK993" s="81"/>
    </row>
    <row r="994" spans="1:37" x14ac:dyDescent="0.25">
      <c r="A994" s="110"/>
      <c r="B994" s="32"/>
      <c r="C994" s="37"/>
      <c r="D994" s="200"/>
      <c r="E994" s="200"/>
      <c r="F994" s="186"/>
      <c r="G994" s="236">
        <f t="shared" si="835"/>
        <v>0</v>
      </c>
      <c r="H994" s="200"/>
      <c r="I994" s="200"/>
      <c r="J994" s="200"/>
      <c r="K994" s="236">
        <f t="shared" si="854"/>
        <v>0</v>
      </c>
      <c r="L994" s="200"/>
      <c r="M994" s="200"/>
      <c r="N994" s="200"/>
      <c r="O994" s="236">
        <f t="shared" si="855"/>
        <v>0</v>
      </c>
      <c r="P994" s="269"/>
      <c r="Q994" s="269"/>
      <c r="R994" s="269"/>
      <c r="S994" s="236">
        <f t="shared" si="856"/>
        <v>0</v>
      </c>
      <c r="T994" s="236">
        <f t="shared" si="857"/>
        <v>0</v>
      </c>
      <c r="U994" s="236">
        <f t="shared" si="858"/>
        <v>0</v>
      </c>
      <c r="V994" s="236">
        <f t="shared" si="859"/>
        <v>0</v>
      </c>
      <c r="W994" s="236">
        <f t="shared" si="860"/>
        <v>0</v>
      </c>
      <c r="X994" s="200"/>
      <c r="Y994" s="200"/>
      <c r="Z994" s="200"/>
      <c r="AA994" s="200"/>
      <c r="AB994" s="218"/>
      <c r="AC994" s="80"/>
      <c r="AD994" s="80"/>
      <c r="AE994" s="80"/>
      <c r="AF994" s="81"/>
      <c r="AG994" s="81"/>
      <c r="AH994" s="127"/>
      <c r="AI994" s="711"/>
      <c r="AJ994" s="80"/>
      <c r="AK994" s="80"/>
    </row>
    <row r="995" spans="1:37" x14ac:dyDescent="0.25">
      <c r="A995" s="115" t="s">
        <v>61</v>
      </c>
      <c r="B995" s="83" t="s">
        <v>41</v>
      </c>
      <c r="C995" s="84"/>
      <c r="D995" s="233">
        <f>D996+D998+D1000+D1002+D1004+D1006+D1008+D1010+D1012+D1014</f>
        <v>0</v>
      </c>
      <c r="E995" s="233">
        <f t="shared" ref="E995:AB995" si="896">E996+E998+E1000+E1002+E1004+E1006+E1008+E1010+E1012+E1014</f>
        <v>0</v>
      </c>
      <c r="F995" s="233">
        <f t="shared" si="896"/>
        <v>0</v>
      </c>
      <c r="G995" s="233">
        <f t="shared" si="896"/>
        <v>0</v>
      </c>
      <c r="H995" s="233">
        <f t="shared" si="896"/>
        <v>0</v>
      </c>
      <c r="I995" s="233">
        <f t="shared" si="896"/>
        <v>0</v>
      </c>
      <c r="J995" s="233">
        <f t="shared" si="896"/>
        <v>0</v>
      </c>
      <c r="K995" s="233">
        <f t="shared" si="896"/>
        <v>0</v>
      </c>
      <c r="L995" s="233">
        <f t="shared" si="896"/>
        <v>0</v>
      </c>
      <c r="M995" s="233">
        <f t="shared" si="896"/>
        <v>0</v>
      </c>
      <c r="N995" s="233">
        <f t="shared" si="896"/>
        <v>0</v>
      </c>
      <c r="O995" s="233">
        <f t="shared" si="896"/>
        <v>0</v>
      </c>
      <c r="P995" s="233">
        <f t="shared" si="896"/>
        <v>0</v>
      </c>
      <c r="Q995" s="233">
        <f t="shared" si="896"/>
        <v>0</v>
      </c>
      <c r="R995" s="233">
        <f t="shared" si="896"/>
        <v>0</v>
      </c>
      <c r="S995" s="233">
        <f t="shared" si="896"/>
        <v>0</v>
      </c>
      <c r="T995" s="233">
        <f t="shared" si="896"/>
        <v>0</v>
      </c>
      <c r="U995" s="233">
        <f t="shared" si="896"/>
        <v>0</v>
      </c>
      <c r="V995" s="233">
        <f t="shared" si="896"/>
        <v>0</v>
      </c>
      <c r="W995" s="233">
        <f t="shared" si="896"/>
        <v>0</v>
      </c>
      <c r="X995" s="233">
        <f t="shared" si="896"/>
        <v>0</v>
      </c>
      <c r="Y995" s="233">
        <f t="shared" si="896"/>
        <v>0</v>
      </c>
      <c r="Z995" s="233">
        <f t="shared" si="896"/>
        <v>0</v>
      </c>
      <c r="AA995" s="233">
        <f t="shared" si="896"/>
        <v>0</v>
      </c>
      <c r="AB995" s="233">
        <f t="shared" si="896"/>
        <v>0</v>
      </c>
      <c r="AC995" s="130"/>
      <c r="AD995" s="130"/>
      <c r="AE995" s="130"/>
      <c r="AF995" s="130"/>
      <c r="AG995" s="130"/>
      <c r="AH995" s="127"/>
      <c r="AI995" s="712"/>
      <c r="AJ995" s="130"/>
      <c r="AK995" s="130"/>
    </row>
    <row r="996" spans="1:37" x14ac:dyDescent="0.25">
      <c r="A996" s="110">
        <v>1</v>
      </c>
      <c r="B996" s="89" t="s">
        <v>23</v>
      </c>
      <c r="C996" s="37"/>
      <c r="D996" s="186">
        <v>0</v>
      </c>
      <c r="E996" s="186">
        <v>0</v>
      </c>
      <c r="F996" s="186">
        <v>0</v>
      </c>
      <c r="G996" s="236">
        <f t="shared" si="835"/>
        <v>0</v>
      </c>
      <c r="H996" s="200">
        <v>0</v>
      </c>
      <c r="I996" s="186">
        <v>0</v>
      </c>
      <c r="J996" s="186">
        <v>0</v>
      </c>
      <c r="K996" s="236">
        <f t="shared" si="854"/>
        <v>0</v>
      </c>
      <c r="L996" s="186">
        <v>0</v>
      </c>
      <c r="M996" s="186">
        <v>0</v>
      </c>
      <c r="N996" s="186">
        <v>0</v>
      </c>
      <c r="O996" s="236">
        <f t="shared" si="855"/>
        <v>0</v>
      </c>
      <c r="P996" s="186">
        <v>0</v>
      </c>
      <c r="Q996" s="186">
        <v>0</v>
      </c>
      <c r="R996" s="186">
        <v>0</v>
      </c>
      <c r="S996" s="236">
        <f t="shared" si="856"/>
        <v>0</v>
      </c>
      <c r="T996" s="236">
        <f t="shared" si="857"/>
        <v>0</v>
      </c>
      <c r="U996" s="236">
        <f t="shared" si="858"/>
        <v>0</v>
      </c>
      <c r="V996" s="236">
        <f t="shared" si="859"/>
        <v>0</v>
      </c>
      <c r="W996" s="236">
        <f t="shared" si="860"/>
        <v>0</v>
      </c>
      <c r="X996" s="186">
        <v>0</v>
      </c>
      <c r="Y996" s="186">
        <v>0</v>
      </c>
      <c r="Z996" s="186">
        <v>0</v>
      </c>
      <c r="AA996" s="186">
        <v>0</v>
      </c>
      <c r="AB996" s="217">
        <v>0</v>
      </c>
      <c r="AC996" s="81"/>
      <c r="AD996" s="81"/>
      <c r="AE996" s="81"/>
      <c r="AF996" s="81"/>
      <c r="AG996" s="81"/>
      <c r="AH996" s="127"/>
      <c r="AI996" s="711"/>
      <c r="AJ996" s="81"/>
      <c r="AK996" s="81"/>
    </row>
    <row r="997" spans="1:37" x14ac:dyDescent="0.25">
      <c r="A997" s="110"/>
      <c r="B997" s="89"/>
      <c r="C997" s="37"/>
      <c r="D997" s="186"/>
      <c r="E997" s="186"/>
      <c r="F997" s="186"/>
      <c r="G997" s="236">
        <f t="shared" si="835"/>
        <v>0</v>
      </c>
      <c r="H997" s="200"/>
      <c r="I997" s="186"/>
      <c r="J997" s="186"/>
      <c r="K997" s="236">
        <f t="shared" si="854"/>
        <v>0</v>
      </c>
      <c r="L997" s="186"/>
      <c r="M997" s="186"/>
      <c r="N997" s="186"/>
      <c r="O997" s="236">
        <f t="shared" si="855"/>
        <v>0</v>
      </c>
      <c r="P997" s="186"/>
      <c r="Q997" s="186"/>
      <c r="R997" s="186"/>
      <c r="S997" s="236">
        <f t="shared" si="856"/>
        <v>0</v>
      </c>
      <c r="T997" s="236">
        <f t="shared" si="857"/>
        <v>0</v>
      </c>
      <c r="U997" s="236">
        <f t="shared" si="858"/>
        <v>0</v>
      </c>
      <c r="V997" s="236">
        <f t="shared" si="859"/>
        <v>0</v>
      </c>
      <c r="W997" s="236">
        <f t="shared" si="860"/>
        <v>0</v>
      </c>
      <c r="X997" s="186"/>
      <c r="Y997" s="186"/>
      <c r="Z997" s="186"/>
      <c r="AA997" s="186"/>
      <c r="AB997" s="217"/>
      <c r="AC997" s="81"/>
      <c r="AD997" s="81"/>
      <c r="AE997" s="81"/>
      <c r="AF997" s="81"/>
      <c r="AG997" s="81"/>
      <c r="AH997" s="127"/>
      <c r="AI997" s="711"/>
      <c r="AJ997" s="81"/>
      <c r="AK997" s="81"/>
    </row>
    <row r="998" spans="1:37" x14ac:dyDescent="0.25">
      <c r="A998" s="110">
        <v>2</v>
      </c>
      <c r="B998" s="89" t="s">
        <v>46</v>
      </c>
      <c r="C998" s="37"/>
      <c r="D998" s="186">
        <v>0</v>
      </c>
      <c r="E998" s="186">
        <v>0</v>
      </c>
      <c r="F998" s="186">
        <v>0</v>
      </c>
      <c r="G998" s="236">
        <f t="shared" si="835"/>
        <v>0</v>
      </c>
      <c r="H998" s="200">
        <v>0</v>
      </c>
      <c r="I998" s="186">
        <v>0</v>
      </c>
      <c r="J998" s="186">
        <v>0</v>
      </c>
      <c r="K998" s="236">
        <f t="shared" si="854"/>
        <v>0</v>
      </c>
      <c r="L998" s="186">
        <v>0</v>
      </c>
      <c r="M998" s="186">
        <v>0</v>
      </c>
      <c r="N998" s="186">
        <v>0</v>
      </c>
      <c r="O998" s="236">
        <f t="shared" si="855"/>
        <v>0</v>
      </c>
      <c r="P998" s="186">
        <v>0</v>
      </c>
      <c r="Q998" s="186">
        <v>0</v>
      </c>
      <c r="R998" s="186">
        <v>0</v>
      </c>
      <c r="S998" s="236">
        <f t="shared" si="856"/>
        <v>0</v>
      </c>
      <c r="T998" s="236">
        <f t="shared" si="857"/>
        <v>0</v>
      </c>
      <c r="U998" s="236">
        <f t="shared" si="858"/>
        <v>0</v>
      </c>
      <c r="V998" s="236">
        <f t="shared" si="859"/>
        <v>0</v>
      </c>
      <c r="W998" s="236">
        <f t="shared" si="860"/>
        <v>0</v>
      </c>
      <c r="X998" s="186">
        <v>0</v>
      </c>
      <c r="Y998" s="186">
        <v>0</v>
      </c>
      <c r="Z998" s="186">
        <v>0</v>
      </c>
      <c r="AA998" s="186">
        <v>0</v>
      </c>
      <c r="AB998" s="217">
        <v>0</v>
      </c>
      <c r="AC998" s="81"/>
      <c r="AD998" s="81"/>
      <c r="AE998" s="81"/>
      <c r="AF998" s="81"/>
      <c r="AG998" s="81"/>
      <c r="AH998" s="127"/>
      <c r="AI998" s="711"/>
      <c r="AJ998" s="81"/>
      <c r="AK998" s="81"/>
    </row>
    <row r="999" spans="1:37" x14ac:dyDescent="0.25">
      <c r="A999" s="110"/>
      <c r="B999" s="89"/>
      <c r="C999" s="37"/>
      <c r="D999" s="186"/>
      <c r="E999" s="186"/>
      <c r="F999" s="186"/>
      <c r="G999" s="236">
        <f t="shared" si="835"/>
        <v>0</v>
      </c>
      <c r="H999" s="200"/>
      <c r="I999" s="186"/>
      <c r="J999" s="186"/>
      <c r="K999" s="236">
        <f t="shared" si="854"/>
        <v>0</v>
      </c>
      <c r="L999" s="186"/>
      <c r="M999" s="186"/>
      <c r="N999" s="186"/>
      <c r="O999" s="236">
        <f t="shared" si="855"/>
        <v>0</v>
      </c>
      <c r="P999" s="186"/>
      <c r="Q999" s="186"/>
      <c r="R999" s="186"/>
      <c r="S999" s="236">
        <f t="shared" si="856"/>
        <v>0</v>
      </c>
      <c r="T999" s="236">
        <f t="shared" si="857"/>
        <v>0</v>
      </c>
      <c r="U999" s="236">
        <f t="shared" si="858"/>
        <v>0</v>
      </c>
      <c r="V999" s="236">
        <f t="shared" si="859"/>
        <v>0</v>
      </c>
      <c r="W999" s="236">
        <f t="shared" si="860"/>
        <v>0</v>
      </c>
      <c r="X999" s="186"/>
      <c r="Y999" s="186"/>
      <c r="Z999" s="186"/>
      <c r="AA999" s="186"/>
      <c r="AB999" s="217"/>
      <c r="AC999" s="81"/>
      <c r="AD999" s="81"/>
      <c r="AE999" s="81"/>
      <c r="AF999" s="81"/>
      <c r="AG999" s="81"/>
      <c r="AH999" s="127"/>
      <c r="AI999" s="711"/>
      <c r="AJ999" s="81"/>
      <c r="AK999" s="81"/>
    </row>
    <row r="1000" spans="1:37" x14ac:dyDescent="0.25">
      <c r="A1000" s="110">
        <v>3</v>
      </c>
      <c r="B1000" s="89" t="s">
        <v>47</v>
      </c>
      <c r="C1000" s="37"/>
      <c r="D1000" s="186">
        <v>0</v>
      </c>
      <c r="E1000" s="186">
        <v>0</v>
      </c>
      <c r="F1000" s="186">
        <v>0</v>
      </c>
      <c r="G1000" s="236">
        <f t="shared" si="835"/>
        <v>0</v>
      </c>
      <c r="H1000" s="200">
        <v>0</v>
      </c>
      <c r="I1000" s="186">
        <v>0</v>
      </c>
      <c r="J1000" s="186">
        <v>0</v>
      </c>
      <c r="K1000" s="236">
        <f t="shared" si="854"/>
        <v>0</v>
      </c>
      <c r="L1000" s="186">
        <v>0</v>
      </c>
      <c r="M1000" s="186">
        <v>0</v>
      </c>
      <c r="N1000" s="186">
        <v>0</v>
      </c>
      <c r="O1000" s="236">
        <f t="shared" si="855"/>
        <v>0</v>
      </c>
      <c r="P1000" s="186">
        <v>0</v>
      </c>
      <c r="Q1000" s="186">
        <v>0</v>
      </c>
      <c r="R1000" s="186">
        <v>0</v>
      </c>
      <c r="S1000" s="236">
        <f t="shared" si="856"/>
        <v>0</v>
      </c>
      <c r="T1000" s="236">
        <f t="shared" si="857"/>
        <v>0</v>
      </c>
      <c r="U1000" s="236">
        <f t="shared" si="858"/>
        <v>0</v>
      </c>
      <c r="V1000" s="236">
        <f t="shared" si="859"/>
        <v>0</v>
      </c>
      <c r="W1000" s="236">
        <f t="shared" si="860"/>
        <v>0</v>
      </c>
      <c r="X1000" s="186">
        <v>0</v>
      </c>
      <c r="Y1000" s="186">
        <v>0</v>
      </c>
      <c r="Z1000" s="186">
        <v>0</v>
      </c>
      <c r="AA1000" s="186">
        <v>0</v>
      </c>
      <c r="AB1000" s="217">
        <v>0</v>
      </c>
      <c r="AC1000" s="81"/>
      <c r="AD1000" s="81"/>
      <c r="AE1000" s="81"/>
      <c r="AF1000" s="81"/>
      <c r="AG1000" s="81"/>
      <c r="AH1000" s="127"/>
      <c r="AI1000" s="711"/>
      <c r="AJ1000" s="81"/>
      <c r="AK1000" s="81"/>
    </row>
    <row r="1001" spans="1:37" x14ac:dyDescent="0.25">
      <c r="A1001" s="110"/>
      <c r="B1001" s="89"/>
      <c r="C1001" s="37"/>
      <c r="D1001" s="186"/>
      <c r="E1001" s="186"/>
      <c r="F1001" s="186"/>
      <c r="G1001" s="236">
        <f t="shared" si="835"/>
        <v>0</v>
      </c>
      <c r="H1001" s="200"/>
      <c r="I1001" s="186"/>
      <c r="J1001" s="186"/>
      <c r="K1001" s="236">
        <f t="shared" si="854"/>
        <v>0</v>
      </c>
      <c r="L1001" s="186"/>
      <c r="M1001" s="186"/>
      <c r="N1001" s="186"/>
      <c r="O1001" s="236">
        <f t="shared" si="855"/>
        <v>0</v>
      </c>
      <c r="P1001" s="186"/>
      <c r="Q1001" s="186"/>
      <c r="R1001" s="186"/>
      <c r="S1001" s="236">
        <f t="shared" si="856"/>
        <v>0</v>
      </c>
      <c r="T1001" s="236">
        <f t="shared" si="857"/>
        <v>0</v>
      </c>
      <c r="U1001" s="236">
        <f t="shared" si="858"/>
        <v>0</v>
      </c>
      <c r="V1001" s="236">
        <f t="shared" si="859"/>
        <v>0</v>
      </c>
      <c r="W1001" s="236">
        <f t="shared" si="860"/>
        <v>0</v>
      </c>
      <c r="X1001" s="186"/>
      <c r="Y1001" s="186"/>
      <c r="Z1001" s="186"/>
      <c r="AA1001" s="186"/>
      <c r="AB1001" s="217"/>
      <c r="AC1001" s="81"/>
      <c r="AD1001" s="81"/>
      <c r="AE1001" s="81"/>
      <c r="AF1001" s="81"/>
      <c r="AG1001" s="81"/>
      <c r="AH1001" s="127"/>
      <c r="AI1001" s="711"/>
      <c r="AJ1001" s="81"/>
      <c r="AK1001" s="81"/>
    </row>
    <row r="1002" spans="1:37" x14ac:dyDescent="0.25">
      <c r="A1002" s="110">
        <v>4</v>
      </c>
      <c r="B1002" s="89" t="s">
        <v>27</v>
      </c>
      <c r="C1002" s="37"/>
      <c r="D1002" s="186">
        <v>0</v>
      </c>
      <c r="E1002" s="186">
        <v>0</v>
      </c>
      <c r="F1002" s="186">
        <v>0</v>
      </c>
      <c r="G1002" s="236">
        <f t="shared" si="835"/>
        <v>0</v>
      </c>
      <c r="H1002" s="200">
        <v>0</v>
      </c>
      <c r="I1002" s="186">
        <v>0</v>
      </c>
      <c r="J1002" s="186">
        <v>0</v>
      </c>
      <c r="K1002" s="236">
        <f t="shared" si="854"/>
        <v>0</v>
      </c>
      <c r="L1002" s="186">
        <v>0</v>
      </c>
      <c r="M1002" s="186">
        <v>0</v>
      </c>
      <c r="N1002" s="186">
        <v>0</v>
      </c>
      <c r="O1002" s="236">
        <f t="shared" si="855"/>
        <v>0</v>
      </c>
      <c r="P1002" s="186">
        <v>0</v>
      </c>
      <c r="Q1002" s="186">
        <v>0</v>
      </c>
      <c r="R1002" s="186">
        <v>0</v>
      </c>
      <c r="S1002" s="236">
        <f t="shared" si="856"/>
        <v>0</v>
      </c>
      <c r="T1002" s="236">
        <f t="shared" si="857"/>
        <v>0</v>
      </c>
      <c r="U1002" s="236">
        <f t="shared" si="858"/>
        <v>0</v>
      </c>
      <c r="V1002" s="236">
        <f t="shared" si="859"/>
        <v>0</v>
      </c>
      <c r="W1002" s="236">
        <f t="shared" si="860"/>
        <v>0</v>
      </c>
      <c r="X1002" s="186">
        <v>0</v>
      </c>
      <c r="Y1002" s="186">
        <v>0</v>
      </c>
      <c r="Z1002" s="186">
        <v>0</v>
      </c>
      <c r="AA1002" s="186">
        <v>0</v>
      </c>
      <c r="AB1002" s="217">
        <v>0</v>
      </c>
      <c r="AC1002" s="81"/>
      <c r="AD1002" s="81"/>
      <c r="AE1002" s="81"/>
      <c r="AF1002" s="81"/>
      <c r="AG1002" s="81"/>
      <c r="AH1002" s="127"/>
      <c r="AI1002" s="711"/>
      <c r="AJ1002" s="81"/>
      <c r="AK1002" s="81"/>
    </row>
    <row r="1003" spans="1:37" x14ac:dyDescent="0.25">
      <c r="A1003" s="110"/>
      <c r="B1003" s="89"/>
      <c r="C1003" s="37"/>
      <c r="D1003" s="186"/>
      <c r="E1003" s="186"/>
      <c r="F1003" s="186"/>
      <c r="G1003" s="236">
        <f t="shared" si="835"/>
        <v>0</v>
      </c>
      <c r="H1003" s="200"/>
      <c r="I1003" s="186"/>
      <c r="J1003" s="186"/>
      <c r="K1003" s="236">
        <f t="shared" si="854"/>
        <v>0</v>
      </c>
      <c r="L1003" s="186"/>
      <c r="M1003" s="186"/>
      <c r="N1003" s="186"/>
      <c r="O1003" s="236">
        <f t="shared" si="855"/>
        <v>0</v>
      </c>
      <c r="P1003" s="186"/>
      <c r="Q1003" s="186"/>
      <c r="R1003" s="186"/>
      <c r="S1003" s="236">
        <f t="shared" si="856"/>
        <v>0</v>
      </c>
      <c r="T1003" s="236">
        <f t="shared" si="857"/>
        <v>0</v>
      </c>
      <c r="U1003" s="236">
        <f t="shared" si="858"/>
        <v>0</v>
      </c>
      <c r="V1003" s="236">
        <f t="shared" si="859"/>
        <v>0</v>
      </c>
      <c r="W1003" s="236">
        <f t="shared" si="860"/>
        <v>0</v>
      </c>
      <c r="X1003" s="186"/>
      <c r="Y1003" s="186"/>
      <c r="Z1003" s="186"/>
      <c r="AA1003" s="186"/>
      <c r="AB1003" s="217"/>
      <c r="AC1003" s="81"/>
      <c r="AD1003" s="81"/>
      <c r="AE1003" s="81"/>
      <c r="AF1003" s="81"/>
      <c r="AG1003" s="81"/>
      <c r="AH1003" s="127"/>
      <c r="AI1003" s="711"/>
      <c r="AJ1003" s="81"/>
      <c r="AK1003" s="81"/>
    </row>
    <row r="1004" spans="1:37" x14ac:dyDescent="0.25">
      <c r="A1004" s="110">
        <v>5</v>
      </c>
      <c r="B1004" s="89" t="s">
        <v>48</v>
      </c>
      <c r="C1004" s="37"/>
      <c r="D1004" s="186">
        <v>0</v>
      </c>
      <c r="E1004" s="186">
        <v>0</v>
      </c>
      <c r="F1004" s="186">
        <v>0</v>
      </c>
      <c r="G1004" s="236">
        <f t="shared" si="835"/>
        <v>0</v>
      </c>
      <c r="H1004" s="200">
        <v>0</v>
      </c>
      <c r="I1004" s="186">
        <v>0</v>
      </c>
      <c r="J1004" s="186">
        <v>0</v>
      </c>
      <c r="K1004" s="236">
        <f t="shared" si="854"/>
        <v>0</v>
      </c>
      <c r="L1004" s="186">
        <v>0</v>
      </c>
      <c r="M1004" s="186">
        <v>0</v>
      </c>
      <c r="N1004" s="186">
        <v>0</v>
      </c>
      <c r="O1004" s="236">
        <f t="shared" si="855"/>
        <v>0</v>
      </c>
      <c r="P1004" s="186">
        <v>0</v>
      </c>
      <c r="Q1004" s="186">
        <v>0</v>
      </c>
      <c r="R1004" s="186">
        <v>0</v>
      </c>
      <c r="S1004" s="236">
        <f t="shared" si="856"/>
        <v>0</v>
      </c>
      <c r="T1004" s="236">
        <f t="shared" si="857"/>
        <v>0</v>
      </c>
      <c r="U1004" s="236">
        <f t="shared" si="858"/>
        <v>0</v>
      </c>
      <c r="V1004" s="236">
        <f t="shared" si="859"/>
        <v>0</v>
      </c>
      <c r="W1004" s="236">
        <f t="shared" si="860"/>
        <v>0</v>
      </c>
      <c r="X1004" s="186">
        <v>0</v>
      </c>
      <c r="Y1004" s="186">
        <v>0</v>
      </c>
      <c r="Z1004" s="186">
        <v>0</v>
      </c>
      <c r="AA1004" s="186">
        <v>0</v>
      </c>
      <c r="AB1004" s="217">
        <v>0</v>
      </c>
      <c r="AC1004" s="81"/>
      <c r="AD1004" s="81"/>
      <c r="AE1004" s="81"/>
      <c r="AF1004" s="81"/>
      <c r="AG1004" s="81"/>
      <c r="AH1004" s="127"/>
      <c r="AI1004" s="711"/>
      <c r="AJ1004" s="81"/>
      <c r="AK1004" s="81"/>
    </row>
    <row r="1005" spans="1:37" x14ac:dyDescent="0.25">
      <c r="A1005" s="110"/>
      <c r="B1005" s="89"/>
      <c r="C1005" s="37"/>
      <c r="D1005" s="186"/>
      <c r="E1005" s="186"/>
      <c r="F1005" s="186"/>
      <c r="G1005" s="236">
        <f t="shared" si="835"/>
        <v>0</v>
      </c>
      <c r="H1005" s="200"/>
      <c r="I1005" s="186"/>
      <c r="J1005" s="186"/>
      <c r="K1005" s="236">
        <f t="shared" si="854"/>
        <v>0</v>
      </c>
      <c r="L1005" s="186"/>
      <c r="M1005" s="186"/>
      <c r="N1005" s="186"/>
      <c r="O1005" s="236">
        <f t="shared" si="855"/>
        <v>0</v>
      </c>
      <c r="P1005" s="186"/>
      <c r="Q1005" s="186"/>
      <c r="R1005" s="186"/>
      <c r="S1005" s="236">
        <f t="shared" si="856"/>
        <v>0</v>
      </c>
      <c r="T1005" s="236">
        <f t="shared" si="857"/>
        <v>0</v>
      </c>
      <c r="U1005" s="236">
        <f t="shared" si="858"/>
        <v>0</v>
      </c>
      <c r="V1005" s="236">
        <f t="shared" si="859"/>
        <v>0</v>
      </c>
      <c r="W1005" s="236">
        <f t="shared" si="860"/>
        <v>0</v>
      </c>
      <c r="X1005" s="186"/>
      <c r="Y1005" s="186"/>
      <c r="Z1005" s="186"/>
      <c r="AA1005" s="186"/>
      <c r="AB1005" s="217"/>
      <c r="AC1005" s="81"/>
      <c r="AD1005" s="81"/>
      <c r="AE1005" s="81"/>
      <c r="AF1005" s="81"/>
      <c r="AG1005" s="81"/>
      <c r="AH1005" s="127"/>
      <c r="AI1005" s="711"/>
      <c r="AJ1005" s="81"/>
      <c r="AK1005" s="81"/>
    </row>
    <row r="1006" spans="1:37" x14ac:dyDescent="0.25">
      <c r="A1006" s="110">
        <v>6</v>
      </c>
      <c r="B1006" s="89" t="s">
        <v>49</v>
      </c>
      <c r="C1006" s="37"/>
      <c r="D1006" s="186">
        <v>0</v>
      </c>
      <c r="E1006" s="186">
        <v>0</v>
      </c>
      <c r="F1006" s="186">
        <v>0</v>
      </c>
      <c r="G1006" s="236">
        <f t="shared" si="835"/>
        <v>0</v>
      </c>
      <c r="H1006" s="200">
        <v>0</v>
      </c>
      <c r="I1006" s="186">
        <v>0</v>
      </c>
      <c r="J1006" s="186">
        <v>0</v>
      </c>
      <c r="K1006" s="236">
        <f t="shared" si="854"/>
        <v>0</v>
      </c>
      <c r="L1006" s="186">
        <v>0</v>
      </c>
      <c r="M1006" s="186">
        <v>0</v>
      </c>
      <c r="N1006" s="186">
        <v>0</v>
      </c>
      <c r="O1006" s="236">
        <f t="shared" si="855"/>
        <v>0</v>
      </c>
      <c r="P1006" s="186">
        <v>0</v>
      </c>
      <c r="Q1006" s="186">
        <v>0</v>
      </c>
      <c r="R1006" s="186">
        <v>0</v>
      </c>
      <c r="S1006" s="236">
        <f t="shared" si="856"/>
        <v>0</v>
      </c>
      <c r="T1006" s="236">
        <f t="shared" si="857"/>
        <v>0</v>
      </c>
      <c r="U1006" s="236">
        <f t="shared" si="858"/>
        <v>0</v>
      </c>
      <c r="V1006" s="236">
        <f t="shared" si="859"/>
        <v>0</v>
      </c>
      <c r="W1006" s="236">
        <f t="shared" si="860"/>
        <v>0</v>
      </c>
      <c r="X1006" s="186">
        <v>0</v>
      </c>
      <c r="Y1006" s="186">
        <v>0</v>
      </c>
      <c r="Z1006" s="186">
        <v>0</v>
      </c>
      <c r="AA1006" s="186">
        <v>0</v>
      </c>
      <c r="AB1006" s="217">
        <v>0</v>
      </c>
      <c r="AC1006" s="81"/>
      <c r="AD1006" s="81"/>
      <c r="AE1006" s="81"/>
      <c r="AF1006" s="81"/>
      <c r="AG1006" s="81"/>
      <c r="AH1006" s="127"/>
      <c r="AI1006" s="711"/>
      <c r="AJ1006" s="81"/>
      <c r="AK1006" s="81"/>
    </row>
    <row r="1007" spans="1:37" x14ac:dyDescent="0.25">
      <c r="A1007" s="110"/>
      <c r="B1007" s="89"/>
      <c r="C1007" s="27"/>
      <c r="D1007" s="186"/>
      <c r="E1007" s="186"/>
      <c r="F1007" s="186"/>
      <c r="G1007" s="236">
        <f t="shared" si="835"/>
        <v>0</v>
      </c>
      <c r="H1007" s="200"/>
      <c r="I1007" s="186"/>
      <c r="J1007" s="186"/>
      <c r="K1007" s="236">
        <f t="shared" si="854"/>
        <v>0</v>
      </c>
      <c r="L1007" s="186"/>
      <c r="M1007" s="186"/>
      <c r="N1007" s="186"/>
      <c r="O1007" s="236">
        <f t="shared" si="855"/>
        <v>0</v>
      </c>
      <c r="P1007" s="186"/>
      <c r="Q1007" s="186"/>
      <c r="R1007" s="186"/>
      <c r="S1007" s="236">
        <f t="shared" si="856"/>
        <v>0</v>
      </c>
      <c r="T1007" s="236">
        <f t="shared" si="857"/>
        <v>0</v>
      </c>
      <c r="U1007" s="236">
        <f t="shared" si="858"/>
        <v>0</v>
      </c>
      <c r="V1007" s="236">
        <f t="shared" si="859"/>
        <v>0</v>
      </c>
      <c r="W1007" s="236">
        <f t="shared" si="860"/>
        <v>0</v>
      </c>
      <c r="X1007" s="186"/>
      <c r="Y1007" s="186"/>
      <c r="Z1007" s="186"/>
      <c r="AA1007" s="186"/>
      <c r="AB1007" s="217"/>
      <c r="AC1007" s="133"/>
      <c r="AD1007" s="133"/>
      <c r="AE1007" s="133"/>
      <c r="AF1007" s="133"/>
      <c r="AG1007" s="133"/>
      <c r="AH1007" s="127"/>
      <c r="AI1007" s="715"/>
      <c r="AJ1007" s="133"/>
      <c r="AK1007" s="133"/>
    </row>
    <row r="1008" spans="1:37" x14ac:dyDescent="0.25">
      <c r="A1008" s="110">
        <v>7</v>
      </c>
      <c r="B1008" s="89" t="s">
        <v>50</v>
      </c>
      <c r="C1008" s="38"/>
      <c r="D1008" s="186">
        <v>0</v>
      </c>
      <c r="E1008" s="186">
        <v>0</v>
      </c>
      <c r="F1008" s="186">
        <v>0</v>
      </c>
      <c r="G1008" s="236">
        <f t="shared" si="835"/>
        <v>0</v>
      </c>
      <c r="H1008" s="200">
        <v>0</v>
      </c>
      <c r="I1008" s="186">
        <v>0</v>
      </c>
      <c r="J1008" s="186">
        <v>0</v>
      </c>
      <c r="K1008" s="236">
        <f t="shared" si="854"/>
        <v>0</v>
      </c>
      <c r="L1008" s="186">
        <v>0</v>
      </c>
      <c r="M1008" s="186">
        <v>0</v>
      </c>
      <c r="N1008" s="186">
        <v>0</v>
      </c>
      <c r="O1008" s="236">
        <f t="shared" si="855"/>
        <v>0</v>
      </c>
      <c r="P1008" s="186">
        <v>0</v>
      </c>
      <c r="Q1008" s="186">
        <v>0</v>
      </c>
      <c r="R1008" s="186">
        <v>0</v>
      </c>
      <c r="S1008" s="236">
        <f t="shared" si="856"/>
        <v>0</v>
      </c>
      <c r="T1008" s="236">
        <f t="shared" si="857"/>
        <v>0</v>
      </c>
      <c r="U1008" s="236">
        <f t="shared" si="858"/>
        <v>0</v>
      </c>
      <c r="V1008" s="236">
        <f t="shared" si="859"/>
        <v>0</v>
      </c>
      <c r="W1008" s="236">
        <f t="shared" si="860"/>
        <v>0</v>
      </c>
      <c r="X1008" s="186">
        <v>0</v>
      </c>
      <c r="Y1008" s="186">
        <v>0</v>
      </c>
      <c r="Z1008" s="186">
        <v>0</v>
      </c>
      <c r="AA1008" s="186">
        <v>0</v>
      </c>
      <c r="AB1008" s="217">
        <v>0</v>
      </c>
      <c r="AC1008" s="81"/>
      <c r="AD1008" s="81"/>
      <c r="AE1008" s="81"/>
      <c r="AF1008" s="81"/>
      <c r="AG1008" s="81"/>
      <c r="AH1008" s="127"/>
      <c r="AI1008" s="711"/>
      <c r="AJ1008" s="81"/>
      <c r="AK1008" s="81"/>
    </row>
    <row r="1009" spans="1:39" x14ac:dyDescent="0.25">
      <c r="A1009" s="110"/>
      <c r="B1009" s="89"/>
      <c r="C1009" s="38"/>
      <c r="D1009" s="186"/>
      <c r="E1009" s="186"/>
      <c r="F1009" s="186"/>
      <c r="G1009" s="236">
        <f t="shared" si="835"/>
        <v>0</v>
      </c>
      <c r="H1009" s="200"/>
      <c r="I1009" s="186"/>
      <c r="J1009" s="186"/>
      <c r="K1009" s="236">
        <f t="shared" si="854"/>
        <v>0</v>
      </c>
      <c r="L1009" s="186"/>
      <c r="M1009" s="186"/>
      <c r="N1009" s="186"/>
      <c r="O1009" s="236">
        <f t="shared" si="855"/>
        <v>0</v>
      </c>
      <c r="P1009" s="186"/>
      <c r="Q1009" s="186"/>
      <c r="R1009" s="186"/>
      <c r="S1009" s="236">
        <f t="shared" si="856"/>
        <v>0</v>
      </c>
      <c r="T1009" s="236">
        <f t="shared" si="857"/>
        <v>0</v>
      </c>
      <c r="U1009" s="236">
        <f t="shared" si="858"/>
        <v>0</v>
      </c>
      <c r="V1009" s="236">
        <f t="shared" si="859"/>
        <v>0</v>
      </c>
      <c r="W1009" s="236">
        <f t="shared" si="860"/>
        <v>0</v>
      </c>
      <c r="X1009" s="186"/>
      <c r="Y1009" s="186"/>
      <c r="Z1009" s="186"/>
      <c r="AA1009" s="186"/>
      <c r="AB1009" s="217"/>
      <c r="AC1009" s="81"/>
      <c r="AD1009" s="81"/>
      <c r="AE1009" s="81"/>
      <c r="AF1009" s="81"/>
      <c r="AG1009" s="81"/>
      <c r="AH1009" s="127"/>
      <c r="AI1009" s="711"/>
      <c r="AJ1009" s="81"/>
      <c r="AK1009" s="81"/>
    </row>
    <row r="1010" spans="1:39" x14ac:dyDescent="0.25">
      <c r="A1010" s="110">
        <v>8</v>
      </c>
      <c r="B1010" s="89" t="s">
        <v>31</v>
      </c>
      <c r="C1010" s="27"/>
      <c r="D1010" s="186">
        <v>0</v>
      </c>
      <c r="E1010" s="186">
        <v>0</v>
      </c>
      <c r="F1010" s="186">
        <v>0</v>
      </c>
      <c r="G1010" s="236">
        <f t="shared" si="835"/>
        <v>0</v>
      </c>
      <c r="H1010" s="200">
        <v>0</v>
      </c>
      <c r="I1010" s="186">
        <v>0</v>
      </c>
      <c r="J1010" s="186">
        <v>0</v>
      </c>
      <c r="K1010" s="236">
        <f t="shared" si="854"/>
        <v>0</v>
      </c>
      <c r="L1010" s="186">
        <v>0</v>
      </c>
      <c r="M1010" s="186">
        <v>0</v>
      </c>
      <c r="N1010" s="186">
        <v>0</v>
      </c>
      <c r="O1010" s="236">
        <f t="shared" si="855"/>
        <v>0</v>
      </c>
      <c r="P1010" s="186">
        <v>0</v>
      </c>
      <c r="Q1010" s="186">
        <v>0</v>
      </c>
      <c r="R1010" s="186">
        <v>0</v>
      </c>
      <c r="S1010" s="236">
        <f t="shared" si="856"/>
        <v>0</v>
      </c>
      <c r="T1010" s="236">
        <f t="shared" si="857"/>
        <v>0</v>
      </c>
      <c r="U1010" s="236">
        <f t="shared" si="858"/>
        <v>0</v>
      </c>
      <c r="V1010" s="236">
        <f t="shared" si="859"/>
        <v>0</v>
      </c>
      <c r="W1010" s="236">
        <f t="shared" si="860"/>
        <v>0</v>
      </c>
      <c r="X1010" s="186">
        <v>0</v>
      </c>
      <c r="Y1010" s="186">
        <v>0</v>
      </c>
      <c r="Z1010" s="186">
        <v>0</v>
      </c>
      <c r="AA1010" s="186">
        <v>0</v>
      </c>
      <c r="AB1010" s="217">
        <v>0</v>
      </c>
      <c r="AC1010" s="81"/>
      <c r="AD1010" s="81"/>
      <c r="AE1010" s="81"/>
      <c r="AF1010" s="81"/>
      <c r="AG1010" s="81"/>
      <c r="AH1010" s="127"/>
      <c r="AI1010" s="711"/>
      <c r="AJ1010" s="81"/>
      <c r="AK1010" s="81"/>
    </row>
    <row r="1011" spans="1:39" x14ac:dyDescent="0.25">
      <c r="A1011" s="110"/>
      <c r="B1011" s="89"/>
      <c r="C1011" s="38"/>
      <c r="D1011" s="198"/>
      <c r="E1011" s="198"/>
      <c r="F1011" s="198"/>
      <c r="G1011" s="236">
        <f t="shared" si="835"/>
        <v>0</v>
      </c>
      <c r="H1011" s="199"/>
      <c r="I1011" s="198"/>
      <c r="J1011" s="198"/>
      <c r="K1011" s="236">
        <f t="shared" si="854"/>
        <v>0</v>
      </c>
      <c r="L1011" s="198"/>
      <c r="M1011" s="198"/>
      <c r="N1011" s="198"/>
      <c r="O1011" s="236">
        <f t="shared" si="855"/>
        <v>0</v>
      </c>
      <c r="P1011" s="198"/>
      <c r="Q1011" s="198"/>
      <c r="R1011" s="198"/>
      <c r="S1011" s="236">
        <f t="shared" si="856"/>
        <v>0</v>
      </c>
      <c r="T1011" s="236">
        <f t="shared" si="857"/>
        <v>0</v>
      </c>
      <c r="U1011" s="236">
        <f t="shared" si="858"/>
        <v>0</v>
      </c>
      <c r="V1011" s="236">
        <f t="shared" si="859"/>
        <v>0</v>
      </c>
      <c r="W1011" s="236">
        <f t="shared" si="860"/>
        <v>0</v>
      </c>
      <c r="X1011" s="198"/>
      <c r="Y1011" s="198"/>
      <c r="Z1011" s="198"/>
      <c r="AA1011" s="198"/>
      <c r="AB1011" s="216"/>
      <c r="AC1011" s="132"/>
      <c r="AD1011" s="132"/>
      <c r="AE1011" s="132"/>
      <c r="AF1011" s="132"/>
      <c r="AG1011" s="132"/>
      <c r="AH1011" s="127"/>
      <c r="AI1011" s="714"/>
      <c r="AJ1011" s="132"/>
      <c r="AK1011" s="132"/>
    </row>
    <row r="1012" spans="1:39" x14ac:dyDescent="0.25">
      <c r="A1012" s="110">
        <v>9</v>
      </c>
      <c r="B1012" s="89" t="s">
        <v>51</v>
      </c>
      <c r="C1012" s="37"/>
      <c r="D1012" s="186">
        <v>0</v>
      </c>
      <c r="E1012" s="186">
        <v>0</v>
      </c>
      <c r="F1012" s="186">
        <v>0</v>
      </c>
      <c r="G1012" s="236">
        <f t="shared" si="835"/>
        <v>0</v>
      </c>
      <c r="H1012" s="200">
        <v>0</v>
      </c>
      <c r="I1012" s="186">
        <v>0</v>
      </c>
      <c r="J1012" s="186">
        <v>0</v>
      </c>
      <c r="K1012" s="236">
        <f t="shared" si="854"/>
        <v>0</v>
      </c>
      <c r="L1012" s="186">
        <v>0</v>
      </c>
      <c r="M1012" s="186">
        <v>0</v>
      </c>
      <c r="N1012" s="186">
        <v>0</v>
      </c>
      <c r="O1012" s="236">
        <f t="shared" si="855"/>
        <v>0</v>
      </c>
      <c r="P1012" s="186">
        <v>0</v>
      </c>
      <c r="Q1012" s="186">
        <v>0</v>
      </c>
      <c r="R1012" s="186">
        <v>0</v>
      </c>
      <c r="S1012" s="236">
        <f t="shared" si="856"/>
        <v>0</v>
      </c>
      <c r="T1012" s="236">
        <f t="shared" si="857"/>
        <v>0</v>
      </c>
      <c r="U1012" s="236">
        <f t="shared" si="858"/>
        <v>0</v>
      </c>
      <c r="V1012" s="236">
        <f t="shared" si="859"/>
        <v>0</v>
      </c>
      <c r="W1012" s="236">
        <f t="shared" si="860"/>
        <v>0</v>
      </c>
      <c r="X1012" s="186">
        <v>0</v>
      </c>
      <c r="Y1012" s="186">
        <v>0</v>
      </c>
      <c r="Z1012" s="186">
        <v>0</v>
      </c>
      <c r="AA1012" s="186">
        <v>0</v>
      </c>
      <c r="AB1012" s="217">
        <v>0</v>
      </c>
      <c r="AC1012" s="81"/>
      <c r="AD1012" s="81"/>
      <c r="AE1012" s="81"/>
      <c r="AF1012" s="81"/>
      <c r="AG1012" s="81"/>
      <c r="AH1012" s="127"/>
      <c r="AI1012" s="711"/>
      <c r="AJ1012" s="81"/>
      <c r="AK1012" s="81"/>
    </row>
    <row r="1013" spans="1:39" x14ac:dyDescent="0.25">
      <c r="A1013" s="110"/>
      <c r="B1013" s="89"/>
      <c r="C1013" s="27"/>
      <c r="D1013" s="186"/>
      <c r="E1013" s="186"/>
      <c r="F1013" s="186"/>
      <c r="G1013" s="236">
        <f t="shared" si="835"/>
        <v>0</v>
      </c>
      <c r="H1013" s="200"/>
      <c r="I1013" s="186"/>
      <c r="J1013" s="186"/>
      <c r="K1013" s="236">
        <f t="shared" si="854"/>
        <v>0</v>
      </c>
      <c r="L1013" s="186"/>
      <c r="M1013" s="186"/>
      <c r="N1013" s="186"/>
      <c r="O1013" s="236">
        <f t="shared" si="855"/>
        <v>0</v>
      </c>
      <c r="P1013" s="186"/>
      <c r="Q1013" s="186"/>
      <c r="R1013" s="186"/>
      <c r="S1013" s="236">
        <f t="shared" si="856"/>
        <v>0</v>
      </c>
      <c r="T1013" s="236">
        <f t="shared" si="857"/>
        <v>0</v>
      </c>
      <c r="U1013" s="236">
        <f t="shared" si="858"/>
        <v>0</v>
      </c>
      <c r="V1013" s="236">
        <f t="shared" si="859"/>
        <v>0</v>
      </c>
      <c r="W1013" s="236">
        <f t="shared" si="860"/>
        <v>0</v>
      </c>
      <c r="X1013" s="186"/>
      <c r="Y1013" s="186"/>
      <c r="Z1013" s="186"/>
      <c r="AA1013" s="186"/>
      <c r="AB1013" s="217"/>
      <c r="AC1013" s="81"/>
      <c r="AD1013" s="81"/>
      <c r="AE1013" s="81"/>
      <c r="AF1013" s="81"/>
      <c r="AG1013" s="81"/>
      <c r="AH1013" s="127"/>
      <c r="AI1013" s="711"/>
      <c r="AJ1013" s="81"/>
      <c r="AK1013" s="81"/>
    </row>
    <row r="1014" spans="1:39" x14ac:dyDescent="0.25">
      <c r="A1014" s="110">
        <v>10</v>
      </c>
      <c r="B1014" s="89" t="s">
        <v>52</v>
      </c>
      <c r="C1014" s="38"/>
      <c r="D1014" s="186">
        <v>0</v>
      </c>
      <c r="E1014" s="186">
        <v>0</v>
      </c>
      <c r="F1014" s="186">
        <v>0</v>
      </c>
      <c r="G1014" s="236">
        <f t="shared" si="835"/>
        <v>0</v>
      </c>
      <c r="H1014" s="200">
        <v>0</v>
      </c>
      <c r="I1014" s="186">
        <v>0</v>
      </c>
      <c r="J1014" s="186">
        <v>0</v>
      </c>
      <c r="K1014" s="236">
        <f t="shared" si="854"/>
        <v>0</v>
      </c>
      <c r="L1014" s="186">
        <v>0</v>
      </c>
      <c r="M1014" s="186">
        <v>0</v>
      </c>
      <c r="N1014" s="186">
        <v>0</v>
      </c>
      <c r="O1014" s="236">
        <f t="shared" si="855"/>
        <v>0</v>
      </c>
      <c r="P1014" s="186">
        <v>0</v>
      </c>
      <c r="Q1014" s="186">
        <v>0</v>
      </c>
      <c r="R1014" s="186">
        <v>0</v>
      </c>
      <c r="S1014" s="236">
        <f t="shared" si="856"/>
        <v>0</v>
      </c>
      <c r="T1014" s="236">
        <f t="shared" si="857"/>
        <v>0</v>
      </c>
      <c r="U1014" s="236">
        <f t="shared" si="858"/>
        <v>0</v>
      </c>
      <c r="V1014" s="236">
        <f t="shared" si="859"/>
        <v>0</v>
      </c>
      <c r="W1014" s="236">
        <f t="shared" si="860"/>
        <v>0</v>
      </c>
      <c r="X1014" s="186">
        <v>0</v>
      </c>
      <c r="Y1014" s="186">
        <v>0</v>
      </c>
      <c r="Z1014" s="186">
        <v>0</v>
      </c>
      <c r="AA1014" s="186">
        <v>0</v>
      </c>
      <c r="AB1014" s="217">
        <v>0</v>
      </c>
      <c r="AC1014" s="81"/>
      <c r="AD1014" s="81"/>
      <c r="AE1014" s="81"/>
      <c r="AF1014" s="81"/>
      <c r="AG1014" s="81"/>
      <c r="AH1014" s="127"/>
      <c r="AI1014" s="711"/>
      <c r="AJ1014" s="81"/>
      <c r="AK1014" s="81"/>
    </row>
    <row r="1015" spans="1:39" x14ac:dyDescent="0.25">
      <c r="A1015" s="110"/>
      <c r="B1015" s="32"/>
      <c r="C1015" s="49"/>
      <c r="D1015" s="200"/>
      <c r="E1015" s="200"/>
      <c r="F1015" s="186"/>
      <c r="G1015" s="236">
        <f t="shared" si="835"/>
        <v>0</v>
      </c>
      <c r="H1015" s="200"/>
      <c r="I1015" s="200"/>
      <c r="J1015" s="200"/>
      <c r="K1015" s="236">
        <f t="shared" si="854"/>
        <v>0</v>
      </c>
      <c r="L1015" s="200"/>
      <c r="M1015" s="200"/>
      <c r="N1015" s="200"/>
      <c r="O1015" s="236">
        <f t="shared" si="855"/>
        <v>0</v>
      </c>
      <c r="P1015" s="269"/>
      <c r="Q1015" s="269"/>
      <c r="R1015" s="269"/>
      <c r="S1015" s="236">
        <f t="shared" si="856"/>
        <v>0</v>
      </c>
      <c r="T1015" s="236">
        <f t="shared" si="857"/>
        <v>0</v>
      </c>
      <c r="U1015" s="236">
        <f t="shared" si="858"/>
        <v>0</v>
      </c>
      <c r="V1015" s="236">
        <f t="shared" si="859"/>
        <v>0</v>
      </c>
      <c r="W1015" s="236">
        <f t="shared" si="860"/>
        <v>0</v>
      </c>
      <c r="X1015" s="200"/>
      <c r="Y1015" s="200"/>
      <c r="Z1015" s="200"/>
      <c r="AA1015" s="200"/>
      <c r="AB1015" s="218"/>
      <c r="AC1015" s="80"/>
      <c r="AD1015" s="80"/>
      <c r="AE1015" s="80"/>
      <c r="AF1015" s="81"/>
      <c r="AG1015" s="81"/>
      <c r="AH1015" s="127"/>
      <c r="AI1015" s="711"/>
      <c r="AJ1015" s="80"/>
      <c r="AK1015" s="80"/>
    </row>
    <row r="1016" spans="1:39" s="661" customFormat="1" ht="31.5" x14ac:dyDescent="0.25">
      <c r="A1016" s="857" t="s">
        <v>62</v>
      </c>
      <c r="B1016" s="251" t="s">
        <v>63</v>
      </c>
      <c r="C1016" s="858"/>
      <c r="D1016" s="859">
        <f>D1017+D1032</f>
        <v>0</v>
      </c>
      <c r="E1016" s="859">
        <f t="shared" ref="E1016:AB1016" si="897">E1017+E1032</f>
        <v>0</v>
      </c>
      <c r="F1016" s="859">
        <f t="shared" si="897"/>
        <v>0</v>
      </c>
      <c r="G1016" s="859">
        <f t="shared" si="897"/>
        <v>0</v>
      </c>
      <c r="H1016" s="859">
        <f t="shared" si="897"/>
        <v>0</v>
      </c>
      <c r="I1016" s="859">
        <f t="shared" si="897"/>
        <v>0</v>
      </c>
      <c r="J1016" s="859">
        <f t="shared" si="897"/>
        <v>0</v>
      </c>
      <c r="K1016" s="859">
        <f t="shared" si="897"/>
        <v>0</v>
      </c>
      <c r="L1016" s="859">
        <f t="shared" si="897"/>
        <v>0</v>
      </c>
      <c r="M1016" s="859">
        <f t="shared" si="897"/>
        <v>0</v>
      </c>
      <c r="N1016" s="859">
        <f t="shared" si="897"/>
        <v>0</v>
      </c>
      <c r="O1016" s="859">
        <f t="shared" si="897"/>
        <v>0</v>
      </c>
      <c r="P1016" s="859">
        <f t="shared" si="897"/>
        <v>0</v>
      </c>
      <c r="Q1016" s="859">
        <f t="shared" si="897"/>
        <v>0</v>
      </c>
      <c r="R1016" s="859">
        <f t="shared" si="897"/>
        <v>0</v>
      </c>
      <c r="S1016" s="859">
        <f t="shared" si="897"/>
        <v>0</v>
      </c>
      <c r="T1016" s="859">
        <f t="shared" si="897"/>
        <v>0</v>
      </c>
      <c r="U1016" s="859">
        <f t="shared" si="897"/>
        <v>0</v>
      </c>
      <c r="V1016" s="859">
        <f t="shared" si="897"/>
        <v>0</v>
      </c>
      <c r="W1016" s="859">
        <f t="shared" si="897"/>
        <v>0</v>
      </c>
      <c r="X1016" s="859">
        <f t="shared" si="897"/>
        <v>0</v>
      </c>
      <c r="Y1016" s="859">
        <f t="shared" si="897"/>
        <v>0</v>
      </c>
      <c r="Z1016" s="859">
        <f t="shared" si="897"/>
        <v>0</v>
      </c>
      <c r="AA1016" s="859">
        <f t="shared" si="897"/>
        <v>0</v>
      </c>
      <c r="AB1016" s="859">
        <f t="shared" si="897"/>
        <v>0</v>
      </c>
      <c r="AC1016" s="860"/>
      <c r="AD1016" s="860"/>
      <c r="AE1016" s="860"/>
      <c r="AF1016" s="861"/>
      <c r="AG1016" s="861"/>
      <c r="AH1016" s="862"/>
      <c r="AI1016" s="863"/>
      <c r="AJ1016" s="860"/>
      <c r="AK1016" s="860"/>
      <c r="AL1016" s="864"/>
      <c r="AM1016" s="864"/>
    </row>
    <row r="1017" spans="1:39" x14ac:dyDescent="0.25">
      <c r="A1017" s="115" t="s">
        <v>64</v>
      </c>
      <c r="B1017" s="83" t="s">
        <v>39</v>
      </c>
      <c r="C1017" s="84"/>
      <c r="D1017" s="233">
        <f>D1018+D1020+D1022+D1024+D1026+D1028+D1030</f>
        <v>0</v>
      </c>
      <c r="E1017" s="233">
        <f t="shared" ref="E1017:AB1017" si="898">E1018+E1020+E1022+E1024+E1026+E1028+E1030</f>
        <v>0</v>
      </c>
      <c r="F1017" s="233">
        <f t="shared" si="898"/>
        <v>0</v>
      </c>
      <c r="G1017" s="233">
        <f t="shared" si="898"/>
        <v>0</v>
      </c>
      <c r="H1017" s="233">
        <f t="shared" si="898"/>
        <v>0</v>
      </c>
      <c r="I1017" s="233">
        <f t="shared" si="898"/>
        <v>0</v>
      </c>
      <c r="J1017" s="233">
        <f t="shared" si="898"/>
        <v>0</v>
      </c>
      <c r="K1017" s="233">
        <f t="shared" si="898"/>
        <v>0</v>
      </c>
      <c r="L1017" s="233">
        <f t="shared" si="898"/>
        <v>0</v>
      </c>
      <c r="M1017" s="233">
        <f t="shared" si="898"/>
        <v>0</v>
      </c>
      <c r="N1017" s="233">
        <f t="shared" si="898"/>
        <v>0</v>
      </c>
      <c r="O1017" s="233">
        <f t="shared" si="898"/>
        <v>0</v>
      </c>
      <c r="P1017" s="233">
        <f t="shared" si="898"/>
        <v>0</v>
      </c>
      <c r="Q1017" s="233">
        <f t="shared" si="898"/>
        <v>0</v>
      </c>
      <c r="R1017" s="233">
        <f t="shared" si="898"/>
        <v>0</v>
      </c>
      <c r="S1017" s="233">
        <f t="shared" si="898"/>
        <v>0</v>
      </c>
      <c r="T1017" s="233">
        <f t="shared" si="898"/>
        <v>0</v>
      </c>
      <c r="U1017" s="233">
        <f t="shared" si="898"/>
        <v>0</v>
      </c>
      <c r="V1017" s="233">
        <f t="shared" si="898"/>
        <v>0</v>
      </c>
      <c r="W1017" s="233">
        <f t="shared" si="898"/>
        <v>0</v>
      </c>
      <c r="X1017" s="233">
        <f t="shared" si="898"/>
        <v>0</v>
      </c>
      <c r="Y1017" s="233">
        <f t="shared" si="898"/>
        <v>0</v>
      </c>
      <c r="Z1017" s="233">
        <f t="shared" si="898"/>
        <v>0</v>
      </c>
      <c r="AA1017" s="233">
        <f t="shared" si="898"/>
        <v>0</v>
      </c>
      <c r="AB1017" s="233">
        <f t="shared" si="898"/>
        <v>0</v>
      </c>
      <c r="AC1017" s="130"/>
      <c r="AD1017" s="130"/>
      <c r="AE1017" s="130"/>
      <c r="AF1017" s="130"/>
      <c r="AG1017" s="130"/>
      <c r="AH1017" s="127"/>
      <c r="AI1017" s="712"/>
      <c r="AJ1017" s="130"/>
      <c r="AK1017" s="130"/>
    </row>
    <row r="1018" spans="1:39" x14ac:dyDescent="0.25">
      <c r="A1018" s="110">
        <v>1</v>
      </c>
      <c r="B1018" s="89" t="s">
        <v>46</v>
      </c>
      <c r="C1018" s="49"/>
      <c r="D1018" s="186">
        <v>0</v>
      </c>
      <c r="E1018" s="186">
        <v>0</v>
      </c>
      <c r="F1018" s="186">
        <v>0</v>
      </c>
      <c r="G1018" s="236">
        <f t="shared" si="835"/>
        <v>0</v>
      </c>
      <c r="H1018" s="200">
        <v>0</v>
      </c>
      <c r="I1018" s="186">
        <v>0</v>
      </c>
      <c r="J1018" s="186">
        <v>0</v>
      </c>
      <c r="K1018" s="236">
        <f t="shared" si="854"/>
        <v>0</v>
      </c>
      <c r="L1018" s="186">
        <v>0</v>
      </c>
      <c r="M1018" s="186">
        <v>0</v>
      </c>
      <c r="N1018" s="186">
        <v>0</v>
      </c>
      <c r="O1018" s="236">
        <f t="shared" si="855"/>
        <v>0</v>
      </c>
      <c r="P1018" s="186">
        <v>0</v>
      </c>
      <c r="Q1018" s="186">
        <v>0</v>
      </c>
      <c r="R1018" s="186">
        <v>0</v>
      </c>
      <c r="S1018" s="236">
        <f t="shared" si="856"/>
        <v>0</v>
      </c>
      <c r="T1018" s="236">
        <f t="shared" si="857"/>
        <v>0</v>
      </c>
      <c r="U1018" s="236">
        <f t="shared" si="858"/>
        <v>0</v>
      </c>
      <c r="V1018" s="236">
        <f t="shared" si="859"/>
        <v>0</v>
      </c>
      <c r="W1018" s="236">
        <f t="shared" si="860"/>
        <v>0</v>
      </c>
      <c r="X1018" s="186">
        <v>0</v>
      </c>
      <c r="Y1018" s="186">
        <v>0</v>
      </c>
      <c r="Z1018" s="186">
        <v>0</v>
      </c>
      <c r="AA1018" s="186">
        <v>0</v>
      </c>
      <c r="AB1018" s="217">
        <v>0</v>
      </c>
      <c r="AC1018" s="133"/>
      <c r="AD1018" s="133"/>
      <c r="AE1018" s="133"/>
      <c r="AF1018" s="133"/>
      <c r="AG1018" s="133"/>
      <c r="AH1018" s="127"/>
      <c r="AI1018" s="715"/>
      <c r="AJ1018" s="133"/>
      <c r="AK1018" s="133"/>
    </row>
    <row r="1019" spans="1:39" x14ac:dyDescent="0.25">
      <c r="A1019" s="110"/>
      <c r="B1019" s="89"/>
      <c r="C1019" s="27"/>
      <c r="D1019" s="186"/>
      <c r="E1019" s="186"/>
      <c r="F1019" s="186"/>
      <c r="G1019" s="236">
        <f t="shared" si="835"/>
        <v>0</v>
      </c>
      <c r="H1019" s="200"/>
      <c r="I1019" s="186"/>
      <c r="J1019" s="186"/>
      <c r="K1019" s="236">
        <f t="shared" si="854"/>
        <v>0</v>
      </c>
      <c r="L1019" s="186"/>
      <c r="M1019" s="186"/>
      <c r="N1019" s="186"/>
      <c r="O1019" s="236">
        <f t="shared" si="855"/>
        <v>0</v>
      </c>
      <c r="P1019" s="186"/>
      <c r="Q1019" s="186"/>
      <c r="R1019" s="186"/>
      <c r="S1019" s="236">
        <f t="shared" si="856"/>
        <v>0</v>
      </c>
      <c r="T1019" s="236">
        <f t="shared" si="857"/>
        <v>0</v>
      </c>
      <c r="U1019" s="236">
        <f t="shared" si="858"/>
        <v>0</v>
      </c>
      <c r="V1019" s="236">
        <f t="shared" si="859"/>
        <v>0</v>
      </c>
      <c r="W1019" s="236">
        <f t="shared" si="860"/>
        <v>0</v>
      </c>
      <c r="X1019" s="186"/>
      <c r="Y1019" s="186"/>
      <c r="Z1019" s="186"/>
      <c r="AA1019" s="186"/>
      <c r="AB1019" s="217"/>
      <c r="AC1019" s="81"/>
      <c r="AD1019" s="81"/>
      <c r="AE1019" s="81"/>
      <c r="AF1019" s="81"/>
      <c r="AG1019" s="81"/>
      <c r="AH1019" s="127"/>
      <c r="AI1019" s="711"/>
      <c r="AJ1019" s="81"/>
      <c r="AK1019" s="81"/>
    </row>
    <row r="1020" spans="1:39" x14ac:dyDescent="0.25">
      <c r="A1020" s="110">
        <v>2</v>
      </c>
      <c r="B1020" s="89" t="s">
        <v>47</v>
      </c>
      <c r="C1020" s="37"/>
      <c r="D1020" s="186">
        <v>0</v>
      </c>
      <c r="E1020" s="186">
        <v>0</v>
      </c>
      <c r="F1020" s="186">
        <v>0</v>
      </c>
      <c r="G1020" s="236">
        <f t="shared" si="835"/>
        <v>0</v>
      </c>
      <c r="H1020" s="200">
        <v>0</v>
      </c>
      <c r="I1020" s="186">
        <v>0</v>
      </c>
      <c r="J1020" s="186">
        <v>0</v>
      </c>
      <c r="K1020" s="236">
        <f t="shared" si="854"/>
        <v>0</v>
      </c>
      <c r="L1020" s="186">
        <v>0</v>
      </c>
      <c r="M1020" s="186">
        <v>0</v>
      </c>
      <c r="N1020" s="186">
        <v>0</v>
      </c>
      <c r="O1020" s="236">
        <f t="shared" si="855"/>
        <v>0</v>
      </c>
      <c r="P1020" s="186">
        <v>0</v>
      </c>
      <c r="Q1020" s="186">
        <v>0</v>
      </c>
      <c r="R1020" s="186">
        <v>0</v>
      </c>
      <c r="S1020" s="236">
        <f t="shared" si="856"/>
        <v>0</v>
      </c>
      <c r="T1020" s="236">
        <f t="shared" si="857"/>
        <v>0</v>
      </c>
      <c r="U1020" s="236">
        <f t="shared" si="858"/>
        <v>0</v>
      </c>
      <c r="V1020" s="236">
        <f t="shared" si="859"/>
        <v>0</v>
      </c>
      <c r="W1020" s="236">
        <f t="shared" si="860"/>
        <v>0</v>
      </c>
      <c r="X1020" s="186">
        <v>0</v>
      </c>
      <c r="Y1020" s="186">
        <v>0</v>
      </c>
      <c r="Z1020" s="186">
        <v>0</v>
      </c>
      <c r="AA1020" s="186">
        <v>0</v>
      </c>
      <c r="AB1020" s="217">
        <v>0</v>
      </c>
      <c r="AC1020" s="133"/>
      <c r="AD1020" s="133"/>
      <c r="AE1020" s="133"/>
      <c r="AF1020" s="133"/>
      <c r="AG1020" s="133"/>
      <c r="AH1020" s="127"/>
      <c r="AI1020" s="715"/>
      <c r="AJ1020" s="133"/>
      <c r="AK1020" s="133"/>
    </row>
    <row r="1021" spans="1:39" x14ac:dyDescent="0.25">
      <c r="A1021" s="110"/>
      <c r="B1021" s="89"/>
      <c r="C1021" s="40"/>
      <c r="D1021" s="201"/>
      <c r="E1021" s="201"/>
      <c r="F1021" s="201"/>
      <c r="G1021" s="236">
        <f t="shared" si="835"/>
        <v>0</v>
      </c>
      <c r="H1021" s="202"/>
      <c r="I1021" s="201"/>
      <c r="J1021" s="201"/>
      <c r="K1021" s="236">
        <f t="shared" si="854"/>
        <v>0</v>
      </c>
      <c r="L1021" s="201"/>
      <c r="M1021" s="201"/>
      <c r="N1021" s="201"/>
      <c r="O1021" s="236">
        <f t="shared" si="855"/>
        <v>0</v>
      </c>
      <c r="P1021" s="201"/>
      <c r="Q1021" s="201"/>
      <c r="R1021" s="201"/>
      <c r="S1021" s="236">
        <f t="shared" si="856"/>
        <v>0</v>
      </c>
      <c r="T1021" s="236">
        <f t="shared" si="857"/>
        <v>0</v>
      </c>
      <c r="U1021" s="236">
        <f t="shared" si="858"/>
        <v>0</v>
      </c>
      <c r="V1021" s="236">
        <f t="shared" si="859"/>
        <v>0</v>
      </c>
      <c r="W1021" s="236">
        <f t="shared" si="860"/>
        <v>0</v>
      </c>
      <c r="X1021" s="201"/>
      <c r="Y1021" s="201"/>
      <c r="Z1021" s="201"/>
      <c r="AA1021" s="201"/>
      <c r="AB1021" s="219"/>
      <c r="AC1021" s="134"/>
      <c r="AD1021" s="134"/>
      <c r="AE1021" s="134"/>
      <c r="AF1021" s="134"/>
      <c r="AG1021" s="134"/>
      <c r="AH1021" s="127"/>
      <c r="AI1021" s="716"/>
      <c r="AJ1021" s="134"/>
      <c r="AK1021" s="134"/>
    </row>
    <row r="1022" spans="1:39" x14ac:dyDescent="0.25">
      <c r="A1022" s="110">
        <v>3</v>
      </c>
      <c r="B1022" s="89" t="s">
        <v>48</v>
      </c>
      <c r="C1022" s="37"/>
      <c r="D1022" s="186">
        <v>0</v>
      </c>
      <c r="E1022" s="186">
        <v>0</v>
      </c>
      <c r="F1022" s="186">
        <v>0</v>
      </c>
      <c r="G1022" s="236">
        <f t="shared" si="835"/>
        <v>0</v>
      </c>
      <c r="H1022" s="200">
        <v>0</v>
      </c>
      <c r="I1022" s="186">
        <v>0</v>
      </c>
      <c r="J1022" s="186">
        <v>0</v>
      </c>
      <c r="K1022" s="236">
        <f t="shared" si="854"/>
        <v>0</v>
      </c>
      <c r="L1022" s="186">
        <v>0</v>
      </c>
      <c r="M1022" s="186">
        <v>0</v>
      </c>
      <c r="N1022" s="186">
        <v>0</v>
      </c>
      <c r="O1022" s="236">
        <f t="shared" si="855"/>
        <v>0</v>
      </c>
      <c r="P1022" s="186">
        <v>0</v>
      </c>
      <c r="Q1022" s="186">
        <v>0</v>
      </c>
      <c r="R1022" s="186">
        <v>0</v>
      </c>
      <c r="S1022" s="236">
        <f t="shared" si="856"/>
        <v>0</v>
      </c>
      <c r="T1022" s="236">
        <f t="shared" si="857"/>
        <v>0</v>
      </c>
      <c r="U1022" s="236">
        <f t="shared" si="858"/>
        <v>0</v>
      </c>
      <c r="V1022" s="236">
        <f t="shared" si="859"/>
        <v>0</v>
      </c>
      <c r="W1022" s="236">
        <f t="shared" si="860"/>
        <v>0</v>
      </c>
      <c r="X1022" s="186">
        <v>0</v>
      </c>
      <c r="Y1022" s="186">
        <v>0</v>
      </c>
      <c r="Z1022" s="186">
        <v>0</v>
      </c>
      <c r="AA1022" s="186">
        <v>0</v>
      </c>
      <c r="AB1022" s="217">
        <v>0</v>
      </c>
      <c r="AC1022" s="133"/>
      <c r="AD1022" s="133"/>
      <c r="AE1022" s="133"/>
      <c r="AF1022" s="133"/>
      <c r="AG1022" s="133"/>
      <c r="AH1022" s="127"/>
      <c r="AI1022" s="715"/>
      <c r="AJ1022" s="133"/>
      <c r="AK1022" s="133"/>
    </row>
    <row r="1023" spans="1:39" x14ac:dyDescent="0.25">
      <c r="A1023" s="110"/>
      <c r="B1023" s="89"/>
      <c r="C1023" s="27"/>
      <c r="D1023" s="203"/>
      <c r="E1023" s="203"/>
      <c r="F1023" s="203"/>
      <c r="G1023" s="236">
        <f t="shared" si="835"/>
        <v>0</v>
      </c>
      <c r="H1023" s="197"/>
      <c r="I1023" s="203"/>
      <c r="J1023" s="203"/>
      <c r="K1023" s="236">
        <f t="shared" si="854"/>
        <v>0</v>
      </c>
      <c r="L1023" s="203"/>
      <c r="M1023" s="203"/>
      <c r="N1023" s="203"/>
      <c r="O1023" s="236">
        <f t="shared" si="855"/>
        <v>0</v>
      </c>
      <c r="P1023" s="203"/>
      <c r="Q1023" s="203"/>
      <c r="R1023" s="203"/>
      <c r="S1023" s="236">
        <f t="shared" si="856"/>
        <v>0</v>
      </c>
      <c r="T1023" s="236">
        <f t="shared" si="857"/>
        <v>0</v>
      </c>
      <c r="U1023" s="236">
        <f t="shared" si="858"/>
        <v>0</v>
      </c>
      <c r="V1023" s="236">
        <f t="shared" si="859"/>
        <v>0</v>
      </c>
      <c r="W1023" s="236">
        <f t="shared" si="860"/>
        <v>0</v>
      </c>
      <c r="X1023" s="203"/>
      <c r="Y1023" s="203"/>
      <c r="Z1023" s="203"/>
      <c r="AA1023" s="203"/>
      <c r="AB1023" s="220"/>
      <c r="AC1023" s="135"/>
      <c r="AD1023" s="135"/>
      <c r="AE1023" s="135"/>
      <c r="AF1023" s="135"/>
      <c r="AG1023" s="135"/>
      <c r="AH1023" s="127"/>
      <c r="AI1023" s="717"/>
      <c r="AJ1023" s="135"/>
      <c r="AK1023" s="135"/>
    </row>
    <row r="1024" spans="1:39" x14ac:dyDescent="0.25">
      <c r="A1024" s="110">
        <v>4</v>
      </c>
      <c r="B1024" s="89" t="s">
        <v>49</v>
      </c>
      <c r="C1024" s="38"/>
      <c r="D1024" s="186">
        <v>0</v>
      </c>
      <c r="E1024" s="186">
        <v>0</v>
      </c>
      <c r="F1024" s="186">
        <v>0</v>
      </c>
      <c r="G1024" s="236">
        <f t="shared" si="835"/>
        <v>0</v>
      </c>
      <c r="H1024" s="200">
        <v>0</v>
      </c>
      <c r="I1024" s="186">
        <v>0</v>
      </c>
      <c r="J1024" s="186">
        <v>0</v>
      </c>
      <c r="K1024" s="236">
        <f t="shared" si="854"/>
        <v>0</v>
      </c>
      <c r="L1024" s="186">
        <v>0</v>
      </c>
      <c r="M1024" s="186">
        <v>0</v>
      </c>
      <c r="N1024" s="186">
        <v>0</v>
      </c>
      <c r="O1024" s="236">
        <f t="shared" si="855"/>
        <v>0</v>
      </c>
      <c r="P1024" s="186">
        <v>0</v>
      </c>
      <c r="Q1024" s="186">
        <v>0</v>
      </c>
      <c r="R1024" s="186">
        <v>0</v>
      </c>
      <c r="S1024" s="236">
        <f t="shared" si="856"/>
        <v>0</v>
      </c>
      <c r="T1024" s="236">
        <f t="shared" si="857"/>
        <v>0</v>
      </c>
      <c r="U1024" s="236">
        <f t="shared" si="858"/>
        <v>0</v>
      </c>
      <c r="V1024" s="236">
        <f t="shared" si="859"/>
        <v>0</v>
      </c>
      <c r="W1024" s="236">
        <f t="shared" si="860"/>
        <v>0</v>
      </c>
      <c r="X1024" s="186">
        <v>0</v>
      </c>
      <c r="Y1024" s="186">
        <v>0</v>
      </c>
      <c r="Z1024" s="186">
        <v>0</v>
      </c>
      <c r="AA1024" s="186">
        <v>0</v>
      </c>
      <c r="AB1024" s="217">
        <v>0</v>
      </c>
      <c r="AC1024" s="133"/>
      <c r="AD1024" s="133"/>
      <c r="AE1024" s="133"/>
      <c r="AF1024" s="133"/>
      <c r="AG1024" s="133"/>
      <c r="AH1024" s="127"/>
      <c r="AI1024" s="715"/>
      <c r="AJ1024" s="133"/>
      <c r="AK1024" s="133"/>
    </row>
    <row r="1025" spans="1:37" x14ac:dyDescent="0.25">
      <c r="A1025" s="110"/>
      <c r="B1025" s="89"/>
      <c r="C1025" s="37"/>
      <c r="D1025" s="203"/>
      <c r="E1025" s="203"/>
      <c r="F1025" s="203"/>
      <c r="G1025" s="236">
        <f t="shared" si="835"/>
        <v>0</v>
      </c>
      <c r="H1025" s="197"/>
      <c r="I1025" s="203"/>
      <c r="J1025" s="203"/>
      <c r="K1025" s="236">
        <f t="shared" si="854"/>
        <v>0</v>
      </c>
      <c r="L1025" s="203"/>
      <c r="M1025" s="203"/>
      <c r="N1025" s="203"/>
      <c r="O1025" s="236">
        <f t="shared" si="855"/>
        <v>0</v>
      </c>
      <c r="P1025" s="203"/>
      <c r="Q1025" s="203"/>
      <c r="R1025" s="203"/>
      <c r="S1025" s="236">
        <f t="shared" si="856"/>
        <v>0</v>
      </c>
      <c r="T1025" s="236">
        <f t="shared" si="857"/>
        <v>0</v>
      </c>
      <c r="U1025" s="236">
        <f t="shared" si="858"/>
        <v>0</v>
      </c>
      <c r="V1025" s="236">
        <f t="shared" si="859"/>
        <v>0</v>
      </c>
      <c r="W1025" s="236">
        <f t="shared" si="860"/>
        <v>0</v>
      </c>
      <c r="X1025" s="203"/>
      <c r="Y1025" s="203"/>
      <c r="Z1025" s="203"/>
      <c r="AA1025" s="203"/>
      <c r="AB1025" s="220"/>
      <c r="AC1025" s="135"/>
      <c r="AD1025" s="135"/>
      <c r="AE1025" s="135"/>
      <c r="AF1025" s="135"/>
      <c r="AG1025" s="135"/>
      <c r="AH1025" s="127"/>
      <c r="AI1025" s="717"/>
      <c r="AJ1025" s="135"/>
      <c r="AK1025" s="135"/>
    </row>
    <row r="1026" spans="1:37" x14ac:dyDescent="0.25">
      <c r="A1026" s="110">
        <v>5</v>
      </c>
      <c r="B1026" s="89" t="s">
        <v>50</v>
      </c>
      <c r="C1026" s="27"/>
      <c r="D1026" s="186">
        <v>0</v>
      </c>
      <c r="E1026" s="186">
        <v>0</v>
      </c>
      <c r="F1026" s="186">
        <v>0</v>
      </c>
      <c r="G1026" s="236">
        <f t="shared" si="835"/>
        <v>0</v>
      </c>
      <c r="H1026" s="200">
        <v>0</v>
      </c>
      <c r="I1026" s="186">
        <v>0</v>
      </c>
      <c r="J1026" s="186">
        <v>0</v>
      </c>
      <c r="K1026" s="236">
        <f t="shared" si="854"/>
        <v>0</v>
      </c>
      <c r="L1026" s="186">
        <v>0</v>
      </c>
      <c r="M1026" s="186">
        <v>0</v>
      </c>
      <c r="N1026" s="186">
        <v>0</v>
      </c>
      <c r="O1026" s="236">
        <f t="shared" si="855"/>
        <v>0</v>
      </c>
      <c r="P1026" s="186">
        <v>0</v>
      </c>
      <c r="Q1026" s="186">
        <v>0</v>
      </c>
      <c r="R1026" s="186">
        <v>0</v>
      </c>
      <c r="S1026" s="236">
        <f t="shared" si="856"/>
        <v>0</v>
      </c>
      <c r="T1026" s="236">
        <f t="shared" si="857"/>
        <v>0</v>
      </c>
      <c r="U1026" s="236">
        <f t="shared" si="858"/>
        <v>0</v>
      </c>
      <c r="V1026" s="236">
        <f t="shared" si="859"/>
        <v>0</v>
      </c>
      <c r="W1026" s="236">
        <f t="shared" si="860"/>
        <v>0</v>
      </c>
      <c r="X1026" s="186">
        <v>0</v>
      </c>
      <c r="Y1026" s="186">
        <v>0</v>
      </c>
      <c r="Z1026" s="186">
        <v>0</v>
      </c>
      <c r="AA1026" s="186">
        <v>0</v>
      </c>
      <c r="AB1026" s="217">
        <v>0</v>
      </c>
      <c r="AC1026" s="133"/>
      <c r="AD1026" s="133"/>
      <c r="AE1026" s="133"/>
      <c r="AF1026" s="133"/>
      <c r="AG1026" s="133"/>
      <c r="AH1026" s="127"/>
      <c r="AI1026" s="715"/>
      <c r="AJ1026" s="133"/>
      <c r="AK1026" s="133"/>
    </row>
    <row r="1027" spans="1:37" x14ac:dyDescent="0.25">
      <c r="A1027" s="110"/>
      <c r="B1027" s="89"/>
      <c r="C1027" s="38"/>
      <c r="D1027" s="198"/>
      <c r="E1027" s="198"/>
      <c r="F1027" s="198"/>
      <c r="G1027" s="236">
        <f t="shared" si="835"/>
        <v>0</v>
      </c>
      <c r="H1027" s="199"/>
      <c r="I1027" s="198"/>
      <c r="J1027" s="198"/>
      <c r="K1027" s="236">
        <f t="shared" si="854"/>
        <v>0</v>
      </c>
      <c r="L1027" s="198"/>
      <c r="M1027" s="198"/>
      <c r="N1027" s="198"/>
      <c r="O1027" s="236">
        <f t="shared" si="855"/>
        <v>0</v>
      </c>
      <c r="P1027" s="198"/>
      <c r="Q1027" s="198"/>
      <c r="R1027" s="198"/>
      <c r="S1027" s="236">
        <f t="shared" si="856"/>
        <v>0</v>
      </c>
      <c r="T1027" s="236">
        <f t="shared" si="857"/>
        <v>0</v>
      </c>
      <c r="U1027" s="236">
        <f t="shared" si="858"/>
        <v>0</v>
      </c>
      <c r="V1027" s="236">
        <f t="shared" si="859"/>
        <v>0</v>
      </c>
      <c r="W1027" s="236">
        <f t="shared" si="860"/>
        <v>0</v>
      </c>
      <c r="X1027" s="198"/>
      <c r="Y1027" s="198"/>
      <c r="Z1027" s="198"/>
      <c r="AA1027" s="198"/>
      <c r="AB1027" s="216"/>
      <c r="AC1027" s="132"/>
      <c r="AD1027" s="132"/>
      <c r="AE1027" s="132"/>
      <c r="AF1027" s="132"/>
      <c r="AG1027" s="132"/>
      <c r="AH1027" s="127"/>
      <c r="AI1027" s="714"/>
      <c r="AJ1027" s="132"/>
      <c r="AK1027" s="132"/>
    </row>
    <row r="1028" spans="1:37" x14ac:dyDescent="0.25">
      <c r="A1028" s="110">
        <v>6</v>
      </c>
      <c r="B1028" s="89" t="s">
        <v>51</v>
      </c>
      <c r="C1028" s="49"/>
      <c r="D1028" s="186">
        <v>0</v>
      </c>
      <c r="E1028" s="186">
        <v>0</v>
      </c>
      <c r="F1028" s="186">
        <v>0</v>
      </c>
      <c r="G1028" s="236">
        <f t="shared" si="835"/>
        <v>0</v>
      </c>
      <c r="H1028" s="200">
        <v>0</v>
      </c>
      <c r="I1028" s="186">
        <v>0</v>
      </c>
      <c r="J1028" s="186">
        <v>0</v>
      </c>
      <c r="K1028" s="236">
        <f t="shared" si="854"/>
        <v>0</v>
      </c>
      <c r="L1028" s="186">
        <v>0</v>
      </c>
      <c r="M1028" s="186">
        <v>0</v>
      </c>
      <c r="N1028" s="186">
        <v>0</v>
      </c>
      <c r="O1028" s="236">
        <f t="shared" si="855"/>
        <v>0</v>
      </c>
      <c r="P1028" s="186">
        <v>0</v>
      </c>
      <c r="Q1028" s="186">
        <v>0</v>
      </c>
      <c r="R1028" s="186">
        <v>0</v>
      </c>
      <c r="S1028" s="236">
        <f t="shared" si="856"/>
        <v>0</v>
      </c>
      <c r="T1028" s="236">
        <f t="shared" si="857"/>
        <v>0</v>
      </c>
      <c r="U1028" s="236">
        <f t="shared" si="858"/>
        <v>0</v>
      </c>
      <c r="V1028" s="236">
        <f t="shared" si="859"/>
        <v>0</v>
      </c>
      <c r="W1028" s="236">
        <f t="shared" si="860"/>
        <v>0</v>
      </c>
      <c r="X1028" s="186">
        <v>0</v>
      </c>
      <c r="Y1028" s="186">
        <v>0</v>
      </c>
      <c r="Z1028" s="186">
        <v>0</v>
      </c>
      <c r="AA1028" s="186">
        <v>0</v>
      </c>
      <c r="AB1028" s="217">
        <v>0</v>
      </c>
      <c r="AC1028" s="133"/>
      <c r="AD1028" s="133"/>
      <c r="AE1028" s="133"/>
      <c r="AF1028" s="133"/>
      <c r="AG1028" s="133"/>
      <c r="AH1028" s="127"/>
      <c r="AI1028" s="715"/>
      <c r="AJ1028" s="133"/>
      <c r="AK1028" s="133"/>
    </row>
    <row r="1029" spans="1:37" x14ac:dyDescent="0.25">
      <c r="A1029" s="110"/>
      <c r="B1029" s="89"/>
      <c r="C1029" s="27"/>
      <c r="D1029" s="186"/>
      <c r="E1029" s="186"/>
      <c r="F1029" s="186"/>
      <c r="G1029" s="236">
        <f t="shared" si="835"/>
        <v>0</v>
      </c>
      <c r="H1029" s="200"/>
      <c r="I1029" s="186"/>
      <c r="J1029" s="186"/>
      <c r="K1029" s="236">
        <f t="shared" si="854"/>
        <v>0</v>
      </c>
      <c r="L1029" s="186"/>
      <c r="M1029" s="186"/>
      <c r="N1029" s="186"/>
      <c r="O1029" s="236">
        <f t="shared" si="855"/>
        <v>0</v>
      </c>
      <c r="P1029" s="186"/>
      <c r="Q1029" s="186"/>
      <c r="R1029" s="186"/>
      <c r="S1029" s="236">
        <f t="shared" si="856"/>
        <v>0</v>
      </c>
      <c r="T1029" s="236">
        <f t="shared" si="857"/>
        <v>0</v>
      </c>
      <c r="U1029" s="236">
        <f t="shared" si="858"/>
        <v>0</v>
      </c>
      <c r="V1029" s="236">
        <f t="shared" si="859"/>
        <v>0</v>
      </c>
      <c r="W1029" s="236">
        <f t="shared" si="860"/>
        <v>0</v>
      </c>
      <c r="X1029" s="186"/>
      <c r="Y1029" s="186"/>
      <c r="Z1029" s="186"/>
      <c r="AA1029" s="186"/>
      <c r="AB1029" s="217"/>
      <c r="AC1029" s="81"/>
      <c r="AD1029" s="81"/>
      <c r="AE1029" s="81"/>
      <c r="AF1029" s="81"/>
      <c r="AG1029" s="81"/>
      <c r="AH1029" s="127"/>
      <c r="AI1029" s="711"/>
      <c r="AJ1029" s="81"/>
      <c r="AK1029" s="81"/>
    </row>
    <row r="1030" spans="1:37" x14ac:dyDescent="0.25">
      <c r="A1030" s="110">
        <v>7</v>
      </c>
      <c r="B1030" s="89" t="s">
        <v>52</v>
      </c>
      <c r="C1030" s="27"/>
      <c r="D1030" s="186">
        <v>0</v>
      </c>
      <c r="E1030" s="186">
        <v>0</v>
      </c>
      <c r="F1030" s="186">
        <v>0</v>
      </c>
      <c r="G1030" s="236">
        <f t="shared" si="835"/>
        <v>0</v>
      </c>
      <c r="H1030" s="200">
        <v>0</v>
      </c>
      <c r="I1030" s="186">
        <v>0</v>
      </c>
      <c r="J1030" s="186">
        <v>0</v>
      </c>
      <c r="K1030" s="236">
        <f t="shared" si="854"/>
        <v>0</v>
      </c>
      <c r="L1030" s="186">
        <v>0</v>
      </c>
      <c r="M1030" s="186">
        <v>0</v>
      </c>
      <c r="N1030" s="186">
        <v>0</v>
      </c>
      <c r="O1030" s="236">
        <f t="shared" si="855"/>
        <v>0</v>
      </c>
      <c r="P1030" s="186">
        <v>0</v>
      </c>
      <c r="Q1030" s="186">
        <v>0</v>
      </c>
      <c r="R1030" s="186">
        <v>0</v>
      </c>
      <c r="S1030" s="236">
        <f t="shared" si="856"/>
        <v>0</v>
      </c>
      <c r="T1030" s="236">
        <f t="shared" si="857"/>
        <v>0</v>
      </c>
      <c r="U1030" s="236">
        <f t="shared" si="858"/>
        <v>0</v>
      </c>
      <c r="V1030" s="236">
        <f t="shared" si="859"/>
        <v>0</v>
      </c>
      <c r="W1030" s="236">
        <f t="shared" si="860"/>
        <v>0</v>
      </c>
      <c r="X1030" s="186">
        <v>0</v>
      </c>
      <c r="Y1030" s="186">
        <v>0</v>
      </c>
      <c r="Z1030" s="186">
        <v>0</v>
      </c>
      <c r="AA1030" s="186">
        <v>0</v>
      </c>
      <c r="AB1030" s="217">
        <v>0</v>
      </c>
      <c r="AC1030" s="133"/>
      <c r="AD1030" s="133"/>
      <c r="AE1030" s="133"/>
      <c r="AF1030" s="133"/>
      <c r="AG1030" s="133"/>
      <c r="AH1030" s="127"/>
      <c r="AI1030" s="715"/>
      <c r="AJ1030" s="133"/>
      <c r="AK1030" s="133"/>
    </row>
    <row r="1031" spans="1:37" x14ac:dyDescent="0.25">
      <c r="A1031" s="110"/>
      <c r="B1031" s="32"/>
      <c r="C1031" s="40"/>
      <c r="D1031" s="201"/>
      <c r="E1031" s="201"/>
      <c r="F1031" s="201"/>
      <c r="G1031" s="236">
        <f t="shared" si="835"/>
        <v>0</v>
      </c>
      <c r="H1031" s="202"/>
      <c r="I1031" s="201"/>
      <c r="J1031" s="201"/>
      <c r="K1031" s="236">
        <f t="shared" si="854"/>
        <v>0</v>
      </c>
      <c r="L1031" s="201"/>
      <c r="M1031" s="201"/>
      <c r="N1031" s="201"/>
      <c r="O1031" s="236">
        <f t="shared" si="855"/>
        <v>0</v>
      </c>
      <c r="P1031" s="201"/>
      <c r="Q1031" s="201"/>
      <c r="R1031" s="201"/>
      <c r="S1031" s="236">
        <f t="shared" si="856"/>
        <v>0</v>
      </c>
      <c r="T1031" s="236">
        <f t="shared" si="857"/>
        <v>0</v>
      </c>
      <c r="U1031" s="236">
        <f t="shared" si="858"/>
        <v>0</v>
      </c>
      <c r="V1031" s="236">
        <f t="shared" si="859"/>
        <v>0</v>
      </c>
      <c r="W1031" s="236">
        <f t="shared" si="860"/>
        <v>0</v>
      </c>
      <c r="X1031" s="201"/>
      <c r="Y1031" s="201"/>
      <c r="Z1031" s="201"/>
      <c r="AA1031" s="201"/>
      <c r="AB1031" s="219"/>
      <c r="AC1031" s="80"/>
      <c r="AD1031" s="80"/>
      <c r="AE1031" s="80"/>
      <c r="AF1031" s="81"/>
      <c r="AG1031" s="81"/>
      <c r="AH1031" s="127"/>
      <c r="AI1031" s="711"/>
      <c r="AJ1031" s="80"/>
      <c r="AK1031" s="80"/>
    </row>
    <row r="1032" spans="1:37" x14ac:dyDescent="0.25">
      <c r="A1032" s="115" t="s">
        <v>65</v>
      </c>
      <c r="B1032" s="83" t="s">
        <v>41</v>
      </c>
      <c r="C1032" s="84"/>
      <c r="D1032" s="233">
        <f>D1033+D1035+D1037+D1039+D1041+D1043+D1045</f>
        <v>0</v>
      </c>
      <c r="E1032" s="233">
        <f t="shared" ref="E1032:AB1032" si="899">E1033+E1035+E1037+E1039+E1041+E1043+E1045</f>
        <v>0</v>
      </c>
      <c r="F1032" s="233">
        <f t="shared" si="899"/>
        <v>0</v>
      </c>
      <c r="G1032" s="233">
        <f t="shared" si="899"/>
        <v>0</v>
      </c>
      <c r="H1032" s="233">
        <f t="shared" si="899"/>
        <v>0</v>
      </c>
      <c r="I1032" s="233">
        <f t="shared" si="899"/>
        <v>0</v>
      </c>
      <c r="J1032" s="233">
        <f t="shared" si="899"/>
        <v>0</v>
      </c>
      <c r="K1032" s="233">
        <f t="shared" si="899"/>
        <v>0</v>
      </c>
      <c r="L1032" s="233">
        <f t="shared" si="899"/>
        <v>0</v>
      </c>
      <c r="M1032" s="233">
        <f t="shared" si="899"/>
        <v>0</v>
      </c>
      <c r="N1032" s="233">
        <f t="shared" si="899"/>
        <v>0</v>
      </c>
      <c r="O1032" s="233">
        <f t="shared" si="899"/>
        <v>0</v>
      </c>
      <c r="P1032" s="233">
        <f t="shared" si="899"/>
        <v>0</v>
      </c>
      <c r="Q1032" s="233">
        <f t="shared" si="899"/>
        <v>0</v>
      </c>
      <c r="R1032" s="233">
        <f t="shared" si="899"/>
        <v>0</v>
      </c>
      <c r="S1032" s="233">
        <f t="shared" si="899"/>
        <v>0</v>
      </c>
      <c r="T1032" s="233">
        <f t="shared" si="899"/>
        <v>0</v>
      </c>
      <c r="U1032" s="233">
        <f t="shared" si="899"/>
        <v>0</v>
      </c>
      <c r="V1032" s="233">
        <f t="shared" si="899"/>
        <v>0</v>
      </c>
      <c r="W1032" s="233">
        <f t="shared" si="899"/>
        <v>0</v>
      </c>
      <c r="X1032" s="233">
        <f t="shared" si="899"/>
        <v>0</v>
      </c>
      <c r="Y1032" s="233">
        <f t="shared" si="899"/>
        <v>0</v>
      </c>
      <c r="Z1032" s="233">
        <f t="shared" si="899"/>
        <v>0</v>
      </c>
      <c r="AA1032" s="233">
        <f t="shared" si="899"/>
        <v>0</v>
      </c>
      <c r="AB1032" s="235">
        <f t="shared" si="899"/>
        <v>0</v>
      </c>
      <c r="AC1032" s="130"/>
      <c r="AD1032" s="130"/>
      <c r="AE1032" s="130"/>
      <c r="AF1032" s="130"/>
      <c r="AG1032" s="130"/>
      <c r="AH1032" s="127"/>
      <c r="AI1032" s="712"/>
      <c r="AJ1032" s="130"/>
      <c r="AK1032" s="130"/>
    </row>
    <row r="1033" spans="1:37" x14ac:dyDescent="0.25">
      <c r="A1033" s="110">
        <v>1</v>
      </c>
      <c r="B1033" s="89" t="s">
        <v>46</v>
      </c>
      <c r="C1033" s="40"/>
      <c r="D1033" s="186">
        <v>0</v>
      </c>
      <c r="E1033" s="186">
        <v>0</v>
      </c>
      <c r="F1033" s="186">
        <v>0</v>
      </c>
      <c r="G1033" s="236">
        <f t="shared" si="835"/>
        <v>0</v>
      </c>
      <c r="H1033" s="200">
        <v>0</v>
      </c>
      <c r="I1033" s="186">
        <v>0</v>
      </c>
      <c r="J1033" s="186">
        <v>0</v>
      </c>
      <c r="K1033" s="236">
        <f t="shared" si="854"/>
        <v>0</v>
      </c>
      <c r="L1033" s="186">
        <v>0</v>
      </c>
      <c r="M1033" s="186">
        <v>0</v>
      </c>
      <c r="N1033" s="186">
        <v>0</v>
      </c>
      <c r="O1033" s="236">
        <f t="shared" si="855"/>
        <v>0</v>
      </c>
      <c r="P1033" s="186">
        <v>0</v>
      </c>
      <c r="Q1033" s="186">
        <v>0</v>
      </c>
      <c r="R1033" s="186">
        <v>0</v>
      </c>
      <c r="S1033" s="236">
        <f t="shared" si="856"/>
        <v>0</v>
      </c>
      <c r="T1033" s="236">
        <f t="shared" si="857"/>
        <v>0</v>
      </c>
      <c r="U1033" s="236">
        <f t="shared" si="858"/>
        <v>0</v>
      </c>
      <c r="V1033" s="236">
        <f t="shared" si="859"/>
        <v>0</v>
      </c>
      <c r="W1033" s="236">
        <f t="shared" si="860"/>
        <v>0</v>
      </c>
      <c r="X1033" s="186">
        <v>0</v>
      </c>
      <c r="Y1033" s="186">
        <v>0</v>
      </c>
      <c r="Z1033" s="186">
        <v>0</v>
      </c>
      <c r="AA1033" s="186">
        <v>0</v>
      </c>
      <c r="AB1033" s="217">
        <v>0</v>
      </c>
      <c r="AC1033" s="133"/>
      <c r="AD1033" s="133"/>
      <c r="AE1033" s="133"/>
      <c r="AF1033" s="133"/>
      <c r="AG1033" s="133"/>
      <c r="AH1033" s="127"/>
      <c r="AI1033" s="715"/>
      <c r="AJ1033" s="133"/>
      <c r="AK1033" s="133"/>
    </row>
    <row r="1034" spans="1:37" x14ac:dyDescent="0.25">
      <c r="A1034" s="110"/>
      <c r="B1034" s="89"/>
      <c r="C1034" s="40"/>
      <c r="D1034" s="186"/>
      <c r="E1034" s="186"/>
      <c r="F1034" s="186"/>
      <c r="G1034" s="236">
        <f t="shared" si="835"/>
        <v>0</v>
      </c>
      <c r="H1034" s="200"/>
      <c r="I1034" s="186"/>
      <c r="J1034" s="186"/>
      <c r="K1034" s="236">
        <f t="shared" si="854"/>
        <v>0</v>
      </c>
      <c r="L1034" s="186"/>
      <c r="M1034" s="186"/>
      <c r="N1034" s="186"/>
      <c r="O1034" s="236">
        <f t="shared" si="855"/>
        <v>0</v>
      </c>
      <c r="P1034" s="186"/>
      <c r="Q1034" s="186"/>
      <c r="R1034" s="186"/>
      <c r="S1034" s="236">
        <f t="shared" si="856"/>
        <v>0</v>
      </c>
      <c r="T1034" s="236">
        <f t="shared" si="857"/>
        <v>0</v>
      </c>
      <c r="U1034" s="236">
        <f t="shared" si="858"/>
        <v>0</v>
      </c>
      <c r="V1034" s="236">
        <f t="shared" si="859"/>
        <v>0</v>
      </c>
      <c r="W1034" s="236">
        <f t="shared" si="860"/>
        <v>0</v>
      </c>
      <c r="X1034" s="186"/>
      <c r="Y1034" s="186"/>
      <c r="Z1034" s="186"/>
      <c r="AA1034" s="186"/>
      <c r="AB1034" s="217"/>
      <c r="AC1034" s="81"/>
      <c r="AD1034" s="81"/>
      <c r="AE1034" s="81"/>
      <c r="AF1034" s="81"/>
      <c r="AG1034" s="81"/>
      <c r="AH1034" s="127"/>
      <c r="AI1034" s="711"/>
      <c r="AJ1034" s="81"/>
      <c r="AK1034" s="81"/>
    </row>
    <row r="1035" spans="1:37" x14ac:dyDescent="0.25">
      <c r="A1035" s="110">
        <v>2</v>
      </c>
      <c r="B1035" s="89" t="s">
        <v>47</v>
      </c>
      <c r="C1035" s="40"/>
      <c r="D1035" s="186">
        <v>0</v>
      </c>
      <c r="E1035" s="186">
        <v>0</v>
      </c>
      <c r="F1035" s="186">
        <v>0</v>
      </c>
      <c r="G1035" s="236">
        <f t="shared" si="835"/>
        <v>0</v>
      </c>
      <c r="H1035" s="200">
        <v>0</v>
      </c>
      <c r="I1035" s="186">
        <v>0</v>
      </c>
      <c r="J1035" s="186">
        <v>0</v>
      </c>
      <c r="K1035" s="236">
        <f t="shared" si="854"/>
        <v>0</v>
      </c>
      <c r="L1035" s="186">
        <v>0</v>
      </c>
      <c r="M1035" s="186">
        <v>0</v>
      </c>
      <c r="N1035" s="186">
        <v>0</v>
      </c>
      <c r="O1035" s="236">
        <f t="shared" si="855"/>
        <v>0</v>
      </c>
      <c r="P1035" s="186">
        <v>0</v>
      </c>
      <c r="Q1035" s="186">
        <v>0</v>
      </c>
      <c r="R1035" s="186">
        <v>0</v>
      </c>
      <c r="S1035" s="236">
        <f t="shared" si="856"/>
        <v>0</v>
      </c>
      <c r="T1035" s="236">
        <f t="shared" si="857"/>
        <v>0</v>
      </c>
      <c r="U1035" s="236">
        <f t="shared" si="858"/>
        <v>0</v>
      </c>
      <c r="V1035" s="236">
        <f t="shared" si="859"/>
        <v>0</v>
      </c>
      <c r="W1035" s="236">
        <f t="shared" si="860"/>
        <v>0</v>
      </c>
      <c r="X1035" s="186">
        <v>0</v>
      </c>
      <c r="Y1035" s="186">
        <v>0</v>
      </c>
      <c r="Z1035" s="186">
        <v>0</v>
      </c>
      <c r="AA1035" s="186">
        <v>0</v>
      </c>
      <c r="AB1035" s="217">
        <v>0</v>
      </c>
      <c r="AC1035" s="133"/>
      <c r="AD1035" s="133"/>
      <c r="AE1035" s="133"/>
      <c r="AF1035" s="133"/>
      <c r="AG1035" s="133"/>
      <c r="AH1035" s="127"/>
      <c r="AI1035" s="715"/>
      <c r="AJ1035" s="133"/>
      <c r="AK1035" s="133"/>
    </row>
    <row r="1036" spans="1:37" x14ac:dyDescent="0.25">
      <c r="A1036" s="110"/>
      <c r="B1036" s="89"/>
      <c r="C1036" s="40"/>
      <c r="D1036" s="201"/>
      <c r="E1036" s="201"/>
      <c r="F1036" s="201"/>
      <c r="G1036" s="236">
        <f t="shared" si="835"/>
        <v>0</v>
      </c>
      <c r="H1036" s="202"/>
      <c r="I1036" s="201"/>
      <c r="J1036" s="201"/>
      <c r="K1036" s="236">
        <f t="shared" si="854"/>
        <v>0</v>
      </c>
      <c r="L1036" s="201"/>
      <c r="M1036" s="201"/>
      <c r="N1036" s="201"/>
      <c r="O1036" s="236">
        <f t="shared" si="855"/>
        <v>0</v>
      </c>
      <c r="P1036" s="201"/>
      <c r="Q1036" s="201"/>
      <c r="R1036" s="201"/>
      <c r="S1036" s="236">
        <f t="shared" si="856"/>
        <v>0</v>
      </c>
      <c r="T1036" s="236">
        <f t="shared" si="857"/>
        <v>0</v>
      </c>
      <c r="U1036" s="236">
        <f t="shared" si="858"/>
        <v>0</v>
      </c>
      <c r="V1036" s="236">
        <f t="shared" si="859"/>
        <v>0</v>
      </c>
      <c r="W1036" s="236">
        <f t="shared" si="860"/>
        <v>0</v>
      </c>
      <c r="X1036" s="201"/>
      <c r="Y1036" s="201"/>
      <c r="Z1036" s="201"/>
      <c r="AA1036" s="201"/>
      <c r="AB1036" s="219"/>
      <c r="AC1036" s="134"/>
      <c r="AD1036" s="134"/>
      <c r="AE1036" s="134"/>
      <c r="AF1036" s="134"/>
      <c r="AG1036" s="134"/>
      <c r="AH1036" s="127"/>
      <c r="AI1036" s="716"/>
      <c r="AJ1036" s="134"/>
      <c r="AK1036" s="134"/>
    </row>
    <row r="1037" spans="1:37" x14ac:dyDescent="0.25">
      <c r="A1037" s="110">
        <v>3</v>
      </c>
      <c r="B1037" s="89" t="s">
        <v>48</v>
      </c>
      <c r="C1037" s="40"/>
      <c r="D1037" s="186">
        <v>0</v>
      </c>
      <c r="E1037" s="186">
        <v>0</v>
      </c>
      <c r="F1037" s="186">
        <v>0</v>
      </c>
      <c r="G1037" s="236">
        <f t="shared" si="835"/>
        <v>0</v>
      </c>
      <c r="H1037" s="200">
        <v>0</v>
      </c>
      <c r="I1037" s="186">
        <v>0</v>
      </c>
      <c r="J1037" s="186">
        <v>0</v>
      </c>
      <c r="K1037" s="236">
        <f t="shared" si="854"/>
        <v>0</v>
      </c>
      <c r="L1037" s="186">
        <v>0</v>
      </c>
      <c r="M1037" s="186">
        <v>0</v>
      </c>
      <c r="N1037" s="186">
        <v>0</v>
      </c>
      <c r="O1037" s="236">
        <f t="shared" si="855"/>
        <v>0</v>
      </c>
      <c r="P1037" s="186">
        <v>0</v>
      </c>
      <c r="Q1037" s="186">
        <v>0</v>
      </c>
      <c r="R1037" s="186">
        <v>0</v>
      </c>
      <c r="S1037" s="236">
        <f t="shared" si="856"/>
        <v>0</v>
      </c>
      <c r="T1037" s="236">
        <f t="shared" si="857"/>
        <v>0</v>
      </c>
      <c r="U1037" s="236">
        <f t="shared" si="858"/>
        <v>0</v>
      </c>
      <c r="V1037" s="236">
        <f t="shared" si="859"/>
        <v>0</v>
      </c>
      <c r="W1037" s="236">
        <f t="shared" si="860"/>
        <v>0</v>
      </c>
      <c r="X1037" s="186">
        <v>0</v>
      </c>
      <c r="Y1037" s="186">
        <v>0</v>
      </c>
      <c r="Z1037" s="186">
        <v>0</v>
      </c>
      <c r="AA1037" s="186">
        <v>0</v>
      </c>
      <c r="AB1037" s="217">
        <v>0</v>
      </c>
      <c r="AC1037" s="133"/>
      <c r="AD1037" s="133"/>
      <c r="AE1037" s="133"/>
      <c r="AF1037" s="133"/>
      <c r="AG1037" s="133"/>
      <c r="AH1037" s="127"/>
      <c r="AI1037" s="715"/>
      <c r="AJ1037" s="133"/>
      <c r="AK1037" s="133"/>
    </row>
    <row r="1038" spans="1:37" x14ac:dyDescent="0.25">
      <c r="A1038" s="110"/>
      <c r="B1038" s="89"/>
      <c r="C1038" s="40"/>
      <c r="D1038" s="203"/>
      <c r="E1038" s="203"/>
      <c r="F1038" s="203"/>
      <c r="G1038" s="236">
        <f t="shared" ref="G1038:G1101" si="900">SUM(D1038:F1038)</f>
        <v>0</v>
      </c>
      <c r="H1038" s="197"/>
      <c r="I1038" s="203"/>
      <c r="J1038" s="203"/>
      <c r="K1038" s="236">
        <f t="shared" si="854"/>
        <v>0</v>
      </c>
      <c r="L1038" s="203"/>
      <c r="M1038" s="203"/>
      <c r="N1038" s="203"/>
      <c r="O1038" s="236">
        <f t="shared" ref="O1038:O1101" si="901">SUM(L1038:N1038)</f>
        <v>0</v>
      </c>
      <c r="P1038" s="203"/>
      <c r="Q1038" s="203"/>
      <c r="R1038" s="203"/>
      <c r="S1038" s="236">
        <f t="shared" si="856"/>
        <v>0</v>
      </c>
      <c r="T1038" s="236">
        <f t="shared" ref="T1038:T1101" si="902">D1038+H1038+L1038+P1038</f>
        <v>0</v>
      </c>
      <c r="U1038" s="236">
        <f t="shared" ref="U1038:U1101" si="903">E1038+I1038+M1038+Q1038</f>
        <v>0</v>
      </c>
      <c r="V1038" s="236">
        <f t="shared" ref="V1038:V1101" si="904">F1038+J1038+N1038+R1038</f>
        <v>0</v>
      </c>
      <c r="W1038" s="236">
        <f t="shared" ref="W1038:W1101" si="905">SUM(T1038:V1038)</f>
        <v>0</v>
      </c>
      <c r="X1038" s="203"/>
      <c r="Y1038" s="203"/>
      <c r="Z1038" s="203"/>
      <c r="AA1038" s="203"/>
      <c r="AB1038" s="220"/>
      <c r="AC1038" s="135"/>
      <c r="AD1038" s="135"/>
      <c r="AE1038" s="135"/>
      <c r="AF1038" s="135"/>
      <c r="AG1038" s="135"/>
      <c r="AH1038" s="127"/>
      <c r="AI1038" s="717"/>
      <c r="AJ1038" s="135"/>
      <c r="AK1038" s="135"/>
    </row>
    <row r="1039" spans="1:37" x14ac:dyDescent="0.25">
      <c r="A1039" s="110">
        <v>4</v>
      </c>
      <c r="B1039" s="89" t="s">
        <v>49</v>
      </c>
      <c r="C1039" s="40"/>
      <c r="D1039" s="186">
        <v>0</v>
      </c>
      <c r="E1039" s="186">
        <v>0</v>
      </c>
      <c r="F1039" s="186">
        <v>0</v>
      </c>
      <c r="G1039" s="236">
        <f t="shared" si="900"/>
        <v>0</v>
      </c>
      <c r="H1039" s="200">
        <v>0</v>
      </c>
      <c r="I1039" s="186">
        <v>0</v>
      </c>
      <c r="J1039" s="186">
        <v>0</v>
      </c>
      <c r="K1039" s="236">
        <f t="shared" ref="K1039:K1102" si="906">SUM(H1039:J1039)</f>
        <v>0</v>
      </c>
      <c r="L1039" s="186">
        <v>0</v>
      </c>
      <c r="M1039" s="186">
        <v>0</v>
      </c>
      <c r="N1039" s="186">
        <v>0</v>
      </c>
      <c r="O1039" s="236">
        <f t="shared" si="901"/>
        <v>0</v>
      </c>
      <c r="P1039" s="186">
        <v>0</v>
      </c>
      <c r="Q1039" s="186">
        <v>0</v>
      </c>
      <c r="R1039" s="186">
        <v>0</v>
      </c>
      <c r="S1039" s="236">
        <f t="shared" ref="S1039:S1102" si="907">SUM(P1039:R1039)</f>
        <v>0</v>
      </c>
      <c r="T1039" s="236">
        <f t="shared" si="902"/>
        <v>0</v>
      </c>
      <c r="U1039" s="236">
        <f t="shared" si="903"/>
        <v>0</v>
      </c>
      <c r="V1039" s="236">
        <f t="shared" si="904"/>
        <v>0</v>
      </c>
      <c r="W1039" s="236">
        <f t="shared" si="905"/>
        <v>0</v>
      </c>
      <c r="X1039" s="186">
        <v>0</v>
      </c>
      <c r="Y1039" s="186">
        <v>0</v>
      </c>
      <c r="Z1039" s="186">
        <v>0</v>
      </c>
      <c r="AA1039" s="186">
        <v>0</v>
      </c>
      <c r="AB1039" s="217">
        <v>0</v>
      </c>
      <c r="AC1039" s="133"/>
      <c r="AD1039" s="133"/>
      <c r="AE1039" s="133"/>
      <c r="AF1039" s="133"/>
      <c r="AG1039" s="133"/>
      <c r="AH1039" s="127"/>
      <c r="AI1039" s="715"/>
      <c r="AJ1039" s="133"/>
      <c r="AK1039" s="133"/>
    </row>
    <row r="1040" spans="1:37" x14ac:dyDescent="0.25">
      <c r="A1040" s="110"/>
      <c r="B1040" s="89"/>
      <c r="C1040" s="40"/>
      <c r="D1040" s="203"/>
      <c r="E1040" s="203"/>
      <c r="F1040" s="203"/>
      <c r="G1040" s="236">
        <f t="shared" si="900"/>
        <v>0</v>
      </c>
      <c r="H1040" s="197"/>
      <c r="I1040" s="203"/>
      <c r="J1040" s="203"/>
      <c r="K1040" s="236">
        <f t="shared" si="906"/>
        <v>0</v>
      </c>
      <c r="L1040" s="203"/>
      <c r="M1040" s="203"/>
      <c r="N1040" s="203"/>
      <c r="O1040" s="236">
        <f t="shared" si="901"/>
        <v>0</v>
      </c>
      <c r="P1040" s="203"/>
      <c r="Q1040" s="203"/>
      <c r="R1040" s="203"/>
      <c r="S1040" s="236">
        <f t="shared" si="907"/>
        <v>0</v>
      </c>
      <c r="T1040" s="236">
        <f t="shared" si="902"/>
        <v>0</v>
      </c>
      <c r="U1040" s="236">
        <f t="shared" si="903"/>
        <v>0</v>
      </c>
      <c r="V1040" s="236">
        <f t="shared" si="904"/>
        <v>0</v>
      </c>
      <c r="W1040" s="236">
        <f t="shared" si="905"/>
        <v>0</v>
      </c>
      <c r="X1040" s="203"/>
      <c r="Y1040" s="203"/>
      <c r="Z1040" s="203"/>
      <c r="AA1040" s="203"/>
      <c r="AB1040" s="220"/>
      <c r="AC1040" s="135"/>
      <c r="AD1040" s="135"/>
      <c r="AE1040" s="135"/>
      <c r="AF1040" s="135"/>
      <c r="AG1040" s="135"/>
      <c r="AH1040" s="127"/>
      <c r="AI1040" s="717"/>
      <c r="AJ1040" s="135"/>
      <c r="AK1040" s="135"/>
    </row>
    <row r="1041" spans="1:39" x14ac:dyDescent="0.25">
      <c r="A1041" s="110">
        <v>5</v>
      </c>
      <c r="B1041" s="89" t="s">
        <v>50</v>
      </c>
      <c r="C1041" s="40"/>
      <c r="D1041" s="186">
        <v>0</v>
      </c>
      <c r="E1041" s="186">
        <v>0</v>
      </c>
      <c r="F1041" s="186">
        <v>0</v>
      </c>
      <c r="G1041" s="236">
        <f t="shared" si="900"/>
        <v>0</v>
      </c>
      <c r="H1041" s="200">
        <v>0</v>
      </c>
      <c r="I1041" s="186">
        <v>0</v>
      </c>
      <c r="J1041" s="186">
        <v>0</v>
      </c>
      <c r="K1041" s="236">
        <f t="shared" si="906"/>
        <v>0</v>
      </c>
      <c r="L1041" s="186">
        <v>0</v>
      </c>
      <c r="M1041" s="186">
        <v>0</v>
      </c>
      <c r="N1041" s="186">
        <v>0</v>
      </c>
      <c r="O1041" s="236">
        <f t="shared" si="901"/>
        <v>0</v>
      </c>
      <c r="P1041" s="186">
        <v>0</v>
      </c>
      <c r="Q1041" s="186">
        <v>0</v>
      </c>
      <c r="R1041" s="186">
        <v>0</v>
      </c>
      <c r="S1041" s="236">
        <f t="shared" si="907"/>
        <v>0</v>
      </c>
      <c r="T1041" s="236">
        <f t="shared" si="902"/>
        <v>0</v>
      </c>
      <c r="U1041" s="236">
        <f t="shared" si="903"/>
        <v>0</v>
      </c>
      <c r="V1041" s="236">
        <f t="shared" si="904"/>
        <v>0</v>
      </c>
      <c r="W1041" s="236">
        <f t="shared" si="905"/>
        <v>0</v>
      </c>
      <c r="X1041" s="186">
        <v>0</v>
      </c>
      <c r="Y1041" s="186">
        <v>0</v>
      </c>
      <c r="Z1041" s="186">
        <v>0</v>
      </c>
      <c r="AA1041" s="186">
        <v>0</v>
      </c>
      <c r="AB1041" s="217">
        <v>0</v>
      </c>
      <c r="AC1041" s="133"/>
      <c r="AD1041" s="133"/>
      <c r="AE1041" s="133"/>
      <c r="AF1041" s="133"/>
      <c r="AG1041" s="133"/>
      <c r="AH1041" s="127"/>
      <c r="AI1041" s="715"/>
      <c r="AJ1041" s="133"/>
      <c r="AK1041" s="133"/>
    </row>
    <row r="1042" spans="1:39" x14ac:dyDescent="0.25">
      <c r="A1042" s="110"/>
      <c r="B1042" s="89"/>
      <c r="C1042" s="40"/>
      <c r="D1042" s="198"/>
      <c r="E1042" s="198"/>
      <c r="F1042" s="198"/>
      <c r="G1042" s="236">
        <f t="shared" si="900"/>
        <v>0</v>
      </c>
      <c r="H1042" s="199"/>
      <c r="I1042" s="198"/>
      <c r="J1042" s="198"/>
      <c r="K1042" s="236">
        <f t="shared" si="906"/>
        <v>0</v>
      </c>
      <c r="L1042" s="198"/>
      <c r="M1042" s="198"/>
      <c r="N1042" s="198"/>
      <c r="O1042" s="236">
        <f t="shared" si="901"/>
        <v>0</v>
      </c>
      <c r="P1042" s="198"/>
      <c r="Q1042" s="198"/>
      <c r="R1042" s="198"/>
      <c r="S1042" s="236">
        <f t="shared" si="907"/>
        <v>0</v>
      </c>
      <c r="T1042" s="236">
        <f t="shared" si="902"/>
        <v>0</v>
      </c>
      <c r="U1042" s="236">
        <f t="shared" si="903"/>
        <v>0</v>
      </c>
      <c r="V1042" s="236">
        <f t="shared" si="904"/>
        <v>0</v>
      </c>
      <c r="W1042" s="236">
        <f t="shared" si="905"/>
        <v>0</v>
      </c>
      <c r="X1042" s="198"/>
      <c r="Y1042" s="198"/>
      <c r="Z1042" s="198"/>
      <c r="AA1042" s="198"/>
      <c r="AB1042" s="216"/>
      <c r="AC1042" s="132"/>
      <c r="AD1042" s="132"/>
      <c r="AE1042" s="132"/>
      <c r="AF1042" s="132"/>
      <c r="AG1042" s="132"/>
      <c r="AH1042" s="127"/>
      <c r="AI1042" s="714"/>
      <c r="AJ1042" s="132"/>
      <c r="AK1042" s="132"/>
    </row>
    <row r="1043" spans="1:39" x14ac:dyDescent="0.25">
      <c r="A1043" s="110">
        <v>6</v>
      </c>
      <c r="B1043" s="89" t="s">
        <v>51</v>
      </c>
      <c r="C1043" s="40"/>
      <c r="D1043" s="186">
        <v>0</v>
      </c>
      <c r="E1043" s="186">
        <v>0</v>
      </c>
      <c r="F1043" s="186">
        <v>0</v>
      </c>
      <c r="G1043" s="236">
        <f t="shared" si="900"/>
        <v>0</v>
      </c>
      <c r="H1043" s="200">
        <v>0</v>
      </c>
      <c r="I1043" s="186">
        <v>0</v>
      </c>
      <c r="J1043" s="186">
        <v>0</v>
      </c>
      <c r="K1043" s="236">
        <f t="shared" si="906"/>
        <v>0</v>
      </c>
      <c r="L1043" s="186">
        <v>0</v>
      </c>
      <c r="M1043" s="186">
        <v>0</v>
      </c>
      <c r="N1043" s="186">
        <v>0</v>
      </c>
      <c r="O1043" s="236">
        <f t="shared" si="901"/>
        <v>0</v>
      </c>
      <c r="P1043" s="186">
        <v>0</v>
      </c>
      <c r="Q1043" s="186">
        <v>0</v>
      </c>
      <c r="R1043" s="186">
        <v>0</v>
      </c>
      <c r="S1043" s="236">
        <f t="shared" si="907"/>
        <v>0</v>
      </c>
      <c r="T1043" s="236">
        <f t="shared" si="902"/>
        <v>0</v>
      </c>
      <c r="U1043" s="236">
        <f t="shared" si="903"/>
        <v>0</v>
      </c>
      <c r="V1043" s="236">
        <f t="shared" si="904"/>
        <v>0</v>
      </c>
      <c r="W1043" s="236">
        <f t="shared" si="905"/>
        <v>0</v>
      </c>
      <c r="X1043" s="186">
        <v>0</v>
      </c>
      <c r="Y1043" s="186">
        <v>0</v>
      </c>
      <c r="Z1043" s="186">
        <v>0</v>
      </c>
      <c r="AA1043" s="186">
        <v>0</v>
      </c>
      <c r="AB1043" s="217">
        <v>0</v>
      </c>
      <c r="AC1043" s="133"/>
      <c r="AD1043" s="133"/>
      <c r="AE1043" s="133"/>
      <c r="AF1043" s="133"/>
      <c r="AG1043" s="133"/>
      <c r="AH1043" s="127"/>
      <c r="AI1043" s="715"/>
      <c r="AJ1043" s="133"/>
      <c r="AK1043" s="133"/>
    </row>
    <row r="1044" spans="1:39" x14ac:dyDescent="0.25">
      <c r="A1044" s="110"/>
      <c r="B1044" s="89"/>
      <c r="C1044" s="40"/>
      <c r="D1044" s="186"/>
      <c r="E1044" s="186"/>
      <c r="F1044" s="186"/>
      <c r="G1044" s="236">
        <f t="shared" si="900"/>
        <v>0</v>
      </c>
      <c r="H1044" s="200"/>
      <c r="I1044" s="186"/>
      <c r="J1044" s="186"/>
      <c r="K1044" s="236">
        <f t="shared" si="906"/>
        <v>0</v>
      </c>
      <c r="L1044" s="186"/>
      <c r="M1044" s="186"/>
      <c r="N1044" s="186"/>
      <c r="O1044" s="236">
        <f t="shared" si="901"/>
        <v>0</v>
      </c>
      <c r="P1044" s="186"/>
      <c r="Q1044" s="186"/>
      <c r="R1044" s="186"/>
      <c r="S1044" s="236">
        <f t="shared" si="907"/>
        <v>0</v>
      </c>
      <c r="T1044" s="236">
        <f t="shared" si="902"/>
        <v>0</v>
      </c>
      <c r="U1044" s="236">
        <f t="shared" si="903"/>
        <v>0</v>
      </c>
      <c r="V1044" s="236">
        <f t="shared" si="904"/>
        <v>0</v>
      </c>
      <c r="W1044" s="236">
        <f t="shared" si="905"/>
        <v>0</v>
      </c>
      <c r="X1044" s="186"/>
      <c r="Y1044" s="186"/>
      <c r="Z1044" s="186"/>
      <c r="AA1044" s="186"/>
      <c r="AB1044" s="217"/>
      <c r="AC1044" s="81"/>
      <c r="AD1044" s="81"/>
      <c r="AE1044" s="81"/>
      <c r="AF1044" s="81"/>
      <c r="AG1044" s="81"/>
      <c r="AH1044" s="127"/>
      <c r="AI1044" s="711"/>
      <c r="AJ1044" s="81"/>
      <c r="AK1044" s="81"/>
    </row>
    <row r="1045" spans="1:39" x14ac:dyDescent="0.25">
      <c r="A1045" s="110">
        <v>7</v>
      </c>
      <c r="B1045" s="89" t="s">
        <v>52</v>
      </c>
      <c r="C1045" s="40"/>
      <c r="D1045" s="186">
        <v>0</v>
      </c>
      <c r="E1045" s="186">
        <v>0</v>
      </c>
      <c r="F1045" s="186">
        <v>0</v>
      </c>
      <c r="G1045" s="236">
        <f t="shared" si="900"/>
        <v>0</v>
      </c>
      <c r="H1045" s="200">
        <v>0</v>
      </c>
      <c r="I1045" s="186">
        <v>0</v>
      </c>
      <c r="J1045" s="186">
        <v>0</v>
      </c>
      <c r="K1045" s="236">
        <f t="shared" si="906"/>
        <v>0</v>
      </c>
      <c r="L1045" s="186">
        <v>0</v>
      </c>
      <c r="M1045" s="186">
        <v>0</v>
      </c>
      <c r="N1045" s="186">
        <v>0</v>
      </c>
      <c r="O1045" s="236">
        <f t="shared" si="901"/>
        <v>0</v>
      </c>
      <c r="P1045" s="186">
        <v>0</v>
      </c>
      <c r="Q1045" s="186">
        <v>0</v>
      </c>
      <c r="R1045" s="186">
        <v>0</v>
      </c>
      <c r="S1045" s="236">
        <f t="shared" si="907"/>
        <v>0</v>
      </c>
      <c r="T1045" s="236">
        <f t="shared" si="902"/>
        <v>0</v>
      </c>
      <c r="U1045" s="236">
        <f t="shared" si="903"/>
        <v>0</v>
      </c>
      <c r="V1045" s="236">
        <f t="shared" si="904"/>
        <v>0</v>
      </c>
      <c r="W1045" s="236">
        <f t="shared" si="905"/>
        <v>0</v>
      </c>
      <c r="X1045" s="186">
        <v>0</v>
      </c>
      <c r="Y1045" s="186">
        <v>0</v>
      </c>
      <c r="Z1045" s="186">
        <v>0</v>
      </c>
      <c r="AA1045" s="186">
        <v>0</v>
      </c>
      <c r="AB1045" s="217">
        <v>0</v>
      </c>
      <c r="AC1045" s="133"/>
      <c r="AD1045" s="133"/>
      <c r="AE1045" s="133"/>
      <c r="AF1045" s="133"/>
      <c r="AG1045" s="133"/>
      <c r="AH1045" s="127"/>
      <c r="AI1045" s="715"/>
      <c r="AJ1045" s="133"/>
      <c r="AK1045" s="133"/>
    </row>
    <row r="1046" spans="1:39" x14ac:dyDescent="0.25">
      <c r="A1046" s="110"/>
      <c r="B1046" s="32"/>
      <c r="C1046" s="40"/>
      <c r="D1046" s="201"/>
      <c r="E1046" s="201"/>
      <c r="F1046" s="201"/>
      <c r="G1046" s="236">
        <f t="shared" si="900"/>
        <v>0</v>
      </c>
      <c r="H1046" s="202"/>
      <c r="I1046" s="201"/>
      <c r="J1046" s="201"/>
      <c r="K1046" s="236">
        <f t="shared" si="906"/>
        <v>0</v>
      </c>
      <c r="L1046" s="201"/>
      <c r="M1046" s="201"/>
      <c r="N1046" s="201"/>
      <c r="O1046" s="236">
        <f t="shared" si="901"/>
        <v>0</v>
      </c>
      <c r="P1046" s="201"/>
      <c r="Q1046" s="201"/>
      <c r="R1046" s="201"/>
      <c r="S1046" s="236">
        <f t="shared" si="907"/>
        <v>0</v>
      </c>
      <c r="T1046" s="236">
        <f t="shared" si="902"/>
        <v>0</v>
      </c>
      <c r="U1046" s="236">
        <f t="shared" si="903"/>
        <v>0</v>
      </c>
      <c r="V1046" s="236">
        <f t="shared" si="904"/>
        <v>0</v>
      </c>
      <c r="W1046" s="236">
        <f t="shared" si="905"/>
        <v>0</v>
      </c>
      <c r="X1046" s="201"/>
      <c r="Y1046" s="201"/>
      <c r="Z1046" s="201"/>
      <c r="AA1046" s="201"/>
      <c r="AB1046" s="219"/>
      <c r="AC1046" s="80"/>
      <c r="AD1046" s="80"/>
      <c r="AE1046" s="80"/>
      <c r="AF1046" s="81"/>
      <c r="AG1046" s="81"/>
      <c r="AH1046" s="127"/>
      <c r="AI1046" s="711"/>
      <c r="AJ1046" s="80"/>
      <c r="AK1046" s="80"/>
    </row>
    <row r="1047" spans="1:39" s="661" customFormat="1" x14ac:dyDescent="0.25">
      <c r="A1047" s="857" t="s">
        <v>66</v>
      </c>
      <c r="B1047" s="251" t="s">
        <v>67</v>
      </c>
      <c r="C1047" s="518"/>
      <c r="D1047" s="519">
        <f>D1048+D1087</f>
        <v>0</v>
      </c>
      <c r="E1047" s="519">
        <f t="shared" ref="E1047:W1047" si="908">E1048+E1087</f>
        <v>0</v>
      </c>
      <c r="F1047" s="519">
        <f t="shared" si="908"/>
        <v>0</v>
      </c>
      <c r="G1047" s="519">
        <f t="shared" si="908"/>
        <v>0</v>
      </c>
      <c r="H1047" s="519">
        <f t="shared" si="908"/>
        <v>0</v>
      </c>
      <c r="I1047" s="519">
        <f t="shared" si="908"/>
        <v>0</v>
      </c>
      <c r="J1047" s="519">
        <f t="shared" si="908"/>
        <v>0</v>
      </c>
      <c r="K1047" s="519">
        <f t="shared" si="908"/>
        <v>0</v>
      </c>
      <c r="L1047" s="519">
        <f t="shared" si="908"/>
        <v>0</v>
      </c>
      <c r="M1047" s="519">
        <f t="shared" si="908"/>
        <v>0</v>
      </c>
      <c r="N1047" s="519">
        <f t="shared" si="908"/>
        <v>0</v>
      </c>
      <c r="O1047" s="519">
        <f t="shared" si="908"/>
        <v>0</v>
      </c>
      <c r="P1047" s="519">
        <f t="shared" si="908"/>
        <v>0</v>
      </c>
      <c r="Q1047" s="519">
        <f t="shared" si="908"/>
        <v>0</v>
      </c>
      <c r="R1047" s="519">
        <f t="shared" si="908"/>
        <v>0</v>
      </c>
      <c r="S1047" s="519">
        <f t="shared" si="908"/>
        <v>0</v>
      </c>
      <c r="T1047" s="519">
        <f t="shared" si="908"/>
        <v>0</v>
      </c>
      <c r="U1047" s="519">
        <f t="shared" si="908"/>
        <v>0</v>
      </c>
      <c r="V1047" s="519">
        <f t="shared" si="908"/>
        <v>0</v>
      </c>
      <c r="W1047" s="519">
        <f t="shared" si="908"/>
        <v>0</v>
      </c>
      <c r="X1047" s="519">
        <f t="shared" ref="X1047:AB1047" si="909">X1048+X1087</f>
        <v>0</v>
      </c>
      <c r="Y1047" s="519">
        <f t="shared" si="909"/>
        <v>0</v>
      </c>
      <c r="Z1047" s="519">
        <f t="shared" si="909"/>
        <v>0</v>
      </c>
      <c r="AA1047" s="519">
        <f t="shared" si="909"/>
        <v>0</v>
      </c>
      <c r="AB1047" s="865">
        <f t="shared" si="909"/>
        <v>0</v>
      </c>
      <c r="AC1047" s="866"/>
      <c r="AD1047" s="866"/>
      <c r="AE1047" s="866"/>
      <c r="AF1047" s="866"/>
      <c r="AG1047" s="866"/>
      <c r="AH1047" s="862"/>
      <c r="AI1047" s="867"/>
      <c r="AJ1047" s="866"/>
      <c r="AK1047" s="866"/>
      <c r="AL1047" s="864"/>
      <c r="AM1047" s="864"/>
    </row>
    <row r="1048" spans="1:39" x14ac:dyDescent="0.25">
      <c r="A1048" s="115" t="s">
        <v>68</v>
      </c>
      <c r="B1048" s="83" t="s">
        <v>39</v>
      </c>
      <c r="C1048" s="84"/>
      <c r="D1048" s="233">
        <f>D1049+D1051+D1053+D1055+D1057+D1059+D1061+D1063+D1065+D1067+D1069+D1071+D1073+D1075+D1077+D1079+D1081+D1083+D1085</f>
        <v>0</v>
      </c>
      <c r="E1048" s="233">
        <f t="shared" ref="E1048:W1048" si="910">E1049+E1051+E1053+E1055+E1057+E1059+E1061+E1063+E1065+E1067+E1069+E1071+E1073+E1075+E1077+E1079+E1081+E1083+E1085</f>
        <v>0</v>
      </c>
      <c r="F1048" s="233">
        <f t="shared" si="910"/>
        <v>0</v>
      </c>
      <c r="G1048" s="233">
        <f t="shared" si="910"/>
        <v>0</v>
      </c>
      <c r="H1048" s="233">
        <f t="shared" si="910"/>
        <v>0</v>
      </c>
      <c r="I1048" s="233">
        <f t="shared" si="910"/>
        <v>0</v>
      </c>
      <c r="J1048" s="233">
        <f t="shared" si="910"/>
        <v>0</v>
      </c>
      <c r="K1048" s="233">
        <f t="shared" si="910"/>
        <v>0</v>
      </c>
      <c r="L1048" s="233">
        <f t="shared" si="910"/>
        <v>0</v>
      </c>
      <c r="M1048" s="233">
        <f t="shared" si="910"/>
        <v>0</v>
      </c>
      <c r="N1048" s="233">
        <f t="shared" si="910"/>
        <v>0</v>
      </c>
      <c r="O1048" s="233">
        <f t="shared" si="910"/>
        <v>0</v>
      </c>
      <c r="P1048" s="233">
        <f t="shared" si="910"/>
        <v>0</v>
      </c>
      <c r="Q1048" s="233">
        <f t="shared" si="910"/>
        <v>0</v>
      </c>
      <c r="R1048" s="233">
        <f t="shared" si="910"/>
        <v>0</v>
      </c>
      <c r="S1048" s="233">
        <f t="shared" si="910"/>
        <v>0</v>
      </c>
      <c r="T1048" s="233">
        <f t="shared" si="910"/>
        <v>0</v>
      </c>
      <c r="U1048" s="233">
        <f t="shared" si="910"/>
        <v>0</v>
      </c>
      <c r="V1048" s="233">
        <f t="shared" si="910"/>
        <v>0</v>
      </c>
      <c r="W1048" s="233">
        <f t="shared" si="910"/>
        <v>0</v>
      </c>
      <c r="X1048" s="233">
        <f t="shared" ref="X1048:AB1048" si="911">X1049+X1051+X1053+X1055+X1057+X1059+X1061+X1063+X1065+X1067+X1069+X1071+X1073+X1075+X1077+X1079+X1081+X1083+X1085</f>
        <v>0</v>
      </c>
      <c r="Y1048" s="233">
        <f t="shared" si="911"/>
        <v>0</v>
      </c>
      <c r="Z1048" s="233">
        <f t="shared" si="911"/>
        <v>0</v>
      </c>
      <c r="AA1048" s="233">
        <f t="shared" si="911"/>
        <v>0</v>
      </c>
      <c r="AB1048" s="235">
        <f t="shared" si="911"/>
        <v>0</v>
      </c>
      <c r="AC1048" s="130"/>
      <c r="AD1048" s="130"/>
      <c r="AE1048" s="130"/>
      <c r="AF1048" s="130"/>
      <c r="AG1048" s="130"/>
      <c r="AH1048" s="127"/>
      <c r="AI1048" s="712"/>
      <c r="AJ1048" s="130"/>
      <c r="AK1048" s="130"/>
    </row>
    <row r="1049" spans="1:39" x14ac:dyDescent="0.25">
      <c r="A1049" s="110">
        <v>1</v>
      </c>
      <c r="B1049" s="89" t="s">
        <v>20</v>
      </c>
      <c r="C1049" s="40"/>
      <c r="D1049" s="201">
        <v>0</v>
      </c>
      <c r="E1049" s="201">
        <v>0</v>
      </c>
      <c r="F1049" s="201">
        <v>0</v>
      </c>
      <c r="G1049" s="236">
        <f t="shared" si="900"/>
        <v>0</v>
      </c>
      <c r="H1049" s="202">
        <v>0</v>
      </c>
      <c r="I1049" s="201">
        <v>0</v>
      </c>
      <c r="J1049" s="201">
        <v>0</v>
      </c>
      <c r="K1049" s="236">
        <f t="shared" si="906"/>
        <v>0</v>
      </c>
      <c r="L1049" s="201">
        <v>0</v>
      </c>
      <c r="M1049" s="201">
        <v>0</v>
      </c>
      <c r="N1049" s="201">
        <v>0</v>
      </c>
      <c r="O1049" s="236">
        <f t="shared" si="901"/>
        <v>0</v>
      </c>
      <c r="P1049" s="201">
        <v>0</v>
      </c>
      <c r="Q1049" s="201">
        <v>0</v>
      </c>
      <c r="R1049" s="201">
        <v>0</v>
      </c>
      <c r="S1049" s="236">
        <f t="shared" si="907"/>
        <v>0</v>
      </c>
      <c r="T1049" s="236">
        <f t="shared" si="902"/>
        <v>0</v>
      </c>
      <c r="U1049" s="236">
        <f t="shared" si="903"/>
        <v>0</v>
      </c>
      <c r="V1049" s="236">
        <f t="shared" si="904"/>
        <v>0</v>
      </c>
      <c r="W1049" s="236">
        <f t="shared" si="905"/>
        <v>0</v>
      </c>
      <c r="X1049" s="201">
        <v>0</v>
      </c>
      <c r="Y1049" s="201">
        <v>0</v>
      </c>
      <c r="Z1049" s="201">
        <v>0</v>
      </c>
      <c r="AA1049" s="201">
        <v>0</v>
      </c>
      <c r="AB1049" s="219">
        <v>0</v>
      </c>
      <c r="AC1049" s="134"/>
      <c r="AD1049" s="134"/>
      <c r="AE1049" s="134"/>
      <c r="AF1049" s="134"/>
      <c r="AG1049" s="134"/>
      <c r="AH1049" s="127"/>
      <c r="AI1049" s="716"/>
      <c r="AJ1049" s="134"/>
      <c r="AK1049" s="134"/>
    </row>
    <row r="1050" spans="1:39" x14ac:dyDescent="0.25">
      <c r="A1050" s="110"/>
      <c r="B1050" s="89"/>
      <c r="C1050" s="40"/>
      <c r="D1050" s="201"/>
      <c r="E1050" s="201"/>
      <c r="F1050" s="201"/>
      <c r="G1050" s="236">
        <f t="shared" si="900"/>
        <v>0</v>
      </c>
      <c r="H1050" s="202"/>
      <c r="I1050" s="201"/>
      <c r="J1050" s="201"/>
      <c r="K1050" s="236">
        <f t="shared" si="906"/>
        <v>0</v>
      </c>
      <c r="L1050" s="201"/>
      <c r="M1050" s="201"/>
      <c r="N1050" s="201"/>
      <c r="O1050" s="236">
        <f t="shared" si="901"/>
        <v>0</v>
      </c>
      <c r="P1050" s="201"/>
      <c r="Q1050" s="201"/>
      <c r="R1050" s="201"/>
      <c r="S1050" s="236">
        <f t="shared" si="907"/>
        <v>0</v>
      </c>
      <c r="T1050" s="236">
        <f t="shared" si="902"/>
        <v>0</v>
      </c>
      <c r="U1050" s="236">
        <f t="shared" si="903"/>
        <v>0</v>
      </c>
      <c r="V1050" s="236">
        <f t="shared" si="904"/>
        <v>0</v>
      </c>
      <c r="W1050" s="236">
        <f t="shared" si="905"/>
        <v>0</v>
      </c>
      <c r="X1050" s="201"/>
      <c r="Y1050" s="201"/>
      <c r="Z1050" s="201"/>
      <c r="AA1050" s="201"/>
      <c r="AB1050" s="219"/>
      <c r="AC1050" s="134"/>
      <c r="AD1050" s="134"/>
      <c r="AE1050" s="134"/>
      <c r="AF1050" s="134"/>
      <c r="AG1050" s="134"/>
      <c r="AH1050" s="127"/>
      <c r="AI1050" s="716"/>
      <c r="AJ1050" s="134"/>
      <c r="AK1050" s="134"/>
    </row>
    <row r="1051" spans="1:39" x14ac:dyDescent="0.25">
      <c r="A1051" s="110">
        <v>2</v>
      </c>
      <c r="B1051" s="89" t="s">
        <v>21</v>
      </c>
      <c r="C1051" s="40"/>
      <c r="D1051" s="201">
        <v>0</v>
      </c>
      <c r="E1051" s="201">
        <v>0</v>
      </c>
      <c r="F1051" s="201">
        <v>0</v>
      </c>
      <c r="G1051" s="236">
        <f t="shared" si="900"/>
        <v>0</v>
      </c>
      <c r="H1051" s="202">
        <v>0</v>
      </c>
      <c r="I1051" s="201">
        <v>0</v>
      </c>
      <c r="J1051" s="201">
        <v>0</v>
      </c>
      <c r="K1051" s="236">
        <f t="shared" si="906"/>
        <v>0</v>
      </c>
      <c r="L1051" s="201">
        <v>0</v>
      </c>
      <c r="M1051" s="201">
        <v>0</v>
      </c>
      <c r="N1051" s="201">
        <v>0</v>
      </c>
      <c r="O1051" s="236">
        <f t="shared" si="901"/>
        <v>0</v>
      </c>
      <c r="P1051" s="201">
        <v>0</v>
      </c>
      <c r="Q1051" s="201">
        <v>0</v>
      </c>
      <c r="R1051" s="201">
        <v>0</v>
      </c>
      <c r="S1051" s="236">
        <f t="shared" si="907"/>
        <v>0</v>
      </c>
      <c r="T1051" s="236">
        <f t="shared" si="902"/>
        <v>0</v>
      </c>
      <c r="U1051" s="236">
        <f t="shared" si="903"/>
        <v>0</v>
      </c>
      <c r="V1051" s="236">
        <f t="shared" si="904"/>
        <v>0</v>
      </c>
      <c r="W1051" s="236">
        <f t="shared" si="905"/>
        <v>0</v>
      </c>
      <c r="X1051" s="201">
        <v>0</v>
      </c>
      <c r="Y1051" s="201">
        <v>0</v>
      </c>
      <c r="Z1051" s="201">
        <v>0</v>
      </c>
      <c r="AA1051" s="201">
        <v>0</v>
      </c>
      <c r="AB1051" s="219">
        <v>0</v>
      </c>
      <c r="AC1051" s="134"/>
      <c r="AD1051" s="134"/>
      <c r="AE1051" s="134"/>
      <c r="AF1051" s="134"/>
      <c r="AG1051" s="134"/>
      <c r="AH1051" s="127"/>
      <c r="AI1051" s="716"/>
      <c r="AJ1051" s="134"/>
      <c r="AK1051" s="134"/>
    </row>
    <row r="1052" spans="1:39" x14ac:dyDescent="0.25">
      <c r="A1052" s="110"/>
      <c r="B1052" s="89"/>
      <c r="C1052" s="40"/>
      <c r="D1052" s="201"/>
      <c r="E1052" s="201"/>
      <c r="F1052" s="201"/>
      <c r="G1052" s="236">
        <f t="shared" si="900"/>
        <v>0</v>
      </c>
      <c r="H1052" s="202"/>
      <c r="I1052" s="201"/>
      <c r="J1052" s="201"/>
      <c r="K1052" s="236">
        <f t="shared" si="906"/>
        <v>0</v>
      </c>
      <c r="L1052" s="201"/>
      <c r="M1052" s="201"/>
      <c r="N1052" s="201"/>
      <c r="O1052" s="236">
        <f t="shared" si="901"/>
        <v>0</v>
      </c>
      <c r="P1052" s="201"/>
      <c r="Q1052" s="201"/>
      <c r="R1052" s="201"/>
      <c r="S1052" s="236">
        <f t="shared" si="907"/>
        <v>0</v>
      </c>
      <c r="T1052" s="236">
        <f t="shared" si="902"/>
        <v>0</v>
      </c>
      <c r="U1052" s="236">
        <f t="shared" si="903"/>
        <v>0</v>
      </c>
      <c r="V1052" s="236">
        <f t="shared" si="904"/>
        <v>0</v>
      </c>
      <c r="W1052" s="236">
        <f t="shared" si="905"/>
        <v>0</v>
      </c>
      <c r="X1052" s="201"/>
      <c r="Y1052" s="201"/>
      <c r="Z1052" s="201"/>
      <c r="AA1052" s="201"/>
      <c r="AB1052" s="219"/>
      <c r="AC1052" s="134"/>
      <c r="AD1052" s="134"/>
      <c r="AE1052" s="134"/>
      <c r="AF1052" s="134"/>
      <c r="AG1052" s="134"/>
      <c r="AH1052" s="127"/>
      <c r="AI1052" s="716"/>
      <c r="AJ1052" s="134"/>
      <c r="AK1052" s="134"/>
    </row>
    <row r="1053" spans="1:39" x14ac:dyDescent="0.25">
      <c r="A1053" s="110">
        <v>3</v>
      </c>
      <c r="B1053" s="89" t="s">
        <v>22</v>
      </c>
      <c r="C1053" s="40"/>
      <c r="D1053" s="201">
        <v>0</v>
      </c>
      <c r="E1053" s="201">
        <v>0</v>
      </c>
      <c r="F1053" s="201">
        <v>0</v>
      </c>
      <c r="G1053" s="236">
        <f t="shared" si="900"/>
        <v>0</v>
      </c>
      <c r="H1053" s="202">
        <v>0</v>
      </c>
      <c r="I1053" s="201">
        <v>0</v>
      </c>
      <c r="J1053" s="201">
        <v>0</v>
      </c>
      <c r="K1053" s="236">
        <f t="shared" si="906"/>
        <v>0</v>
      </c>
      <c r="L1053" s="201">
        <v>0</v>
      </c>
      <c r="M1053" s="201">
        <v>0</v>
      </c>
      <c r="N1053" s="201">
        <v>0</v>
      </c>
      <c r="O1053" s="236">
        <f t="shared" si="901"/>
        <v>0</v>
      </c>
      <c r="P1053" s="201">
        <v>0</v>
      </c>
      <c r="Q1053" s="201">
        <v>0</v>
      </c>
      <c r="R1053" s="201">
        <v>0</v>
      </c>
      <c r="S1053" s="236">
        <f t="shared" si="907"/>
        <v>0</v>
      </c>
      <c r="T1053" s="236">
        <f t="shared" si="902"/>
        <v>0</v>
      </c>
      <c r="U1053" s="236">
        <f t="shared" si="903"/>
        <v>0</v>
      </c>
      <c r="V1053" s="236">
        <f t="shared" si="904"/>
        <v>0</v>
      </c>
      <c r="W1053" s="236">
        <f t="shared" si="905"/>
        <v>0</v>
      </c>
      <c r="X1053" s="201">
        <v>0</v>
      </c>
      <c r="Y1053" s="201">
        <v>0</v>
      </c>
      <c r="Z1053" s="201">
        <v>0</v>
      </c>
      <c r="AA1053" s="201">
        <v>0</v>
      </c>
      <c r="AB1053" s="219">
        <v>0</v>
      </c>
      <c r="AC1053" s="134"/>
      <c r="AD1053" s="134"/>
      <c r="AE1053" s="134"/>
      <c r="AF1053" s="134"/>
      <c r="AG1053" s="134"/>
      <c r="AH1053" s="127"/>
      <c r="AI1053" s="716"/>
      <c r="AJ1053" s="134"/>
      <c r="AK1053" s="134"/>
    </row>
    <row r="1054" spans="1:39" x14ac:dyDescent="0.25">
      <c r="A1054" s="110"/>
      <c r="B1054" s="89"/>
      <c r="C1054" s="40"/>
      <c r="D1054" s="201"/>
      <c r="E1054" s="201"/>
      <c r="F1054" s="201"/>
      <c r="G1054" s="236">
        <f t="shared" si="900"/>
        <v>0</v>
      </c>
      <c r="H1054" s="202"/>
      <c r="I1054" s="201"/>
      <c r="J1054" s="201"/>
      <c r="K1054" s="236">
        <f t="shared" si="906"/>
        <v>0</v>
      </c>
      <c r="L1054" s="201"/>
      <c r="M1054" s="201"/>
      <c r="N1054" s="201"/>
      <c r="O1054" s="236">
        <f t="shared" si="901"/>
        <v>0</v>
      </c>
      <c r="P1054" s="201"/>
      <c r="Q1054" s="201"/>
      <c r="R1054" s="201"/>
      <c r="S1054" s="236">
        <f t="shared" si="907"/>
        <v>0</v>
      </c>
      <c r="T1054" s="236">
        <f t="shared" si="902"/>
        <v>0</v>
      </c>
      <c r="U1054" s="236">
        <f t="shared" si="903"/>
        <v>0</v>
      </c>
      <c r="V1054" s="236">
        <f t="shared" si="904"/>
        <v>0</v>
      </c>
      <c r="W1054" s="236">
        <f t="shared" si="905"/>
        <v>0</v>
      </c>
      <c r="X1054" s="201"/>
      <c r="Y1054" s="201"/>
      <c r="Z1054" s="201"/>
      <c r="AA1054" s="201"/>
      <c r="AB1054" s="219"/>
      <c r="AC1054" s="134"/>
      <c r="AD1054" s="134"/>
      <c r="AE1054" s="134"/>
      <c r="AF1054" s="134"/>
      <c r="AG1054" s="134"/>
      <c r="AH1054" s="127"/>
      <c r="AI1054" s="716"/>
      <c r="AJ1054" s="134"/>
      <c r="AK1054" s="134"/>
    </row>
    <row r="1055" spans="1:39" x14ac:dyDescent="0.25">
      <c r="A1055" s="110">
        <v>4</v>
      </c>
      <c r="B1055" s="89" t="s">
        <v>23</v>
      </c>
      <c r="C1055" s="40"/>
      <c r="D1055" s="201">
        <v>0</v>
      </c>
      <c r="E1055" s="201">
        <v>0</v>
      </c>
      <c r="F1055" s="201">
        <v>0</v>
      </c>
      <c r="G1055" s="236">
        <f t="shared" si="900"/>
        <v>0</v>
      </c>
      <c r="H1055" s="202">
        <v>0</v>
      </c>
      <c r="I1055" s="201">
        <v>0</v>
      </c>
      <c r="J1055" s="201">
        <v>0</v>
      </c>
      <c r="K1055" s="236">
        <f t="shared" si="906"/>
        <v>0</v>
      </c>
      <c r="L1055" s="201">
        <v>0</v>
      </c>
      <c r="M1055" s="201">
        <v>0</v>
      </c>
      <c r="N1055" s="201">
        <v>0</v>
      </c>
      <c r="O1055" s="236">
        <f t="shared" si="901"/>
        <v>0</v>
      </c>
      <c r="P1055" s="201">
        <v>0</v>
      </c>
      <c r="Q1055" s="201">
        <v>0</v>
      </c>
      <c r="R1055" s="201">
        <v>0</v>
      </c>
      <c r="S1055" s="236">
        <f t="shared" si="907"/>
        <v>0</v>
      </c>
      <c r="T1055" s="236">
        <f t="shared" si="902"/>
        <v>0</v>
      </c>
      <c r="U1055" s="236">
        <f t="shared" si="903"/>
        <v>0</v>
      </c>
      <c r="V1055" s="236">
        <f t="shared" si="904"/>
        <v>0</v>
      </c>
      <c r="W1055" s="236">
        <f t="shared" si="905"/>
        <v>0</v>
      </c>
      <c r="X1055" s="201">
        <v>0</v>
      </c>
      <c r="Y1055" s="201">
        <v>0</v>
      </c>
      <c r="Z1055" s="201">
        <v>0</v>
      </c>
      <c r="AA1055" s="201">
        <v>0</v>
      </c>
      <c r="AB1055" s="219">
        <v>0</v>
      </c>
      <c r="AC1055" s="134"/>
      <c r="AD1055" s="134"/>
      <c r="AE1055" s="134"/>
      <c r="AF1055" s="134"/>
      <c r="AG1055" s="134"/>
      <c r="AH1055" s="127"/>
      <c r="AI1055" s="716"/>
      <c r="AJ1055" s="134"/>
      <c r="AK1055" s="134"/>
    </row>
    <row r="1056" spans="1:39" x14ac:dyDescent="0.25">
      <c r="A1056" s="110"/>
      <c r="B1056" s="89"/>
      <c r="C1056" s="40"/>
      <c r="D1056" s="201"/>
      <c r="E1056" s="201"/>
      <c r="F1056" s="201"/>
      <c r="G1056" s="236">
        <f t="shared" si="900"/>
        <v>0</v>
      </c>
      <c r="H1056" s="202"/>
      <c r="I1056" s="201"/>
      <c r="J1056" s="201"/>
      <c r="K1056" s="236">
        <f t="shared" si="906"/>
        <v>0</v>
      </c>
      <c r="L1056" s="201"/>
      <c r="M1056" s="201"/>
      <c r="N1056" s="201"/>
      <c r="O1056" s="236">
        <f t="shared" si="901"/>
        <v>0</v>
      </c>
      <c r="P1056" s="201"/>
      <c r="Q1056" s="201"/>
      <c r="R1056" s="201"/>
      <c r="S1056" s="236">
        <f t="shared" si="907"/>
        <v>0</v>
      </c>
      <c r="T1056" s="236">
        <f t="shared" si="902"/>
        <v>0</v>
      </c>
      <c r="U1056" s="236">
        <f t="shared" si="903"/>
        <v>0</v>
      </c>
      <c r="V1056" s="236">
        <f t="shared" si="904"/>
        <v>0</v>
      </c>
      <c r="W1056" s="236">
        <f t="shared" si="905"/>
        <v>0</v>
      </c>
      <c r="X1056" s="201"/>
      <c r="Y1056" s="201"/>
      <c r="Z1056" s="201"/>
      <c r="AA1056" s="201"/>
      <c r="AB1056" s="219"/>
      <c r="AC1056" s="134"/>
      <c r="AD1056" s="134"/>
      <c r="AE1056" s="134"/>
      <c r="AF1056" s="134"/>
      <c r="AG1056" s="134"/>
      <c r="AH1056" s="127"/>
      <c r="AI1056" s="716"/>
      <c r="AJ1056" s="134"/>
      <c r="AK1056" s="134"/>
    </row>
    <row r="1057" spans="1:37" x14ac:dyDescent="0.25">
      <c r="A1057" s="110">
        <v>5</v>
      </c>
      <c r="B1057" s="89" t="s">
        <v>46</v>
      </c>
      <c r="C1057" s="40"/>
      <c r="D1057" s="201">
        <v>0</v>
      </c>
      <c r="E1057" s="201">
        <v>0</v>
      </c>
      <c r="F1057" s="201">
        <v>0</v>
      </c>
      <c r="G1057" s="236">
        <f t="shared" si="900"/>
        <v>0</v>
      </c>
      <c r="H1057" s="202">
        <v>0</v>
      </c>
      <c r="I1057" s="201">
        <v>0</v>
      </c>
      <c r="J1057" s="201">
        <v>0</v>
      </c>
      <c r="K1057" s="236">
        <f t="shared" si="906"/>
        <v>0</v>
      </c>
      <c r="L1057" s="201">
        <v>0</v>
      </c>
      <c r="M1057" s="201">
        <v>0</v>
      </c>
      <c r="N1057" s="201">
        <v>0</v>
      </c>
      <c r="O1057" s="236">
        <f t="shared" si="901"/>
        <v>0</v>
      </c>
      <c r="P1057" s="201">
        <v>0</v>
      </c>
      <c r="Q1057" s="201">
        <v>0</v>
      </c>
      <c r="R1057" s="201">
        <v>0</v>
      </c>
      <c r="S1057" s="236">
        <f t="shared" si="907"/>
        <v>0</v>
      </c>
      <c r="T1057" s="236">
        <f t="shared" si="902"/>
        <v>0</v>
      </c>
      <c r="U1057" s="236">
        <f t="shared" si="903"/>
        <v>0</v>
      </c>
      <c r="V1057" s="236">
        <f t="shared" si="904"/>
        <v>0</v>
      </c>
      <c r="W1057" s="236">
        <f t="shared" si="905"/>
        <v>0</v>
      </c>
      <c r="X1057" s="201">
        <v>0</v>
      </c>
      <c r="Y1057" s="201">
        <v>0</v>
      </c>
      <c r="Z1057" s="201">
        <v>0</v>
      </c>
      <c r="AA1057" s="201">
        <v>0</v>
      </c>
      <c r="AB1057" s="219">
        <v>0</v>
      </c>
      <c r="AC1057" s="134"/>
      <c r="AD1057" s="134"/>
      <c r="AE1057" s="134"/>
      <c r="AF1057" s="134"/>
      <c r="AG1057" s="134"/>
      <c r="AH1057" s="127"/>
      <c r="AI1057" s="716"/>
      <c r="AJ1057" s="134"/>
      <c r="AK1057" s="134"/>
    </row>
    <row r="1058" spans="1:37" x14ac:dyDescent="0.25">
      <c r="A1058" s="110"/>
      <c r="B1058" s="89"/>
      <c r="C1058" s="40"/>
      <c r="D1058" s="201"/>
      <c r="E1058" s="201"/>
      <c r="F1058" s="201"/>
      <c r="G1058" s="236">
        <f t="shared" si="900"/>
        <v>0</v>
      </c>
      <c r="H1058" s="202"/>
      <c r="I1058" s="201"/>
      <c r="J1058" s="201"/>
      <c r="K1058" s="236">
        <f t="shared" si="906"/>
        <v>0</v>
      </c>
      <c r="L1058" s="201"/>
      <c r="M1058" s="201"/>
      <c r="N1058" s="201"/>
      <c r="O1058" s="236">
        <f t="shared" si="901"/>
        <v>0</v>
      </c>
      <c r="P1058" s="201"/>
      <c r="Q1058" s="201"/>
      <c r="R1058" s="201"/>
      <c r="S1058" s="236">
        <f t="shared" si="907"/>
        <v>0</v>
      </c>
      <c r="T1058" s="236">
        <f t="shared" si="902"/>
        <v>0</v>
      </c>
      <c r="U1058" s="236">
        <f t="shared" si="903"/>
        <v>0</v>
      </c>
      <c r="V1058" s="236">
        <f t="shared" si="904"/>
        <v>0</v>
      </c>
      <c r="W1058" s="236">
        <f t="shared" si="905"/>
        <v>0</v>
      </c>
      <c r="X1058" s="201"/>
      <c r="Y1058" s="201"/>
      <c r="Z1058" s="201"/>
      <c r="AA1058" s="201"/>
      <c r="AB1058" s="219"/>
      <c r="AC1058" s="134"/>
      <c r="AD1058" s="134"/>
      <c r="AE1058" s="134"/>
      <c r="AF1058" s="134"/>
      <c r="AG1058" s="134"/>
      <c r="AH1058" s="127"/>
      <c r="AI1058" s="716"/>
      <c r="AJ1058" s="134"/>
      <c r="AK1058" s="134"/>
    </row>
    <row r="1059" spans="1:37" x14ac:dyDescent="0.25">
      <c r="A1059" s="110">
        <v>6</v>
      </c>
      <c r="B1059" s="89" t="s">
        <v>47</v>
      </c>
      <c r="C1059" s="40"/>
      <c r="D1059" s="201">
        <v>0</v>
      </c>
      <c r="E1059" s="201">
        <v>0</v>
      </c>
      <c r="F1059" s="201">
        <v>0</v>
      </c>
      <c r="G1059" s="236">
        <f t="shared" si="900"/>
        <v>0</v>
      </c>
      <c r="H1059" s="202">
        <v>0</v>
      </c>
      <c r="I1059" s="201">
        <v>0</v>
      </c>
      <c r="J1059" s="201">
        <v>0</v>
      </c>
      <c r="K1059" s="236">
        <f t="shared" si="906"/>
        <v>0</v>
      </c>
      <c r="L1059" s="201">
        <v>0</v>
      </c>
      <c r="M1059" s="201">
        <v>0</v>
      </c>
      <c r="N1059" s="201">
        <v>0</v>
      </c>
      <c r="O1059" s="236">
        <f t="shared" si="901"/>
        <v>0</v>
      </c>
      <c r="P1059" s="201">
        <v>0</v>
      </c>
      <c r="Q1059" s="201">
        <v>0</v>
      </c>
      <c r="R1059" s="201">
        <v>0</v>
      </c>
      <c r="S1059" s="236">
        <f t="shared" si="907"/>
        <v>0</v>
      </c>
      <c r="T1059" s="236">
        <f t="shared" si="902"/>
        <v>0</v>
      </c>
      <c r="U1059" s="236">
        <f t="shared" si="903"/>
        <v>0</v>
      </c>
      <c r="V1059" s="236">
        <f t="shared" si="904"/>
        <v>0</v>
      </c>
      <c r="W1059" s="236">
        <f t="shared" si="905"/>
        <v>0</v>
      </c>
      <c r="X1059" s="201">
        <v>0</v>
      </c>
      <c r="Y1059" s="201">
        <v>0</v>
      </c>
      <c r="Z1059" s="201">
        <v>0</v>
      </c>
      <c r="AA1059" s="201">
        <v>0</v>
      </c>
      <c r="AB1059" s="219">
        <v>0</v>
      </c>
      <c r="AC1059" s="134"/>
      <c r="AD1059" s="134"/>
      <c r="AE1059" s="134"/>
      <c r="AF1059" s="134"/>
      <c r="AG1059" s="134"/>
      <c r="AH1059" s="127"/>
      <c r="AI1059" s="716"/>
      <c r="AJ1059" s="134"/>
      <c r="AK1059" s="134"/>
    </row>
    <row r="1060" spans="1:37" x14ac:dyDescent="0.25">
      <c r="A1060" s="110"/>
      <c r="B1060" s="89"/>
      <c r="C1060" s="40"/>
      <c r="D1060" s="201"/>
      <c r="E1060" s="201"/>
      <c r="F1060" s="201"/>
      <c r="G1060" s="236">
        <f t="shared" si="900"/>
        <v>0</v>
      </c>
      <c r="H1060" s="202"/>
      <c r="I1060" s="201"/>
      <c r="J1060" s="201"/>
      <c r="K1060" s="236">
        <f t="shared" si="906"/>
        <v>0</v>
      </c>
      <c r="L1060" s="201"/>
      <c r="M1060" s="201"/>
      <c r="N1060" s="201"/>
      <c r="O1060" s="236">
        <f t="shared" si="901"/>
        <v>0</v>
      </c>
      <c r="P1060" s="201"/>
      <c r="Q1060" s="201"/>
      <c r="R1060" s="201"/>
      <c r="S1060" s="236">
        <f t="shared" si="907"/>
        <v>0</v>
      </c>
      <c r="T1060" s="236">
        <f t="shared" si="902"/>
        <v>0</v>
      </c>
      <c r="U1060" s="236">
        <f t="shared" si="903"/>
        <v>0</v>
      </c>
      <c r="V1060" s="236">
        <f t="shared" si="904"/>
        <v>0</v>
      </c>
      <c r="W1060" s="236">
        <f t="shared" si="905"/>
        <v>0</v>
      </c>
      <c r="X1060" s="201"/>
      <c r="Y1060" s="201"/>
      <c r="Z1060" s="201"/>
      <c r="AA1060" s="201"/>
      <c r="AB1060" s="219"/>
      <c r="AC1060" s="134"/>
      <c r="AD1060" s="134"/>
      <c r="AE1060" s="134"/>
      <c r="AF1060" s="134"/>
      <c r="AG1060" s="134"/>
      <c r="AH1060" s="127"/>
      <c r="AI1060" s="716"/>
      <c r="AJ1060" s="134"/>
      <c r="AK1060" s="134"/>
    </row>
    <row r="1061" spans="1:37" x14ac:dyDescent="0.25">
      <c r="A1061" s="110">
        <v>7</v>
      </c>
      <c r="B1061" s="89" t="s">
        <v>24</v>
      </c>
      <c r="C1061" s="40"/>
      <c r="D1061" s="201">
        <v>0</v>
      </c>
      <c r="E1061" s="201">
        <v>0</v>
      </c>
      <c r="F1061" s="201">
        <v>0</v>
      </c>
      <c r="G1061" s="236">
        <f t="shared" si="900"/>
        <v>0</v>
      </c>
      <c r="H1061" s="202">
        <v>0</v>
      </c>
      <c r="I1061" s="201">
        <v>0</v>
      </c>
      <c r="J1061" s="201">
        <v>0</v>
      </c>
      <c r="K1061" s="236">
        <f t="shared" si="906"/>
        <v>0</v>
      </c>
      <c r="L1061" s="201">
        <v>0</v>
      </c>
      <c r="M1061" s="201">
        <v>0</v>
      </c>
      <c r="N1061" s="201">
        <v>0</v>
      </c>
      <c r="O1061" s="236">
        <f t="shared" si="901"/>
        <v>0</v>
      </c>
      <c r="P1061" s="201">
        <v>0</v>
      </c>
      <c r="Q1061" s="201">
        <v>0</v>
      </c>
      <c r="R1061" s="201">
        <v>0</v>
      </c>
      <c r="S1061" s="236">
        <f t="shared" si="907"/>
        <v>0</v>
      </c>
      <c r="T1061" s="236">
        <f t="shared" si="902"/>
        <v>0</v>
      </c>
      <c r="U1061" s="236">
        <f t="shared" si="903"/>
        <v>0</v>
      </c>
      <c r="V1061" s="236">
        <f t="shared" si="904"/>
        <v>0</v>
      </c>
      <c r="W1061" s="236">
        <f t="shared" si="905"/>
        <v>0</v>
      </c>
      <c r="X1061" s="201">
        <v>0</v>
      </c>
      <c r="Y1061" s="201">
        <v>0</v>
      </c>
      <c r="Z1061" s="201">
        <v>0</v>
      </c>
      <c r="AA1061" s="201">
        <v>0</v>
      </c>
      <c r="AB1061" s="219">
        <v>0</v>
      </c>
      <c r="AC1061" s="134"/>
      <c r="AD1061" s="134"/>
      <c r="AE1061" s="134"/>
      <c r="AF1061" s="134"/>
      <c r="AG1061" s="134"/>
      <c r="AH1061" s="127"/>
      <c r="AI1061" s="716"/>
      <c r="AJ1061" s="134"/>
      <c r="AK1061" s="134"/>
    </row>
    <row r="1062" spans="1:37" x14ac:dyDescent="0.25">
      <c r="A1062" s="110"/>
      <c r="B1062" s="89"/>
      <c r="C1062" s="40"/>
      <c r="D1062" s="201"/>
      <c r="E1062" s="201"/>
      <c r="F1062" s="201"/>
      <c r="G1062" s="236">
        <f t="shared" si="900"/>
        <v>0</v>
      </c>
      <c r="H1062" s="202"/>
      <c r="I1062" s="201"/>
      <c r="J1062" s="201"/>
      <c r="K1062" s="236">
        <f t="shared" si="906"/>
        <v>0</v>
      </c>
      <c r="L1062" s="201"/>
      <c r="M1062" s="201"/>
      <c r="N1062" s="201"/>
      <c r="O1062" s="236">
        <f t="shared" si="901"/>
        <v>0</v>
      </c>
      <c r="P1062" s="201"/>
      <c r="Q1062" s="201"/>
      <c r="R1062" s="201"/>
      <c r="S1062" s="236">
        <f t="shared" si="907"/>
        <v>0</v>
      </c>
      <c r="T1062" s="236">
        <f t="shared" si="902"/>
        <v>0</v>
      </c>
      <c r="U1062" s="236">
        <f t="shared" si="903"/>
        <v>0</v>
      </c>
      <c r="V1062" s="236">
        <f t="shared" si="904"/>
        <v>0</v>
      </c>
      <c r="W1062" s="236">
        <f t="shared" si="905"/>
        <v>0</v>
      </c>
      <c r="X1062" s="201"/>
      <c r="Y1062" s="201"/>
      <c r="Z1062" s="201"/>
      <c r="AA1062" s="201"/>
      <c r="AB1062" s="219"/>
      <c r="AC1062" s="134"/>
      <c r="AD1062" s="134"/>
      <c r="AE1062" s="134"/>
      <c r="AF1062" s="134"/>
      <c r="AG1062" s="134"/>
      <c r="AH1062" s="127"/>
      <c r="AI1062" s="716"/>
      <c r="AJ1062" s="134"/>
      <c r="AK1062" s="134"/>
    </row>
    <row r="1063" spans="1:37" x14ac:dyDescent="0.25">
      <c r="A1063" s="110">
        <v>8</v>
      </c>
      <c r="B1063" s="89" t="s">
        <v>25</v>
      </c>
      <c r="C1063" s="40"/>
      <c r="D1063" s="201">
        <v>0</v>
      </c>
      <c r="E1063" s="201">
        <v>0</v>
      </c>
      <c r="F1063" s="201">
        <v>0</v>
      </c>
      <c r="G1063" s="236">
        <f t="shared" si="900"/>
        <v>0</v>
      </c>
      <c r="H1063" s="202">
        <v>0</v>
      </c>
      <c r="I1063" s="201">
        <v>0</v>
      </c>
      <c r="J1063" s="201">
        <v>0</v>
      </c>
      <c r="K1063" s="236">
        <f t="shared" si="906"/>
        <v>0</v>
      </c>
      <c r="L1063" s="201">
        <v>0</v>
      </c>
      <c r="M1063" s="201">
        <v>0</v>
      </c>
      <c r="N1063" s="201">
        <v>0</v>
      </c>
      <c r="O1063" s="236">
        <f t="shared" si="901"/>
        <v>0</v>
      </c>
      <c r="P1063" s="201">
        <v>0</v>
      </c>
      <c r="Q1063" s="201">
        <v>0</v>
      </c>
      <c r="R1063" s="201">
        <v>0</v>
      </c>
      <c r="S1063" s="236">
        <f t="shared" si="907"/>
        <v>0</v>
      </c>
      <c r="T1063" s="236">
        <f t="shared" si="902"/>
        <v>0</v>
      </c>
      <c r="U1063" s="236">
        <f t="shared" si="903"/>
        <v>0</v>
      </c>
      <c r="V1063" s="236">
        <f t="shared" si="904"/>
        <v>0</v>
      </c>
      <c r="W1063" s="236">
        <f t="shared" si="905"/>
        <v>0</v>
      </c>
      <c r="X1063" s="201">
        <v>0</v>
      </c>
      <c r="Y1063" s="201">
        <v>0</v>
      </c>
      <c r="Z1063" s="201">
        <v>0</v>
      </c>
      <c r="AA1063" s="201">
        <v>0</v>
      </c>
      <c r="AB1063" s="219">
        <v>0</v>
      </c>
      <c r="AC1063" s="134"/>
      <c r="AD1063" s="134"/>
      <c r="AE1063" s="134"/>
      <c r="AF1063" s="134"/>
      <c r="AG1063" s="134"/>
      <c r="AH1063" s="127"/>
      <c r="AI1063" s="716"/>
      <c r="AJ1063" s="134"/>
      <c r="AK1063" s="134"/>
    </row>
    <row r="1064" spans="1:37" x14ac:dyDescent="0.25">
      <c r="A1064" s="110"/>
      <c r="B1064" s="89"/>
      <c r="C1064" s="40"/>
      <c r="D1064" s="201"/>
      <c r="E1064" s="201"/>
      <c r="F1064" s="201"/>
      <c r="G1064" s="236">
        <f t="shared" si="900"/>
        <v>0</v>
      </c>
      <c r="H1064" s="202"/>
      <c r="I1064" s="201"/>
      <c r="J1064" s="201"/>
      <c r="K1064" s="236">
        <f t="shared" si="906"/>
        <v>0</v>
      </c>
      <c r="L1064" s="201"/>
      <c r="M1064" s="201"/>
      <c r="N1064" s="201"/>
      <c r="O1064" s="236">
        <f t="shared" si="901"/>
        <v>0</v>
      </c>
      <c r="P1064" s="201"/>
      <c r="Q1064" s="201"/>
      <c r="R1064" s="201"/>
      <c r="S1064" s="236">
        <f t="shared" si="907"/>
        <v>0</v>
      </c>
      <c r="T1064" s="236">
        <f t="shared" si="902"/>
        <v>0</v>
      </c>
      <c r="U1064" s="236">
        <f t="shared" si="903"/>
        <v>0</v>
      </c>
      <c r="V1064" s="236">
        <f t="shared" si="904"/>
        <v>0</v>
      </c>
      <c r="W1064" s="236">
        <f t="shared" si="905"/>
        <v>0</v>
      </c>
      <c r="X1064" s="201"/>
      <c r="Y1064" s="201"/>
      <c r="Z1064" s="201"/>
      <c r="AA1064" s="201"/>
      <c r="AB1064" s="219"/>
      <c r="AC1064" s="134"/>
      <c r="AD1064" s="134"/>
      <c r="AE1064" s="134"/>
      <c r="AF1064" s="134"/>
      <c r="AG1064" s="134"/>
      <c r="AH1064" s="127"/>
      <c r="AI1064" s="716"/>
      <c r="AJ1064" s="134"/>
      <c r="AK1064" s="134"/>
    </row>
    <row r="1065" spans="1:37" x14ac:dyDescent="0.25">
      <c r="A1065" s="110">
        <v>9</v>
      </c>
      <c r="B1065" s="89" t="s">
        <v>26</v>
      </c>
      <c r="C1065" s="40"/>
      <c r="D1065" s="201">
        <v>0</v>
      </c>
      <c r="E1065" s="201">
        <v>0</v>
      </c>
      <c r="F1065" s="201">
        <v>0</v>
      </c>
      <c r="G1065" s="236">
        <f t="shared" si="900"/>
        <v>0</v>
      </c>
      <c r="H1065" s="202">
        <v>0</v>
      </c>
      <c r="I1065" s="201">
        <v>0</v>
      </c>
      <c r="J1065" s="201">
        <v>0</v>
      </c>
      <c r="K1065" s="236">
        <f t="shared" si="906"/>
        <v>0</v>
      </c>
      <c r="L1065" s="201">
        <v>0</v>
      </c>
      <c r="M1065" s="201">
        <v>0</v>
      </c>
      <c r="N1065" s="201">
        <v>0</v>
      </c>
      <c r="O1065" s="236">
        <f t="shared" si="901"/>
        <v>0</v>
      </c>
      <c r="P1065" s="201">
        <v>0</v>
      </c>
      <c r="Q1065" s="201">
        <v>0</v>
      </c>
      <c r="R1065" s="201">
        <v>0</v>
      </c>
      <c r="S1065" s="236">
        <f t="shared" si="907"/>
        <v>0</v>
      </c>
      <c r="T1065" s="236">
        <f t="shared" si="902"/>
        <v>0</v>
      </c>
      <c r="U1065" s="236">
        <f t="shared" si="903"/>
        <v>0</v>
      </c>
      <c r="V1065" s="236">
        <f t="shared" si="904"/>
        <v>0</v>
      </c>
      <c r="W1065" s="236">
        <f t="shared" si="905"/>
        <v>0</v>
      </c>
      <c r="X1065" s="201">
        <v>0</v>
      </c>
      <c r="Y1065" s="201">
        <v>0</v>
      </c>
      <c r="Z1065" s="201">
        <v>0</v>
      </c>
      <c r="AA1065" s="201">
        <v>0</v>
      </c>
      <c r="AB1065" s="219">
        <v>0</v>
      </c>
      <c r="AC1065" s="134"/>
      <c r="AD1065" s="134"/>
      <c r="AE1065" s="134"/>
      <c r="AF1065" s="134"/>
      <c r="AG1065" s="134"/>
      <c r="AH1065" s="127"/>
      <c r="AI1065" s="716"/>
      <c r="AJ1065" s="134"/>
      <c r="AK1065" s="134"/>
    </row>
    <row r="1066" spans="1:37" x14ac:dyDescent="0.25">
      <c r="A1066" s="110"/>
      <c r="B1066" s="89"/>
      <c r="C1066" s="40"/>
      <c r="D1066" s="201"/>
      <c r="E1066" s="201"/>
      <c r="F1066" s="201"/>
      <c r="G1066" s="236">
        <f t="shared" si="900"/>
        <v>0</v>
      </c>
      <c r="H1066" s="202"/>
      <c r="I1066" s="201"/>
      <c r="J1066" s="201"/>
      <c r="K1066" s="236">
        <f t="shared" si="906"/>
        <v>0</v>
      </c>
      <c r="L1066" s="201"/>
      <c r="M1066" s="201"/>
      <c r="N1066" s="201"/>
      <c r="O1066" s="236">
        <f t="shared" si="901"/>
        <v>0</v>
      </c>
      <c r="P1066" s="201"/>
      <c r="Q1066" s="201"/>
      <c r="R1066" s="201"/>
      <c r="S1066" s="236">
        <f t="shared" si="907"/>
        <v>0</v>
      </c>
      <c r="T1066" s="236">
        <f t="shared" si="902"/>
        <v>0</v>
      </c>
      <c r="U1066" s="236">
        <f t="shared" si="903"/>
        <v>0</v>
      </c>
      <c r="V1066" s="236">
        <f t="shared" si="904"/>
        <v>0</v>
      </c>
      <c r="W1066" s="236">
        <f t="shared" si="905"/>
        <v>0</v>
      </c>
      <c r="X1066" s="201"/>
      <c r="Y1066" s="201"/>
      <c r="Z1066" s="201"/>
      <c r="AA1066" s="201"/>
      <c r="AB1066" s="219"/>
      <c r="AC1066" s="134"/>
      <c r="AD1066" s="134"/>
      <c r="AE1066" s="134"/>
      <c r="AF1066" s="134"/>
      <c r="AG1066" s="134"/>
      <c r="AH1066" s="127"/>
      <c r="AI1066" s="716"/>
      <c r="AJ1066" s="134"/>
      <c r="AK1066" s="134"/>
    </row>
    <row r="1067" spans="1:37" x14ac:dyDescent="0.25">
      <c r="A1067" s="110">
        <v>10</v>
      </c>
      <c r="B1067" s="89" t="s">
        <v>27</v>
      </c>
      <c r="C1067" s="40"/>
      <c r="D1067" s="201">
        <v>0</v>
      </c>
      <c r="E1067" s="201">
        <v>0</v>
      </c>
      <c r="F1067" s="201">
        <v>0</v>
      </c>
      <c r="G1067" s="236">
        <f t="shared" si="900"/>
        <v>0</v>
      </c>
      <c r="H1067" s="202">
        <v>0</v>
      </c>
      <c r="I1067" s="201">
        <v>0</v>
      </c>
      <c r="J1067" s="201">
        <v>0</v>
      </c>
      <c r="K1067" s="236">
        <f t="shared" si="906"/>
        <v>0</v>
      </c>
      <c r="L1067" s="201">
        <v>0</v>
      </c>
      <c r="M1067" s="201">
        <v>0</v>
      </c>
      <c r="N1067" s="201">
        <v>0</v>
      </c>
      <c r="O1067" s="236">
        <f t="shared" si="901"/>
        <v>0</v>
      </c>
      <c r="P1067" s="201">
        <v>0</v>
      </c>
      <c r="Q1067" s="201">
        <v>0</v>
      </c>
      <c r="R1067" s="201">
        <v>0</v>
      </c>
      <c r="S1067" s="236">
        <f t="shared" si="907"/>
        <v>0</v>
      </c>
      <c r="T1067" s="236">
        <f t="shared" si="902"/>
        <v>0</v>
      </c>
      <c r="U1067" s="236">
        <f t="shared" si="903"/>
        <v>0</v>
      </c>
      <c r="V1067" s="236">
        <f t="shared" si="904"/>
        <v>0</v>
      </c>
      <c r="W1067" s="236">
        <f t="shared" si="905"/>
        <v>0</v>
      </c>
      <c r="X1067" s="201">
        <v>0</v>
      </c>
      <c r="Y1067" s="201">
        <v>0</v>
      </c>
      <c r="Z1067" s="201">
        <v>0</v>
      </c>
      <c r="AA1067" s="201">
        <v>0</v>
      </c>
      <c r="AB1067" s="219">
        <v>0</v>
      </c>
      <c r="AC1067" s="134"/>
      <c r="AD1067" s="134"/>
      <c r="AE1067" s="134"/>
      <c r="AF1067" s="134"/>
      <c r="AG1067" s="134"/>
      <c r="AH1067" s="127"/>
      <c r="AI1067" s="716"/>
      <c r="AJ1067" s="134"/>
      <c r="AK1067" s="134"/>
    </row>
    <row r="1068" spans="1:37" x14ac:dyDescent="0.25">
      <c r="A1068" s="110"/>
      <c r="B1068" s="89"/>
      <c r="C1068" s="40"/>
      <c r="D1068" s="201"/>
      <c r="E1068" s="201"/>
      <c r="F1068" s="201"/>
      <c r="G1068" s="236">
        <f t="shared" si="900"/>
        <v>0</v>
      </c>
      <c r="H1068" s="202"/>
      <c r="I1068" s="201"/>
      <c r="J1068" s="201"/>
      <c r="K1068" s="236">
        <f t="shared" si="906"/>
        <v>0</v>
      </c>
      <c r="L1068" s="201"/>
      <c r="M1068" s="201"/>
      <c r="N1068" s="201"/>
      <c r="O1068" s="236">
        <f t="shared" si="901"/>
        <v>0</v>
      </c>
      <c r="P1068" s="201"/>
      <c r="Q1068" s="201"/>
      <c r="R1068" s="201"/>
      <c r="S1068" s="236">
        <f t="shared" si="907"/>
        <v>0</v>
      </c>
      <c r="T1068" s="236">
        <f t="shared" si="902"/>
        <v>0</v>
      </c>
      <c r="U1068" s="236">
        <f t="shared" si="903"/>
        <v>0</v>
      </c>
      <c r="V1068" s="236">
        <f t="shared" si="904"/>
        <v>0</v>
      </c>
      <c r="W1068" s="236">
        <f t="shared" si="905"/>
        <v>0</v>
      </c>
      <c r="X1068" s="201"/>
      <c r="Y1068" s="201"/>
      <c r="Z1068" s="201"/>
      <c r="AA1068" s="201"/>
      <c r="AB1068" s="219"/>
      <c r="AC1068" s="134"/>
      <c r="AD1068" s="134"/>
      <c r="AE1068" s="134"/>
      <c r="AF1068" s="134"/>
      <c r="AG1068" s="134"/>
      <c r="AH1068" s="127"/>
      <c r="AI1068" s="716"/>
      <c r="AJ1068" s="134"/>
      <c r="AK1068" s="134"/>
    </row>
    <row r="1069" spans="1:37" x14ac:dyDescent="0.25">
      <c r="A1069" s="110">
        <v>11</v>
      </c>
      <c r="B1069" s="89" t="s">
        <v>48</v>
      </c>
      <c r="C1069" s="40"/>
      <c r="D1069" s="201">
        <v>0</v>
      </c>
      <c r="E1069" s="201">
        <v>0</v>
      </c>
      <c r="F1069" s="201">
        <v>0</v>
      </c>
      <c r="G1069" s="236">
        <f t="shared" si="900"/>
        <v>0</v>
      </c>
      <c r="H1069" s="202">
        <v>0</v>
      </c>
      <c r="I1069" s="201">
        <v>0</v>
      </c>
      <c r="J1069" s="201">
        <v>0</v>
      </c>
      <c r="K1069" s="236">
        <f t="shared" si="906"/>
        <v>0</v>
      </c>
      <c r="L1069" s="201">
        <v>0</v>
      </c>
      <c r="M1069" s="201">
        <v>0</v>
      </c>
      <c r="N1069" s="201">
        <v>0</v>
      </c>
      <c r="O1069" s="236">
        <f t="shared" si="901"/>
        <v>0</v>
      </c>
      <c r="P1069" s="201">
        <v>0</v>
      </c>
      <c r="Q1069" s="201">
        <v>0</v>
      </c>
      <c r="R1069" s="201">
        <v>0</v>
      </c>
      <c r="S1069" s="236">
        <f t="shared" si="907"/>
        <v>0</v>
      </c>
      <c r="T1069" s="236">
        <f t="shared" si="902"/>
        <v>0</v>
      </c>
      <c r="U1069" s="236">
        <f t="shared" si="903"/>
        <v>0</v>
      </c>
      <c r="V1069" s="236">
        <f t="shared" si="904"/>
        <v>0</v>
      </c>
      <c r="W1069" s="236">
        <f t="shared" si="905"/>
        <v>0</v>
      </c>
      <c r="X1069" s="201">
        <v>0</v>
      </c>
      <c r="Y1069" s="201">
        <v>0</v>
      </c>
      <c r="Z1069" s="201">
        <v>0</v>
      </c>
      <c r="AA1069" s="201">
        <v>0</v>
      </c>
      <c r="AB1069" s="219">
        <v>0</v>
      </c>
      <c r="AC1069" s="134"/>
      <c r="AD1069" s="134"/>
      <c r="AE1069" s="134"/>
      <c r="AF1069" s="134"/>
      <c r="AG1069" s="134"/>
      <c r="AH1069" s="127"/>
      <c r="AI1069" s="716"/>
      <c r="AJ1069" s="134"/>
      <c r="AK1069" s="134"/>
    </row>
    <row r="1070" spans="1:37" x14ac:dyDescent="0.25">
      <c r="A1070" s="110"/>
      <c r="B1070" s="89"/>
      <c r="C1070" s="40"/>
      <c r="D1070" s="201"/>
      <c r="E1070" s="201"/>
      <c r="F1070" s="201"/>
      <c r="G1070" s="236">
        <f t="shared" si="900"/>
        <v>0</v>
      </c>
      <c r="H1070" s="202"/>
      <c r="I1070" s="201"/>
      <c r="J1070" s="201"/>
      <c r="K1070" s="236">
        <f t="shared" si="906"/>
        <v>0</v>
      </c>
      <c r="L1070" s="201"/>
      <c r="M1070" s="201"/>
      <c r="N1070" s="201"/>
      <c r="O1070" s="236">
        <f t="shared" si="901"/>
        <v>0</v>
      </c>
      <c r="P1070" s="201"/>
      <c r="Q1070" s="201"/>
      <c r="R1070" s="201"/>
      <c r="S1070" s="236">
        <f t="shared" si="907"/>
        <v>0</v>
      </c>
      <c r="T1070" s="236">
        <f t="shared" si="902"/>
        <v>0</v>
      </c>
      <c r="U1070" s="236">
        <f t="shared" si="903"/>
        <v>0</v>
      </c>
      <c r="V1070" s="236">
        <f t="shared" si="904"/>
        <v>0</v>
      </c>
      <c r="W1070" s="236">
        <f t="shared" si="905"/>
        <v>0</v>
      </c>
      <c r="X1070" s="201"/>
      <c r="Y1070" s="201"/>
      <c r="Z1070" s="201"/>
      <c r="AA1070" s="201"/>
      <c r="AB1070" s="219"/>
      <c r="AC1070" s="134"/>
      <c r="AD1070" s="134"/>
      <c r="AE1070" s="134"/>
      <c r="AF1070" s="134"/>
      <c r="AG1070" s="134"/>
      <c r="AH1070" s="127"/>
      <c r="AI1070" s="716"/>
      <c r="AJ1070" s="134"/>
      <c r="AK1070" s="134"/>
    </row>
    <row r="1071" spans="1:37" x14ac:dyDescent="0.25">
      <c r="A1071" s="110">
        <v>12</v>
      </c>
      <c r="B1071" s="89" t="s">
        <v>49</v>
      </c>
      <c r="C1071" s="40"/>
      <c r="D1071" s="201">
        <v>0</v>
      </c>
      <c r="E1071" s="201">
        <v>0</v>
      </c>
      <c r="F1071" s="201">
        <v>0</v>
      </c>
      <c r="G1071" s="236">
        <f t="shared" si="900"/>
        <v>0</v>
      </c>
      <c r="H1071" s="202">
        <v>0</v>
      </c>
      <c r="I1071" s="201">
        <v>0</v>
      </c>
      <c r="J1071" s="201">
        <v>0</v>
      </c>
      <c r="K1071" s="236">
        <f t="shared" si="906"/>
        <v>0</v>
      </c>
      <c r="L1071" s="201">
        <v>0</v>
      </c>
      <c r="M1071" s="201">
        <v>0</v>
      </c>
      <c r="N1071" s="201">
        <v>0</v>
      </c>
      <c r="O1071" s="236">
        <f t="shared" si="901"/>
        <v>0</v>
      </c>
      <c r="P1071" s="201">
        <v>0</v>
      </c>
      <c r="Q1071" s="201">
        <v>0</v>
      </c>
      <c r="R1071" s="201">
        <v>0</v>
      </c>
      <c r="S1071" s="236">
        <f t="shared" si="907"/>
        <v>0</v>
      </c>
      <c r="T1071" s="236">
        <f t="shared" si="902"/>
        <v>0</v>
      </c>
      <c r="U1071" s="236">
        <f t="shared" si="903"/>
        <v>0</v>
      </c>
      <c r="V1071" s="236">
        <f t="shared" si="904"/>
        <v>0</v>
      </c>
      <c r="W1071" s="236">
        <f t="shared" si="905"/>
        <v>0</v>
      </c>
      <c r="X1071" s="201">
        <v>0</v>
      </c>
      <c r="Y1071" s="201">
        <v>0</v>
      </c>
      <c r="Z1071" s="201">
        <v>0</v>
      </c>
      <c r="AA1071" s="201">
        <v>0</v>
      </c>
      <c r="AB1071" s="219">
        <v>0</v>
      </c>
      <c r="AC1071" s="134"/>
      <c r="AD1071" s="134"/>
      <c r="AE1071" s="134"/>
      <c r="AF1071" s="134"/>
      <c r="AG1071" s="134"/>
      <c r="AH1071" s="127"/>
      <c r="AI1071" s="716"/>
      <c r="AJ1071" s="134"/>
      <c r="AK1071" s="134"/>
    </row>
    <row r="1072" spans="1:37" x14ac:dyDescent="0.25">
      <c r="A1072" s="110"/>
      <c r="B1072" s="89"/>
      <c r="C1072" s="40"/>
      <c r="D1072" s="201"/>
      <c r="E1072" s="201"/>
      <c r="F1072" s="201"/>
      <c r="G1072" s="236">
        <f t="shared" si="900"/>
        <v>0</v>
      </c>
      <c r="H1072" s="202"/>
      <c r="I1072" s="201"/>
      <c r="J1072" s="201"/>
      <c r="K1072" s="236">
        <f t="shared" si="906"/>
        <v>0</v>
      </c>
      <c r="L1072" s="201"/>
      <c r="M1072" s="201"/>
      <c r="N1072" s="201"/>
      <c r="O1072" s="236">
        <f t="shared" si="901"/>
        <v>0</v>
      </c>
      <c r="P1072" s="201"/>
      <c r="Q1072" s="201"/>
      <c r="R1072" s="201"/>
      <c r="S1072" s="236">
        <f t="shared" si="907"/>
        <v>0</v>
      </c>
      <c r="T1072" s="236">
        <f t="shared" si="902"/>
        <v>0</v>
      </c>
      <c r="U1072" s="236">
        <f t="shared" si="903"/>
        <v>0</v>
      </c>
      <c r="V1072" s="236">
        <f t="shared" si="904"/>
        <v>0</v>
      </c>
      <c r="W1072" s="236">
        <f t="shared" si="905"/>
        <v>0</v>
      </c>
      <c r="X1072" s="201"/>
      <c r="Y1072" s="201"/>
      <c r="Z1072" s="201"/>
      <c r="AA1072" s="201"/>
      <c r="AB1072" s="219"/>
      <c r="AC1072" s="134"/>
      <c r="AD1072" s="134"/>
      <c r="AE1072" s="134"/>
      <c r="AF1072" s="134"/>
      <c r="AG1072" s="134"/>
      <c r="AH1072" s="127"/>
      <c r="AI1072" s="716"/>
      <c r="AJ1072" s="134"/>
      <c r="AK1072" s="134"/>
    </row>
    <row r="1073" spans="1:37" x14ac:dyDescent="0.25">
      <c r="A1073" s="110">
        <v>13</v>
      </c>
      <c r="B1073" s="89" t="s">
        <v>50</v>
      </c>
      <c r="C1073" s="40"/>
      <c r="D1073" s="201">
        <v>0</v>
      </c>
      <c r="E1073" s="201">
        <v>0</v>
      </c>
      <c r="F1073" s="201">
        <v>0</v>
      </c>
      <c r="G1073" s="236">
        <f t="shared" si="900"/>
        <v>0</v>
      </c>
      <c r="H1073" s="202">
        <v>0</v>
      </c>
      <c r="I1073" s="201">
        <v>0</v>
      </c>
      <c r="J1073" s="201">
        <v>0</v>
      </c>
      <c r="K1073" s="236">
        <f t="shared" si="906"/>
        <v>0</v>
      </c>
      <c r="L1073" s="201">
        <v>0</v>
      </c>
      <c r="M1073" s="201">
        <v>0</v>
      </c>
      <c r="N1073" s="201">
        <v>0</v>
      </c>
      <c r="O1073" s="236">
        <f t="shared" si="901"/>
        <v>0</v>
      </c>
      <c r="P1073" s="201">
        <v>0</v>
      </c>
      <c r="Q1073" s="201">
        <v>0</v>
      </c>
      <c r="R1073" s="201">
        <v>0</v>
      </c>
      <c r="S1073" s="236">
        <f t="shared" si="907"/>
        <v>0</v>
      </c>
      <c r="T1073" s="236">
        <f t="shared" si="902"/>
        <v>0</v>
      </c>
      <c r="U1073" s="236">
        <f t="shared" si="903"/>
        <v>0</v>
      </c>
      <c r="V1073" s="236">
        <f t="shared" si="904"/>
        <v>0</v>
      </c>
      <c r="W1073" s="236">
        <f t="shared" si="905"/>
        <v>0</v>
      </c>
      <c r="X1073" s="201">
        <v>0</v>
      </c>
      <c r="Y1073" s="201">
        <v>0</v>
      </c>
      <c r="Z1073" s="201">
        <v>0</v>
      </c>
      <c r="AA1073" s="201">
        <v>0</v>
      </c>
      <c r="AB1073" s="219">
        <v>0</v>
      </c>
      <c r="AC1073" s="134"/>
      <c r="AD1073" s="134"/>
      <c r="AE1073" s="134"/>
      <c r="AF1073" s="134"/>
      <c r="AG1073" s="134"/>
      <c r="AH1073" s="127"/>
      <c r="AI1073" s="716"/>
      <c r="AJ1073" s="134"/>
      <c r="AK1073" s="134"/>
    </row>
    <row r="1074" spans="1:37" x14ac:dyDescent="0.25">
      <c r="A1074" s="110"/>
      <c r="B1074" s="89"/>
      <c r="C1074" s="40"/>
      <c r="D1074" s="201"/>
      <c r="E1074" s="201"/>
      <c r="F1074" s="201"/>
      <c r="G1074" s="236">
        <f t="shared" si="900"/>
        <v>0</v>
      </c>
      <c r="H1074" s="202"/>
      <c r="I1074" s="201"/>
      <c r="J1074" s="201"/>
      <c r="K1074" s="236">
        <f t="shared" si="906"/>
        <v>0</v>
      </c>
      <c r="L1074" s="201"/>
      <c r="M1074" s="201"/>
      <c r="N1074" s="201"/>
      <c r="O1074" s="236">
        <f t="shared" si="901"/>
        <v>0</v>
      </c>
      <c r="P1074" s="201"/>
      <c r="Q1074" s="201"/>
      <c r="R1074" s="201"/>
      <c r="S1074" s="236">
        <f t="shared" si="907"/>
        <v>0</v>
      </c>
      <c r="T1074" s="236">
        <f t="shared" si="902"/>
        <v>0</v>
      </c>
      <c r="U1074" s="236">
        <f t="shared" si="903"/>
        <v>0</v>
      </c>
      <c r="V1074" s="236">
        <f t="shared" si="904"/>
        <v>0</v>
      </c>
      <c r="W1074" s="236">
        <f t="shared" si="905"/>
        <v>0</v>
      </c>
      <c r="X1074" s="201"/>
      <c r="Y1074" s="201"/>
      <c r="Z1074" s="201"/>
      <c r="AA1074" s="201"/>
      <c r="AB1074" s="219"/>
      <c r="AC1074" s="134"/>
      <c r="AD1074" s="134"/>
      <c r="AE1074" s="134"/>
      <c r="AF1074" s="134"/>
      <c r="AG1074" s="134"/>
      <c r="AH1074" s="127"/>
      <c r="AI1074" s="716"/>
      <c r="AJ1074" s="134"/>
      <c r="AK1074" s="134"/>
    </row>
    <row r="1075" spans="1:37" x14ac:dyDescent="0.25">
      <c r="A1075" s="110">
        <v>14</v>
      </c>
      <c r="B1075" s="89" t="s">
        <v>28</v>
      </c>
      <c r="C1075" s="40"/>
      <c r="D1075" s="201">
        <v>0</v>
      </c>
      <c r="E1075" s="201">
        <v>0</v>
      </c>
      <c r="F1075" s="201">
        <v>0</v>
      </c>
      <c r="G1075" s="236">
        <f t="shared" si="900"/>
        <v>0</v>
      </c>
      <c r="H1075" s="202">
        <v>0</v>
      </c>
      <c r="I1075" s="201">
        <v>0</v>
      </c>
      <c r="J1075" s="201">
        <v>0</v>
      </c>
      <c r="K1075" s="236">
        <f t="shared" si="906"/>
        <v>0</v>
      </c>
      <c r="L1075" s="201">
        <v>0</v>
      </c>
      <c r="M1075" s="201">
        <v>0</v>
      </c>
      <c r="N1075" s="201">
        <v>0</v>
      </c>
      <c r="O1075" s="236">
        <f t="shared" si="901"/>
        <v>0</v>
      </c>
      <c r="P1075" s="201">
        <v>0</v>
      </c>
      <c r="Q1075" s="201">
        <v>0</v>
      </c>
      <c r="R1075" s="201">
        <v>0</v>
      </c>
      <c r="S1075" s="236">
        <f t="shared" si="907"/>
        <v>0</v>
      </c>
      <c r="T1075" s="236">
        <f t="shared" si="902"/>
        <v>0</v>
      </c>
      <c r="U1075" s="236">
        <f t="shared" si="903"/>
        <v>0</v>
      </c>
      <c r="V1075" s="236">
        <f t="shared" si="904"/>
        <v>0</v>
      </c>
      <c r="W1075" s="236">
        <f t="shared" si="905"/>
        <v>0</v>
      </c>
      <c r="X1075" s="201">
        <v>0</v>
      </c>
      <c r="Y1075" s="201">
        <v>0</v>
      </c>
      <c r="Z1075" s="201">
        <v>0</v>
      </c>
      <c r="AA1075" s="201">
        <v>0</v>
      </c>
      <c r="AB1075" s="219">
        <v>0</v>
      </c>
      <c r="AC1075" s="134"/>
      <c r="AD1075" s="134"/>
      <c r="AE1075" s="134"/>
      <c r="AF1075" s="134"/>
      <c r="AG1075" s="134"/>
      <c r="AH1075" s="127"/>
      <c r="AI1075" s="716"/>
      <c r="AJ1075" s="134"/>
      <c r="AK1075" s="134"/>
    </row>
    <row r="1076" spans="1:37" x14ac:dyDescent="0.25">
      <c r="A1076" s="110"/>
      <c r="B1076" s="89"/>
      <c r="C1076" s="40"/>
      <c r="D1076" s="201"/>
      <c r="E1076" s="201"/>
      <c r="F1076" s="201"/>
      <c r="G1076" s="236">
        <f t="shared" si="900"/>
        <v>0</v>
      </c>
      <c r="H1076" s="202"/>
      <c r="I1076" s="201"/>
      <c r="J1076" s="201"/>
      <c r="K1076" s="236">
        <f t="shared" si="906"/>
        <v>0</v>
      </c>
      <c r="L1076" s="201"/>
      <c r="M1076" s="201"/>
      <c r="N1076" s="201"/>
      <c r="O1076" s="236">
        <f t="shared" si="901"/>
        <v>0</v>
      </c>
      <c r="P1076" s="201"/>
      <c r="Q1076" s="201"/>
      <c r="R1076" s="201"/>
      <c r="S1076" s="236">
        <f t="shared" si="907"/>
        <v>0</v>
      </c>
      <c r="T1076" s="236">
        <f t="shared" si="902"/>
        <v>0</v>
      </c>
      <c r="U1076" s="236">
        <f t="shared" si="903"/>
        <v>0</v>
      </c>
      <c r="V1076" s="236">
        <f t="shared" si="904"/>
        <v>0</v>
      </c>
      <c r="W1076" s="236">
        <f t="shared" si="905"/>
        <v>0</v>
      </c>
      <c r="X1076" s="201"/>
      <c r="Y1076" s="201"/>
      <c r="Z1076" s="201"/>
      <c r="AA1076" s="201"/>
      <c r="AB1076" s="219"/>
      <c r="AC1076" s="134"/>
      <c r="AD1076" s="134"/>
      <c r="AE1076" s="134"/>
      <c r="AF1076" s="134"/>
      <c r="AG1076" s="134"/>
      <c r="AH1076" s="127"/>
      <c r="AI1076" s="716"/>
      <c r="AJ1076" s="134"/>
      <c r="AK1076" s="134"/>
    </row>
    <row r="1077" spans="1:37" x14ac:dyDescent="0.25">
      <c r="A1077" s="110">
        <v>15</v>
      </c>
      <c r="B1077" s="89" t="s">
        <v>29</v>
      </c>
      <c r="C1077" s="40"/>
      <c r="D1077" s="201">
        <v>0</v>
      </c>
      <c r="E1077" s="201">
        <v>0</v>
      </c>
      <c r="F1077" s="201">
        <v>0</v>
      </c>
      <c r="G1077" s="236">
        <f t="shared" si="900"/>
        <v>0</v>
      </c>
      <c r="H1077" s="202">
        <v>0</v>
      </c>
      <c r="I1077" s="201">
        <v>0</v>
      </c>
      <c r="J1077" s="201">
        <v>0</v>
      </c>
      <c r="K1077" s="236">
        <f t="shared" si="906"/>
        <v>0</v>
      </c>
      <c r="L1077" s="201">
        <v>0</v>
      </c>
      <c r="M1077" s="201">
        <v>0</v>
      </c>
      <c r="N1077" s="201">
        <v>0</v>
      </c>
      <c r="O1077" s="236">
        <f t="shared" si="901"/>
        <v>0</v>
      </c>
      <c r="P1077" s="201">
        <v>0</v>
      </c>
      <c r="Q1077" s="201">
        <v>0</v>
      </c>
      <c r="R1077" s="201">
        <v>0</v>
      </c>
      <c r="S1077" s="236">
        <f t="shared" si="907"/>
        <v>0</v>
      </c>
      <c r="T1077" s="236">
        <f t="shared" si="902"/>
        <v>0</v>
      </c>
      <c r="U1077" s="236">
        <f t="shared" si="903"/>
        <v>0</v>
      </c>
      <c r="V1077" s="236">
        <f t="shared" si="904"/>
        <v>0</v>
      </c>
      <c r="W1077" s="236">
        <f t="shared" si="905"/>
        <v>0</v>
      </c>
      <c r="X1077" s="201">
        <v>0</v>
      </c>
      <c r="Y1077" s="201">
        <v>0</v>
      </c>
      <c r="Z1077" s="201">
        <v>0</v>
      </c>
      <c r="AA1077" s="201">
        <v>0</v>
      </c>
      <c r="AB1077" s="219">
        <v>0</v>
      </c>
      <c r="AC1077" s="134"/>
      <c r="AD1077" s="134"/>
      <c r="AE1077" s="134"/>
      <c r="AF1077" s="134"/>
      <c r="AG1077" s="134"/>
      <c r="AH1077" s="127"/>
      <c r="AI1077" s="716"/>
      <c r="AJ1077" s="134"/>
      <c r="AK1077" s="134"/>
    </row>
    <row r="1078" spans="1:37" x14ac:dyDescent="0.25">
      <c r="A1078" s="110"/>
      <c r="B1078" s="89"/>
      <c r="C1078" s="40"/>
      <c r="D1078" s="201"/>
      <c r="E1078" s="201"/>
      <c r="F1078" s="201"/>
      <c r="G1078" s="236">
        <f t="shared" si="900"/>
        <v>0</v>
      </c>
      <c r="H1078" s="202"/>
      <c r="I1078" s="201"/>
      <c r="J1078" s="201"/>
      <c r="K1078" s="236">
        <f t="shared" si="906"/>
        <v>0</v>
      </c>
      <c r="L1078" s="201"/>
      <c r="M1078" s="201"/>
      <c r="N1078" s="201"/>
      <c r="O1078" s="236">
        <f t="shared" si="901"/>
        <v>0</v>
      </c>
      <c r="P1078" s="201"/>
      <c r="Q1078" s="201"/>
      <c r="R1078" s="201"/>
      <c r="S1078" s="236">
        <f t="shared" si="907"/>
        <v>0</v>
      </c>
      <c r="T1078" s="236">
        <f t="shared" si="902"/>
        <v>0</v>
      </c>
      <c r="U1078" s="236">
        <f t="shared" si="903"/>
        <v>0</v>
      </c>
      <c r="V1078" s="236">
        <f t="shared" si="904"/>
        <v>0</v>
      </c>
      <c r="W1078" s="236">
        <f t="shared" si="905"/>
        <v>0</v>
      </c>
      <c r="X1078" s="201"/>
      <c r="Y1078" s="201"/>
      <c r="Z1078" s="201"/>
      <c r="AA1078" s="201"/>
      <c r="AB1078" s="219"/>
      <c r="AC1078" s="134"/>
      <c r="AD1078" s="134"/>
      <c r="AE1078" s="134"/>
      <c r="AF1078" s="134"/>
      <c r="AG1078" s="134"/>
      <c r="AH1078" s="127"/>
      <c r="AI1078" s="716"/>
      <c r="AJ1078" s="134"/>
      <c r="AK1078" s="134"/>
    </row>
    <row r="1079" spans="1:37" x14ac:dyDescent="0.25">
      <c r="A1079" s="110">
        <v>16</v>
      </c>
      <c r="B1079" s="89" t="s">
        <v>30</v>
      </c>
      <c r="C1079" s="40"/>
      <c r="D1079" s="201">
        <v>0</v>
      </c>
      <c r="E1079" s="201">
        <v>0</v>
      </c>
      <c r="F1079" s="201">
        <v>0</v>
      </c>
      <c r="G1079" s="236">
        <f t="shared" si="900"/>
        <v>0</v>
      </c>
      <c r="H1079" s="202">
        <v>0</v>
      </c>
      <c r="I1079" s="201">
        <v>0</v>
      </c>
      <c r="J1079" s="201">
        <v>0</v>
      </c>
      <c r="K1079" s="236">
        <f t="shared" si="906"/>
        <v>0</v>
      </c>
      <c r="L1079" s="201">
        <v>0</v>
      </c>
      <c r="M1079" s="201">
        <v>0</v>
      </c>
      <c r="N1079" s="201">
        <v>0</v>
      </c>
      <c r="O1079" s="236">
        <f t="shared" si="901"/>
        <v>0</v>
      </c>
      <c r="P1079" s="201">
        <v>0</v>
      </c>
      <c r="Q1079" s="201">
        <v>0</v>
      </c>
      <c r="R1079" s="201">
        <v>0</v>
      </c>
      <c r="S1079" s="236">
        <f t="shared" si="907"/>
        <v>0</v>
      </c>
      <c r="T1079" s="236">
        <f t="shared" si="902"/>
        <v>0</v>
      </c>
      <c r="U1079" s="236">
        <f t="shared" si="903"/>
        <v>0</v>
      </c>
      <c r="V1079" s="236">
        <f t="shared" si="904"/>
        <v>0</v>
      </c>
      <c r="W1079" s="236">
        <f t="shared" si="905"/>
        <v>0</v>
      </c>
      <c r="X1079" s="201">
        <v>0</v>
      </c>
      <c r="Y1079" s="201">
        <v>0</v>
      </c>
      <c r="Z1079" s="201">
        <v>0</v>
      </c>
      <c r="AA1079" s="201">
        <v>0</v>
      </c>
      <c r="AB1079" s="219">
        <v>0</v>
      </c>
      <c r="AC1079" s="134"/>
      <c r="AD1079" s="134"/>
      <c r="AE1079" s="134"/>
      <c r="AF1079" s="134"/>
      <c r="AG1079" s="134"/>
      <c r="AH1079" s="127"/>
      <c r="AI1079" s="716"/>
      <c r="AJ1079" s="134"/>
      <c r="AK1079" s="134"/>
    </row>
    <row r="1080" spans="1:37" x14ac:dyDescent="0.25">
      <c r="A1080" s="110"/>
      <c r="B1080" s="89"/>
      <c r="C1080" s="40"/>
      <c r="D1080" s="201"/>
      <c r="E1080" s="201"/>
      <c r="F1080" s="201"/>
      <c r="G1080" s="236">
        <f t="shared" si="900"/>
        <v>0</v>
      </c>
      <c r="H1080" s="202"/>
      <c r="I1080" s="201"/>
      <c r="J1080" s="201"/>
      <c r="K1080" s="236">
        <f t="shared" si="906"/>
        <v>0</v>
      </c>
      <c r="L1080" s="201"/>
      <c r="M1080" s="201"/>
      <c r="N1080" s="201"/>
      <c r="O1080" s="236">
        <f t="shared" si="901"/>
        <v>0</v>
      </c>
      <c r="P1080" s="201"/>
      <c r="Q1080" s="201"/>
      <c r="R1080" s="201"/>
      <c r="S1080" s="236">
        <f t="shared" si="907"/>
        <v>0</v>
      </c>
      <c r="T1080" s="236">
        <f t="shared" si="902"/>
        <v>0</v>
      </c>
      <c r="U1080" s="236">
        <f t="shared" si="903"/>
        <v>0</v>
      </c>
      <c r="V1080" s="236">
        <f t="shared" si="904"/>
        <v>0</v>
      </c>
      <c r="W1080" s="236">
        <f t="shared" si="905"/>
        <v>0</v>
      </c>
      <c r="X1080" s="201"/>
      <c r="Y1080" s="201"/>
      <c r="Z1080" s="201"/>
      <c r="AA1080" s="201"/>
      <c r="AB1080" s="219"/>
      <c r="AC1080" s="134"/>
      <c r="AD1080" s="134"/>
      <c r="AE1080" s="134"/>
      <c r="AF1080" s="134"/>
      <c r="AG1080" s="134"/>
      <c r="AH1080" s="127"/>
      <c r="AI1080" s="716"/>
      <c r="AJ1080" s="134"/>
      <c r="AK1080" s="134"/>
    </row>
    <row r="1081" spans="1:37" x14ac:dyDescent="0.25">
      <c r="A1081" s="110">
        <v>17</v>
      </c>
      <c r="B1081" s="89" t="s">
        <v>31</v>
      </c>
      <c r="C1081" s="40"/>
      <c r="D1081" s="201">
        <v>0</v>
      </c>
      <c r="E1081" s="201">
        <v>0</v>
      </c>
      <c r="F1081" s="201">
        <v>0</v>
      </c>
      <c r="G1081" s="236">
        <f t="shared" si="900"/>
        <v>0</v>
      </c>
      <c r="H1081" s="202">
        <v>0</v>
      </c>
      <c r="I1081" s="201">
        <v>0</v>
      </c>
      <c r="J1081" s="201">
        <v>0</v>
      </c>
      <c r="K1081" s="236">
        <f t="shared" si="906"/>
        <v>0</v>
      </c>
      <c r="L1081" s="201">
        <v>0</v>
      </c>
      <c r="M1081" s="201">
        <v>0</v>
      </c>
      <c r="N1081" s="201">
        <v>0</v>
      </c>
      <c r="O1081" s="236">
        <f t="shared" si="901"/>
        <v>0</v>
      </c>
      <c r="P1081" s="201">
        <v>0</v>
      </c>
      <c r="Q1081" s="201">
        <v>0</v>
      </c>
      <c r="R1081" s="201">
        <v>0</v>
      </c>
      <c r="S1081" s="236">
        <f t="shared" si="907"/>
        <v>0</v>
      </c>
      <c r="T1081" s="236">
        <f t="shared" si="902"/>
        <v>0</v>
      </c>
      <c r="U1081" s="236">
        <f t="shared" si="903"/>
        <v>0</v>
      </c>
      <c r="V1081" s="236">
        <f t="shared" si="904"/>
        <v>0</v>
      </c>
      <c r="W1081" s="236">
        <f t="shared" si="905"/>
        <v>0</v>
      </c>
      <c r="X1081" s="201">
        <v>0</v>
      </c>
      <c r="Y1081" s="201">
        <v>0</v>
      </c>
      <c r="Z1081" s="201">
        <v>0</v>
      </c>
      <c r="AA1081" s="201">
        <v>0</v>
      </c>
      <c r="AB1081" s="219">
        <v>0</v>
      </c>
      <c r="AC1081" s="134"/>
      <c r="AD1081" s="134"/>
      <c r="AE1081" s="134"/>
      <c r="AF1081" s="134"/>
      <c r="AG1081" s="134"/>
      <c r="AH1081" s="127"/>
      <c r="AI1081" s="716"/>
      <c r="AJ1081" s="134"/>
      <c r="AK1081" s="134"/>
    </row>
    <row r="1082" spans="1:37" x14ac:dyDescent="0.25">
      <c r="A1082" s="110"/>
      <c r="B1082" s="89"/>
      <c r="C1082" s="40"/>
      <c r="D1082" s="201"/>
      <c r="E1082" s="201"/>
      <c r="F1082" s="201"/>
      <c r="G1082" s="236">
        <f t="shared" si="900"/>
        <v>0</v>
      </c>
      <c r="H1082" s="202"/>
      <c r="I1082" s="201"/>
      <c r="J1082" s="201"/>
      <c r="K1082" s="236">
        <f t="shared" si="906"/>
        <v>0</v>
      </c>
      <c r="L1082" s="201"/>
      <c r="M1082" s="201"/>
      <c r="N1082" s="201"/>
      <c r="O1082" s="236">
        <f t="shared" si="901"/>
        <v>0</v>
      </c>
      <c r="P1082" s="201"/>
      <c r="Q1082" s="201"/>
      <c r="R1082" s="201"/>
      <c r="S1082" s="236">
        <f t="shared" si="907"/>
        <v>0</v>
      </c>
      <c r="T1082" s="236">
        <f t="shared" si="902"/>
        <v>0</v>
      </c>
      <c r="U1082" s="236">
        <f t="shared" si="903"/>
        <v>0</v>
      </c>
      <c r="V1082" s="236">
        <f t="shared" si="904"/>
        <v>0</v>
      </c>
      <c r="W1082" s="236">
        <f t="shared" si="905"/>
        <v>0</v>
      </c>
      <c r="X1082" s="201"/>
      <c r="Y1082" s="201"/>
      <c r="Z1082" s="201"/>
      <c r="AA1082" s="201"/>
      <c r="AB1082" s="219"/>
      <c r="AC1082" s="134"/>
      <c r="AD1082" s="134"/>
      <c r="AE1082" s="134"/>
      <c r="AF1082" s="134"/>
      <c r="AG1082" s="134"/>
      <c r="AH1082" s="127"/>
      <c r="AI1082" s="716"/>
      <c r="AJ1082" s="134"/>
      <c r="AK1082" s="134"/>
    </row>
    <row r="1083" spans="1:37" x14ac:dyDescent="0.25">
      <c r="A1083" s="110">
        <v>18</v>
      </c>
      <c r="B1083" s="89" t="s">
        <v>51</v>
      </c>
      <c r="C1083" s="40"/>
      <c r="D1083" s="201">
        <v>0</v>
      </c>
      <c r="E1083" s="201">
        <v>0</v>
      </c>
      <c r="F1083" s="201">
        <v>0</v>
      </c>
      <c r="G1083" s="236">
        <f t="shared" si="900"/>
        <v>0</v>
      </c>
      <c r="H1083" s="202">
        <v>0</v>
      </c>
      <c r="I1083" s="201">
        <v>0</v>
      </c>
      <c r="J1083" s="201">
        <v>0</v>
      </c>
      <c r="K1083" s="236">
        <f t="shared" si="906"/>
        <v>0</v>
      </c>
      <c r="L1083" s="201">
        <v>0</v>
      </c>
      <c r="M1083" s="201">
        <v>0</v>
      </c>
      <c r="N1083" s="201">
        <v>0</v>
      </c>
      <c r="O1083" s="236">
        <f t="shared" si="901"/>
        <v>0</v>
      </c>
      <c r="P1083" s="201">
        <v>0</v>
      </c>
      <c r="Q1083" s="201">
        <v>0</v>
      </c>
      <c r="R1083" s="201">
        <v>0</v>
      </c>
      <c r="S1083" s="236">
        <f t="shared" si="907"/>
        <v>0</v>
      </c>
      <c r="T1083" s="236">
        <f t="shared" si="902"/>
        <v>0</v>
      </c>
      <c r="U1083" s="236">
        <f t="shared" si="903"/>
        <v>0</v>
      </c>
      <c r="V1083" s="236">
        <f t="shared" si="904"/>
        <v>0</v>
      </c>
      <c r="W1083" s="236">
        <f t="shared" si="905"/>
        <v>0</v>
      </c>
      <c r="X1083" s="201">
        <v>0</v>
      </c>
      <c r="Y1083" s="201">
        <v>0</v>
      </c>
      <c r="Z1083" s="201">
        <v>0</v>
      </c>
      <c r="AA1083" s="201">
        <v>0</v>
      </c>
      <c r="AB1083" s="219">
        <v>0</v>
      </c>
      <c r="AC1083" s="134"/>
      <c r="AD1083" s="134"/>
      <c r="AE1083" s="134"/>
      <c r="AF1083" s="134"/>
      <c r="AG1083" s="134"/>
      <c r="AH1083" s="127"/>
      <c r="AI1083" s="716"/>
      <c r="AJ1083" s="134"/>
      <c r="AK1083" s="134"/>
    </row>
    <row r="1084" spans="1:37" x14ac:dyDescent="0.25">
      <c r="A1084" s="110"/>
      <c r="B1084" s="89"/>
      <c r="C1084" s="40"/>
      <c r="D1084" s="201"/>
      <c r="E1084" s="201"/>
      <c r="F1084" s="201"/>
      <c r="G1084" s="236">
        <f t="shared" si="900"/>
        <v>0</v>
      </c>
      <c r="H1084" s="202"/>
      <c r="I1084" s="201"/>
      <c r="J1084" s="201"/>
      <c r="K1084" s="236">
        <f t="shared" si="906"/>
        <v>0</v>
      </c>
      <c r="L1084" s="201"/>
      <c r="M1084" s="201"/>
      <c r="N1084" s="201"/>
      <c r="O1084" s="236">
        <f t="shared" si="901"/>
        <v>0</v>
      </c>
      <c r="P1084" s="201"/>
      <c r="Q1084" s="201"/>
      <c r="R1084" s="201"/>
      <c r="S1084" s="236">
        <f t="shared" si="907"/>
        <v>0</v>
      </c>
      <c r="T1084" s="236">
        <f t="shared" si="902"/>
        <v>0</v>
      </c>
      <c r="U1084" s="236">
        <f t="shared" si="903"/>
        <v>0</v>
      </c>
      <c r="V1084" s="236">
        <f t="shared" si="904"/>
        <v>0</v>
      </c>
      <c r="W1084" s="236">
        <f t="shared" si="905"/>
        <v>0</v>
      </c>
      <c r="X1084" s="201"/>
      <c r="Y1084" s="201"/>
      <c r="Z1084" s="201"/>
      <c r="AA1084" s="201"/>
      <c r="AB1084" s="219"/>
      <c r="AC1084" s="134"/>
      <c r="AD1084" s="134"/>
      <c r="AE1084" s="134"/>
      <c r="AF1084" s="134"/>
      <c r="AG1084" s="134"/>
      <c r="AH1084" s="127"/>
      <c r="AI1084" s="716"/>
      <c r="AJ1084" s="134"/>
      <c r="AK1084" s="134"/>
    </row>
    <row r="1085" spans="1:37" x14ac:dyDescent="0.25">
      <c r="A1085" s="110">
        <v>19</v>
      </c>
      <c r="B1085" s="89" t="s">
        <v>52</v>
      </c>
      <c r="C1085" s="40"/>
      <c r="D1085" s="201">
        <v>0</v>
      </c>
      <c r="E1085" s="201">
        <v>0</v>
      </c>
      <c r="F1085" s="201">
        <v>0</v>
      </c>
      <c r="G1085" s="236">
        <f t="shared" si="900"/>
        <v>0</v>
      </c>
      <c r="H1085" s="202">
        <v>0</v>
      </c>
      <c r="I1085" s="201">
        <v>0</v>
      </c>
      <c r="J1085" s="201">
        <v>0</v>
      </c>
      <c r="K1085" s="236">
        <f t="shared" si="906"/>
        <v>0</v>
      </c>
      <c r="L1085" s="201">
        <v>0</v>
      </c>
      <c r="M1085" s="201">
        <v>0</v>
      </c>
      <c r="N1085" s="201">
        <v>0</v>
      </c>
      <c r="O1085" s="236">
        <f t="shared" si="901"/>
        <v>0</v>
      </c>
      <c r="P1085" s="201">
        <v>0</v>
      </c>
      <c r="Q1085" s="201">
        <v>0</v>
      </c>
      <c r="R1085" s="201">
        <v>0</v>
      </c>
      <c r="S1085" s="236">
        <f t="shared" si="907"/>
        <v>0</v>
      </c>
      <c r="T1085" s="236">
        <f t="shared" si="902"/>
        <v>0</v>
      </c>
      <c r="U1085" s="236">
        <f t="shared" si="903"/>
        <v>0</v>
      </c>
      <c r="V1085" s="236">
        <f t="shared" si="904"/>
        <v>0</v>
      </c>
      <c r="W1085" s="236">
        <f t="shared" si="905"/>
        <v>0</v>
      </c>
      <c r="X1085" s="201">
        <v>0</v>
      </c>
      <c r="Y1085" s="201">
        <v>0</v>
      </c>
      <c r="Z1085" s="201">
        <v>0</v>
      </c>
      <c r="AA1085" s="201">
        <v>0</v>
      </c>
      <c r="AB1085" s="219">
        <v>0</v>
      </c>
      <c r="AC1085" s="134"/>
      <c r="AD1085" s="134"/>
      <c r="AE1085" s="134"/>
      <c r="AF1085" s="134"/>
      <c r="AG1085" s="134"/>
      <c r="AH1085" s="127"/>
      <c r="AI1085" s="716"/>
      <c r="AJ1085" s="134"/>
      <c r="AK1085" s="134"/>
    </row>
    <row r="1086" spans="1:37" x14ac:dyDescent="0.25">
      <c r="A1086" s="110"/>
      <c r="B1086" s="32"/>
      <c r="C1086" s="40"/>
      <c r="D1086" s="201"/>
      <c r="E1086" s="201"/>
      <c r="F1086" s="201"/>
      <c r="G1086" s="236">
        <f t="shared" si="900"/>
        <v>0</v>
      </c>
      <c r="H1086" s="202"/>
      <c r="I1086" s="201"/>
      <c r="J1086" s="201"/>
      <c r="K1086" s="236">
        <f t="shared" si="906"/>
        <v>0</v>
      </c>
      <c r="L1086" s="201"/>
      <c r="M1086" s="201"/>
      <c r="N1086" s="201"/>
      <c r="O1086" s="236">
        <f t="shared" si="901"/>
        <v>0</v>
      </c>
      <c r="P1086" s="201"/>
      <c r="Q1086" s="201"/>
      <c r="R1086" s="201"/>
      <c r="S1086" s="236">
        <f t="shared" si="907"/>
        <v>0</v>
      </c>
      <c r="T1086" s="236">
        <f t="shared" si="902"/>
        <v>0</v>
      </c>
      <c r="U1086" s="236">
        <f t="shared" si="903"/>
        <v>0</v>
      </c>
      <c r="V1086" s="236">
        <f t="shared" si="904"/>
        <v>0</v>
      </c>
      <c r="W1086" s="236">
        <f t="shared" si="905"/>
        <v>0</v>
      </c>
      <c r="X1086" s="201"/>
      <c r="Y1086" s="201"/>
      <c r="Z1086" s="201"/>
      <c r="AA1086" s="201"/>
      <c r="AB1086" s="219"/>
      <c r="AC1086" s="80"/>
      <c r="AD1086" s="80"/>
      <c r="AE1086" s="80"/>
      <c r="AF1086" s="81"/>
      <c r="AG1086" s="81"/>
      <c r="AH1086" s="127"/>
      <c r="AI1086" s="711"/>
      <c r="AJ1086" s="80"/>
      <c r="AK1086" s="80"/>
    </row>
    <row r="1087" spans="1:37" x14ac:dyDescent="0.25">
      <c r="A1087" s="115" t="s">
        <v>69</v>
      </c>
      <c r="B1087" s="83" t="s">
        <v>41</v>
      </c>
      <c r="C1087" s="84"/>
      <c r="D1087" s="233">
        <f>D1088+D1090+D1092+D1094+D1096+D1098+D1100+D1102+D1104+D1106+D1108+D1110+D1112+D1114+D1116+D1118+D1120+D1122+D1124</f>
        <v>0</v>
      </c>
      <c r="E1087" s="233">
        <f t="shared" ref="E1087:X1087" si="912">E1088+E1090+E1092+E1094+E1096+E1098+E1100+E1102+E1104+E1106+E1108+E1110+E1112+E1114+E1116+E1118+E1120+E1122+E1124</f>
        <v>0</v>
      </c>
      <c r="F1087" s="233">
        <f t="shared" si="912"/>
        <v>0</v>
      </c>
      <c r="G1087" s="233">
        <f t="shared" si="912"/>
        <v>0</v>
      </c>
      <c r="H1087" s="233">
        <f t="shared" si="912"/>
        <v>0</v>
      </c>
      <c r="I1087" s="233">
        <f t="shared" si="912"/>
        <v>0</v>
      </c>
      <c r="J1087" s="233">
        <f t="shared" si="912"/>
        <v>0</v>
      </c>
      <c r="K1087" s="233">
        <f t="shared" si="912"/>
        <v>0</v>
      </c>
      <c r="L1087" s="233">
        <f t="shared" si="912"/>
        <v>0</v>
      </c>
      <c r="M1087" s="233">
        <f t="shared" si="912"/>
        <v>0</v>
      </c>
      <c r="N1087" s="233">
        <f t="shared" si="912"/>
        <v>0</v>
      </c>
      <c r="O1087" s="233">
        <f t="shared" si="912"/>
        <v>0</v>
      </c>
      <c r="P1087" s="233">
        <f t="shared" si="912"/>
        <v>0</v>
      </c>
      <c r="Q1087" s="233">
        <f t="shared" si="912"/>
        <v>0</v>
      </c>
      <c r="R1087" s="233">
        <f t="shared" si="912"/>
        <v>0</v>
      </c>
      <c r="S1087" s="233">
        <f t="shared" si="912"/>
        <v>0</v>
      </c>
      <c r="T1087" s="233">
        <f t="shared" si="912"/>
        <v>0</v>
      </c>
      <c r="U1087" s="233">
        <f t="shared" si="912"/>
        <v>0</v>
      </c>
      <c r="V1087" s="233">
        <f t="shared" si="912"/>
        <v>0</v>
      </c>
      <c r="W1087" s="233">
        <f t="shared" si="912"/>
        <v>0</v>
      </c>
      <c r="X1087" s="233">
        <f t="shared" si="912"/>
        <v>0</v>
      </c>
      <c r="Y1087" s="233">
        <f t="shared" ref="Y1087:AB1087" si="913">Y1088+Y1090+Y1092+Y1094+Y1096+Y1098+Y1100+Y1102+Y1104+Y1106+Y1108+Y1110+Y1112+Y1114+Y1116+Y1118+Y1120+Y1122+Y1124</f>
        <v>0</v>
      </c>
      <c r="Z1087" s="233">
        <f t="shared" si="913"/>
        <v>0</v>
      </c>
      <c r="AA1087" s="233">
        <f t="shared" si="913"/>
        <v>0</v>
      </c>
      <c r="AB1087" s="235">
        <f t="shared" si="913"/>
        <v>0</v>
      </c>
      <c r="AC1087" s="130"/>
      <c r="AD1087" s="130"/>
      <c r="AE1087" s="130"/>
      <c r="AF1087" s="130"/>
      <c r="AG1087" s="130"/>
      <c r="AH1087" s="127"/>
      <c r="AI1087" s="712"/>
      <c r="AJ1087" s="130"/>
      <c r="AK1087" s="130"/>
    </row>
    <row r="1088" spans="1:37" x14ac:dyDescent="0.25">
      <c r="A1088" s="110">
        <v>1</v>
      </c>
      <c r="B1088" s="89" t="s">
        <v>20</v>
      </c>
      <c r="C1088" s="40"/>
      <c r="D1088" s="201">
        <v>0</v>
      </c>
      <c r="E1088" s="201">
        <v>0</v>
      </c>
      <c r="F1088" s="201">
        <v>0</v>
      </c>
      <c r="G1088" s="236">
        <f t="shared" si="900"/>
        <v>0</v>
      </c>
      <c r="H1088" s="202">
        <v>0</v>
      </c>
      <c r="I1088" s="201">
        <v>0</v>
      </c>
      <c r="J1088" s="201">
        <v>0</v>
      </c>
      <c r="K1088" s="236">
        <f t="shared" si="906"/>
        <v>0</v>
      </c>
      <c r="L1088" s="201">
        <v>0</v>
      </c>
      <c r="M1088" s="201">
        <v>0</v>
      </c>
      <c r="N1088" s="201">
        <v>0</v>
      </c>
      <c r="O1088" s="236">
        <f t="shared" si="901"/>
        <v>0</v>
      </c>
      <c r="P1088" s="201">
        <v>0</v>
      </c>
      <c r="Q1088" s="201">
        <v>0</v>
      </c>
      <c r="R1088" s="201">
        <v>0</v>
      </c>
      <c r="S1088" s="236">
        <f t="shared" si="907"/>
        <v>0</v>
      </c>
      <c r="T1088" s="236">
        <f t="shared" si="902"/>
        <v>0</v>
      </c>
      <c r="U1088" s="236">
        <f t="shared" si="903"/>
        <v>0</v>
      </c>
      <c r="V1088" s="236">
        <f t="shared" si="904"/>
        <v>0</v>
      </c>
      <c r="W1088" s="236">
        <f t="shared" si="905"/>
        <v>0</v>
      </c>
      <c r="X1088" s="201">
        <v>0</v>
      </c>
      <c r="Y1088" s="201">
        <v>0</v>
      </c>
      <c r="Z1088" s="201">
        <v>0</v>
      </c>
      <c r="AA1088" s="201">
        <v>0</v>
      </c>
      <c r="AB1088" s="219">
        <v>0</v>
      </c>
      <c r="AC1088" s="134"/>
      <c r="AD1088" s="134"/>
      <c r="AE1088" s="134"/>
      <c r="AF1088" s="134"/>
      <c r="AG1088" s="134"/>
      <c r="AH1088" s="127"/>
      <c r="AI1088" s="716"/>
      <c r="AJ1088" s="134"/>
      <c r="AK1088" s="134"/>
    </row>
    <row r="1089" spans="1:37" x14ac:dyDescent="0.25">
      <c r="A1089" s="110"/>
      <c r="B1089" s="89"/>
      <c r="C1089" s="40"/>
      <c r="D1089" s="201"/>
      <c r="E1089" s="201"/>
      <c r="F1089" s="201"/>
      <c r="G1089" s="236">
        <f t="shared" si="900"/>
        <v>0</v>
      </c>
      <c r="H1089" s="202"/>
      <c r="I1089" s="201"/>
      <c r="J1089" s="201"/>
      <c r="K1089" s="236">
        <f t="shared" si="906"/>
        <v>0</v>
      </c>
      <c r="L1089" s="201"/>
      <c r="M1089" s="201"/>
      <c r="N1089" s="201"/>
      <c r="O1089" s="236">
        <f t="shared" si="901"/>
        <v>0</v>
      </c>
      <c r="P1089" s="201"/>
      <c r="Q1089" s="201"/>
      <c r="R1089" s="201"/>
      <c r="S1089" s="236">
        <f t="shared" si="907"/>
        <v>0</v>
      </c>
      <c r="T1089" s="236">
        <f t="shared" si="902"/>
        <v>0</v>
      </c>
      <c r="U1089" s="236">
        <f t="shared" si="903"/>
        <v>0</v>
      </c>
      <c r="V1089" s="236">
        <f t="shared" si="904"/>
        <v>0</v>
      </c>
      <c r="W1089" s="236">
        <f t="shared" si="905"/>
        <v>0</v>
      </c>
      <c r="X1089" s="201"/>
      <c r="Y1089" s="201"/>
      <c r="Z1089" s="201"/>
      <c r="AA1089" s="201"/>
      <c r="AB1089" s="219"/>
      <c r="AC1089" s="134"/>
      <c r="AD1089" s="134"/>
      <c r="AE1089" s="134"/>
      <c r="AF1089" s="134"/>
      <c r="AG1089" s="134"/>
      <c r="AH1089" s="127"/>
      <c r="AI1089" s="716"/>
      <c r="AJ1089" s="134"/>
      <c r="AK1089" s="134"/>
    </row>
    <row r="1090" spans="1:37" x14ac:dyDescent="0.25">
      <c r="A1090" s="110">
        <v>2</v>
      </c>
      <c r="B1090" s="89" t="s">
        <v>21</v>
      </c>
      <c r="C1090" s="40"/>
      <c r="D1090" s="201">
        <v>0</v>
      </c>
      <c r="E1090" s="201">
        <v>0</v>
      </c>
      <c r="F1090" s="201">
        <v>0</v>
      </c>
      <c r="G1090" s="236">
        <f t="shared" si="900"/>
        <v>0</v>
      </c>
      <c r="H1090" s="202">
        <v>0</v>
      </c>
      <c r="I1090" s="201">
        <v>0</v>
      </c>
      <c r="J1090" s="201">
        <v>0</v>
      </c>
      <c r="K1090" s="236">
        <f t="shared" si="906"/>
        <v>0</v>
      </c>
      <c r="L1090" s="201">
        <v>0</v>
      </c>
      <c r="M1090" s="201">
        <v>0</v>
      </c>
      <c r="N1090" s="201">
        <v>0</v>
      </c>
      <c r="O1090" s="236">
        <f t="shared" si="901"/>
        <v>0</v>
      </c>
      <c r="P1090" s="201">
        <v>0</v>
      </c>
      <c r="Q1090" s="201">
        <v>0</v>
      </c>
      <c r="R1090" s="201">
        <v>0</v>
      </c>
      <c r="S1090" s="236">
        <f t="shared" si="907"/>
        <v>0</v>
      </c>
      <c r="T1090" s="236">
        <f t="shared" si="902"/>
        <v>0</v>
      </c>
      <c r="U1090" s="236">
        <f t="shared" si="903"/>
        <v>0</v>
      </c>
      <c r="V1090" s="236">
        <f t="shared" si="904"/>
        <v>0</v>
      </c>
      <c r="W1090" s="236">
        <f t="shared" si="905"/>
        <v>0</v>
      </c>
      <c r="X1090" s="201">
        <v>0</v>
      </c>
      <c r="Y1090" s="201">
        <v>0</v>
      </c>
      <c r="Z1090" s="201">
        <v>0</v>
      </c>
      <c r="AA1090" s="201">
        <v>0</v>
      </c>
      <c r="AB1090" s="219">
        <v>0</v>
      </c>
      <c r="AC1090" s="134"/>
      <c r="AD1090" s="134"/>
      <c r="AE1090" s="134"/>
      <c r="AF1090" s="134"/>
      <c r="AG1090" s="134"/>
      <c r="AH1090" s="127"/>
      <c r="AI1090" s="716"/>
      <c r="AJ1090" s="134"/>
      <c r="AK1090" s="134"/>
    </row>
    <row r="1091" spans="1:37" x14ac:dyDescent="0.25">
      <c r="A1091" s="110"/>
      <c r="B1091" s="89"/>
      <c r="C1091" s="40"/>
      <c r="D1091" s="201"/>
      <c r="E1091" s="201"/>
      <c r="F1091" s="201"/>
      <c r="G1091" s="236">
        <f t="shared" si="900"/>
        <v>0</v>
      </c>
      <c r="H1091" s="202"/>
      <c r="I1091" s="201"/>
      <c r="J1091" s="201"/>
      <c r="K1091" s="236">
        <f t="shared" si="906"/>
        <v>0</v>
      </c>
      <c r="L1091" s="201"/>
      <c r="M1091" s="201"/>
      <c r="N1091" s="201"/>
      <c r="O1091" s="236">
        <f t="shared" si="901"/>
        <v>0</v>
      </c>
      <c r="P1091" s="201"/>
      <c r="Q1091" s="201"/>
      <c r="R1091" s="201"/>
      <c r="S1091" s="236">
        <f t="shared" si="907"/>
        <v>0</v>
      </c>
      <c r="T1091" s="236">
        <f t="shared" si="902"/>
        <v>0</v>
      </c>
      <c r="U1091" s="236">
        <f t="shared" si="903"/>
        <v>0</v>
      </c>
      <c r="V1091" s="236">
        <f t="shared" si="904"/>
        <v>0</v>
      </c>
      <c r="W1091" s="236">
        <f t="shared" si="905"/>
        <v>0</v>
      </c>
      <c r="X1091" s="201"/>
      <c r="Y1091" s="201"/>
      <c r="Z1091" s="201"/>
      <c r="AA1091" s="201"/>
      <c r="AB1091" s="219"/>
      <c r="AC1091" s="134"/>
      <c r="AD1091" s="134"/>
      <c r="AE1091" s="134"/>
      <c r="AF1091" s="134"/>
      <c r="AG1091" s="134"/>
      <c r="AH1091" s="127"/>
      <c r="AI1091" s="716"/>
      <c r="AJ1091" s="134"/>
      <c r="AK1091" s="134"/>
    </row>
    <row r="1092" spans="1:37" x14ac:dyDescent="0.25">
      <c r="A1092" s="110">
        <v>3</v>
      </c>
      <c r="B1092" s="89" t="s">
        <v>22</v>
      </c>
      <c r="C1092" s="40"/>
      <c r="D1092" s="201">
        <v>0</v>
      </c>
      <c r="E1092" s="201">
        <v>0</v>
      </c>
      <c r="F1092" s="201">
        <v>0</v>
      </c>
      <c r="G1092" s="236">
        <f t="shared" si="900"/>
        <v>0</v>
      </c>
      <c r="H1092" s="202">
        <v>0</v>
      </c>
      <c r="I1092" s="201">
        <v>0</v>
      </c>
      <c r="J1092" s="201">
        <v>0</v>
      </c>
      <c r="K1092" s="236">
        <f t="shared" si="906"/>
        <v>0</v>
      </c>
      <c r="L1092" s="201">
        <v>0</v>
      </c>
      <c r="M1092" s="201">
        <v>0</v>
      </c>
      <c r="N1092" s="201">
        <v>0</v>
      </c>
      <c r="O1092" s="236">
        <f t="shared" si="901"/>
        <v>0</v>
      </c>
      <c r="P1092" s="201">
        <v>0</v>
      </c>
      <c r="Q1092" s="201">
        <v>0</v>
      </c>
      <c r="R1092" s="201">
        <v>0</v>
      </c>
      <c r="S1092" s="236">
        <f t="shared" si="907"/>
        <v>0</v>
      </c>
      <c r="T1092" s="236">
        <f t="shared" si="902"/>
        <v>0</v>
      </c>
      <c r="U1092" s="236">
        <f t="shared" si="903"/>
        <v>0</v>
      </c>
      <c r="V1092" s="236">
        <f t="shared" si="904"/>
        <v>0</v>
      </c>
      <c r="W1092" s="236">
        <f t="shared" si="905"/>
        <v>0</v>
      </c>
      <c r="X1092" s="201">
        <v>0</v>
      </c>
      <c r="Y1092" s="201">
        <v>0</v>
      </c>
      <c r="Z1092" s="201">
        <v>0</v>
      </c>
      <c r="AA1092" s="201">
        <v>0</v>
      </c>
      <c r="AB1092" s="219">
        <v>0</v>
      </c>
      <c r="AC1092" s="134"/>
      <c r="AD1092" s="134"/>
      <c r="AE1092" s="134"/>
      <c r="AF1092" s="134"/>
      <c r="AG1092" s="134"/>
      <c r="AH1092" s="127"/>
      <c r="AI1092" s="716"/>
      <c r="AJ1092" s="134"/>
      <c r="AK1092" s="134"/>
    </row>
    <row r="1093" spans="1:37" x14ac:dyDescent="0.25">
      <c r="A1093" s="110"/>
      <c r="B1093" s="89"/>
      <c r="C1093" s="40"/>
      <c r="D1093" s="201"/>
      <c r="E1093" s="201"/>
      <c r="F1093" s="201"/>
      <c r="G1093" s="236">
        <f t="shared" si="900"/>
        <v>0</v>
      </c>
      <c r="H1093" s="202"/>
      <c r="I1093" s="201"/>
      <c r="J1093" s="201"/>
      <c r="K1093" s="236">
        <f t="shared" si="906"/>
        <v>0</v>
      </c>
      <c r="L1093" s="201"/>
      <c r="M1093" s="201"/>
      <c r="N1093" s="201"/>
      <c r="O1093" s="236">
        <f t="shared" si="901"/>
        <v>0</v>
      </c>
      <c r="P1093" s="201"/>
      <c r="Q1093" s="201"/>
      <c r="R1093" s="201"/>
      <c r="S1093" s="236">
        <f t="shared" si="907"/>
        <v>0</v>
      </c>
      <c r="T1093" s="236">
        <f t="shared" si="902"/>
        <v>0</v>
      </c>
      <c r="U1093" s="236">
        <f t="shared" si="903"/>
        <v>0</v>
      </c>
      <c r="V1093" s="236">
        <f t="shared" si="904"/>
        <v>0</v>
      </c>
      <c r="W1093" s="236">
        <f t="shared" si="905"/>
        <v>0</v>
      </c>
      <c r="X1093" s="201"/>
      <c r="Y1093" s="201"/>
      <c r="Z1093" s="201"/>
      <c r="AA1093" s="201"/>
      <c r="AB1093" s="219"/>
      <c r="AC1093" s="134"/>
      <c r="AD1093" s="134"/>
      <c r="AE1093" s="134"/>
      <c r="AF1093" s="134"/>
      <c r="AG1093" s="134"/>
      <c r="AH1093" s="127"/>
      <c r="AI1093" s="716"/>
      <c r="AJ1093" s="134"/>
      <c r="AK1093" s="134"/>
    </row>
    <row r="1094" spans="1:37" x14ac:dyDescent="0.25">
      <c r="A1094" s="110">
        <v>4</v>
      </c>
      <c r="B1094" s="89" t="s">
        <v>23</v>
      </c>
      <c r="C1094" s="40"/>
      <c r="D1094" s="201">
        <v>0</v>
      </c>
      <c r="E1094" s="201">
        <v>0</v>
      </c>
      <c r="F1094" s="201">
        <v>0</v>
      </c>
      <c r="G1094" s="236">
        <f t="shared" si="900"/>
        <v>0</v>
      </c>
      <c r="H1094" s="202">
        <v>0</v>
      </c>
      <c r="I1094" s="201">
        <v>0</v>
      </c>
      <c r="J1094" s="201">
        <v>0</v>
      </c>
      <c r="K1094" s="236">
        <f t="shared" si="906"/>
        <v>0</v>
      </c>
      <c r="L1094" s="201">
        <v>0</v>
      </c>
      <c r="M1094" s="201">
        <v>0</v>
      </c>
      <c r="N1094" s="201">
        <v>0</v>
      </c>
      <c r="O1094" s="236">
        <f t="shared" si="901"/>
        <v>0</v>
      </c>
      <c r="P1094" s="201">
        <v>0</v>
      </c>
      <c r="Q1094" s="201">
        <v>0</v>
      </c>
      <c r="R1094" s="201">
        <v>0</v>
      </c>
      <c r="S1094" s="236">
        <f t="shared" si="907"/>
        <v>0</v>
      </c>
      <c r="T1094" s="236">
        <f t="shared" si="902"/>
        <v>0</v>
      </c>
      <c r="U1094" s="236">
        <f t="shared" si="903"/>
        <v>0</v>
      </c>
      <c r="V1094" s="236">
        <f t="shared" si="904"/>
        <v>0</v>
      </c>
      <c r="W1094" s="236">
        <f t="shared" si="905"/>
        <v>0</v>
      </c>
      <c r="X1094" s="201">
        <v>0</v>
      </c>
      <c r="Y1094" s="201">
        <v>0</v>
      </c>
      <c r="Z1094" s="201">
        <v>0</v>
      </c>
      <c r="AA1094" s="201">
        <v>0</v>
      </c>
      <c r="AB1094" s="219">
        <v>0</v>
      </c>
      <c r="AC1094" s="134"/>
      <c r="AD1094" s="134"/>
      <c r="AE1094" s="134"/>
      <c r="AF1094" s="134"/>
      <c r="AG1094" s="134"/>
      <c r="AH1094" s="127"/>
      <c r="AI1094" s="716"/>
      <c r="AJ1094" s="134"/>
      <c r="AK1094" s="134"/>
    </row>
    <row r="1095" spans="1:37" x14ac:dyDescent="0.25">
      <c r="A1095" s="110"/>
      <c r="B1095" s="89"/>
      <c r="C1095" s="40"/>
      <c r="D1095" s="201"/>
      <c r="E1095" s="201"/>
      <c r="F1095" s="201"/>
      <c r="G1095" s="236">
        <f t="shared" si="900"/>
        <v>0</v>
      </c>
      <c r="H1095" s="202"/>
      <c r="I1095" s="201"/>
      <c r="J1095" s="201"/>
      <c r="K1095" s="236">
        <f t="shared" si="906"/>
        <v>0</v>
      </c>
      <c r="L1095" s="201"/>
      <c r="M1095" s="201"/>
      <c r="N1095" s="201"/>
      <c r="O1095" s="236">
        <f t="shared" si="901"/>
        <v>0</v>
      </c>
      <c r="P1095" s="201"/>
      <c r="Q1095" s="201"/>
      <c r="R1095" s="201"/>
      <c r="S1095" s="236">
        <f t="shared" si="907"/>
        <v>0</v>
      </c>
      <c r="T1095" s="236">
        <f t="shared" si="902"/>
        <v>0</v>
      </c>
      <c r="U1095" s="236">
        <f t="shared" si="903"/>
        <v>0</v>
      </c>
      <c r="V1095" s="236">
        <f t="shared" si="904"/>
        <v>0</v>
      </c>
      <c r="W1095" s="236">
        <f t="shared" si="905"/>
        <v>0</v>
      </c>
      <c r="X1095" s="201"/>
      <c r="Y1095" s="201"/>
      <c r="Z1095" s="201"/>
      <c r="AA1095" s="201"/>
      <c r="AB1095" s="219"/>
      <c r="AC1095" s="134"/>
      <c r="AD1095" s="134"/>
      <c r="AE1095" s="134"/>
      <c r="AF1095" s="134"/>
      <c r="AG1095" s="134"/>
      <c r="AH1095" s="127"/>
      <c r="AI1095" s="716"/>
      <c r="AJ1095" s="134"/>
      <c r="AK1095" s="134"/>
    </row>
    <row r="1096" spans="1:37" x14ac:dyDescent="0.25">
      <c r="A1096" s="110">
        <v>5</v>
      </c>
      <c r="B1096" s="89" t="s">
        <v>46</v>
      </c>
      <c r="C1096" s="40"/>
      <c r="D1096" s="201">
        <v>0</v>
      </c>
      <c r="E1096" s="201">
        <v>0</v>
      </c>
      <c r="F1096" s="201">
        <v>0</v>
      </c>
      <c r="G1096" s="236">
        <f t="shared" si="900"/>
        <v>0</v>
      </c>
      <c r="H1096" s="202">
        <v>0</v>
      </c>
      <c r="I1096" s="201">
        <v>0</v>
      </c>
      <c r="J1096" s="201">
        <v>0</v>
      </c>
      <c r="K1096" s="236">
        <f t="shared" si="906"/>
        <v>0</v>
      </c>
      <c r="L1096" s="201">
        <v>0</v>
      </c>
      <c r="M1096" s="201">
        <v>0</v>
      </c>
      <c r="N1096" s="201">
        <v>0</v>
      </c>
      <c r="O1096" s="236">
        <f t="shared" si="901"/>
        <v>0</v>
      </c>
      <c r="P1096" s="201">
        <v>0</v>
      </c>
      <c r="Q1096" s="201">
        <v>0</v>
      </c>
      <c r="R1096" s="201">
        <v>0</v>
      </c>
      <c r="S1096" s="236">
        <f t="shared" si="907"/>
        <v>0</v>
      </c>
      <c r="T1096" s="236">
        <f t="shared" si="902"/>
        <v>0</v>
      </c>
      <c r="U1096" s="236">
        <f t="shared" si="903"/>
        <v>0</v>
      </c>
      <c r="V1096" s="236">
        <f t="shared" si="904"/>
        <v>0</v>
      </c>
      <c r="W1096" s="236">
        <f t="shared" si="905"/>
        <v>0</v>
      </c>
      <c r="X1096" s="201">
        <v>0</v>
      </c>
      <c r="Y1096" s="201">
        <v>0</v>
      </c>
      <c r="Z1096" s="201">
        <v>0</v>
      </c>
      <c r="AA1096" s="201">
        <v>0</v>
      </c>
      <c r="AB1096" s="219">
        <v>0</v>
      </c>
      <c r="AC1096" s="134"/>
      <c r="AD1096" s="134"/>
      <c r="AE1096" s="134"/>
      <c r="AF1096" s="134"/>
      <c r="AG1096" s="134"/>
      <c r="AH1096" s="127"/>
      <c r="AI1096" s="716"/>
      <c r="AJ1096" s="134"/>
      <c r="AK1096" s="134"/>
    </row>
    <row r="1097" spans="1:37" x14ac:dyDescent="0.25">
      <c r="A1097" s="110"/>
      <c r="B1097" s="89"/>
      <c r="C1097" s="40"/>
      <c r="D1097" s="201"/>
      <c r="E1097" s="201"/>
      <c r="F1097" s="201"/>
      <c r="G1097" s="236">
        <f t="shared" si="900"/>
        <v>0</v>
      </c>
      <c r="H1097" s="202"/>
      <c r="I1097" s="201"/>
      <c r="J1097" s="201"/>
      <c r="K1097" s="236">
        <f t="shared" si="906"/>
        <v>0</v>
      </c>
      <c r="L1097" s="201"/>
      <c r="M1097" s="201"/>
      <c r="N1097" s="201"/>
      <c r="O1097" s="236">
        <f t="shared" si="901"/>
        <v>0</v>
      </c>
      <c r="P1097" s="201"/>
      <c r="Q1097" s="201"/>
      <c r="R1097" s="201"/>
      <c r="S1097" s="236">
        <f t="shared" si="907"/>
        <v>0</v>
      </c>
      <c r="T1097" s="236">
        <f t="shared" si="902"/>
        <v>0</v>
      </c>
      <c r="U1097" s="236">
        <f t="shared" si="903"/>
        <v>0</v>
      </c>
      <c r="V1097" s="236">
        <f t="shared" si="904"/>
        <v>0</v>
      </c>
      <c r="W1097" s="236">
        <f t="shared" si="905"/>
        <v>0</v>
      </c>
      <c r="X1097" s="201"/>
      <c r="Y1097" s="201"/>
      <c r="Z1097" s="201"/>
      <c r="AA1097" s="201"/>
      <c r="AB1097" s="219"/>
      <c r="AC1097" s="134"/>
      <c r="AD1097" s="134"/>
      <c r="AE1097" s="134"/>
      <c r="AF1097" s="134"/>
      <c r="AG1097" s="134"/>
      <c r="AH1097" s="127"/>
      <c r="AI1097" s="716"/>
      <c r="AJ1097" s="134"/>
      <c r="AK1097" s="134"/>
    </row>
    <row r="1098" spans="1:37" x14ac:dyDescent="0.25">
      <c r="A1098" s="110">
        <v>6</v>
      </c>
      <c r="B1098" s="89" t="s">
        <v>47</v>
      </c>
      <c r="C1098" s="40"/>
      <c r="D1098" s="201">
        <v>0</v>
      </c>
      <c r="E1098" s="201">
        <v>0</v>
      </c>
      <c r="F1098" s="201">
        <v>0</v>
      </c>
      <c r="G1098" s="236">
        <f t="shared" si="900"/>
        <v>0</v>
      </c>
      <c r="H1098" s="202">
        <v>0</v>
      </c>
      <c r="I1098" s="201">
        <v>0</v>
      </c>
      <c r="J1098" s="201">
        <v>0</v>
      </c>
      <c r="K1098" s="236">
        <f t="shared" si="906"/>
        <v>0</v>
      </c>
      <c r="L1098" s="201">
        <v>0</v>
      </c>
      <c r="M1098" s="201">
        <v>0</v>
      </c>
      <c r="N1098" s="201">
        <v>0</v>
      </c>
      <c r="O1098" s="236">
        <f t="shared" si="901"/>
        <v>0</v>
      </c>
      <c r="P1098" s="201">
        <v>0</v>
      </c>
      <c r="Q1098" s="201">
        <v>0</v>
      </c>
      <c r="R1098" s="201">
        <v>0</v>
      </c>
      <c r="S1098" s="236">
        <f t="shared" si="907"/>
        <v>0</v>
      </c>
      <c r="T1098" s="236">
        <f t="shared" si="902"/>
        <v>0</v>
      </c>
      <c r="U1098" s="236">
        <f t="shared" si="903"/>
        <v>0</v>
      </c>
      <c r="V1098" s="236">
        <f t="shared" si="904"/>
        <v>0</v>
      </c>
      <c r="W1098" s="236">
        <f t="shared" si="905"/>
        <v>0</v>
      </c>
      <c r="X1098" s="201">
        <v>0</v>
      </c>
      <c r="Y1098" s="201">
        <v>0</v>
      </c>
      <c r="Z1098" s="201">
        <v>0</v>
      </c>
      <c r="AA1098" s="201">
        <v>0</v>
      </c>
      <c r="AB1098" s="219">
        <v>0</v>
      </c>
      <c r="AC1098" s="134"/>
      <c r="AD1098" s="134"/>
      <c r="AE1098" s="134"/>
      <c r="AF1098" s="134"/>
      <c r="AG1098" s="134"/>
      <c r="AH1098" s="127"/>
      <c r="AI1098" s="716"/>
      <c r="AJ1098" s="134"/>
      <c r="AK1098" s="134"/>
    </row>
    <row r="1099" spans="1:37" x14ac:dyDescent="0.25">
      <c r="A1099" s="110"/>
      <c r="B1099" s="89"/>
      <c r="C1099" s="40"/>
      <c r="D1099" s="201"/>
      <c r="E1099" s="201"/>
      <c r="F1099" s="201"/>
      <c r="G1099" s="236">
        <f t="shared" si="900"/>
        <v>0</v>
      </c>
      <c r="H1099" s="202"/>
      <c r="I1099" s="201"/>
      <c r="J1099" s="201"/>
      <c r="K1099" s="236">
        <f t="shared" si="906"/>
        <v>0</v>
      </c>
      <c r="L1099" s="201"/>
      <c r="M1099" s="201"/>
      <c r="N1099" s="201"/>
      <c r="O1099" s="236">
        <f t="shared" si="901"/>
        <v>0</v>
      </c>
      <c r="P1099" s="201"/>
      <c r="Q1099" s="201"/>
      <c r="R1099" s="201"/>
      <c r="S1099" s="236">
        <f t="shared" si="907"/>
        <v>0</v>
      </c>
      <c r="T1099" s="236">
        <f t="shared" si="902"/>
        <v>0</v>
      </c>
      <c r="U1099" s="236">
        <f t="shared" si="903"/>
        <v>0</v>
      </c>
      <c r="V1099" s="236">
        <f t="shared" si="904"/>
        <v>0</v>
      </c>
      <c r="W1099" s="236">
        <f t="shared" si="905"/>
        <v>0</v>
      </c>
      <c r="X1099" s="201"/>
      <c r="Y1099" s="201"/>
      <c r="Z1099" s="201"/>
      <c r="AA1099" s="201"/>
      <c r="AB1099" s="219"/>
      <c r="AC1099" s="134"/>
      <c r="AD1099" s="134"/>
      <c r="AE1099" s="134"/>
      <c r="AF1099" s="134"/>
      <c r="AG1099" s="134"/>
      <c r="AH1099" s="127"/>
      <c r="AI1099" s="716"/>
      <c r="AJ1099" s="134"/>
      <c r="AK1099" s="134"/>
    </row>
    <row r="1100" spans="1:37" x14ac:dyDescent="0.25">
      <c r="A1100" s="110">
        <v>7</v>
      </c>
      <c r="B1100" s="89" t="s">
        <v>24</v>
      </c>
      <c r="C1100" s="40"/>
      <c r="D1100" s="201">
        <v>0</v>
      </c>
      <c r="E1100" s="201">
        <v>0</v>
      </c>
      <c r="F1100" s="201">
        <v>0</v>
      </c>
      <c r="G1100" s="236">
        <f t="shared" si="900"/>
        <v>0</v>
      </c>
      <c r="H1100" s="202">
        <v>0</v>
      </c>
      <c r="I1100" s="201">
        <v>0</v>
      </c>
      <c r="J1100" s="201">
        <v>0</v>
      </c>
      <c r="K1100" s="236">
        <f t="shared" si="906"/>
        <v>0</v>
      </c>
      <c r="L1100" s="201">
        <v>0</v>
      </c>
      <c r="M1100" s="201">
        <v>0</v>
      </c>
      <c r="N1100" s="201">
        <v>0</v>
      </c>
      <c r="O1100" s="236">
        <f t="shared" si="901"/>
        <v>0</v>
      </c>
      <c r="P1100" s="201">
        <v>0</v>
      </c>
      <c r="Q1100" s="201">
        <v>0</v>
      </c>
      <c r="R1100" s="201">
        <v>0</v>
      </c>
      <c r="S1100" s="236">
        <f t="shared" si="907"/>
        <v>0</v>
      </c>
      <c r="T1100" s="236">
        <f t="shared" si="902"/>
        <v>0</v>
      </c>
      <c r="U1100" s="236">
        <f t="shared" si="903"/>
        <v>0</v>
      </c>
      <c r="V1100" s="236">
        <f t="shared" si="904"/>
        <v>0</v>
      </c>
      <c r="W1100" s="236">
        <f t="shared" si="905"/>
        <v>0</v>
      </c>
      <c r="X1100" s="201">
        <v>0</v>
      </c>
      <c r="Y1100" s="201">
        <v>0</v>
      </c>
      <c r="Z1100" s="201">
        <v>0</v>
      </c>
      <c r="AA1100" s="201">
        <v>0</v>
      </c>
      <c r="AB1100" s="219">
        <v>0</v>
      </c>
      <c r="AC1100" s="134"/>
      <c r="AD1100" s="134"/>
      <c r="AE1100" s="134"/>
      <c r="AF1100" s="134"/>
      <c r="AG1100" s="134"/>
      <c r="AH1100" s="127"/>
      <c r="AI1100" s="716"/>
      <c r="AJ1100" s="134"/>
      <c r="AK1100" s="134"/>
    </row>
    <row r="1101" spans="1:37" x14ac:dyDescent="0.25">
      <c r="A1101" s="110"/>
      <c r="B1101" s="89"/>
      <c r="C1101" s="40"/>
      <c r="D1101" s="201"/>
      <c r="E1101" s="201"/>
      <c r="F1101" s="201"/>
      <c r="G1101" s="236">
        <f t="shared" si="900"/>
        <v>0</v>
      </c>
      <c r="H1101" s="202"/>
      <c r="I1101" s="201"/>
      <c r="J1101" s="201"/>
      <c r="K1101" s="236">
        <f t="shared" si="906"/>
        <v>0</v>
      </c>
      <c r="L1101" s="201"/>
      <c r="M1101" s="201"/>
      <c r="N1101" s="201"/>
      <c r="O1101" s="236">
        <f t="shared" si="901"/>
        <v>0</v>
      </c>
      <c r="P1101" s="201"/>
      <c r="Q1101" s="201"/>
      <c r="R1101" s="201"/>
      <c r="S1101" s="236">
        <f t="shared" si="907"/>
        <v>0</v>
      </c>
      <c r="T1101" s="236">
        <f t="shared" si="902"/>
        <v>0</v>
      </c>
      <c r="U1101" s="236">
        <f t="shared" si="903"/>
        <v>0</v>
      </c>
      <c r="V1101" s="236">
        <f t="shared" si="904"/>
        <v>0</v>
      </c>
      <c r="W1101" s="236">
        <f t="shared" si="905"/>
        <v>0</v>
      </c>
      <c r="X1101" s="201"/>
      <c r="Y1101" s="201"/>
      <c r="Z1101" s="201"/>
      <c r="AA1101" s="201"/>
      <c r="AB1101" s="219"/>
      <c r="AC1101" s="134"/>
      <c r="AD1101" s="134"/>
      <c r="AE1101" s="134"/>
      <c r="AF1101" s="134"/>
      <c r="AG1101" s="134"/>
      <c r="AH1101" s="127"/>
      <c r="AI1101" s="716"/>
      <c r="AJ1101" s="134"/>
      <c r="AK1101" s="134"/>
    </row>
    <row r="1102" spans="1:37" x14ac:dyDescent="0.25">
      <c r="A1102" s="110">
        <v>8</v>
      </c>
      <c r="B1102" s="89" t="s">
        <v>25</v>
      </c>
      <c r="C1102" s="40"/>
      <c r="D1102" s="201">
        <v>0</v>
      </c>
      <c r="E1102" s="201">
        <v>0</v>
      </c>
      <c r="F1102" s="201">
        <v>0</v>
      </c>
      <c r="G1102" s="236">
        <f t="shared" ref="G1102:G1141" si="914">SUM(D1102:F1102)</f>
        <v>0</v>
      </c>
      <c r="H1102" s="202">
        <v>0</v>
      </c>
      <c r="I1102" s="201">
        <v>0</v>
      </c>
      <c r="J1102" s="201">
        <v>0</v>
      </c>
      <c r="K1102" s="236">
        <f t="shared" si="906"/>
        <v>0</v>
      </c>
      <c r="L1102" s="201">
        <v>0</v>
      </c>
      <c r="M1102" s="201">
        <v>0</v>
      </c>
      <c r="N1102" s="201">
        <v>0</v>
      </c>
      <c r="O1102" s="236">
        <f t="shared" ref="O1102:O1141" si="915">SUM(L1102:N1102)</f>
        <v>0</v>
      </c>
      <c r="P1102" s="201">
        <v>0</v>
      </c>
      <c r="Q1102" s="201">
        <v>0</v>
      </c>
      <c r="R1102" s="201">
        <v>0</v>
      </c>
      <c r="S1102" s="236">
        <f t="shared" si="907"/>
        <v>0</v>
      </c>
      <c r="T1102" s="236">
        <f t="shared" ref="T1102:T1141" si="916">D1102+H1102+L1102+P1102</f>
        <v>0</v>
      </c>
      <c r="U1102" s="236">
        <f t="shared" ref="U1102:U1141" si="917">E1102+I1102+M1102+Q1102</f>
        <v>0</v>
      </c>
      <c r="V1102" s="236">
        <f t="shared" ref="V1102:V1141" si="918">F1102+J1102+N1102+R1102</f>
        <v>0</v>
      </c>
      <c r="W1102" s="236">
        <f t="shared" ref="W1102:W1141" si="919">SUM(T1102:V1102)</f>
        <v>0</v>
      </c>
      <c r="X1102" s="201">
        <v>0</v>
      </c>
      <c r="Y1102" s="201">
        <v>0</v>
      </c>
      <c r="Z1102" s="201">
        <v>0</v>
      </c>
      <c r="AA1102" s="201">
        <v>0</v>
      </c>
      <c r="AB1102" s="219">
        <v>0</v>
      </c>
      <c r="AC1102" s="134"/>
      <c r="AD1102" s="134"/>
      <c r="AE1102" s="134"/>
      <c r="AF1102" s="134"/>
      <c r="AG1102" s="134"/>
      <c r="AH1102" s="127"/>
      <c r="AI1102" s="716"/>
      <c r="AJ1102" s="134"/>
      <c r="AK1102" s="134"/>
    </row>
    <row r="1103" spans="1:37" x14ac:dyDescent="0.25">
      <c r="A1103" s="110"/>
      <c r="B1103" s="89"/>
      <c r="C1103" s="40"/>
      <c r="D1103" s="201"/>
      <c r="E1103" s="201"/>
      <c r="F1103" s="201"/>
      <c r="G1103" s="236">
        <f t="shared" si="914"/>
        <v>0</v>
      </c>
      <c r="H1103" s="202"/>
      <c r="I1103" s="201"/>
      <c r="J1103" s="201"/>
      <c r="K1103" s="236">
        <f t="shared" ref="K1103:K1141" si="920">SUM(H1103:J1103)</f>
        <v>0</v>
      </c>
      <c r="L1103" s="201"/>
      <c r="M1103" s="201"/>
      <c r="N1103" s="201"/>
      <c r="O1103" s="236">
        <f t="shared" si="915"/>
        <v>0</v>
      </c>
      <c r="P1103" s="201"/>
      <c r="Q1103" s="201"/>
      <c r="R1103" s="201"/>
      <c r="S1103" s="236">
        <f t="shared" ref="S1103:S1141" si="921">SUM(P1103:R1103)</f>
        <v>0</v>
      </c>
      <c r="T1103" s="236">
        <f t="shared" si="916"/>
        <v>0</v>
      </c>
      <c r="U1103" s="236">
        <f t="shared" si="917"/>
        <v>0</v>
      </c>
      <c r="V1103" s="236">
        <f t="shared" si="918"/>
        <v>0</v>
      </c>
      <c r="W1103" s="236">
        <f t="shared" si="919"/>
        <v>0</v>
      </c>
      <c r="X1103" s="201"/>
      <c r="Y1103" s="201"/>
      <c r="Z1103" s="201"/>
      <c r="AA1103" s="201"/>
      <c r="AB1103" s="219"/>
      <c r="AC1103" s="134"/>
      <c r="AD1103" s="134"/>
      <c r="AE1103" s="134"/>
      <c r="AF1103" s="134"/>
      <c r="AG1103" s="134"/>
      <c r="AH1103" s="127"/>
      <c r="AI1103" s="716"/>
      <c r="AJ1103" s="134"/>
      <c r="AK1103" s="134"/>
    </row>
    <row r="1104" spans="1:37" x14ac:dyDescent="0.25">
      <c r="A1104" s="110">
        <v>9</v>
      </c>
      <c r="B1104" s="89" t="s">
        <v>26</v>
      </c>
      <c r="C1104" s="40"/>
      <c r="D1104" s="201">
        <v>0</v>
      </c>
      <c r="E1104" s="201">
        <v>0</v>
      </c>
      <c r="F1104" s="201">
        <v>0</v>
      </c>
      <c r="G1104" s="236">
        <f t="shared" si="914"/>
        <v>0</v>
      </c>
      <c r="H1104" s="202">
        <v>0</v>
      </c>
      <c r="I1104" s="201">
        <v>0</v>
      </c>
      <c r="J1104" s="201">
        <v>0</v>
      </c>
      <c r="K1104" s="236">
        <f t="shared" si="920"/>
        <v>0</v>
      </c>
      <c r="L1104" s="201">
        <v>0</v>
      </c>
      <c r="M1104" s="201">
        <v>0</v>
      </c>
      <c r="N1104" s="201">
        <v>0</v>
      </c>
      <c r="O1104" s="236">
        <f t="shared" si="915"/>
        <v>0</v>
      </c>
      <c r="P1104" s="201">
        <v>0</v>
      </c>
      <c r="Q1104" s="201">
        <v>0</v>
      </c>
      <c r="R1104" s="201">
        <v>0</v>
      </c>
      <c r="S1104" s="236">
        <f t="shared" si="921"/>
        <v>0</v>
      </c>
      <c r="T1104" s="236">
        <f t="shared" si="916"/>
        <v>0</v>
      </c>
      <c r="U1104" s="236">
        <f t="shared" si="917"/>
        <v>0</v>
      </c>
      <c r="V1104" s="236">
        <f t="shared" si="918"/>
        <v>0</v>
      </c>
      <c r="W1104" s="236">
        <f t="shared" si="919"/>
        <v>0</v>
      </c>
      <c r="X1104" s="201">
        <v>0</v>
      </c>
      <c r="Y1104" s="201">
        <v>0</v>
      </c>
      <c r="Z1104" s="201">
        <v>0</v>
      </c>
      <c r="AA1104" s="201">
        <v>0</v>
      </c>
      <c r="AB1104" s="219">
        <v>0</v>
      </c>
      <c r="AC1104" s="134"/>
      <c r="AD1104" s="134"/>
      <c r="AE1104" s="134"/>
      <c r="AF1104" s="134"/>
      <c r="AG1104" s="134"/>
      <c r="AH1104" s="127"/>
      <c r="AI1104" s="716"/>
      <c r="AJ1104" s="134"/>
      <c r="AK1104" s="134"/>
    </row>
    <row r="1105" spans="1:37" x14ac:dyDescent="0.25">
      <c r="A1105" s="110"/>
      <c r="B1105" s="89"/>
      <c r="C1105" s="40"/>
      <c r="D1105" s="201"/>
      <c r="E1105" s="201"/>
      <c r="F1105" s="201"/>
      <c r="G1105" s="236">
        <f t="shared" si="914"/>
        <v>0</v>
      </c>
      <c r="H1105" s="202"/>
      <c r="I1105" s="201"/>
      <c r="J1105" s="201"/>
      <c r="K1105" s="236">
        <f t="shared" si="920"/>
        <v>0</v>
      </c>
      <c r="L1105" s="201"/>
      <c r="M1105" s="201"/>
      <c r="N1105" s="201"/>
      <c r="O1105" s="236">
        <f t="shared" si="915"/>
        <v>0</v>
      </c>
      <c r="P1105" s="201"/>
      <c r="Q1105" s="201"/>
      <c r="R1105" s="201"/>
      <c r="S1105" s="236">
        <f t="shared" si="921"/>
        <v>0</v>
      </c>
      <c r="T1105" s="236">
        <f t="shared" si="916"/>
        <v>0</v>
      </c>
      <c r="U1105" s="236">
        <f t="shared" si="917"/>
        <v>0</v>
      </c>
      <c r="V1105" s="236">
        <f t="shared" si="918"/>
        <v>0</v>
      </c>
      <c r="W1105" s="236">
        <f t="shared" si="919"/>
        <v>0</v>
      </c>
      <c r="X1105" s="201"/>
      <c r="Y1105" s="201"/>
      <c r="Z1105" s="201"/>
      <c r="AA1105" s="201"/>
      <c r="AB1105" s="219"/>
      <c r="AC1105" s="134"/>
      <c r="AD1105" s="134"/>
      <c r="AE1105" s="134"/>
      <c r="AF1105" s="134"/>
      <c r="AG1105" s="134"/>
      <c r="AH1105" s="127"/>
      <c r="AI1105" s="716"/>
      <c r="AJ1105" s="134"/>
      <c r="AK1105" s="134"/>
    </row>
    <row r="1106" spans="1:37" x14ac:dyDescent="0.25">
      <c r="A1106" s="110">
        <v>10</v>
      </c>
      <c r="B1106" s="89" t="s">
        <v>27</v>
      </c>
      <c r="C1106" s="40"/>
      <c r="D1106" s="201">
        <v>0</v>
      </c>
      <c r="E1106" s="201">
        <v>0</v>
      </c>
      <c r="F1106" s="201">
        <v>0</v>
      </c>
      <c r="G1106" s="236">
        <f t="shared" si="914"/>
        <v>0</v>
      </c>
      <c r="H1106" s="202">
        <v>0</v>
      </c>
      <c r="I1106" s="201">
        <v>0</v>
      </c>
      <c r="J1106" s="201">
        <v>0</v>
      </c>
      <c r="K1106" s="236">
        <f t="shared" si="920"/>
        <v>0</v>
      </c>
      <c r="L1106" s="201">
        <v>0</v>
      </c>
      <c r="M1106" s="201">
        <v>0</v>
      </c>
      <c r="N1106" s="201">
        <v>0</v>
      </c>
      <c r="O1106" s="236">
        <f t="shared" si="915"/>
        <v>0</v>
      </c>
      <c r="P1106" s="201">
        <v>0</v>
      </c>
      <c r="Q1106" s="201">
        <v>0</v>
      </c>
      <c r="R1106" s="201">
        <v>0</v>
      </c>
      <c r="S1106" s="236">
        <f t="shared" si="921"/>
        <v>0</v>
      </c>
      <c r="T1106" s="236">
        <f t="shared" si="916"/>
        <v>0</v>
      </c>
      <c r="U1106" s="236">
        <f t="shared" si="917"/>
        <v>0</v>
      </c>
      <c r="V1106" s="236">
        <f t="shared" si="918"/>
        <v>0</v>
      </c>
      <c r="W1106" s="236">
        <f t="shared" si="919"/>
        <v>0</v>
      </c>
      <c r="X1106" s="201">
        <v>0</v>
      </c>
      <c r="Y1106" s="201">
        <v>0</v>
      </c>
      <c r="Z1106" s="201">
        <v>0</v>
      </c>
      <c r="AA1106" s="201">
        <v>0</v>
      </c>
      <c r="AB1106" s="219">
        <v>0</v>
      </c>
      <c r="AC1106" s="134"/>
      <c r="AD1106" s="134"/>
      <c r="AE1106" s="134"/>
      <c r="AF1106" s="134"/>
      <c r="AG1106" s="134"/>
      <c r="AH1106" s="127"/>
      <c r="AI1106" s="716"/>
      <c r="AJ1106" s="134"/>
      <c r="AK1106" s="134"/>
    </row>
    <row r="1107" spans="1:37" x14ac:dyDescent="0.25">
      <c r="A1107" s="110"/>
      <c r="B1107" s="89"/>
      <c r="C1107" s="40"/>
      <c r="D1107" s="201"/>
      <c r="E1107" s="201"/>
      <c r="F1107" s="201"/>
      <c r="G1107" s="236">
        <f t="shared" si="914"/>
        <v>0</v>
      </c>
      <c r="H1107" s="202"/>
      <c r="I1107" s="201"/>
      <c r="J1107" s="201"/>
      <c r="K1107" s="236">
        <f t="shared" si="920"/>
        <v>0</v>
      </c>
      <c r="L1107" s="201"/>
      <c r="M1107" s="201"/>
      <c r="N1107" s="201"/>
      <c r="O1107" s="236">
        <f t="shared" si="915"/>
        <v>0</v>
      </c>
      <c r="P1107" s="201"/>
      <c r="Q1107" s="201"/>
      <c r="R1107" s="201"/>
      <c r="S1107" s="236">
        <f t="shared" si="921"/>
        <v>0</v>
      </c>
      <c r="T1107" s="236">
        <f t="shared" si="916"/>
        <v>0</v>
      </c>
      <c r="U1107" s="236">
        <f t="shared" si="917"/>
        <v>0</v>
      </c>
      <c r="V1107" s="236">
        <f t="shared" si="918"/>
        <v>0</v>
      </c>
      <c r="W1107" s="236">
        <f t="shared" si="919"/>
        <v>0</v>
      </c>
      <c r="X1107" s="201"/>
      <c r="Y1107" s="201"/>
      <c r="Z1107" s="201"/>
      <c r="AA1107" s="201"/>
      <c r="AB1107" s="219"/>
      <c r="AC1107" s="134"/>
      <c r="AD1107" s="134"/>
      <c r="AE1107" s="134"/>
      <c r="AF1107" s="134"/>
      <c r="AG1107" s="134"/>
      <c r="AH1107" s="127"/>
      <c r="AI1107" s="716"/>
      <c r="AJ1107" s="134"/>
      <c r="AK1107" s="134"/>
    </row>
    <row r="1108" spans="1:37" x14ac:dyDescent="0.25">
      <c r="A1108" s="110">
        <v>11</v>
      </c>
      <c r="B1108" s="89" t="s">
        <v>48</v>
      </c>
      <c r="C1108" s="40"/>
      <c r="D1108" s="201">
        <v>0</v>
      </c>
      <c r="E1108" s="201">
        <v>0</v>
      </c>
      <c r="F1108" s="201">
        <v>0</v>
      </c>
      <c r="G1108" s="236">
        <f t="shared" si="914"/>
        <v>0</v>
      </c>
      <c r="H1108" s="202">
        <v>0</v>
      </c>
      <c r="I1108" s="201">
        <v>0</v>
      </c>
      <c r="J1108" s="201">
        <v>0</v>
      </c>
      <c r="K1108" s="236">
        <f t="shared" si="920"/>
        <v>0</v>
      </c>
      <c r="L1108" s="201">
        <v>0</v>
      </c>
      <c r="M1108" s="201">
        <v>0</v>
      </c>
      <c r="N1108" s="201">
        <v>0</v>
      </c>
      <c r="O1108" s="236">
        <f t="shared" si="915"/>
        <v>0</v>
      </c>
      <c r="P1108" s="201">
        <v>0</v>
      </c>
      <c r="Q1108" s="201">
        <v>0</v>
      </c>
      <c r="R1108" s="201">
        <v>0</v>
      </c>
      <c r="S1108" s="236">
        <f t="shared" si="921"/>
        <v>0</v>
      </c>
      <c r="T1108" s="236">
        <f t="shared" si="916"/>
        <v>0</v>
      </c>
      <c r="U1108" s="236">
        <f t="shared" si="917"/>
        <v>0</v>
      </c>
      <c r="V1108" s="236">
        <f t="shared" si="918"/>
        <v>0</v>
      </c>
      <c r="W1108" s="236">
        <f t="shared" si="919"/>
        <v>0</v>
      </c>
      <c r="X1108" s="201">
        <v>0</v>
      </c>
      <c r="Y1108" s="201">
        <v>0</v>
      </c>
      <c r="Z1108" s="201">
        <v>0</v>
      </c>
      <c r="AA1108" s="201">
        <v>0</v>
      </c>
      <c r="AB1108" s="219">
        <v>0</v>
      </c>
      <c r="AC1108" s="134"/>
      <c r="AD1108" s="134"/>
      <c r="AE1108" s="134"/>
      <c r="AF1108" s="134"/>
      <c r="AG1108" s="134"/>
      <c r="AH1108" s="127"/>
      <c r="AI1108" s="716"/>
      <c r="AJ1108" s="134"/>
      <c r="AK1108" s="134"/>
    </row>
    <row r="1109" spans="1:37" x14ac:dyDescent="0.25">
      <c r="A1109" s="110"/>
      <c r="B1109" s="89"/>
      <c r="C1109" s="40"/>
      <c r="D1109" s="201"/>
      <c r="E1109" s="201"/>
      <c r="F1109" s="201"/>
      <c r="G1109" s="236">
        <f t="shared" si="914"/>
        <v>0</v>
      </c>
      <c r="H1109" s="202"/>
      <c r="I1109" s="201"/>
      <c r="J1109" s="201"/>
      <c r="K1109" s="236">
        <f t="shared" si="920"/>
        <v>0</v>
      </c>
      <c r="L1109" s="201"/>
      <c r="M1109" s="201"/>
      <c r="N1109" s="201"/>
      <c r="O1109" s="236">
        <f t="shared" si="915"/>
        <v>0</v>
      </c>
      <c r="P1109" s="201"/>
      <c r="Q1109" s="201"/>
      <c r="R1109" s="201"/>
      <c r="S1109" s="236">
        <f t="shared" si="921"/>
        <v>0</v>
      </c>
      <c r="T1109" s="236">
        <f t="shared" si="916"/>
        <v>0</v>
      </c>
      <c r="U1109" s="236">
        <f t="shared" si="917"/>
        <v>0</v>
      </c>
      <c r="V1109" s="236">
        <f t="shared" si="918"/>
        <v>0</v>
      </c>
      <c r="W1109" s="236">
        <f t="shared" si="919"/>
        <v>0</v>
      </c>
      <c r="X1109" s="201"/>
      <c r="Y1109" s="201"/>
      <c r="Z1109" s="201"/>
      <c r="AA1109" s="201"/>
      <c r="AB1109" s="219"/>
      <c r="AC1109" s="134"/>
      <c r="AD1109" s="134"/>
      <c r="AE1109" s="134"/>
      <c r="AF1109" s="134"/>
      <c r="AG1109" s="134"/>
      <c r="AH1109" s="127"/>
      <c r="AI1109" s="716"/>
      <c r="AJ1109" s="134"/>
      <c r="AK1109" s="134"/>
    </row>
    <row r="1110" spans="1:37" x14ac:dyDescent="0.25">
      <c r="A1110" s="110">
        <v>12</v>
      </c>
      <c r="B1110" s="89" t="s">
        <v>49</v>
      </c>
      <c r="C1110" s="40"/>
      <c r="D1110" s="201">
        <v>0</v>
      </c>
      <c r="E1110" s="201">
        <v>0</v>
      </c>
      <c r="F1110" s="201">
        <v>0</v>
      </c>
      <c r="G1110" s="236">
        <f t="shared" si="914"/>
        <v>0</v>
      </c>
      <c r="H1110" s="202">
        <v>0</v>
      </c>
      <c r="I1110" s="201">
        <v>0</v>
      </c>
      <c r="J1110" s="201">
        <v>0</v>
      </c>
      <c r="K1110" s="236">
        <f t="shared" si="920"/>
        <v>0</v>
      </c>
      <c r="L1110" s="201">
        <v>0</v>
      </c>
      <c r="M1110" s="201">
        <v>0</v>
      </c>
      <c r="N1110" s="201">
        <v>0</v>
      </c>
      <c r="O1110" s="236">
        <f t="shared" si="915"/>
        <v>0</v>
      </c>
      <c r="P1110" s="201">
        <v>0</v>
      </c>
      <c r="Q1110" s="201">
        <v>0</v>
      </c>
      <c r="R1110" s="201">
        <v>0</v>
      </c>
      <c r="S1110" s="236">
        <f t="shared" si="921"/>
        <v>0</v>
      </c>
      <c r="T1110" s="236">
        <f t="shared" si="916"/>
        <v>0</v>
      </c>
      <c r="U1110" s="236">
        <f t="shared" si="917"/>
        <v>0</v>
      </c>
      <c r="V1110" s="236">
        <f t="shared" si="918"/>
        <v>0</v>
      </c>
      <c r="W1110" s="236">
        <f t="shared" si="919"/>
        <v>0</v>
      </c>
      <c r="X1110" s="201">
        <v>0</v>
      </c>
      <c r="Y1110" s="201">
        <v>0</v>
      </c>
      <c r="Z1110" s="201">
        <v>0</v>
      </c>
      <c r="AA1110" s="201">
        <v>0</v>
      </c>
      <c r="AB1110" s="219">
        <v>0</v>
      </c>
      <c r="AC1110" s="134"/>
      <c r="AD1110" s="134"/>
      <c r="AE1110" s="134"/>
      <c r="AF1110" s="134"/>
      <c r="AG1110" s="134"/>
      <c r="AH1110" s="127"/>
      <c r="AI1110" s="716"/>
      <c r="AJ1110" s="134"/>
      <c r="AK1110" s="134"/>
    </row>
    <row r="1111" spans="1:37" x14ac:dyDescent="0.25">
      <c r="A1111" s="110"/>
      <c r="B1111" s="89"/>
      <c r="C1111" s="40"/>
      <c r="D1111" s="201"/>
      <c r="E1111" s="201"/>
      <c r="F1111" s="201"/>
      <c r="G1111" s="236">
        <f t="shared" si="914"/>
        <v>0</v>
      </c>
      <c r="H1111" s="202"/>
      <c r="I1111" s="201"/>
      <c r="J1111" s="201"/>
      <c r="K1111" s="236">
        <f t="shared" si="920"/>
        <v>0</v>
      </c>
      <c r="L1111" s="201"/>
      <c r="M1111" s="201"/>
      <c r="N1111" s="201"/>
      <c r="O1111" s="236">
        <f t="shared" si="915"/>
        <v>0</v>
      </c>
      <c r="P1111" s="201"/>
      <c r="Q1111" s="201"/>
      <c r="R1111" s="201"/>
      <c r="S1111" s="236">
        <f t="shared" si="921"/>
        <v>0</v>
      </c>
      <c r="T1111" s="236">
        <f t="shared" si="916"/>
        <v>0</v>
      </c>
      <c r="U1111" s="236">
        <f t="shared" si="917"/>
        <v>0</v>
      </c>
      <c r="V1111" s="236">
        <f t="shared" si="918"/>
        <v>0</v>
      </c>
      <c r="W1111" s="236">
        <f t="shared" si="919"/>
        <v>0</v>
      </c>
      <c r="X1111" s="201"/>
      <c r="Y1111" s="201"/>
      <c r="Z1111" s="201"/>
      <c r="AA1111" s="201"/>
      <c r="AB1111" s="219"/>
      <c r="AC1111" s="134"/>
      <c r="AD1111" s="134"/>
      <c r="AE1111" s="134"/>
      <c r="AF1111" s="134"/>
      <c r="AG1111" s="134"/>
      <c r="AH1111" s="127"/>
      <c r="AI1111" s="716"/>
      <c r="AJ1111" s="134"/>
      <c r="AK1111" s="134"/>
    </row>
    <row r="1112" spans="1:37" x14ac:dyDescent="0.25">
      <c r="A1112" s="110">
        <v>13</v>
      </c>
      <c r="B1112" s="89" t="s">
        <v>50</v>
      </c>
      <c r="C1112" s="40"/>
      <c r="D1112" s="201">
        <v>0</v>
      </c>
      <c r="E1112" s="201">
        <v>0</v>
      </c>
      <c r="F1112" s="201">
        <v>0</v>
      </c>
      <c r="G1112" s="236">
        <f t="shared" si="914"/>
        <v>0</v>
      </c>
      <c r="H1112" s="202">
        <v>0</v>
      </c>
      <c r="I1112" s="201">
        <v>0</v>
      </c>
      <c r="J1112" s="201">
        <v>0</v>
      </c>
      <c r="K1112" s="236">
        <f t="shared" si="920"/>
        <v>0</v>
      </c>
      <c r="L1112" s="201">
        <v>0</v>
      </c>
      <c r="M1112" s="201">
        <v>0</v>
      </c>
      <c r="N1112" s="201">
        <v>0</v>
      </c>
      <c r="O1112" s="236">
        <f t="shared" si="915"/>
        <v>0</v>
      </c>
      <c r="P1112" s="201">
        <v>0</v>
      </c>
      <c r="Q1112" s="201">
        <v>0</v>
      </c>
      <c r="R1112" s="201">
        <v>0</v>
      </c>
      <c r="S1112" s="236">
        <f t="shared" si="921"/>
        <v>0</v>
      </c>
      <c r="T1112" s="236">
        <f t="shared" si="916"/>
        <v>0</v>
      </c>
      <c r="U1112" s="236">
        <f t="shared" si="917"/>
        <v>0</v>
      </c>
      <c r="V1112" s="236">
        <f t="shared" si="918"/>
        <v>0</v>
      </c>
      <c r="W1112" s="236">
        <f t="shared" si="919"/>
        <v>0</v>
      </c>
      <c r="X1112" s="201">
        <v>0</v>
      </c>
      <c r="Y1112" s="201">
        <v>0</v>
      </c>
      <c r="Z1112" s="201">
        <v>0</v>
      </c>
      <c r="AA1112" s="201">
        <v>0</v>
      </c>
      <c r="AB1112" s="219">
        <v>0</v>
      </c>
      <c r="AC1112" s="134"/>
      <c r="AD1112" s="134"/>
      <c r="AE1112" s="134"/>
      <c r="AF1112" s="134"/>
      <c r="AG1112" s="134"/>
      <c r="AH1112" s="127"/>
      <c r="AI1112" s="716"/>
      <c r="AJ1112" s="134"/>
      <c r="AK1112" s="134"/>
    </row>
    <row r="1113" spans="1:37" x14ac:dyDescent="0.25">
      <c r="A1113" s="110"/>
      <c r="B1113" s="89"/>
      <c r="C1113" s="40"/>
      <c r="D1113" s="201"/>
      <c r="E1113" s="201"/>
      <c r="F1113" s="201"/>
      <c r="G1113" s="236">
        <f t="shared" si="914"/>
        <v>0</v>
      </c>
      <c r="H1113" s="202"/>
      <c r="I1113" s="201"/>
      <c r="J1113" s="201"/>
      <c r="K1113" s="236">
        <f t="shared" si="920"/>
        <v>0</v>
      </c>
      <c r="L1113" s="201"/>
      <c r="M1113" s="201"/>
      <c r="N1113" s="201"/>
      <c r="O1113" s="236">
        <f t="shared" si="915"/>
        <v>0</v>
      </c>
      <c r="P1113" s="201"/>
      <c r="Q1113" s="201"/>
      <c r="R1113" s="201"/>
      <c r="S1113" s="236">
        <f t="shared" si="921"/>
        <v>0</v>
      </c>
      <c r="T1113" s="236">
        <f t="shared" si="916"/>
        <v>0</v>
      </c>
      <c r="U1113" s="236">
        <f t="shared" si="917"/>
        <v>0</v>
      </c>
      <c r="V1113" s="236">
        <f t="shared" si="918"/>
        <v>0</v>
      </c>
      <c r="W1113" s="236">
        <f t="shared" si="919"/>
        <v>0</v>
      </c>
      <c r="X1113" s="201"/>
      <c r="Y1113" s="201"/>
      <c r="Z1113" s="201"/>
      <c r="AA1113" s="201"/>
      <c r="AB1113" s="219"/>
      <c r="AC1113" s="134"/>
      <c r="AD1113" s="134"/>
      <c r="AE1113" s="134"/>
      <c r="AF1113" s="134"/>
      <c r="AG1113" s="134"/>
      <c r="AH1113" s="127"/>
      <c r="AI1113" s="716"/>
      <c r="AJ1113" s="134"/>
      <c r="AK1113" s="134"/>
    </row>
    <row r="1114" spans="1:37" x14ac:dyDescent="0.25">
      <c r="A1114" s="110">
        <v>14</v>
      </c>
      <c r="B1114" s="89" t="s">
        <v>28</v>
      </c>
      <c r="C1114" s="40"/>
      <c r="D1114" s="201">
        <v>0</v>
      </c>
      <c r="E1114" s="201">
        <v>0</v>
      </c>
      <c r="F1114" s="201">
        <v>0</v>
      </c>
      <c r="G1114" s="236">
        <f t="shared" si="914"/>
        <v>0</v>
      </c>
      <c r="H1114" s="202">
        <v>0</v>
      </c>
      <c r="I1114" s="201">
        <v>0</v>
      </c>
      <c r="J1114" s="201">
        <v>0</v>
      </c>
      <c r="K1114" s="236">
        <f t="shared" si="920"/>
        <v>0</v>
      </c>
      <c r="L1114" s="201">
        <v>0</v>
      </c>
      <c r="M1114" s="201">
        <v>0</v>
      </c>
      <c r="N1114" s="201">
        <v>0</v>
      </c>
      <c r="O1114" s="236">
        <f t="shared" si="915"/>
        <v>0</v>
      </c>
      <c r="P1114" s="201">
        <v>0</v>
      </c>
      <c r="Q1114" s="201">
        <v>0</v>
      </c>
      <c r="R1114" s="201">
        <v>0</v>
      </c>
      <c r="S1114" s="236">
        <f t="shared" si="921"/>
        <v>0</v>
      </c>
      <c r="T1114" s="236">
        <f t="shared" si="916"/>
        <v>0</v>
      </c>
      <c r="U1114" s="236">
        <f t="shared" si="917"/>
        <v>0</v>
      </c>
      <c r="V1114" s="236">
        <f t="shared" si="918"/>
        <v>0</v>
      </c>
      <c r="W1114" s="236">
        <f t="shared" si="919"/>
        <v>0</v>
      </c>
      <c r="X1114" s="201">
        <v>0</v>
      </c>
      <c r="Y1114" s="201">
        <v>0</v>
      </c>
      <c r="Z1114" s="201">
        <v>0</v>
      </c>
      <c r="AA1114" s="201">
        <v>0</v>
      </c>
      <c r="AB1114" s="219">
        <v>0</v>
      </c>
      <c r="AC1114" s="134"/>
      <c r="AD1114" s="134"/>
      <c r="AE1114" s="134"/>
      <c r="AF1114" s="134"/>
      <c r="AG1114" s="134"/>
      <c r="AH1114" s="127"/>
      <c r="AI1114" s="716"/>
      <c r="AJ1114" s="134"/>
      <c r="AK1114" s="134"/>
    </row>
    <row r="1115" spans="1:37" x14ac:dyDescent="0.25">
      <c r="A1115" s="110"/>
      <c r="B1115" s="89"/>
      <c r="C1115" s="40"/>
      <c r="D1115" s="201"/>
      <c r="E1115" s="201"/>
      <c r="F1115" s="201"/>
      <c r="G1115" s="236">
        <f t="shared" si="914"/>
        <v>0</v>
      </c>
      <c r="H1115" s="202"/>
      <c r="I1115" s="201"/>
      <c r="J1115" s="201"/>
      <c r="K1115" s="236">
        <f t="shared" si="920"/>
        <v>0</v>
      </c>
      <c r="L1115" s="201"/>
      <c r="M1115" s="201"/>
      <c r="N1115" s="201"/>
      <c r="O1115" s="236">
        <f t="shared" si="915"/>
        <v>0</v>
      </c>
      <c r="P1115" s="201"/>
      <c r="Q1115" s="201"/>
      <c r="R1115" s="201"/>
      <c r="S1115" s="236">
        <f t="shared" si="921"/>
        <v>0</v>
      </c>
      <c r="T1115" s="236">
        <f t="shared" si="916"/>
        <v>0</v>
      </c>
      <c r="U1115" s="236">
        <f t="shared" si="917"/>
        <v>0</v>
      </c>
      <c r="V1115" s="236">
        <f t="shared" si="918"/>
        <v>0</v>
      </c>
      <c r="W1115" s="236">
        <f t="shared" si="919"/>
        <v>0</v>
      </c>
      <c r="X1115" s="201"/>
      <c r="Y1115" s="201"/>
      <c r="Z1115" s="201"/>
      <c r="AA1115" s="201"/>
      <c r="AB1115" s="219"/>
      <c r="AC1115" s="134"/>
      <c r="AD1115" s="134"/>
      <c r="AE1115" s="134"/>
      <c r="AF1115" s="134"/>
      <c r="AG1115" s="134"/>
      <c r="AH1115" s="127"/>
      <c r="AI1115" s="716"/>
      <c r="AJ1115" s="134"/>
      <c r="AK1115" s="134"/>
    </row>
    <row r="1116" spans="1:37" x14ac:dyDescent="0.25">
      <c r="A1116" s="110">
        <v>15</v>
      </c>
      <c r="B1116" s="89" t="s">
        <v>29</v>
      </c>
      <c r="C1116" s="40"/>
      <c r="D1116" s="201">
        <v>0</v>
      </c>
      <c r="E1116" s="201">
        <v>0</v>
      </c>
      <c r="F1116" s="201">
        <v>0</v>
      </c>
      <c r="G1116" s="236">
        <f t="shared" si="914"/>
        <v>0</v>
      </c>
      <c r="H1116" s="202">
        <v>0</v>
      </c>
      <c r="I1116" s="201">
        <v>0</v>
      </c>
      <c r="J1116" s="201">
        <v>0</v>
      </c>
      <c r="K1116" s="236">
        <f t="shared" si="920"/>
        <v>0</v>
      </c>
      <c r="L1116" s="201">
        <v>0</v>
      </c>
      <c r="M1116" s="201">
        <v>0</v>
      </c>
      <c r="N1116" s="201">
        <v>0</v>
      </c>
      <c r="O1116" s="236">
        <f t="shared" si="915"/>
        <v>0</v>
      </c>
      <c r="P1116" s="201">
        <v>0</v>
      </c>
      <c r="Q1116" s="201">
        <v>0</v>
      </c>
      <c r="R1116" s="201">
        <v>0</v>
      </c>
      <c r="S1116" s="236">
        <f t="shared" si="921"/>
        <v>0</v>
      </c>
      <c r="T1116" s="236">
        <f t="shared" si="916"/>
        <v>0</v>
      </c>
      <c r="U1116" s="236">
        <f t="shared" si="917"/>
        <v>0</v>
      </c>
      <c r="V1116" s="236">
        <f t="shared" si="918"/>
        <v>0</v>
      </c>
      <c r="W1116" s="236">
        <f t="shared" si="919"/>
        <v>0</v>
      </c>
      <c r="X1116" s="201">
        <v>0</v>
      </c>
      <c r="Y1116" s="201">
        <v>0</v>
      </c>
      <c r="Z1116" s="201">
        <v>0</v>
      </c>
      <c r="AA1116" s="201">
        <v>0</v>
      </c>
      <c r="AB1116" s="219">
        <v>0</v>
      </c>
      <c r="AC1116" s="134"/>
      <c r="AD1116" s="134"/>
      <c r="AE1116" s="134"/>
      <c r="AF1116" s="134"/>
      <c r="AG1116" s="134"/>
      <c r="AH1116" s="127"/>
      <c r="AI1116" s="716"/>
      <c r="AJ1116" s="134"/>
      <c r="AK1116" s="134"/>
    </row>
    <row r="1117" spans="1:37" x14ac:dyDescent="0.25">
      <c r="A1117" s="110"/>
      <c r="B1117" s="89"/>
      <c r="C1117" s="40"/>
      <c r="D1117" s="201"/>
      <c r="E1117" s="201"/>
      <c r="F1117" s="201"/>
      <c r="G1117" s="236">
        <f t="shared" si="914"/>
        <v>0</v>
      </c>
      <c r="H1117" s="202"/>
      <c r="I1117" s="201"/>
      <c r="J1117" s="201"/>
      <c r="K1117" s="236">
        <f t="shared" si="920"/>
        <v>0</v>
      </c>
      <c r="L1117" s="201"/>
      <c r="M1117" s="201"/>
      <c r="N1117" s="201"/>
      <c r="O1117" s="236">
        <f t="shared" si="915"/>
        <v>0</v>
      </c>
      <c r="P1117" s="201"/>
      <c r="Q1117" s="201"/>
      <c r="R1117" s="201"/>
      <c r="S1117" s="236">
        <f t="shared" si="921"/>
        <v>0</v>
      </c>
      <c r="T1117" s="236">
        <f t="shared" si="916"/>
        <v>0</v>
      </c>
      <c r="U1117" s="236">
        <f t="shared" si="917"/>
        <v>0</v>
      </c>
      <c r="V1117" s="236">
        <f t="shared" si="918"/>
        <v>0</v>
      </c>
      <c r="W1117" s="236">
        <f t="shared" si="919"/>
        <v>0</v>
      </c>
      <c r="X1117" s="201"/>
      <c r="Y1117" s="201"/>
      <c r="Z1117" s="201"/>
      <c r="AA1117" s="201"/>
      <c r="AB1117" s="219"/>
      <c r="AC1117" s="134"/>
      <c r="AD1117" s="134"/>
      <c r="AE1117" s="134"/>
      <c r="AF1117" s="134"/>
      <c r="AG1117" s="134"/>
      <c r="AH1117" s="127"/>
      <c r="AI1117" s="716"/>
      <c r="AJ1117" s="134"/>
      <c r="AK1117" s="134"/>
    </row>
    <row r="1118" spans="1:37" x14ac:dyDescent="0.25">
      <c r="A1118" s="110">
        <v>16</v>
      </c>
      <c r="B1118" s="89" t="s">
        <v>30</v>
      </c>
      <c r="C1118" s="40"/>
      <c r="D1118" s="201">
        <v>0</v>
      </c>
      <c r="E1118" s="201">
        <v>0</v>
      </c>
      <c r="F1118" s="201">
        <v>0</v>
      </c>
      <c r="G1118" s="236">
        <f t="shared" si="914"/>
        <v>0</v>
      </c>
      <c r="H1118" s="202">
        <v>0</v>
      </c>
      <c r="I1118" s="201">
        <v>0</v>
      </c>
      <c r="J1118" s="201">
        <v>0</v>
      </c>
      <c r="K1118" s="236">
        <f t="shared" si="920"/>
        <v>0</v>
      </c>
      <c r="L1118" s="201">
        <v>0</v>
      </c>
      <c r="M1118" s="201">
        <v>0</v>
      </c>
      <c r="N1118" s="201">
        <v>0</v>
      </c>
      <c r="O1118" s="236">
        <f t="shared" si="915"/>
        <v>0</v>
      </c>
      <c r="P1118" s="201">
        <v>0</v>
      </c>
      <c r="Q1118" s="201">
        <v>0</v>
      </c>
      <c r="R1118" s="201">
        <v>0</v>
      </c>
      <c r="S1118" s="236">
        <f t="shared" si="921"/>
        <v>0</v>
      </c>
      <c r="T1118" s="236">
        <f t="shared" si="916"/>
        <v>0</v>
      </c>
      <c r="U1118" s="236">
        <f t="shared" si="917"/>
        <v>0</v>
      </c>
      <c r="V1118" s="236">
        <f t="shared" si="918"/>
        <v>0</v>
      </c>
      <c r="W1118" s="236">
        <f t="shared" si="919"/>
        <v>0</v>
      </c>
      <c r="X1118" s="201">
        <v>0</v>
      </c>
      <c r="Y1118" s="201">
        <v>0</v>
      </c>
      <c r="Z1118" s="201">
        <v>0</v>
      </c>
      <c r="AA1118" s="201">
        <v>0</v>
      </c>
      <c r="AB1118" s="219">
        <v>0</v>
      </c>
      <c r="AC1118" s="134"/>
      <c r="AD1118" s="134"/>
      <c r="AE1118" s="134"/>
      <c r="AF1118" s="134"/>
      <c r="AG1118" s="134"/>
      <c r="AH1118" s="127"/>
      <c r="AI1118" s="716"/>
      <c r="AJ1118" s="134"/>
      <c r="AK1118" s="134"/>
    </row>
    <row r="1119" spans="1:37" x14ac:dyDescent="0.25">
      <c r="A1119" s="110"/>
      <c r="B1119" s="89"/>
      <c r="C1119" s="40"/>
      <c r="D1119" s="201"/>
      <c r="E1119" s="201"/>
      <c r="F1119" s="201"/>
      <c r="G1119" s="236">
        <f t="shared" si="914"/>
        <v>0</v>
      </c>
      <c r="H1119" s="202"/>
      <c r="I1119" s="201"/>
      <c r="J1119" s="201"/>
      <c r="K1119" s="236">
        <f t="shared" si="920"/>
        <v>0</v>
      </c>
      <c r="L1119" s="201"/>
      <c r="M1119" s="201"/>
      <c r="N1119" s="201"/>
      <c r="O1119" s="236">
        <f t="shared" si="915"/>
        <v>0</v>
      </c>
      <c r="P1119" s="201"/>
      <c r="Q1119" s="201"/>
      <c r="R1119" s="201"/>
      <c r="S1119" s="236">
        <f t="shared" si="921"/>
        <v>0</v>
      </c>
      <c r="T1119" s="236">
        <f t="shared" si="916"/>
        <v>0</v>
      </c>
      <c r="U1119" s="236">
        <f t="shared" si="917"/>
        <v>0</v>
      </c>
      <c r="V1119" s="236">
        <f t="shared" si="918"/>
        <v>0</v>
      </c>
      <c r="W1119" s="236">
        <f t="shared" si="919"/>
        <v>0</v>
      </c>
      <c r="X1119" s="201"/>
      <c r="Y1119" s="201"/>
      <c r="Z1119" s="201"/>
      <c r="AA1119" s="201"/>
      <c r="AB1119" s="219"/>
      <c r="AC1119" s="134"/>
      <c r="AD1119" s="134"/>
      <c r="AE1119" s="134"/>
      <c r="AF1119" s="134"/>
      <c r="AG1119" s="134"/>
      <c r="AH1119" s="127"/>
      <c r="AI1119" s="716"/>
      <c r="AJ1119" s="134"/>
      <c r="AK1119" s="134"/>
    </row>
    <row r="1120" spans="1:37" x14ac:dyDescent="0.25">
      <c r="A1120" s="110">
        <v>17</v>
      </c>
      <c r="B1120" s="89" t="s">
        <v>31</v>
      </c>
      <c r="C1120" s="40"/>
      <c r="D1120" s="201">
        <v>0</v>
      </c>
      <c r="E1120" s="201">
        <v>0</v>
      </c>
      <c r="F1120" s="201">
        <v>0</v>
      </c>
      <c r="G1120" s="236">
        <f t="shared" si="914"/>
        <v>0</v>
      </c>
      <c r="H1120" s="202">
        <v>0</v>
      </c>
      <c r="I1120" s="201">
        <v>0</v>
      </c>
      <c r="J1120" s="201">
        <v>0</v>
      </c>
      <c r="K1120" s="236">
        <f t="shared" si="920"/>
        <v>0</v>
      </c>
      <c r="L1120" s="201">
        <v>0</v>
      </c>
      <c r="M1120" s="201">
        <v>0</v>
      </c>
      <c r="N1120" s="201">
        <v>0</v>
      </c>
      <c r="O1120" s="236">
        <f t="shared" si="915"/>
        <v>0</v>
      </c>
      <c r="P1120" s="201">
        <v>0</v>
      </c>
      <c r="Q1120" s="201">
        <v>0</v>
      </c>
      <c r="R1120" s="201">
        <v>0</v>
      </c>
      <c r="S1120" s="236">
        <f t="shared" si="921"/>
        <v>0</v>
      </c>
      <c r="T1120" s="236">
        <f t="shared" si="916"/>
        <v>0</v>
      </c>
      <c r="U1120" s="236">
        <f t="shared" si="917"/>
        <v>0</v>
      </c>
      <c r="V1120" s="236">
        <f t="shared" si="918"/>
        <v>0</v>
      </c>
      <c r="W1120" s="236">
        <f t="shared" si="919"/>
        <v>0</v>
      </c>
      <c r="X1120" s="201">
        <v>0</v>
      </c>
      <c r="Y1120" s="201">
        <v>0</v>
      </c>
      <c r="Z1120" s="201">
        <v>0</v>
      </c>
      <c r="AA1120" s="201">
        <v>0</v>
      </c>
      <c r="AB1120" s="219">
        <v>0</v>
      </c>
      <c r="AC1120" s="134"/>
      <c r="AD1120" s="134"/>
      <c r="AE1120" s="134"/>
      <c r="AF1120" s="134"/>
      <c r="AG1120" s="134"/>
      <c r="AH1120" s="127"/>
      <c r="AI1120" s="716"/>
      <c r="AJ1120" s="134"/>
      <c r="AK1120" s="134"/>
    </row>
    <row r="1121" spans="1:39" x14ac:dyDescent="0.25">
      <c r="A1121" s="110"/>
      <c r="B1121" s="89"/>
      <c r="C1121" s="40"/>
      <c r="D1121" s="201"/>
      <c r="E1121" s="201"/>
      <c r="F1121" s="201"/>
      <c r="G1121" s="236">
        <f t="shared" si="914"/>
        <v>0</v>
      </c>
      <c r="H1121" s="202"/>
      <c r="I1121" s="201"/>
      <c r="J1121" s="201"/>
      <c r="K1121" s="236">
        <f t="shared" si="920"/>
        <v>0</v>
      </c>
      <c r="L1121" s="201"/>
      <c r="M1121" s="201"/>
      <c r="N1121" s="201"/>
      <c r="O1121" s="236">
        <f t="shared" si="915"/>
        <v>0</v>
      </c>
      <c r="P1121" s="201"/>
      <c r="Q1121" s="201"/>
      <c r="R1121" s="201"/>
      <c r="S1121" s="236">
        <f t="shared" si="921"/>
        <v>0</v>
      </c>
      <c r="T1121" s="236">
        <f t="shared" si="916"/>
        <v>0</v>
      </c>
      <c r="U1121" s="236">
        <f t="shared" si="917"/>
        <v>0</v>
      </c>
      <c r="V1121" s="236">
        <f t="shared" si="918"/>
        <v>0</v>
      </c>
      <c r="W1121" s="236">
        <f t="shared" si="919"/>
        <v>0</v>
      </c>
      <c r="X1121" s="201"/>
      <c r="Y1121" s="201"/>
      <c r="Z1121" s="201"/>
      <c r="AA1121" s="201"/>
      <c r="AB1121" s="219"/>
      <c r="AC1121" s="134"/>
      <c r="AD1121" s="134"/>
      <c r="AE1121" s="134"/>
      <c r="AF1121" s="134"/>
      <c r="AG1121" s="134"/>
      <c r="AH1121" s="127"/>
      <c r="AI1121" s="716"/>
      <c r="AJ1121" s="134"/>
      <c r="AK1121" s="134"/>
    </row>
    <row r="1122" spans="1:39" x14ac:dyDescent="0.25">
      <c r="A1122" s="110">
        <v>18</v>
      </c>
      <c r="B1122" s="89" t="s">
        <v>51</v>
      </c>
      <c r="C1122" s="40"/>
      <c r="D1122" s="201">
        <v>0</v>
      </c>
      <c r="E1122" s="201">
        <v>0</v>
      </c>
      <c r="F1122" s="201">
        <v>0</v>
      </c>
      <c r="G1122" s="236">
        <f t="shared" si="914"/>
        <v>0</v>
      </c>
      <c r="H1122" s="202">
        <v>0</v>
      </c>
      <c r="I1122" s="201">
        <v>0</v>
      </c>
      <c r="J1122" s="201">
        <v>0</v>
      </c>
      <c r="K1122" s="236">
        <f t="shared" si="920"/>
        <v>0</v>
      </c>
      <c r="L1122" s="201">
        <v>0</v>
      </c>
      <c r="M1122" s="201">
        <v>0</v>
      </c>
      <c r="N1122" s="201">
        <v>0</v>
      </c>
      <c r="O1122" s="236">
        <f t="shared" si="915"/>
        <v>0</v>
      </c>
      <c r="P1122" s="201">
        <v>0</v>
      </c>
      <c r="Q1122" s="201">
        <v>0</v>
      </c>
      <c r="R1122" s="201">
        <v>0</v>
      </c>
      <c r="S1122" s="236">
        <f t="shared" si="921"/>
        <v>0</v>
      </c>
      <c r="T1122" s="236">
        <f t="shared" si="916"/>
        <v>0</v>
      </c>
      <c r="U1122" s="236">
        <f t="shared" si="917"/>
        <v>0</v>
      </c>
      <c r="V1122" s="236">
        <f t="shared" si="918"/>
        <v>0</v>
      </c>
      <c r="W1122" s="236">
        <f t="shared" si="919"/>
        <v>0</v>
      </c>
      <c r="X1122" s="201">
        <v>0</v>
      </c>
      <c r="Y1122" s="201">
        <v>0</v>
      </c>
      <c r="Z1122" s="201">
        <v>0</v>
      </c>
      <c r="AA1122" s="201">
        <v>0</v>
      </c>
      <c r="AB1122" s="219">
        <v>0</v>
      </c>
      <c r="AC1122" s="134"/>
      <c r="AD1122" s="134"/>
      <c r="AE1122" s="134"/>
      <c r="AF1122" s="134"/>
      <c r="AG1122" s="134"/>
      <c r="AH1122" s="127"/>
      <c r="AI1122" s="716"/>
      <c r="AJ1122" s="134"/>
      <c r="AK1122" s="134"/>
    </row>
    <row r="1123" spans="1:39" x14ac:dyDescent="0.25">
      <c r="A1123" s="110"/>
      <c r="B1123" s="89"/>
      <c r="C1123" s="40"/>
      <c r="D1123" s="201"/>
      <c r="E1123" s="201"/>
      <c r="F1123" s="201"/>
      <c r="G1123" s="236">
        <f t="shared" si="914"/>
        <v>0</v>
      </c>
      <c r="H1123" s="202"/>
      <c r="I1123" s="201"/>
      <c r="J1123" s="201"/>
      <c r="K1123" s="236">
        <f t="shared" si="920"/>
        <v>0</v>
      </c>
      <c r="L1123" s="201"/>
      <c r="M1123" s="201"/>
      <c r="N1123" s="201"/>
      <c r="O1123" s="236">
        <f t="shared" si="915"/>
        <v>0</v>
      </c>
      <c r="P1123" s="201"/>
      <c r="Q1123" s="201"/>
      <c r="R1123" s="201"/>
      <c r="S1123" s="236">
        <f t="shared" si="921"/>
        <v>0</v>
      </c>
      <c r="T1123" s="236">
        <f t="shared" si="916"/>
        <v>0</v>
      </c>
      <c r="U1123" s="236">
        <f t="shared" si="917"/>
        <v>0</v>
      </c>
      <c r="V1123" s="236">
        <f t="shared" si="918"/>
        <v>0</v>
      </c>
      <c r="W1123" s="236">
        <f t="shared" si="919"/>
        <v>0</v>
      </c>
      <c r="X1123" s="201"/>
      <c r="Y1123" s="201"/>
      <c r="Z1123" s="201"/>
      <c r="AA1123" s="201"/>
      <c r="AB1123" s="219"/>
      <c r="AC1123" s="134"/>
      <c r="AD1123" s="134"/>
      <c r="AE1123" s="134"/>
      <c r="AF1123" s="134"/>
      <c r="AG1123" s="134"/>
      <c r="AH1123" s="127"/>
      <c r="AI1123" s="716"/>
      <c r="AJ1123" s="134"/>
      <c r="AK1123" s="134"/>
    </row>
    <row r="1124" spans="1:39" x14ac:dyDescent="0.25">
      <c r="A1124" s="110">
        <v>19</v>
      </c>
      <c r="B1124" s="89" t="s">
        <v>52</v>
      </c>
      <c r="C1124" s="40"/>
      <c r="D1124" s="201">
        <v>0</v>
      </c>
      <c r="E1124" s="201">
        <v>0</v>
      </c>
      <c r="F1124" s="201">
        <v>0</v>
      </c>
      <c r="G1124" s="236">
        <f t="shared" si="914"/>
        <v>0</v>
      </c>
      <c r="H1124" s="202">
        <v>0</v>
      </c>
      <c r="I1124" s="201">
        <v>0</v>
      </c>
      <c r="J1124" s="201">
        <v>0</v>
      </c>
      <c r="K1124" s="236">
        <f t="shared" si="920"/>
        <v>0</v>
      </c>
      <c r="L1124" s="201">
        <v>0</v>
      </c>
      <c r="M1124" s="201">
        <v>0</v>
      </c>
      <c r="N1124" s="201">
        <v>0</v>
      </c>
      <c r="O1124" s="236">
        <f t="shared" si="915"/>
        <v>0</v>
      </c>
      <c r="P1124" s="201">
        <v>0</v>
      </c>
      <c r="Q1124" s="201">
        <v>0</v>
      </c>
      <c r="R1124" s="201">
        <v>0</v>
      </c>
      <c r="S1124" s="236">
        <f t="shared" si="921"/>
        <v>0</v>
      </c>
      <c r="T1124" s="236">
        <f t="shared" si="916"/>
        <v>0</v>
      </c>
      <c r="U1124" s="236">
        <f t="shared" si="917"/>
        <v>0</v>
      </c>
      <c r="V1124" s="236">
        <f t="shared" si="918"/>
        <v>0</v>
      </c>
      <c r="W1124" s="236">
        <f t="shared" si="919"/>
        <v>0</v>
      </c>
      <c r="X1124" s="201">
        <v>0</v>
      </c>
      <c r="Y1124" s="201">
        <v>0</v>
      </c>
      <c r="Z1124" s="201">
        <v>0</v>
      </c>
      <c r="AA1124" s="201">
        <v>0</v>
      </c>
      <c r="AB1124" s="219">
        <v>0</v>
      </c>
      <c r="AC1124" s="134"/>
      <c r="AD1124" s="134"/>
      <c r="AE1124" s="134"/>
      <c r="AF1124" s="134"/>
      <c r="AG1124" s="134"/>
      <c r="AH1124" s="127"/>
      <c r="AI1124" s="716"/>
      <c r="AJ1124" s="134"/>
      <c r="AK1124" s="134"/>
    </row>
    <row r="1125" spans="1:39" x14ac:dyDescent="0.25">
      <c r="A1125" s="110"/>
      <c r="B1125" s="32"/>
      <c r="C1125" s="40"/>
      <c r="D1125" s="201"/>
      <c r="E1125" s="201"/>
      <c r="F1125" s="201"/>
      <c r="G1125" s="236">
        <f t="shared" si="914"/>
        <v>0</v>
      </c>
      <c r="H1125" s="202"/>
      <c r="I1125" s="201"/>
      <c r="J1125" s="201"/>
      <c r="K1125" s="236">
        <f t="shared" si="920"/>
        <v>0</v>
      </c>
      <c r="L1125" s="201"/>
      <c r="M1125" s="201"/>
      <c r="N1125" s="201"/>
      <c r="O1125" s="236">
        <f t="shared" si="915"/>
        <v>0</v>
      </c>
      <c r="P1125" s="201"/>
      <c r="Q1125" s="201"/>
      <c r="R1125" s="201"/>
      <c r="S1125" s="236">
        <f t="shared" si="921"/>
        <v>0</v>
      </c>
      <c r="T1125" s="236">
        <f t="shared" si="916"/>
        <v>0</v>
      </c>
      <c r="U1125" s="236">
        <f t="shared" si="917"/>
        <v>0</v>
      </c>
      <c r="V1125" s="236">
        <f t="shared" si="918"/>
        <v>0</v>
      </c>
      <c r="W1125" s="236">
        <f t="shared" si="919"/>
        <v>0</v>
      </c>
      <c r="X1125" s="201"/>
      <c r="Y1125" s="201"/>
      <c r="Z1125" s="201"/>
      <c r="AA1125" s="201"/>
      <c r="AB1125" s="219"/>
      <c r="AC1125" s="80"/>
      <c r="AD1125" s="80"/>
      <c r="AE1125" s="80"/>
      <c r="AF1125" s="81"/>
      <c r="AG1125" s="81"/>
      <c r="AH1125" s="127"/>
      <c r="AI1125" s="711"/>
      <c r="AJ1125" s="80"/>
      <c r="AK1125" s="80"/>
    </row>
    <row r="1126" spans="1:39" s="661" customFormat="1" ht="47.25" x14ac:dyDescent="0.25">
      <c r="A1126" s="877">
        <v>5</v>
      </c>
      <c r="B1126" s="433" t="s">
        <v>70</v>
      </c>
      <c r="C1126" s="433"/>
      <c r="D1126" s="424">
        <f>D1127+D1142</f>
        <v>0</v>
      </c>
      <c r="E1126" s="424">
        <f>E1127+E1142</f>
        <v>0</v>
      </c>
      <c r="F1126" s="424">
        <f>F1127+F1142</f>
        <v>0</v>
      </c>
      <c r="G1126" s="424">
        <f t="shared" si="914"/>
        <v>0</v>
      </c>
      <c r="H1126" s="424">
        <f>H1127+H1142</f>
        <v>0</v>
      </c>
      <c r="I1126" s="424">
        <f>I1127+I1142</f>
        <v>0</v>
      </c>
      <c r="J1126" s="424">
        <f>J1127+J1142</f>
        <v>0</v>
      </c>
      <c r="K1126" s="424">
        <f t="shared" si="920"/>
        <v>0</v>
      </c>
      <c r="L1126" s="424">
        <f>L1127+L1142</f>
        <v>0</v>
      </c>
      <c r="M1126" s="424">
        <f>M1127+M1142</f>
        <v>0</v>
      </c>
      <c r="N1126" s="424">
        <f>N1127+N1142</f>
        <v>0</v>
      </c>
      <c r="O1126" s="424">
        <f t="shared" si="915"/>
        <v>0</v>
      </c>
      <c r="P1126" s="424">
        <f>P1127+P1142</f>
        <v>0</v>
      </c>
      <c r="Q1126" s="424">
        <f>Q1127+Q1142</f>
        <v>0</v>
      </c>
      <c r="R1126" s="424">
        <f>R1127+R1142</f>
        <v>0</v>
      </c>
      <c r="S1126" s="424">
        <f t="shared" si="921"/>
        <v>0</v>
      </c>
      <c r="T1126" s="424">
        <f t="shared" si="916"/>
        <v>0</v>
      </c>
      <c r="U1126" s="424">
        <f t="shared" si="917"/>
        <v>0</v>
      </c>
      <c r="V1126" s="424">
        <f t="shared" si="918"/>
        <v>0</v>
      </c>
      <c r="W1126" s="424">
        <f t="shared" si="919"/>
        <v>0</v>
      </c>
      <c r="X1126" s="424">
        <f>X1127+X1142</f>
        <v>0</v>
      </c>
      <c r="Y1126" s="424">
        <f>Y1127+Y1142</f>
        <v>0</v>
      </c>
      <c r="Z1126" s="424">
        <f>Z1127+Z1142</f>
        <v>0</v>
      </c>
      <c r="AA1126" s="424">
        <f>AA1127+AA1142</f>
        <v>0</v>
      </c>
      <c r="AB1126" s="424">
        <f>AB1127+AB1142</f>
        <v>0</v>
      </c>
      <c r="AC1126" s="883"/>
      <c r="AD1126" s="883"/>
      <c r="AE1126" s="883"/>
      <c r="AF1126" s="883"/>
      <c r="AG1126" s="883"/>
      <c r="AH1126" s="862"/>
      <c r="AI1126" s="863"/>
      <c r="AJ1126" s="883"/>
      <c r="AK1126" s="883"/>
      <c r="AL1126" s="864"/>
      <c r="AM1126" s="864"/>
    </row>
    <row r="1127" spans="1:39" x14ac:dyDescent="0.25">
      <c r="A1127" s="115" t="s">
        <v>71</v>
      </c>
      <c r="B1127" s="83" t="s">
        <v>39</v>
      </c>
      <c r="C1127" s="84"/>
      <c r="D1127" s="233">
        <f>D1128+D1130+D1132+D1134+D1136+D1138+D1140</f>
        <v>0</v>
      </c>
      <c r="E1127" s="233">
        <f>E1128+E1130+E1132+E1134+E1136+E1138+E1140</f>
        <v>0</v>
      </c>
      <c r="F1127" s="233">
        <f>F1128+F1130+F1132+F1134+F1136+F1138+F1140</f>
        <v>0</v>
      </c>
      <c r="G1127" s="233">
        <f t="shared" si="914"/>
        <v>0</v>
      </c>
      <c r="H1127" s="233">
        <f>H1128+H1130+H1132+H1134+H1136+H1138+H1140</f>
        <v>0</v>
      </c>
      <c r="I1127" s="233">
        <f>I1128+I1130+I1132+I1134+I1136+I1138+I1140</f>
        <v>0</v>
      </c>
      <c r="J1127" s="233">
        <f>J1128+J1130+J1132+J1134+J1136+J1138+J1140</f>
        <v>0</v>
      </c>
      <c r="K1127" s="233">
        <f t="shared" si="920"/>
        <v>0</v>
      </c>
      <c r="L1127" s="233">
        <f>L1128+L1130+L1132+L1134+L1136+L1138+L1140</f>
        <v>0</v>
      </c>
      <c r="M1127" s="233">
        <f>M1128+M1130+M1132+M1134+M1136+M1138+M1140</f>
        <v>0</v>
      </c>
      <c r="N1127" s="233">
        <f>N1128+N1130+N1132+N1134+N1136+N1138+N1140</f>
        <v>0</v>
      </c>
      <c r="O1127" s="233">
        <f t="shared" si="915"/>
        <v>0</v>
      </c>
      <c r="P1127" s="233">
        <f>P1128+P1130+P1132+P1134+P1136+P1138+P1140</f>
        <v>0</v>
      </c>
      <c r="Q1127" s="233">
        <f>Q1128+Q1130+Q1132+Q1134+Q1136+Q1138+Q1140</f>
        <v>0</v>
      </c>
      <c r="R1127" s="233">
        <f>R1128+R1130+R1132+R1134+R1136+R1138+R1140</f>
        <v>0</v>
      </c>
      <c r="S1127" s="233">
        <f t="shared" si="921"/>
        <v>0</v>
      </c>
      <c r="T1127" s="233">
        <f t="shared" si="916"/>
        <v>0</v>
      </c>
      <c r="U1127" s="233">
        <f t="shared" si="917"/>
        <v>0</v>
      </c>
      <c r="V1127" s="233">
        <f t="shared" si="918"/>
        <v>0</v>
      </c>
      <c r="W1127" s="233">
        <f t="shared" si="919"/>
        <v>0</v>
      </c>
      <c r="X1127" s="233">
        <f>X1128+X1130+X1132+X1134+X1136+X1138+X1140</f>
        <v>0</v>
      </c>
      <c r="Y1127" s="233">
        <f>Y1128+Y1130+Y1132+Y1134+Y1136+Y1138+Y1140</f>
        <v>0</v>
      </c>
      <c r="Z1127" s="233">
        <f>Z1128+Z1130+Z1132+Z1134+Z1136+Z1138+Z1140</f>
        <v>0</v>
      </c>
      <c r="AA1127" s="233">
        <f>AA1128+AA1130+AA1132+AA1134+AA1136+AA1138+AA1140</f>
        <v>0</v>
      </c>
      <c r="AB1127" s="233">
        <f>AB1128+AB1130+AB1132+AB1134+AB1136+AB1138+AB1140</f>
        <v>0</v>
      </c>
      <c r="AC1127" s="130"/>
      <c r="AD1127" s="130"/>
      <c r="AE1127" s="130"/>
      <c r="AF1127" s="130"/>
      <c r="AG1127" s="130"/>
      <c r="AH1127" s="127"/>
      <c r="AI1127" s="712"/>
      <c r="AJ1127" s="130"/>
      <c r="AK1127" s="130"/>
    </row>
    <row r="1128" spans="1:39" x14ac:dyDescent="0.25">
      <c r="A1128" s="110">
        <v>1</v>
      </c>
      <c r="B1128" s="89" t="s">
        <v>46</v>
      </c>
      <c r="C1128" s="280"/>
      <c r="D1128" s="281">
        <f>SUM(D1129:D1129)</f>
        <v>0</v>
      </c>
      <c r="E1128" s="281">
        <f>SUM(E1129:E1129)</f>
        <v>0</v>
      </c>
      <c r="F1128" s="281">
        <f>SUM(F1129:F1129)</f>
        <v>0</v>
      </c>
      <c r="G1128" s="281">
        <f t="shared" si="914"/>
        <v>0</v>
      </c>
      <c r="H1128" s="281">
        <f>SUM(H1129:H1129)</f>
        <v>0</v>
      </c>
      <c r="I1128" s="281">
        <f>SUM(I1129:I1129)</f>
        <v>0</v>
      </c>
      <c r="J1128" s="281">
        <f>SUM(J1129:J1129)</f>
        <v>0</v>
      </c>
      <c r="K1128" s="281">
        <f t="shared" si="920"/>
        <v>0</v>
      </c>
      <c r="L1128" s="281">
        <f>SUM(L1129:L1129)</f>
        <v>0</v>
      </c>
      <c r="M1128" s="281">
        <f>SUM(M1129:M1129)</f>
        <v>0</v>
      </c>
      <c r="N1128" s="281">
        <f>SUM(N1129:N1129)</f>
        <v>0</v>
      </c>
      <c r="O1128" s="281">
        <f t="shared" si="915"/>
        <v>0</v>
      </c>
      <c r="P1128" s="281">
        <f>SUM(P1129:P1129)</f>
        <v>0</v>
      </c>
      <c r="Q1128" s="281">
        <f>SUM(Q1129:Q1129)</f>
        <v>0</v>
      </c>
      <c r="R1128" s="281">
        <f>SUM(R1129:R1129)</f>
        <v>0</v>
      </c>
      <c r="S1128" s="281">
        <f t="shared" si="921"/>
        <v>0</v>
      </c>
      <c r="T1128" s="281">
        <f t="shared" si="916"/>
        <v>0</v>
      </c>
      <c r="U1128" s="281">
        <f t="shared" si="917"/>
        <v>0</v>
      </c>
      <c r="V1128" s="281">
        <f t="shared" si="918"/>
        <v>0</v>
      </c>
      <c r="W1128" s="281">
        <f t="shared" si="919"/>
        <v>0</v>
      </c>
      <c r="X1128" s="281">
        <f>SUM(X1129:X1129)</f>
        <v>0</v>
      </c>
      <c r="Y1128" s="281">
        <f>SUM(Y1129:Y1129)</f>
        <v>0</v>
      </c>
      <c r="Z1128" s="281">
        <f>SUM(Z1129:Z1129)</f>
        <v>0</v>
      </c>
      <c r="AA1128" s="281">
        <f>SUM(AA1129:AA1129)</f>
        <v>0</v>
      </c>
      <c r="AB1128" s="281">
        <f>SUM(AB1129:AB1129)</f>
        <v>0</v>
      </c>
      <c r="AC1128" s="854"/>
      <c r="AD1128" s="854"/>
      <c r="AE1128" s="854"/>
      <c r="AF1128" s="854"/>
      <c r="AG1128" s="854"/>
      <c r="AH1128" s="300"/>
      <c r="AI1128" s="716"/>
      <c r="AJ1128" s="854"/>
      <c r="AK1128" s="854"/>
    </row>
    <row r="1129" spans="1:39" x14ac:dyDescent="0.25">
      <c r="A1129" s="110"/>
      <c r="B1129" s="97"/>
      <c r="C1129" s="280"/>
      <c r="D1129" s="281"/>
      <c r="E1129" s="281"/>
      <c r="F1129" s="281"/>
      <c r="G1129" s="295">
        <f t="shared" si="914"/>
        <v>0</v>
      </c>
      <c r="H1129" s="296"/>
      <c r="I1129" s="296"/>
      <c r="J1129" s="296"/>
      <c r="K1129" s="295">
        <f t="shared" si="920"/>
        <v>0</v>
      </c>
      <c r="L1129" s="296"/>
      <c r="M1129" s="296"/>
      <c r="N1129" s="296"/>
      <c r="O1129" s="295">
        <f t="shared" si="915"/>
        <v>0</v>
      </c>
      <c r="P1129" s="295"/>
      <c r="Q1129" s="295"/>
      <c r="R1129" s="295"/>
      <c r="S1129" s="295">
        <f t="shared" si="921"/>
        <v>0</v>
      </c>
      <c r="T1129" s="295">
        <f t="shared" si="916"/>
        <v>0</v>
      </c>
      <c r="U1129" s="295">
        <f t="shared" si="917"/>
        <v>0</v>
      </c>
      <c r="V1129" s="295">
        <f t="shared" si="918"/>
        <v>0</v>
      </c>
      <c r="W1129" s="295">
        <f t="shared" si="919"/>
        <v>0</v>
      </c>
      <c r="X1129" s="281"/>
      <c r="Y1129" s="281"/>
      <c r="Z1129" s="281"/>
      <c r="AA1129" s="281"/>
      <c r="AB1129" s="297"/>
      <c r="AC1129" s="298"/>
      <c r="AD1129" s="298"/>
      <c r="AE1129" s="298"/>
      <c r="AF1129" s="298"/>
      <c r="AG1129" s="298"/>
      <c r="AH1129" s="300"/>
      <c r="AI1129" s="711"/>
      <c r="AJ1129" s="299"/>
      <c r="AK1129" s="299"/>
    </row>
    <row r="1130" spans="1:39" x14ac:dyDescent="0.25">
      <c r="A1130" s="110">
        <v>2</v>
      </c>
      <c r="B1130" s="89" t="s">
        <v>47</v>
      </c>
      <c r="C1130" s="280"/>
      <c r="D1130" s="281">
        <f>SUM(D1131:D1131)</f>
        <v>0</v>
      </c>
      <c r="E1130" s="281">
        <f>SUM(E1131:E1131)</f>
        <v>0</v>
      </c>
      <c r="F1130" s="281">
        <f>SUM(F1131:F1131)</f>
        <v>0</v>
      </c>
      <c r="G1130" s="281">
        <f t="shared" si="914"/>
        <v>0</v>
      </c>
      <c r="H1130" s="281">
        <f>SUM(H1131:H1131)</f>
        <v>0</v>
      </c>
      <c r="I1130" s="281">
        <f>SUM(I1131:I1131)</f>
        <v>0</v>
      </c>
      <c r="J1130" s="281">
        <f>SUM(J1131:J1131)</f>
        <v>0</v>
      </c>
      <c r="K1130" s="281">
        <f t="shared" si="920"/>
        <v>0</v>
      </c>
      <c r="L1130" s="281">
        <f>SUM(L1131:L1131)</f>
        <v>0</v>
      </c>
      <c r="M1130" s="281">
        <f>SUM(M1131:M1131)</f>
        <v>0</v>
      </c>
      <c r="N1130" s="281">
        <f>SUM(N1131:N1131)</f>
        <v>0</v>
      </c>
      <c r="O1130" s="281">
        <f t="shared" si="915"/>
        <v>0</v>
      </c>
      <c r="P1130" s="281">
        <f>SUM(P1131:P1131)</f>
        <v>0</v>
      </c>
      <c r="Q1130" s="281">
        <f>SUM(Q1131:Q1131)</f>
        <v>0</v>
      </c>
      <c r="R1130" s="281">
        <f>SUM(R1131:R1131)</f>
        <v>0</v>
      </c>
      <c r="S1130" s="281">
        <f t="shared" si="921"/>
        <v>0</v>
      </c>
      <c r="T1130" s="281">
        <f t="shared" si="916"/>
        <v>0</v>
      </c>
      <c r="U1130" s="281">
        <f t="shared" si="917"/>
        <v>0</v>
      </c>
      <c r="V1130" s="281">
        <f t="shared" si="918"/>
        <v>0</v>
      </c>
      <c r="W1130" s="281">
        <f t="shared" si="919"/>
        <v>0</v>
      </c>
      <c r="X1130" s="281">
        <f>SUM(X1131:X1131)</f>
        <v>0</v>
      </c>
      <c r="Y1130" s="281">
        <f>SUM(Y1131:Y1131)</f>
        <v>0</v>
      </c>
      <c r="Z1130" s="281">
        <f>SUM(Z1131:Z1131)</f>
        <v>0</v>
      </c>
      <c r="AA1130" s="281">
        <f>SUM(AA1131:AA1131)</f>
        <v>0</v>
      </c>
      <c r="AB1130" s="281">
        <f>SUM(AB1131:AB1131)</f>
        <v>0</v>
      </c>
      <c r="AC1130" s="854"/>
      <c r="AD1130" s="854"/>
      <c r="AE1130" s="854"/>
      <c r="AF1130" s="854"/>
      <c r="AG1130" s="854"/>
      <c r="AH1130" s="300"/>
      <c r="AI1130" s="716"/>
      <c r="AJ1130" s="854"/>
      <c r="AK1130" s="854"/>
    </row>
    <row r="1131" spans="1:39" x14ac:dyDescent="0.25">
      <c r="A1131" s="110"/>
      <c r="B1131" s="97"/>
      <c r="C1131" s="280"/>
      <c r="D1131" s="281"/>
      <c r="E1131" s="284"/>
      <c r="F1131" s="281"/>
      <c r="G1131" s="295">
        <f t="shared" si="914"/>
        <v>0</v>
      </c>
      <c r="H1131" s="296"/>
      <c r="I1131" s="296"/>
      <c r="J1131" s="296"/>
      <c r="K1131" s="295">
        <f t="shared" si="920"/>
        <v>0</v>
      </c>
      <c r="L1131" s="296"/>
      <c r="M1131" s="296"/>
      <c r="N1131" s="296"/>
      <c r="O1131" s="295">
        <f t="shared" si="915"/>
        <v>0</v>
      </c>
      <c r="P1131" s="295"/>
      <c r="Q1131" s="295"/>
      <c r="R1131" s="295"/>
      <c r="S1131" s="295">
        <f t="shared" si="921"/>
        <v>0</v>
      </c>
      <c r="T1131" s="295">
        <f t="shared" si="916"/>
        <v>0</v>
      </c>
      <c r="U1131" s="295">
        <f t="shared" si="917"/>
        <v>0</v>
      </c>
      <c r="V1131" s="295">
        <f t="shared" si="918"/>
        <v>0</v>
      </c>
      <c r="W1131" s="295">
        <f t="shared" si="919"/>
        <v>0</v>
      </c>
      <c r="X1131" s="281"/>
      <c r="Y1131" s="281"/>
      <c r="Z1131" s="281"/>
      <c r="AA1131" s="281"/>
      <c r="AB1131" s="297"/>
      <c r="AC1131" s="298"/>
      <c r="AD1131" s="298"/>
      <c r="AE1131" s="298"/>
      <c r="AF1131" s="298"/>
      <c r="AG1131" s="298"/>
      <c r="AH1131" s="300"/>
      <c r="AI1131" s="711"/>
      <c r="AJ1131" s="299"/>
      <c r="AK1131" s="299"/>
    </row>
    <row r="1132" spans="1:39" x14ac:dyDescent="0.25">
      <c r="A1132" s="110">
        <v>3</v>
      </c>
      <c r="B1132" s="89" t="s">
        <v>82</v>
      </c>
      <c r="C1132" s="280"/>
      <c r="D1132" s="281">
        <v>0</v>
      </c>
      <c r="E1132" s="281">
        <v>0</v>
      </c>
      <c r="F1132" s="281">
        <v>0</v>
      </c>
      <c r="G1132" s="295">
        <f t="shared" si="914"/>
        <v>0</v>
      </c>
      <c r="H1132" s="284">
        <v>0</v>
      </c>
      <c r="I1132" s="281">
        <v>0</v>
      </c>
      <c r="J1132" s="281">
        <v>0</v>
      </c>
      <c r="K1132" s="295">
        <f t="shared" si="920"/>
        <v>0</v>
      </c>
      <c r="L1132" s="281">
        <v>0</v>
      </c>
      <c r="M1132" s="281">
        <v>0</v>
      </c>
      <c r="N1132" s="281">
        <v>0</v>
      </c>
      <c r="O1132" s="295">
        <f t="shared" si="915"/>
        <v>0</v>
      </c>
      <c r="P1132" s="281">
        <v>0</v>
      </c>
      <c r="Q1132" s="281">
        <v>0</v>
      </c>
      <c r="R1132" s="281">
        <v>0</v>
      </c>
      <c r="S1132" s="295">
        <f t="shared" si="921"/>
        <v>0</v>
      </c>
      <c r="T1132" s="295">
        <f t="shared" si="916"/>
        <v>0</v>
      </c>
      <c r="U1132" s="295">
        <f t="shared" si="917"/>
        <v>0</v>
      </c>
      <c r="V1132" s="295">
        <f t="shared" si="918"/>
        <v>0</v>
      </c>
      <c r="W1132" s="295">
        <f t="shared" si="919"/>
        <v>0</v>
      </c>
      <c r="X1132" s="281">
        <v>0</v>
      </c>
      <c r="Y1132" s="281">
        <v>0</v>
      </c>
      <c r="Z1132" s="281">
        <v>0</v>
      </c>
      <c r="AA1132" s="281">
        <v>0</v>
      </c>
      <c r="AB1132" s="297">
        <v>0</v>
      </c>
      <c r="AC1132" s="854"/>
      <c r="AD1132" s="854"/>
      <c r="AE1132" s="854"/>
      <c r="AF1132" s="854"/>
      <c r="AG1132" s="854"/>
      <c r="AH1132" s="300"/>
      <c r="AI1132" s="716"/>
      <c r="AJ1132" s="854"/>
      <c r="AK1132" s="854"/>
    </row>
    <row r="1133" spans="1:39" x14ac:dyDescent="0.25">
      <c r="A1133" s="113"/>
      <c r="B1133" s="86"/>
      <c r="C1133" s="280"/>
      <c r="D1133" s="281"/>
      <c r="E1133" s="281"/>
      <c r="F1133" s="281"/>
      <c r="G1133" s="295">
        <f t="shared" si="914"/>
        <v>0</v>
      </c>
      <c r="H1133" s="284"/>
      <c r="I1133" s="281"/>
      <c r="J1133" s="281"/>
      <c r="K1133" s="295">
        <f t="shared" si="920"/>
        <v>0</v>
      </c>
      <c r="L1133" s="281"/>
      <c r="M1133" s="281"/>
      <c r="N1133" s="281"/>
      <c r="O1133" s="295">
        <f t="shared" si="915"/>
        <v>0</v>
      </c>
      <c r="P1133" s="281"/>
      <c r="Q1133" s="281"/>
      <c r="R1133" s="281"/>
      <c r="S1133" s="295">
        <f t="shared" si="921"/>
        <v>0</v>
      </c>
      <c r="T1133" s="295">
        <f t="shared" si="916"/>
        <v>0</v>
      </c>
      <c r="U1133" s="295">
        <f t="shared" si="917"/>
        <v>0</v>
      </c>
      <c r="V1133" s="295">
        <f t="shared" si="918"/>
        <v>0</v>
      </c>
      <c r="W1133" s="295">
        <f t="shared" si="919"/>
        <v>0</v>
      </c>
      <c r="X1133" s="281"/>
      <c r="Y1133" s="281"/>
      <c r="Z1133" s="281"/>
      <c r="AA1133" s="281"/>
      <c r="AB1133" s="297"/>
      <c r="AC1133" s="854"/>
      <c r="AD1133" s="854"/>
      <c r="AE1133" s="854"/>
      <c r="AF1133" s="854"/>
      <c r="AG1133" s="854"/>
      <c r="AH1133" s="300"/>
      <c r="AI1133" s="716"/>
      <c r="AJ1133" s="854"/>
      <c r="AK1133" s="854"/>
    </row>
    <row r="1134" spans="1:39" x14ac:dyDescent="0.25">
      <c r="A1134" s="110">
        <v>4</v>
      </c>
      <c r="B1134" s="89" t="s">
        <v>49</v>
      </c>
      <c r="C1134" s="280"/>
      <c r="D1134" s="281">
        <v>0</v>
      </c>
      <c r="E1134" s="281">
        <v>0</v>
      </c>
      <c r="F1134" s="281">
        <v>0</v>
      </c>
      <c r="G1134" s="295">
        <f t="shared" si="914"/>
        <v>0</v>
      </c>
      <c r="H1134" s="284">
        <v>0</v>
      </c>
      <c r="I1134" s="281">
        <v>0</v>
      </c>
      <c r="J1134" s="281">
        <v>0</v>
      </c>
      <c r="K1134" s="295">
        <f t="shared" si="920"/>
        <v>0</v>
      </c>
      <c r="L1134" s="281">
        <v>0</v>
      </c>
      <c r="M1134" s="281">
        <v>0</v>
      </c>
      <c r="N1134" s="281">
        <v>0</v>
      </c>
      <c r="O1134" s="295">
        <f t="shared" si="915"/>
        <v>0</v>
      </c>
      <c r="P1134" s="281">
        <v>0</v>
      </c>
      <c r="Q1134" s="281">
        <v>0</v>
      </c>
      <c r="R1134" s="281">
        <v>0</v>
      </c>
      <c r="S1134" s="295">
        <f t="shared" si="921"/>
        <v>0</v>
      </c>
      <c r="T1134" s="295">
        <f t="shared" si="916"/>
        <v>0</v>
      </c>
      <c r="U1134" s="295">
        <f t="shared" si="917"/>
        <v>0</v>
      </c>
      <c r="V1134" s="295">
        <f t="shared" si="918"/>
        <v>0</v>
      </c>
      <c r="W1134" s="295">
        <f t="shared" si="919"/>
        <v>0</v>
      </c>
      <c r="X1134" s="281">
        <v>0</v>
      </c>
      <c r="Y1134" s="281">
        <v>0</v>
      </c>
      <c r="Z1134" s="281">
        <v>0</v>
      </c>
      <c r="AA1134" s="281">
        <v>0</v>
      </c>
      <c r="AB1134" s="297">
        <v>0</v>
      </c>
      <c r="AC1134" s="854"/>
      <c r="AD1134" s="854"/>
      <c r="AE1134" s="854"/>
      <c r="AF1134" s="854"/>
      <c r="AG1134" s="854"/>
      <c r="AH1134" s="300"/>
      <c r="AI1134" s="716"/>
      <c r="AJ1134" s="854"/>
      <c r="AK1134" s="854"/>
    </row>
    <row r="1135" spans="1:39" x14ac:dyDescent="0.25">
      <c r="A1135" s="113"/>
      <c r="B1135" s="86"/>
      <c r="C1135" s="280"/>
      <c r="D1135" s="281"/>
      <c r="E1135" s="281"/>
      <c r="F1135" s="281"/>
      <c r="G1135" s="295">
        <f t="shared" si="914"/>
        <v>0</v>
      </c>
      <c r="H1135" s="284"/>
      <c r="I1135" s="281"/>
      <c r="J1135" s="281"/>
      <c r="K1135" s="295">
        <f t="shared" si="920"/>
        <v>0</v>
      </c>
      <c r="L1135" s="281"/>
      <c r="M1135" s="281"/>
      <c r="N1135" s="281"/>
      <c r="O1135" s="295">
        <f t="shared" si="915"/>
        <v>0</v>
      </c>
      <c r="P1135" s="281"/>
      <c r="Q1135" s="281"/>
      <c r="R1135" s="281"/>
      <c r="S1135" s="295">
        <f t="shared" si="921"/>
        <v>0</v>
      </c>
      <c r="T1135" s="295">
        <f t="shared" si="916"/>
        <v>0</v>
      </c>
      <c r="U1135" s="295">
        <f t="shared" si="917"/>
        <v>0</v>
      </c>
      <c r="V1135" s="295">
        <f t="shared" si="918"/>
        <v>0</v>
      </c>
      <c r="W1135" s="295">
        <f t="shared" si="919"/>
        <v>0</v>
      </c>
      <c r="X1135" s="281"/>
      <c r="Y1135" s="281"/>
      <c r="Z1135" s="281"/>
      <c r="AA1135" s="281"/>
      <c r="AB1135" s="297"/>
      <c r="AC1135" s="854"/>
      <c r="AD1135" s="854"/>
      <c r="AE1135" s="854"/>
      <c r="AF1135" s="854"/>
      <c r="AG1135" s="854"/>
      <c r="AH1135" s="300"/>
      <c r="AI1135" s="716"/>
      <c r="AJ1135" s="854"/>
      <c r="AK1135" s="854"/>
    </row>
    <row r="1136" spans="1:39" x14ac:dyDescent="0.25">
      <c r="A1136" s="110">
        <v>5</v>
      </c>
      <c r="B1136" s="89" t="s">
        <v>50</v>
      </c>
      <c r="C1136" s="280"/>
      <c r="D1136" s="281">
        <v>0</v>
      </c>
      <c r="E1136" s="281">
        <v>0</v>
      </c>
      <c r="F1136" s="281">
        <v>0</v>
      </c>
      <c r="G1136" s="295">
        <f t="shared" si="914"/>
        <v>0</v>
      </c>
      <c r="H1136" s="284">
        <v>0</v>
      </c>
      <c r="I1136" s="281">
        <v>0</v>
      </c>
      <c r="J1136" s="281">
        <v>0</v>
      </c>
      <c r="K1136" s="295">
        <f t="shared" si="920"/>
        <v>0</v>
      </c>
      <c r="L1136" s="281">
        <v>0</v>
      </c>
      <c r="M1136" s="281">
        <v>0</v>
      </c>
      <c r="N1136" s="281">
        <v>0</v>
      </c>
      <c r="O1136" s="295">
        <f t="shared" si="915"/>
        <v>0</v>
      </c>
      <c r="P1136" s="281">
        <v>0</v>
      </c>
      <c r="Q1136" s="281">
        <v>0</v>
      </c>
      <c r="R1136" s="281">
        <v>0</v>
      </c>
      <c r="S1136" s="295">
        <f t="shared" si="921"/>
        <v>0</v>
      </c>
      <c r="T1136" s="295">
        <f t="shared" si="916"/>
        <v>0</v>
      </c>
      <c r="U1136" s="295">
        <f t="shared" si="917"/>
        <v>0</v>
      </c>
      <c r="V1136" s="295">
        <f t="shared" si="918"/>
        <v>0</v>
      </c>
      <c r="W1136" s="295">
        <f t="shared" si="919"/>
        <v>0</v>
      </c>
      <c r="X1136" s="281">
        <v>0</v>
      </c>
      <c r="Y1136" s="281">
        <v>0</v>
      </c>
      <c r="Z1136" s="281">
        <v>0</v>
      </c>
      <c r="AA1136" s="281">
        <v>0</v>
      </c>
      <c r="AB1136" s="297">
        <v>0</v>
      </c>
      <c r="AC1136" s="854"/>
      <c r="AD1136" s="854"/>
      <c r="AE1136" s="854"/>
      <c r="AF1136" s="854"/>
      <c r="AG1136" s="854"/>
      <c r="AH1136" s="300"/>
      <c r="AI1136" s="716"/>
      <c r="AJ1136" s="854"/>
      <c r="AK1136" s="854"/>
    </row>
    <row r="1137" spans="1:37" x14ac:dyDescent="0.25">
      <c r="A1137" s="110"/>
      <c r="B1137" s="89"/>
      <c r="C1137" s="280"/>
      <c r="D1137" s="281"/>
      <c r="E1137" s="281"/>
      <c r="F1137" s="281"/>
      <c r="G1137" s="295">
        <f t="shared" si="914"/>
        <v>0</v>
      </c>
      <c r="H1137" s="284"/>
      <c r="I1137" s="281"/>
      <c r="J1137" s="281"/>
      <c r="K1137" s="295">
        <f t="shared" si="920"/>
        <v>0</v>
      </c>
      <c r="L1137" s="281"/>
      <c r="M1137" s="281"/>
      <c r="N1137" s="281"/>
      <c r="O1137" s="295">
        <f t="shared" si="915"/>
        <v>0</v>
      </c>
      <c r="P1137" s="281"/>
      <c r="Q1137" s="281"/>
      <c r="R1137" s="281"/>
      <c r="S1137" s="295">
        <f t="shared" si="921"/>
        <v>0</v>
      </c>
      <c r="T1137" s="295">
        <f t="shared" si="916"/>
        <v>0</v>
      </c>
      <c r="U1137" s="295">
        <f t="shared" si="917"/>
        <v>0</v>
      </c>
      <c r="V1137" s="295">
        <f t="shared" si="918"/>
        <v>0</v>
      </c>
      <c r="W1137" s="295">
        <f t="shared" si="919"/>
        <v>0</v>
      </c>
      <c r="X1137" s="281"/>
      <c r="Y1137" s="281"/>
      <c r="Z1137" s="281"/>
      <c r="AA1137" s="281"/>
      <c r="AB1137" s="297"/>
      <c r="AC1137" s="854"/>
      <c r="AD1137" s="854"/>
      <c r="AE1137" s="854"/>
      <c r="AF1137" s="854"/>
      <c r="AG1137" s="854"/>
      <c r="AH1137" s="300"/>
      <c r="AI1137" s="716"/>
      <c r="AJ1137" s="854"/>
      <c r="AK1137" s="854"/>
    </row>
    <row r="1138" spans="1:37" x14ac:dyDescent="0.25">
      <c r="A1138" s="110">
        <v>6</v>
      </c>
      <c r="B1138" s="89" t="s">
        <v>51</v>
      </c>
      <c r="C1138" s="280"/>
      <c r="D1138" s="281">
        <v>0</v>
      </c>
      <c r="E1138" s="281">
        <v>0</v>
      </c>
      <c r="F1138" s="281">
        <v>0</v>
      </c>
      <c r="G1138" s="295">
        <f t="shared" si="914"/>
        <v>0</v>
      </c>
      <c r="H1138" s="284">
        <v>0</v>
      </c>
      <c r="I1138" s="281">
        <v>0</v>
      </c>
      <c r="J1138" s="281">
        <v>0</v>
      </c>
      <c r="K1138" s="295">
        <f t="shared" si="920"/>
        <v>0</v>
      </c>
      <c r="L1138" s="281">
        <v>0</v>
      </c>
      <c r="M1138" s="281">
        <v>0</v>
      </c>
      <c r="N1138" s="281">
        <v>0</v>
      </c>
      <c r="O1138" s="295">
        <f t="shared" si="915"/>
        <v>0</v>
      </c>
      <c r="P1138" s="281">
        <v>0</v>
      </c>
      <c r="Q1138" s="281">
        <v>0</v>
      </c>
      <c r="R1138" s="281">
        <v>0</v>
      </c>
      <c r="S1138" s="295">
        <f t="shared" si="921"/>
        <v>0</v>
      </c>
      <c r="T1138" s="295">
        <f t="shared" si="916"/>
        <v>0</v>
      </c>
      <c r="U1138" s="295">
        <f t="shared" si="917"/>
        <v>0</v>
      </c>
      <c r="V1138" s="295">
        <f t="shared" si="918"/>
        <v>0</v>
      </c>
      <c r="W1138" s="295">
        <f t="shared" si="919"/>
        <v>0</v>
      </c>
      <c r="X1138" s="281">
        <v>0</v>
      </c>
      <c r="Y1138" s="281">
        <v>0</v>
      </c>
      <c r="Z1138" s="281">
        <v>0</v>
      </c>
      <c r="AA1138" s="281">
        <v>0</v>
      </c>
      <c r="AB1138" s="297">
        <v>0</v>
      </c>
      <c r="AC1138" s="854"/>
      <c r="AD1138" s="854"/>
      <c r="AE1138" s="854"/>
      <c r="AF1138" s="854"/>
      <c r="AG1138" s="854"/>
      <c r="AH1138" s="300"/>
      <c r="AI1138" s="716"/>
      <c r="AJ1138" s="854"/>
      <c r="AK1138" s="854"/>
    </row>
    <row r="1139" spans="1:37" x14ac:dyDescent="0.25">
      <c r="A1139" s="110"/>
      <c r="B1139" s="89"/>
      <c r="C1139" s="280"/>
      <c r="D1139" s="281"/>
      <c r="E1139" s="281"/>
      <c r="F1139" s="281"/>
      <c r="G1139" s="295">
        <f t="shared" si="914"/>
        <v>0</v>
      </c>
      <c r="H1139" s="284"/>
      <c r="I1139" s="281"/>
      <c r="J1139" s="281"/>
      <c r="K1139" s="295">
        <f t="shared" si="920"/>
        <v>0</v>
      </c>
      <c r="L1139" s="281"/>
      <c r="M1139" s="281"/>
      <c r="N1139" s="281"/>
      <c r="O1139" s="295">
        <f t="shared" si="915"/>
        <v>0</v>
      </c>
      <c r="P1139" s="281"/>
      <c r="Q1139" s="281"/>
      <c r="R1139" s="281"/>
      <c r="S1139" s="295">
        <f t="shared" si="921"/>
        <v>0</v>
      </c>
      <c r="T1139" s="295">
        <f t="shared" si="916"/>
        <v>0</v>
      </c>
      <c r="U1139" s="295">
        <f t="shared" si="917"/>
        <v>0</v>
      </c>
      <c r="V1139" s="295">
        <f t="shared" si="918"/>
        <v>0</v>
      </c>
      <c r="W1139" s="295">
        <f t="shared" si="919"/>
        <v>0</v>
      </c>
      <c r="X1139" s="281"/>
      <c r="Y1139" s="281"/>
      <c r="Z1139" s="281"/>
      <c r="AA1139" s="281"/>
      <c r="AB1139" s="297"/>
      <c r="AC1139" s="299"/>
      <c r="AD1139" s="299"/>
      <c r="AE1139" s="299"/>
      <c r="AF1139" s="298"/>
      <c r="AG1139" s="298"/>
      <c r="AH1139" s="300"/>
      <c r="AI1139" s="711"/>
      <c r="AJ1139" s="299"/>
      <c r="AK1139" s="299"/>
    </row>
    <row r="1140" spans="1:37" x14ac:dyDescent="0.25">
      <c r="A1140" s="110">
        <v>7</v>
      </c>
      <c r="B1140" s="89" t="s">
        <v>83</v>
      </c>
      <c r="C1140" s="280"/>
      <c r="D1140" s="281">
        <f>SUM(D1141:D1141)</f>
        <v>0</v>
      </c>
      <c r="E1140" s="281">
        <f>SUM(E1141:E1141)</f>
        <v>0</v>
      </c>
      <c r="F1140" s="281">
        <f>SUM(F1141:F1141)</f>
        <v>0</v>
      </c>
      <c r="G1140" s="281">
        <f t="shared" si="914"/>
        <v>0</v>
      </c>
      <c r="H1140" s="281">
        <f>SUM(H1141:H1141)</f>
        <v>0</v>
      </c>
      <c r="I1140" s="281">
        <f>SUM(I1141:I1141)</f>
        <v>0</v>
      </c>
      <c r="J1140" s="281">
        <f>SUM(J1141:J1141)</f>
        <v>0</v>
      </c>
      <c r="K1140" s="281">
        <f t="shared" si="920"/>
        <v>0</v>
      </c>
      <c r="L1140" s="281">
        <f>SUM(L1141:L1141)</f>
        <v>0</v>
      </c>
      <c r="M1140" s="281">
        <f>SUM(M1141:M1141)</f>
        <v>0</v>
      </c>
      <c r="N1140" s="281">
        <f>SUM(N1141:N1141)</f>
        <v>0</v>
      </c>
      <c r="O1140" s="281">
        <f t="shared" si="915"/>
        <v>0</v>
      </c>
      <c r="P1140" s="281">
        <f>SUM(P1141:P1141)</f>
        <v>0</v>
      </c>
      <c r="Q1140" s="281">
        <f>SUM(Q1141:Q1141)</f>
        <v>0</v>
      </c>
      <c r="R1140" s="281">
        <f>SUM(R1141:R1141)</f>
        <v>0</v>
      </c>
      <c r="S1140" s="281">
        <f t="shared" si="921"/>
        <v>0</v>
      </c>
      <c r="T1140" s="281">
        <f t="shared" si="916"/>
        <v>0</v>
      </c>
      <c r="U1140" s="281">
        <f t="shared" si="917"/>
        <v>0</v>
      </c>
      <c r="V1140" s="281">
        <f t="shared" si="918"/>
        <v>0</v>
      </c>
      <c r="W1140" s="281">
        <f t="shared" si="919"/>
        <v>0</v>
      </c>
      <c r="X1140" s="281">
        <f>SUM(X1141:X1141)</f>
        <v>0</v>
      </c>
      <c r="Y1140" s="281">
        <f>SUM(Y1141:Y1141)</f>
        <v>0</v>
      </c>
      <c r="Z1140" s="281">
        <f>SUM(Z1141:Z1141)</f>
        <v>0</v>
      </c>
      <c r="AA1140" s="281">
        <f>SUM(AA1141:AA1141)</f>
        <v>0</v>
      </c>
      <c r="AB1140" s="281">
        <f>SUM(AB1141:AB1141)</f>
        <v>0</v>
      </c>
      <c r="AC1140" s="854"/>
      <c r="AD1140" s="854"/>
      <c r="AE1140" s="854"/>
      <c r="AF1140" s="854"/>
      <c r="AG1140" s="854"/>
      <c r="AH1140" s="300"/>
      <c r="AI1140" s="716"/>
      <c r="AJ1140" s="854"/>
      <c r="AK1140" s="854"/>
    </row>
    <row r="1141" spans="1:37" x14ac:dyDescent="0.25">
      <c r="A1141" s="110"/>
      <c r="B1141" s="97"/>
      <c r="C1141" s="280"/>
      <c r="D1141" s="281"/>
      <c r="E1141" s="281"/>
      <c r="F1141" s="281"/>
      <c r="G1141" s="295">
        <f t="shared" si="914"/>
        <v>0</v>
      </c>
      <c r="H1141" s="296"/>
      <c r="I1141" s="296"/>
      <c r="J1141" s="296"/>
      <c r="K1141" s="295">
        <f t="shared" si="920"/>
        <v>0</v>
      </c>
      <c r="L1141" s="296"/>
      <c r="M1141" s="296"/>
      <c r="N1141" s="296"/>
      <c r="O1141" s="295">
        <f t="shared" si="915"/>
        <v>0</v>
      </c>
      <c r="P1141" s="295"/>
      <c r="Q1141" s="295"/>
      <c r="R1141" s="295"/>
      <c r="S1141" s="295">
        <f t="shared" si="921"/>
        <v>0</v>
      </c>
      <c r="T1141" s="295">
        <f t="shared" si="916"/>
        <v>0</v>
      </c>
      <c r="U1141" s="295">
        <f t="shared" si="917"/>
        <v>0</v>
      </c>
      <c r="V1141" s="295">
        <f t="shared" si="918"/>
        <v>0</v>
      </c>
      <c r="W1141" s="295">
        <f t="shared" si="919"/>
        <v>0</v>
      </c>
      <c r="X1141" s="281"/>
      <c r="Y1141" s="281"/>
      <c r="Z1141" s="281"/>
      <c r="AA1141" s="281"/>
      <c r="AB1141" s="297"/>
      <c r="AC1141" s="854"/>
      <c r="AD1141" s="854"/>
      <c r="AE1141" s="854"/>
      <c r="AF1141" s="298"/>
      <c r="AG1141" s="298"/>
      <c r="AH1141" s="300"/>
      <c r="AI1141" s="711"/>
      <c r="AJ1141" s="299"/>
      <c r="AK1141" s="299"/>
    </row>
    <row r="1142" spans="1:37" x14ac:dyDescent="0.25">
      <c r="A1142" s="115" t="s">
        <v>87</v>
      </c>
      <c r="B1142" s="83" t="s">
        <v>41</v>
      </c>
      <c r="C1142" s="84"/>
      <c r="D1142" s="233">
        <f>D1143+D1145+D1147+D1149+D1151+D1153+D1155</f>
        <v>0</v>
      </c>
      <c r="E1142" s="233">
        <f>E1143+E1145+E1147+E1149+E1151+E1153+E1155</f>
        <v>0</v>
      </c>
      <c r="F1142" s="233">
        <f>F1143+F1145+F1147+F1149+F1151+F1153+F1155</f>
        <v>0</v>
      </c>
      <c r="G1142" s="233">
        <f t="shared" ref="G1142:G1144" si="922">SUM(D1142:F1142)</f>
        <v>0</v>
      </c>
      <c r="H1142" s="233">
        <f>H1143+H1145+H1147+H1149+H1151+H1153+H1155</f>
        <v>0</v>
      </c>
      <c r="I1142" s="233">
        <f>I1143+I1145+I1147+I1149+I1151+I1153+I1155</f>
        <v>0</v>
      </c>
      <c r="J1142" s="233">
        <f>J1143+J1145+J1147+J1149+J1151+J1153+J1155</f>
        <v>0</v>
      </c>
      <c r="K1142" s="233">
        <f t="shared" ref="K1142:K1144" si="923">SUM(H1142:J1142)</f>
        <v>0</v>
      </c>
      <c r="L1142" s="233">
        <f>L1143+L1145+L1147+L1149+L1151+L1153+L1155</f>
        <v>0</v>
      </c>
      <c r="M1142" s="233">
        <f>M1143+M1145+M1147+M1149+M1151+M1153+M1155</f>
        <v>0</v>
      </c>
      <c r="N1142" s="233">
        <f>N1143+N1145+N1147+N1149+N1151+N1153+N1155</f>
        <v>0</v>
      </c>
      <c r="O1142" s="233">
        <f t="shared" ref="O1142:O1144" si="924">SUM(L1142:N1142)</f>
        <v>0</v>
      </c>
      <c r="P1142" s="233">
        <f>P1143+P1145+P1147+P1149+P1151+P1153+P1155</f>
        <v>0</v>
      </c>
      <c r="Q1142" s="233">
        <f>Q1143+Q1145+Q1147+Q1149+Q1151+Q1153+Q1155</f>
        <v>0</v>
      </c>
      <c r="R1142" s="233">
        <f>R1143+R1145+R1147+R1149+R1151+R1153+R1155</f>
        <v>0</v>
      </c>
      <c r="S1142" s="233">
        <f t="shared" ref="S1142:S1144" si="925">SUM(P1142:R1142)</f>
        <v>0</v>
      </c>
      <c r="T1142" s="233">
        <f t="shared" ref="T1142:T1144" si="926">D1142+H1142+L1142+P1142</f>
        <v>0</v>
      </c>
      <c r="U1142" s="233">
        <f t="shared" ref="U1142:U1144" si="927">E1142+I1142+M1142+Q1142</f>
        <v>0</v>
      </c>
      <c r="V1142" s="233">
        <f t="shared" ref="V1142:V1144" si="928">F1142+J1142+N1142+R1142</f>
        <v>0</v>
      </c>
      <c r="W1142" s="233">
        <f t="shared" ref="W1142:W1144" si="929">SUM(T1142:V1142)</f>
        <v>0</v>
      </c>
      <c r="X1142" s="233">
        <f>X1143+X1145+X1147+X1149+X1151+X1153+X1155</f>
        <v>0</v>
      </c>
      <c r="Y1142" s="233">
        <f>Y1143+Y1145+Y1147+Y1149+Y1151+Y1153+Y1155</f>
        <v>0</v>
      </c>
      <c r="Z1142" s="233">
        <f>Z1143+Z1145+Z1147+Z1149+Z1151+Z1153+Z1155</f>
        <v>0</v>
      </c>
      <c r="AA1142" s="233">
        <f>AA1143+AA1145+AA1147+AA1149+AA1151+AA1153+AA1155</f>
        <v>0</v>
      </c>
      <c r="AB1142" s="233">
        <f>AB1143+AB1145+AB1147+AB1149+AB1151+AB1153+AB1155</f>
        <v>0</v>
      </c>
      <c r="AC1142" s="130"/>
      <c r="AD1142" s="130"/>
      <c r="AE1142" s="130"/>
      <c r="AF1142" s="130"/>
      <c r="AG1142" s="130"/>
      <c r="AH1142" s="127"/>
      <c r="AI1142" s="712"/>
      <c r="AJ1142" s="130"/>
      <c r="AK1142" s="130"/>
    </row>
    <row r="1143" spans="1:37" x14ac:dyDescent="0.25">
      <c r="A1143" s="110">
        <v>1</v>
      </c>
      <c r="B1143" s="89" t="s">
        <v>46</v>
      </c>
      <c r="C1143" s="280"/>
      <c r="D1143" s="281">
        <f>SUM(D1144:D1144)</f>
        <v>0</v>
      </c>
      <c r="E1143" s="281">
        <f>SUM(E1144:E1144)</f>
        <v>0</v>
      </c>
      <c r="F1143" s="281">
        <f>SUM(F1144:F1144)</f>
        <v>0</v>
      </c>
      <c r="G1143" s="281">
        <f t="shared" si="922"/>
        <v>0</v>
      </c>
      <c r="H1143" s="281">
        <f>SUM(H1144:H1144)</f>
        <v>0</v>
      </c>
      <c r="I1143" s="281">
        <f>SUM(I1144:I1144)</f>
        <v>0</v>
      </c>
      <c r="J1143" s="281">
        <f>SUM(J1144:J1144)</f>
        <v>0</v>
      </c>
      <c r="K1143" s="281">
        <f t="shared" si="923"/>
        <v>0</v>
      </c>
      <c r="L1143" s="281">
        <f>SUM(L1144:L1144)</f>
        <v>0</v>
      </c>
      <c r="M1143" s="281">
        <f>SUM(M1144:M1144)</f>
        <v>0</v>
      </c>
      <c r="N1143" s="281">
        <f>SUM(N1144:N1144)</f>
        <v>0</v>
      </c>
      <c r="O1143" s="281">
        <f t="shared" si="924"/>
        <v>0</v>
      </c>
      <c r="P1143" s="281">
        <f>SUM(P1144:P1144)</f>
        <v>0</v>
      </c>
      <c r="Q1143" s="281">
        <f>SUM(Q1144:Q1144)</f>
        <v>0</v>
      </c>
      <c r="R1143" s="281">
        <f>SUM(R1144:R1144)</f>
        <v>0</v>
      </c>
      <c r="S1143" s="281">
        <f t="shared" si="925"/>
        <v>0</v>
      </c>
      <c r="T1143" s="281">
        <f t="shared" si="926"/>
        <v>0</v>
      </c>
      <c r="U1143" s="281">
        <f t="shared" si="927"/>
        <v>0</v>
      </c>
      <c r="V1143" s="281">
        <f t="shared" si="928"/>
        <v>0</v>
      </c>
      <c r="W1143" s="281">
        <f t="shared" si="929"/>
        <v>0</v>
      </c>
      <c r="X1143" s="281">
        <f>SUM(X1144:X1144)</f>
        <v>0</v>
      </c>
      <c r="Y1143" s="281">
        <f>SUM(Y1144:Y1144)</f>
        <v>0</v>
      </c>
      <c r="Z1143" s="281">
        <f>SUM(Z1144:Z1144)</f>
        <v>0</v>
      </c>
      <c r="AA1143" s="281">
        <f>SUM(AA1144:AA1144)</f>
        <v>0</v>
      </c>
      <c r="AB1143" s="281">
        <f>SUM(AB1144:AB1144)</f>
        <v>0</v>
      </c>
      <c r="AC1143" s="854"/>
      <c r="AD1143" s="854"/>
      <c r="AE1143" s="854"/>
      <c r="AF1143" s="854"/>
      <c r="AG1143" s="854"/>
      <c r="AH1143" s="300"/>
      <c r="AI1143" s="716"/>
      <c r="AJ1143" s="854"/>
      <c r="AK1143" s="854"/>
    </row>
    <row r="1144" spans="1:37" x14ac:dyDescent="0.25">
      <c r="A1144" s="110"/>
      <c r="B1144" s="290"/>
      <c r="C1144" s="280"/>
      <c r="D1144" s="281"/>
      <c r="E1144" s="281"/>
      <c r="F1144" s="281"/>
      <c r="G1144" s="295">
        <f t="shared" si="922"/>
        <v>0</v>
      </c>
      <c r="H1144" s="296"/>
      <c r="I1144" s="296"/>
      <c r="J1144" s="296"/>
      <c r="K1144" s="295">
        <f t="shared" si="923"/>
        <v>0</v>
      </c>
      <c r="L1144" s="296"/>
      <c r="M1144" s="296"/>
      <c r="N1144" s="296"/>
      <c r="O1144" s="295">
        <f t="shared" si="924"/>
        <v>0</v>
      </c>
      <c r="P1144" s="295"/>
      <c r="Q1144" s="295"/>
      <c r="R1144" s="295"/>
      <c r="S1144" s="295">
        <f t="shared" si="925"/>
        <v>0</v>
      </c>
      <c r="T1144" s="295">
        <f t="shared" si="926"/>
        <v>0</v>
      </c>
      <c r="U1144" s="295">
        <f t="shared" si="927"/>
        <v>0</v>
      </c>
      <c r="V1144" s="295">
        <f t="shared" si="928"/>
        <v>0</v>
      </c>
      <c r="W1144" s="295">
        <f t="shared" si="929"/>
        <v>0</v>
      </c>
      <c r="X1144" s="281"/>
      <c r="Y1144" s="281"/>
      <c r="Z1144" s="281"/>
      <c r="AA1144" s="281"/>
      <c r="AB1144" s="297"/>
      <c r="AC1144" s="298"/>
      <c r="AD1144" s="855"/>
      <c r="AE1144" s="298"/>
      <c r="AF1144" s="298"/>
      <c r="AG1144" s="298"/>
      <c r="AH1144" s="300"/>
      <c r="AI1144" s="711"/>
      <c r="AJ1144" s="299"/>
      <c r="AK1144" s="299"/>
    </row>
    <row r="1145" spans="1:37" x14ac:dyDescent="0.25">
      <c r="A1145" s="110">
        <v>2</v>
      </c>
      <c r="B1145" s="89" t="s">
        <v>47</v>
      </c>
      <c r="C1145" s="280"/>
      <c r="D1145" s="281">
        <f>SUM(D1146:D1146)</f>
        <v>0</v>
      </c>
      <c r="E1145" s="281">
        <f>SUM(E1146:E1146)</f>
        <v>0</v>
      </c>
      <c r="F1145" s="281">
        <f>SUM(F1146:F1146)</f>
        <v>0</v>
      </c>
      <c r="G1145" s="281">
        <f t="shared" ref="G1145:G1155" si="930">SUM(D1145:F1145)</f>
        <v>0</v>
      </c>
      <c r="H1145" s="281">
        <f>SUM(H1146:H1146)</f>
        <v>0</v>
      </c>
      <c r="I1145" s="281">
        <f>SUM(I1146:I1146)</f>
        <v>0</v>
      </c>
      <c r="J1145" s="281">
        <f>SUM(J1146:J1146)</f>
        <v>0</v>
      </c>
      <c r="K1145" s="281">
        <f t="shared" ref="K1145:K1156" si="931">SUM(H1145:J1145)</f>
        <v>0</v>
      </c>
      <c r="L1145" s="281">
        <f>SUM(L1146:L1146)</f>
        <v>0</v>
      </c>
      <c r="M1145" s="281">
        <f>SUM(M1146:M1146)</f>
        <v>0</v>
      </c>
      <c r="N1145" s="281">
        <f>SUM(N1146:N1146)</f>
        <v>0</v>
      </c>
      <c r="O1145" s="281">
        <f t="shared" ref="O1145:O1155" si="932">SUM(L1145:N1145)</f>
        <v>0</v>
      </c>
      <c r="P1145" s="281">
        <f>SUM(P1146:P1146)</f>
        <v>0</v>
      </c>
      <c r="Q1145" s="281">
        <f>SUM(Q1146:Q1146)</f>
        <v>0</v>
      </c>
      <c r="R1145" s="281">
        <f>SUM(R1146:R1146)</f>
        <v>0</v>
      </c>
      <c r="S1145" s="281">
        <f t="shared" ref="S1145:S1156" si="933">SUM(P1145:R1145)</f>
        <v>0</v>
      </c>
      <c r="T1145" s="281">
        <f t="shared" ref="T1145:T1155" si="934">D1145+H1145+L1145+P1145</f>
        <v>0</v>
      </c>
      <c r="U1145" s="281">
        <f t="shared" ref="U1145:U1155" si="935">E1145+I1145+M1145+Q1145</f>
        <v>0</v>
      </c>
      <c r="V1145" s="281">
        <f t="shared" ref="V1145:V1155" si="936">F1145+J1145+N1145+R1145</f>
        <v>0</v>
      </c>
      <c r="W1145" s="281">
        <f t="shared" ref="W1145:W1155" si="937">SUM(T1145:V1145)</f>
        <v>0</v>
      </c>
      <c r="X1145" s="281">
        <f>SUM(X1146:X1146)</f>
        <v>0</v>
      </c>
      <c r="Y1145" s="281">
        <f>SUM(Y1146:Y1146)</f>
        <v>0</v>
      </c>
      <c r="Z1145" s="281">
        <f>SUM(Z1146:Z1146)</f>
        <v>0</v>
      </c>
      <c r="AA1145" s="281">
        <f>SUM(AA1146:AA1146)</f>
        <v>0</v>
      </c>
      <c r="AB1145" s="281">
        <f>SUM(AB1146:AB1146)</f>
        <v>0</v>
      </c>
      <c r="AC1145" s="854"/>
      <c r="AD1145" s="854"/>
      <c r="AE1145" s="854"/>
      <c r="AF1145" s="854"/>
      <c r="AG1145" s="854"/>
      <c r="AH1145" s="300"/>
      <c r="AI1145" s="716"/>
      <c r="AJ1145" s="854"/>
      <c r="AK1145" s="854"/>
    </row>
    <row r="1146" spans="1:37" x14ac:dyDescent="0.25">
      <c r="A1146" s="110"/>
      <c r="B1146" s="288"/>
      <c r="C1146" s="280"/>
      <c r="D1146" s="281"/>
      <c r="E1146" s="281"/>
      <c r="F1146" s="281"/>
      <c r="G1146" s="295">
        <f t="shared" si="930"/>
        <v>0</v>
      </c>
      <c r="H1146" s="296"/>
      <c r="I1146" s="296"/>
      <c r="J1146" s="296"/>
      <c r="K1146" s="295">
        <f t="shared" si="931"/>
        <v>0</v>
      </c>
      <c r="L1146" s="296"/>
      <c r="M1146" s="296"/>
      <c r="N1146" s="296"/>
      <c r="O1146" s="295">
        <f t="shared" si="932"/>
        <v>0</v>
      </c>
      <c r="P1146" s="295"/>
      <c r="Q1146" s="295"/>
      <c r="R1146" s="295"/>
      <c r="S1146" s="295">
        <f t="shared" si="933"/>
        <v>0</v>
      </c>
      <c r="T1146" s="295">
        <f t="shared" si="934"/>
        <v>0</v>
      </c>
      <c r="U1146" s="295">
        <f t="shared" si="935"/>
        <v>0</v>
      </c>
      <c r="V1146" s="295">
        <f t="shared" si="936"/>
        <v>0</v>
      </c>
      <c r="W1146" s="295">
        <f t="shared" si="937"/>
        <v>0</v>
      </c>
      <c r="X1146" s="281"/>
      <c r="Y1146" s="281"/>
      <c r="Z1146" s="281"/>
      <c r="AA1146" s="281"/>
      <c r="AB1146" s="297"/>
      <c r="AC1146" s="298"/>
      <c r="AD1146" s="855"/>
      <c r="AE1146" s="298"/>
      <c r="AF1146" s="298"/>
      <c r="AG1146" s="298"/>
      <c r="AH1146" s="300"/>
      <c r="AI1146" s="711"/>
      <c r="AJ1146" s="299"/>
      <c r="AK1146" s="299"/>
    </row>
    <row r="1147" spans="1:37" x14ac:dyDescent="0.25">
      <c r="A1147" s="110">
        <v>3</v>
      </c>
      <c r="B1147" s="89" t="s">
        <v>492</v>
      </c>
      <c r="C1147" s="280"/>
      <c r="D1147" s="281"/>
      <c r="E1147" s="281"/>
      <c r="F1147" s="281"/>
      <c r="G1147" s="295">
        <f t="shared" si="930"/>
        <v>0</v>
      </c>
      <c r="H1147" s="284"/>
      <c r="I1147" s="281"/>
      <c r="J1147" s="281"/>
      <c r="K1147" s="295">
        <f t="shared" si="931"/>
        <v>0</v>
      </c>
      <c r="L1147" s="281"/>
      <c r="M1147" s="281"/>
      <c r="N1147" s="281"/>
      <c r="O1147" s="295">
        <f t="shared" si="932"/>
        <v>0</v>
      </c>
      <c r="P1147" s="281"/>
      <c r="Q1147" s="281"/>
      <c r="R1147" s="281"/>
      <c r="S1147" s="295">
        <f t="shared" si="933"/>
        <v>0</v>
      </c>
      <c r="T1147" s="295">
        <f t="shared" si="934"/>
        <v>0</v>
      </c>
      <c r="U1147" s="295">
        <f t="shared" si="935"/>
        <v>0</v>
      </c>
      <c r="V1147" s="295">
        <f t="shared" si="936"/>
        <v>0</v>
      </c>
      <c r="W1147" s="295">
        <f t="shared" si="937"/>
        <v>0</v>
      </c>
      <c r="X1147" s="281"/>
      <c r="Y1147" s="281"/>
      <c r="Z1147" s="281"/>
      <c r="AA1147" s="281"/>
      <c r="AB1147" s="297"/>
      <c r="AC1147" s="298"/>
      <c r="AD1147" s="854"/>
      <c r="AE1147" s="854"/>
      <c r="AF1147" s="854"/>
      <c r="AG1147" s="854"/>
      <c r="AH1147" s="300"/>
      <c r="AI1147" s="711"/>
      <c r="AJ1147" s="854"/>
      <c r="AK1147" s="854"/>
    </row>
    <row r="1148" spans="1:37" x14ac:dyDescent="0.25">
      <c r="A1148" s="113"/>
      <c r="B1148" s="86"/>
      <c r="C1148" s="280"/>
      <c r="D1148" s="281"/>
      <c r="E1148" s="281"/>
      <c r="F1148" s="281"/>
      <c r="G1148" s="295">
        <f t="shared" si="930"/>
        <v>0</v>
      </c>
      <c r="H1148" s="284"/>
      <c r="I1148" s="281"/>
      <c r="J1148" s="281"/>
      <c r="K1148" s="295">
        <f t="shared" si="931"/>
        <v>0</v>
      </c>
      <c r="L1148" s="281"/>
      <c r="M1148" s="281"/>
      <c r="N1148" s="281"/>
      <c r="O1148" s="295">
        <f t="shared" si="932"/>
        <v>0</v>
      </c>
      <c r="P1148" s="281"/>
      <c r="Q1148" s="281"/>
      <c r="R1148" s="281"/>
      <c r="S1148" s="295">
        <f t="shared" si="933"/>
        <v>0</v>
      </c>
      <c r="T1148" s="295">
        <f t="shared" si="934"/>
        <v>0</v>
      </c>
      <c r="U1148" s="295">
        <f t="shared" si="935"/>
        <v>0</v>
      </c>
      <c r="V1148" s="295">
        <f t="shared" si="936"/>
        <v>0</v>
      </c>
      <c r="W1148" s="295">
        <f t="shared" si="937"/>
        <v>0</v>
      </c>
      <c r="X1148" s="281"/>
      <c r="Y1148" s="281"/>
      <c r="Z1148" s="281"/>
      <c r="AA1148" s="281"/>
      <c r="AB1148" s="297"/>
      <c r="AC1148" s="299"/>
      <c r="AD1148" s="299"/>
      <c r="AE1148" s="299"/>
      <c r="AF1148" s="298"/>
      <c r="AG1148" s="298"/>
      <c r="AH1148" s="300"/>
      <c r="AI1148" s="711"/>
      <c r="AJ1148" s="299"/>
      <c r="AK1148" s="299"/>
    </row>
    <row r="1149" spans="1:37" x14ac:dyDescent="0.25">
      <c r="A1149" s="110">
        <v>4</v>
      </c>
      <c r="B1149" s="89" t="s">
        <v>49</v>
      </c>
      <c r="C1149" s="281"/>
      <c r="D1149" s="281">
        <f t="shared" ref="D1149:O1149" si="938">D1150</f>
        <v>0</v>
      </c>
      <c r="E1149" s="281">
        <f t="shared" si="938"/>
        <v>0</v>
      </c>
      <c r="F1149" s="281">
        <f t="shared" si="938"/>
        <v>0</v>
      </c>
      <c r="G1149" s="281">
        <f t="shared" si="938"/>
        <v>0</v>
      </c>
      <c r="H1149" s="281">
        <f t="shared" si="938"/>
        <v>0</v>
      </c>
      <c r="I1149" s="281">
        <f t="shared" si="938"/>
        <v>0</v>
      </c>
      <c r="J1149" s="281">
        <f t="shared" si="938"/>
        <v>0</v>
      </c>
      <c r="K1149" s="281">
        <f t="shared" si="938"/>
        <v>0</v>
      </c>
      <c r="L1149" s="281">
        <f t="shared" si="938"/>
        <v>0</v>
      </c>
      <c r="M1149" s="281">
        <f t="shared" si="938"/>
        <v>0</v>
      </c>
      <c r="N1149" s="281">
        <f t="shared" si="938"/>
        <v>0</v>
      </c>
      <c r="O1149" s="281">
        <f t="shared" si="938"/>
        <v>0</v>
      </c>
      <c r="P1149" s="281">
        <f>P1150</f>
        <v>0</v>
      </c>
      <c r="Q1149" s="281">
        <f>Q1150</f>
        <v>0</v>
      </c>
      <c r="R1149" s="281">
        <f t="shared" ref="R1149:Y1149" si="939">R1150</f>
        <v>0</v>
      </c>
      <c r="S1149" s="281">
        <f t="shared" si="939"/>
        <v>0</v>
      </c>
      <c r="T1149" s="281">
        <f t="shared" si="939"/>
        <v>0</v>
      </c>
      <c r="U1149" s="281">
        <f t="shared" si="939"/>
        <v>0</v>
      </c>
      <c r="V1149" s="281">
        <f t="shared" si="939"/>
        <v>0</v>
      </c>
      <c r="W1149" s="281">
        <f t="shared" si="939"/>
        <v>0</v>
      </c>
      <c r="X1149" s="281">
        <f t="shared" si="939"/>
        <v>0</v>
      </c>
      <c r="Y1149" s="281">
        <f t="shared" si="939"/>
        <v>0</v>
      </c>
      <c r="Z1149" s="281"/>
      <c r="AA1149" s="281"/>
      <c r="AB1149" s="297"/>
      <c r="AC1149" s="298"/>
      <c r="AD1149" s="854"/>
      <c r="AE1149" s="854"/>
      <c r="AF1149" s="854"/>
      <c r="AG1149" s="854"/>
      <c r="AH1149" s="300"/>
      <c r="AI1149" s="711"/>
      <c r="AJ1149" s="854"/>
      <c r="AK1149" s="854"/>
    </row>
    <row r="1150" spans="1:37" x14ac:dyDescent="0.25">
      <c r="A1150" s="113"/>
      <c r="B1150" s="31"/>
      <c r="C1150" s="280"/>
      <c r="D1150" s="281"/>
      <c r="E1150" s="281"/>
      <c r="F1150" s="281"/>
      <c r="G1150" s="295">
        <f t="shared" si="930"/>
        <v>0</v>
      </c>
      <c r="H1150" s="284"/>
      <c r="I1150" s="281"/>
      <c r="J1150" s="281"/>
      <c r="K1150" s="295">
        <f t="shared" si="931"/>
        <v>0</v>
      </c>
      <c r="L1150" s="281"/>
      <c r="M1150" s="281"/>
      <c r="N1150" s="281"/>
      <c r="O1150" s="295">
        <f t="shared" si="932"/>
        <v>0</v>
      </c>
      <c r="P1150" s="281"/>
      <c r="Q1150" s="284"/>
      <c r="R1150" s="281"/>
      <c r="S1150" s="295">
        <f t="shared" si="933"/>
        <v>0</v>
      </c>
      <c r="T1150" s="295">
        <f t="shared" si="934"/>
        <v>0</v>
      </c>
      <c r="U1150" s="295">
        <f t="shared" si="935"/>
        <v>0</v>
      </c>
      <c r="V1150" s="295">
        <f t="shared" si="936"/>
        <v>0</v>
      </c>
      <c r="W1150" s="295">
        <f t="shared" si="937"/>
        <v>0</v>
      </c>
      <c r="X1150" s="281"/>
      <c r="Y1150" s="281"/>
      <c r="Z1150" s="281"/>
      <c r="AA1150" s="281"/>
      <c r="AB1150" s="297"/>
      <c r="AC1150" s="299"/>
      <c r="AD1150" s="299"/>
      <c r="AE1150" s="299"/>
      <c r="AF1150" s="298"/>
      <c r="AG1150" s="298"/>
      <c r="AH1150" s="300"/>
      <c r="AI1150" s="711"/>
      <c r="AJ1150" s="299"/>
      <c r="AK1150" s="299"/>
    </row>
    <row r="1151" spans="1:37" x14ac:dyDescent="0.25">
      <c r="A1151" s="110">
        <v>5</v>
      </c>
      <c r="B1151" s="89" t="s">
        <v>50</v>
      </c>
      <c r="C1151" s="280"/>
      <c r="D1151" s="281"/>
      <c r="E1151" s="281"/>
      <c r="F1151" s="281"/>
      <c r="G1151" s="295">
        <f t="shared" si="930"/>
        <v>0</v>
      </c>
      <c r="H1151" s="284"/>
      <c r="I1151" s="281"/>
      <c r="J1151" s="281"/>
      <c r="K1151" s="295">
        <f t="shared" si="931"/>
        <v>0</v>
      </c>
      <c r="L1151" s="281"/>
      <c r="M1151" s="281"/>
      <c r="N1151" s="281"/>
      <c r="O1151" s="295">
        <f t="shared" si="932"/>
        <v>0</v>
      </c>
      <c r="P1151" s="281"/>
      <c r="Q1151" s="281"/>
      <c r="R1151" s="281"/>
      <c r="S1151" s="295">
        <f t="shared" si="933"/>
        <v>0</v>
      </c>
      <c r="T1151" s="295">
        <f t="shared" si="934"/>
        <v>0</v>
      </c>
      <c r="U1151" s="295">
        <f t="shared" si="935"/>
        <v>0</v>
      </c>
      <c r="V1151" s="295">
        <f t="shared" si="936"/>
        <v>0</v>
      </c>
      <c r="W1151" s="295">
        <f t="shared" si="937"/>
        <v>0</v>
      </c>
      <c r="X1151" s="281"/>
      <c r="Y1151" s="281"/>
      <c r="Z1151" s="281"/>
      <c r="AA1151" s="281"/>
      <c r="AB1151" s="297"/>
      <c r="AC1151" s="298"/>
      <c r="AD1151" s="854"/>
      <c r="AE1151" s="854"/>
      <c r="AF1151" s="854"/>
      <c r="AG1151" s="854"/>
      <c r="AH1151" s="300"/>
      <c r="AI1151" s="711"/>
      <c r="AJ1151" s="854"/>
      <c r="AK1151" s="854"/>
    </row>
    <row r="1152" spans="1:37" x14ac:dyDescent="0.25">
      <c r="A1152" s="110"/>
      <c r="B1152" s="89"/>
      <c r="C1152" s="280"/>
      <c r="D1152" s="281"/>
      <c r="E1152" s="281"/>
      <c r="F1152" s="281"/>
      <c r="G1152" s="295">
        <f t="shared" si="930"/>
        <v>0</v>
      </c>
      <c r="H1152" s="284"/>
      <c r="I1152" s="281"/>
      <c r="J1152" s="281"/>
      <c r="K1152" s="295">
        <f t="shared" si="931"/>
        <v>0</v>
      </c>
      <c r="L1152" s="281"/>
      <c r="M1152" s="281"/>
      <c r="N1152" s="281"/>
      <c r="O1152" s="295">
        <f t="shared" si="932"/>
        <v>0</v>
      </c>
      <c r="P1152" s="281"/>
      <c r="Q1152" s="281"/>
      <c r="R1152" s="281"/>
      <c r="S1152" s="295">
        <f t="shared" si="933"/>
        <v>0</v>
      </c>
      <c r="T1152" s="295">
        <f t="shared" si="934"/>
        <v>0</v>
      </c>
      <c r="U1152" s="295">
        <f t="shared" si="935"/>
        <v>0</v>
      </c>
      <c r="V1152" s="295">
        <f t="shared" si="936"/>
        <v>0</v>
      </c>
      <c r="W1152" s="295">
        <f t="shared" si="937"/>
        <v>0</v>
      </c>
      <c r="X1152" s="281"/>
      <c r="Y1152" s="281"/>
      <c r="Z1152" s="281"/>
      <c r="AA1152" s="281"/>
      <c r="AB1152" s="297"/>
      <c r="AC1152" s="299"/>
      <c r="AD1152" s="299"/>
      <c r="AE1152" s="299"/>
      <c r="AF1152" s="298"/>
      <c r="AG1152" s="298"/>
      <c r="AH1152" s="300"/>
      <c r="AI1152" s="711"/>
      <c r="AJ1152" s="299"/>
      <c r="AK1152" s="299"/>
    </row>
    <row r="1153" spans="1:39" x14ac:dyDescent="0.25">
      <c r="A1153" s="110">
        <v>6</v>
      </c>
      <c r="B1153" s="89" t="s">
        <v>51</v>
      </c>
      <c r="C1153" s="280"/>
      <c r="D1153" s="281"/>
      <c r="E1153" s="281"/>
      <c r="F1153" s="281"/>
      <c r="G1153" s="295">
        <f t="shared" si="930"/>
        <v>0</v>
      </c>
      <c r="H1153" s="284"/>
      <c r="I1153" s="281"/>
      <c r="J1153" s="281"/>
      <c r="K1153" s="295">
        <f t="shared" si="931"/>
        <v>0</v>
      </c>
      <c r="L1153" s="281"/>
      <c r="M1153" s="281"/>
      <c r="N1153" s="281"/>
      <c r="O1153" s="295">
        <f t="shared" si="932"/>
        <v>0</v>
      </c>
      <c r="P1153" s="281"/>
      <c r="Q1153" s="281"/>
      <c r="R1153" s="281"/>
      <c r="S1153" s="295">
        <f t="shared" si="933"/>
        <v>0</v>
      </c>
      <c r="T1153" s="295">
        <f t="shared" si="934"/>
        <v>0</v>
      </c>
      <c r="U1153" s="295">
        <f t="shared" si="935"/>
        <v>0</v>
      </c>
      <c r="V1153" s="295">
        <f t="shared" si="936"/>
        <v>0</v>
      </c>
      <c r="W1153" s="295">
        <f t="shared" si="937"/>
        <v>0</v>
      </c>
      <c r="X1153" s="281"/>
      <c r="Y1153" s="281"/>
      <c r="Z1153" s="281"/>
      <c r="AA1153" s="281"/>
      <c r="AB1153" s="297"/>
      <c r="AC1153" s="298"/>
      <c r="AD1153" s="854"/>
      <c r="AE1153" s="854"/>
      <c r="AF1153" s="854"/>
      <c r="AG1153" s="854"/>
      <c r="AH1153" s="300"/>
      <c r="AI1153" s="711"/>
      <c r="AJ1153" s="854"/>
      <c r="AK1153" s="854"/>
    </row>
    <row r="1154" spans="1:39" x14ac:dyDescent="0.25">
      <c r="A1154" s="110"/>
      <c r="B1154" s="89"/>
      <c r="C1154" s="280"/>
      <c r="D1154" s="281"/>
      <c r="E1154" s="281"/>
      <c r="F1154" s="281"/>
      <c r="G1154" s="295">
        <f t="shared" si="930"/>
        <v>0</v>
      </c>
      <c r="H1154" s="284"/>
      <c r="I1154" s="281"/>
      <c r="J1154" s="281"/>
      <c r="K1154" s="295">
        <f t="shared" si="931"/>
        <v>0</v>
      </c>
      <c r="L1154" s="281"/>
      <c r="M1154" s="281"/>
      <c r="N1154" s="281"/>
      <c r="O1154" s="295">
        <f t="shared" si="932"/>
        <v>0</v>
      </c>
      <c r="P1154" s="281"/>
      <c r="Q1154" s="281"/>
      <c r="R1154" s="281"/>
      <c r="S1154" s="295">
        <f t="shared" si="933"/>
        <v>0</v>
      </c>
      <c r="T1154" s="295">
        <f t="shared" si="934"/>
        <v>0</v>
      </c>
      <c r="U1154" s="295">
        <f t="shared" si="935"/>
        <v>0</v>
      </c>
      <c r="V1154" s="295">
        <f t="shared" si="936"/>
        <v>0</v>
      </c>
      <c r="W1154" s="295">
        <f t="shared" si="937"/>
        <v>0</v>
      </c>
      <c r="X1154" s="281"/>
      <c r="Y1154" s="281"/>
      <c r="Z1154" s="281"/>
      <c r="AA1154" s="281"/>
      <c r="AB1154" s="297"/>
      <c r="AC1154" s="299"/>
      <c r="AD1154" s="299"/>
      <c r="AE1154" s="299"/>
      <c r="AF1154" s="298"/>
      <c r="AG1154" s="298"/>
      <c r="AH1154" s="300"/>
      <c r="AI1154" s="711"/>
      <c r="AJ1154" s="299"/>
      <c r="AK1154" s="299"/>
    </row>
    <row r="1155" spans="1:39" x14ac:dyDescent="0.25">
      <c r="A1155" s="110">
        <v>7</v>
      </c>
      <c r="B1155" s="89" t="s">
        <v>83</v>
      </c>
      <c r="C1155" s="280"/>
      <c r="D1155" s="281">
        <f>SUM(D1156:D1156)</f>
        <v>0</v>
      </c>
      <c r="E1155" s="281">
        <f>SUM(E1156:E1156)</f>
        <v>0</v>
      </c>
      <c r="F1155" s="281">
        <f>SUM(F1156:F1156)</f>
        <v>0</v>
      </c>
      <c r="G1155" s="281">
        <f t="shared" si="930"/>
        <v>0</v>
      </c>
      <c r="H1155" s="281">
        <f>SUM(H1156:H1156)</f>
        <v>0</v>
      </c>
      <c r="I1155" s="281">
        <f>SUM(I1156:I1156)</f>
        <v>0</v>
      </c>
      <c r="J1155" s="281">
        <f>SUM(J1156:J1156)</f>
        <v>0</v>
      </c>
      <c r="K1155" s="281">
        <f t="shared" si="931"/>
        <v>0</v>
      </c>
      <c r="L1155" s="281">
        <f>SUM(L1156:L1156)</f>
        <v>0</v>
      </c>
      <c r="M1155" s="281">
        <f>SUM(M1156:M1156)</f>
        <v>0</v>
      </c>
      <c r="N1155" s="281">
        <f>SUM(N1156:N1156)</f>
        <v>0</v>
      </c>
      <c r="O1155" s="281">
        <f t="shared" si="932"/>
        <v>0</v>
      </c>
      <c r="P1155" s="281">
        <f>SUM(P1156:P1156)</f>
        <v>0</v>
      </c>
      <c r="Q1155" s="281">
        <f>SUM(Q1156:Q1156)</f>
        <v>0</v>
      </c>
      <c r="R1155" s="281">
        <f>SUM(R1156:R1156)</f>
        <v>0</v>
      </c>
      <c r="S1155" s="281">
        <f t="shared" si="933"/>
        <v>0</v>
      </c>
      <c r="T1155" s="281">
        <f t="shared" si="934"/>
        <v>0</v>
      </c>
      <c r="U1155" s="281">
        <f t="shared" si="935"/>
        <v>0</v>
      </c>
      <c r="V1155" s="281">
        <f t="shared" si="936"/>
        <v>0</v>
      </c>
      <c r="W1155" s="281">
        <f t="shared" si="937"/>
        <v>0</v>
      </c>
      <c r="X1155" s="281">
        <f>SUM(X1156:X1156)</f>
        <v>0</v>
      </c>
      <c r="Y1155" s="281">
        <f>SUM(Y1156:Y1156)</f>
        <v>0</v>
      </c>
      <c r="Z1155" s="281">
        <f>SUM(Z1156:Z1156)</f>
        <v>0</v>
      </c>
      <c r="AA1155" s="281">
        <f>SUM(AA1156:AA1156)</f>
        <v>0</v>
      </c>
      <c r="AB1155" s="281">
        <f>SUM(AB1156:AB1156)</f>
        <v>0</v>
      </c>
      <c r="AC1155" s="854"/>
      <c r="AD1155" s="854"/>
      <c r="AE1155" s="854"/>
      <c r="AF1155" s="854"/>
      <c r="AG1155" s="854"/>
      <c r="AH1155" s="300"/>
      <c r="AI1155" s="716"/>
      <c r="AJ1155" s="854"/>
      <c r="AK1155" s="854"/>
    </row>
    <row r="1156" spans="1:39" x14ac:dyDescent="0.25">
      <c r="A1156" s="110"/>
      <c r="B1156" s="97"/>
      <c r="C1156" s="280"/>
      <c r="D1156" s="281"/>
      <c r="E1156" s="281"/>
      <c r="F1156" s="281"/>
      <c r="G1156" s="295">
        <f t="shared" ref="G1156" si="940">SUM(D1156:F1156)</f>
        <v>0</v>
      </c>
      <c r="H1156" s="296"/>
      <c r="I1156" s="296"/>
      <c r="J1156" s="296"/>
      <c r="K1156" s="295">
        <f t="shared" si="931"/>
        <v>0</v>
      </c>
      <c r="L1156" s="296"/>
      <c r="M1156" s="296"/>
      <c r="N1156" s="296"/>
      <c r="O1156" s="295">
        <f t="shared" ref="O1156" si="941">SUM(L1156:N1156)</f>
        <v>0</v>
      </c>
      <c r="P1156" s="295"/>
      <c r="Q1156" s="295"/>
      <c r="R1156" s="295"/>
      <c r="S1156" s="295">
        <f t="shared" si="933"/>
        <v>0</v>
      </c>
      <c r="T1156" s="295">
        <f t="shared" ref="T1156" si="942">D1156+H1156+L1156+P1156</f>
        <v>0</v>
      </c>
      <c r="U1156" s="295">
        <f t="shared" ref="U1156" si="943">E1156+I1156+M1156+Q1156</f>
        <v>0</v>
      </c>
      <c r="V1156" s="295">
        <f t="shared" ref="V1156" si="944">F1156+J1156+N1156+R1156</f>
        <v>0</v>
      </c>
      <c r="W1156" s="295">
        <f t="shared" ref="W1156" si="945">SUM(T1156:V1156)</f>
        <v>0</v>
      </c>
      <c r="X1156" s="281"/>
      <c r="Y1156" s="281"/>
      <c r="Z1156" s="281"/>
      <c r="AA1156" s="281"/>
      <c r="AB1156" s="297"/>
      <c r="AC1156" s="299"/>
      <c r="AD1156" s="855"/>
      <c r="AE1156" s="299"/>
      <c r="AF1156" s="298"/>
      <c r="AG1156" s="298"/>
      <c r="AH1156" s="300"/>
      <c r="AI1156" s="711"/>
      <c r="AJ1156" s="299"/>
      <c r="AK1156" s="299"/>
    </row>
    <row r="1157" spans="1:39" s="661" customFormat="1" x14ac:dyDescent="0.25">
      <c r="A1157" s="877">
        <v>6</v>
      </c>
      <c r="B1157" s="433" t="s">
        <v>131</v>
      </c>
      <c r="C1157" s="434"/>
      <c r="D1157" s="423"/>
      <c r="E1157" s="423"/>
      <c r="F1157" s="423"/>
      <c r="G1157" s="521">
        <f t="shared" ref="G1157:G1203" si="946">SUM(D1157:F1157)</f>
        <v>0</v>
      </c>
      <c r="H1157" s="884"/>
      <c r="I1157" s="423"/>
      <c r="J1157" s="423"/>
      <c r="K1157" s="521">
        <f t="shared" ref="K1157:K1204" si="947">SUM(H1157:J1157)</f>
        <v>0</v>
      </c>
      <c r="L1157" s="423"/>
      <c r="M1157" s="423"/>
      <c r="N1157" s="423"/>
      <c r="O1157" s="521">
        <f t="shared" ref="O1157:O1203" si="948">SUM(L1157:N1157)</f>
        <v>0</v>
      </c>
      <c r="P1157" s="423"/>
      <c r="Q1157" s="423"/>
      <c r="R1157" s="423"/>
      <c r="S1157" s="521">
        <f t="shared" ref="S1157:S1204" si="949">SUM(P1157:R1157)</f>
        <v>0</v>
      </c>
      <c r="T1157" s="521">
        <f t="shared" ref="T1157:T1204" si="950">D1157+H1157+L1157+P1157</f>
        <v>0</v>
      </c>
      <c r="U1157" s="521">
        <f t="shared" ref="U1157:U1204" si="951">E1157+I1157+M1157+Q1157</f>
        <v>0</v>
      </c>
      <c r="V1157" s="521">
        <f t="shared" ref="V1157:V1204" si="952">F1157+J1157+N1157+R1157</f>
        <v>0</v>
      </c>
      <c r="W1157" s="521">
        <f t="shared" ref="W1157:W1203" si="953">SUM(T1157:V1157)</f>
        <v>0</v>
      </c>
      <c r="X1157" s="423"/>
      <c r="Y1157" s="423"/>
      <c r="Z1157" s="423"/>
      <c r="AA1157" s="423"/>
      <c r="AB1157" s="885"/>
      <c r="AC1157" s="886"/>
      <c r="AD1157" s="886"/>
      <c r="AE1157" s="886"/>
      <c r="AF1157" s="886"/>
      <c r="AG1157" s="886"/>
      <c r="AH1157" s="862"/>
      <c r="AI1157" s="867"/>
      <c r="AJ1157" s="886"/>
      <c r="AK1157" s="886"/>
      <c r="AL1157" s="864"/>
      <c r="AM1157" s="864"/>
    </row>
    <row r="1158" spans="1:39" x14ac:dyDescent="0.25">
      <c r="A1158" s="116"/>
      <c r="B1158" s="99"/>
      <c r="C1158" s="100"/>
      <c r="D1158" s="223"/>
      <c r="E1158" s="223"/>
      <c r="F1158" s="223"/>
      <c r="G1158" s="236">
        <f t="shared" si="946"/>
        <v>0</v>
      </c>
      <c r="H1158" s="224"/>
      <c r="I1158" s="223"/>
      <c r="J1158" s="223"/>
      <c r="K1158" s="236">
        <f t="shared" si="947"/>
        <v>0</v>
      </c>
      <c r="L1158" s="223"/>
      <c r="M1158" s="223"/>
      <c r="N1158" s="223"/>
      <c r="O1158" s="236">
        <f t="shared" si="948"/>
        <v>0</v>
      </c>
      <c r="P1158" s="223"/>
      <c r="Q1158" s="223"/>
      <c r="R1158" s="223"/>
      <c r="S1158" s="236">
        <f t="shared" si="949"/>
        <v>0</v>
      </c>
      <c r="T1158" s="236">
        <f t="shared" si="950"/>
        <v>0</v>
      </c>
      <c r="U1158" s="236">
        <f t="shared" si="951"/>
        <v>0</v>
      </c>
      <c r="V1158" s="236">
        <f t="shared" si="952"/>
        <v>0</v>
      </c>
      <c r="W1158" s="236">
        <f t="shared" si="953"/>
        <v>0</v>
      </c>
      <c r="X1158" s="223"/>
      <c r="Y1158" s="223"/>
      <c r="Z1158" s="223"/>
      <c r="AA1158" s="223"/>
      <c r="AB1158" s="225"/>
      <c r="AC1158" s="80"/>
      <c r="AD1158" s="80"/>
      <c r="AE1158" s="80"/>
      <c r="AF1158" s="81"/>
      <c r="AG1158" s="81"/>
      <c r="AH1158" s="127"/>
      <c r="AI1158" s="711"/>
      <c r="AJ1158" s="80"/>
      <c r="AK1158" s="80"/>
    </row>
    <row r="1159" spans="1:39" s="661" customFormat="1" ht="31.5" x14ac:dyDescent="0.25">
      <c r="A1159" s="877">
        <v>7</v>
      </c>
      <c r="B1159" s="433" t="s">
        <v>132</v>
      </c>
      <c r="C1159" s="434"/>
      <c r="D1159" s="423">
        <f>D1160+D1162+D1164+D1166+D1168</f>
        <v>0</v>
      </c>
      <c r="E1159" s="423">
        <f>E1160+E1162+E1164+E1166+E1168</f>
        <v>0</v>
      </c>
      <c r="F1159" s="423">
        <f>F1160+F1162+F1164+F1166+F1168</f>
        <v>0</v>
      </c>
      <c r="G1159" s="423">
        <f>G1160+G1162+G1164+G1166+G1168</f>
        <v>0</v>
      </c>
      <c r="H1159" s="423">
        <f>H1160+H1162+H1164+H1166+H1168</f>
        <v>0</v>
      </c>
      <c r="I1159" s="423">
        <f>I1160+I1162+I1164+I1166+I1168</f>
        <v>0</v>
      </c>
      <c r="J1159" s="423">
        <f>J1160+J1162+J1164+J1166+J1168</f>
        <v>0</v>
      </c>
      <c r="K1159" s="423">
        <f>K1160+K1162+K1164+K1166+K1168</f>
        <v>0</v>
      </c>
      <c r="L1159" s="423">
        <f>L1160+L1162+L1164+L1166+L1168</f>
        <v>0</v>
      </c>
      <c r="M1159" s="423">
        <f>M1160+M1162+M1164+M1166+M1168</f>
        <v>0</v>
      </c>
      <c r="N1159" s="423">
        <f>N1160+N1162+N1164+N1166+N1168</f>
        <v>0</v>
      </c>
      <c r="O1159" s="423">
        <f>O1160+O1162+O1164+O1166+O1168</f>
        <v>0</v>
      </c>
      <c r="P1159" s="423">
        <f>P1160+P1162+P1164+P1166+P1168</f>
        <v>0</v>
      </c>
      <c r="Q1159" s="423">
        <f>Q1160+Q1162+Q1164+Q1166+Q1168</f>
        <v>0</v>
      </c>
      <c r="R1159" s="423">
        <f>R1160+R1162+R1164+R1166+R1168</f>
        <v>0</v>
      </c>
      <c r="S1159" s="423">
        <f>S1160+S1162+S1164+S1166+S1168</f>
        <v>0</v>
      </c>
      <c r="T1159" s="423">
        <f>T1160+T1162+T1164+T1166+T1168</f>
        <v>0</v>
      </c>
      <c r="U1159" s="423">
        <f>U1160+U1162+U1164+U1166+U1168</f>
        <v>0</v>
      </c>
      <c r="V1159" s="423">
        <f>V1160+V1162+V1164+V1166+V1168</f>
        <v>0</v>
      </c>
      <c r="W1159" s="423">
        <f>W1160+W1162+W1164+W1166+W1168</f>
        <v>0</v>
      </c>
      <c r="X1159" s="423">
        <f>X1160+X1162+X1164+X1166+X1168</f>
        <v>0</v>
      </c>
      <c r="Y1159" s="423">
        <f>Y1160+Y1162+Y1164+Y1166+Y1168</f>
        <v>0</v>
      </c>
      <c r="Z1159" s="423">
        <f>Z1160+Z1162+Z1164+Z1166+Z1168</f>
        <v>0</v>
      </c>
      <c r="AA1159" s="423">
        <f>AA1160+AA1162+AA1164+AA1166+AA1168</f>
        <v>0</v>
      </c>
      <c r="AB1159" s="885">
        <f>AB1160+AB1162+AB1164+AB1166+AB1168</f>
        <v>0</v>
      </c>
      <c r="AC1159" s="886"/>
      <c r="AD1159" s="886"/>
      <c r="AE1159" s="886"/>
      <c r="AF1159" s="886"/>
      <c r="AG1159" s="886"/>
      <c r="AH1159" s="862"/>
      <c r="AI1159" s="867"/>
      <c r="AJ1159" s="886"/>
      <c r="AK1159" s="886"/>
      <c r="AL1159" s="864"/>
      <c r="AM1159" s="864"/>
    </row>
    <row r="1160" spans="1:39" x14ac:dyDescent="0.25">
      <c r="A1160" s="110">
        <v>1</v>
      </c>
      <c r="B1160" s="89" t="s">
        <v>133</v>
      </c>
      <c r="C1160" s="40"/>
      <c r="D1160" s="186"/>
      <c r="E1160" s="186"/>
      <c r="F1160" s="186"/>
      <c r="G1160" s="236">
        <f t="shared" si="946"/>
        <v>0</v>
      </c>
      <c r="H1160" s="200"/>
      <c r="I1160" s="186"/>
      <c r="J1160" s="186"/>
      <c r="K1160" s="236">
        <f t="shared" si="947"/>
        <v>0</v>
      </c>
      <c r="L1160" s="186"/>
      <c r="M1160" s="186"/>
      <c r="N1160" s="186"/>
      <c r="O1160" s="236">
        <f t="shared" si="948"/>
        <v>0</v>
      </c>
      <c r="P1160" s="186"/>
      <c r="Q1160" s="186"/>
      <c r="R1160" s="186"/>
      <c r="S1160" s="236">
        <f t="shared" si="949"/>
        <v>0</v>
      </c>
      <c r="T1160" s="236">
        <f t="shared" si="950"/>
        <v>0</v>
      </c>
      <c r="U1160" s="236">
        <f t="shared" si="951"/>
        <v>0</v>
      </c>
      <c r="V1160" s="236">
        <f t="shared" si="952"/>
        <v>0</v>
      </c>
      <c r="W1160" s="236">
        <f t="shared" si="953"/>
        <v>0</v>
      </c>
      <c r="X1160" s="186"/>
      <c r="Y1160" s="186"/>
      <c r="Z1160" s="186"/>
      <c r="AA1160" s="186"/>
      <c r="AB1160" s="217"/>
      <c r="AC1160" s="81"/>
      <c r="AD1160" s="81"/>
      <c r="AE1160" s="81"/>
      <c r="AF1160" s="81"/>
      <c r="AG1160" s="81"/>
      <c r="AH1160" s="127"/>
      <c r="AI1160" s="711"/>
      <c r="AJ1160" s="81"/>
      <c r="AK1160" s="81"/>
    </row>
    <row r="1161" spans="1:39" x14ac:dyDescent="0.25">
      <c r="A1161" s="583"/>
      <c r="B1161" s="89"/>
      <c r="C1161" s="40"/>
      <c r="D1161" s="186"/>
      <c r="E1161" s="186"/>
      <c r="F1161" s="186"/>
      <c r="G1161" s="236">
        <f t="shared" si="946"/>
        <v>0</v>
      </c>
      <c r="H1161" s="200"/>
      <c r="I1161" s="186"/>
      <c r="J1161" s="186"/>
      <c r="K1161" s="236">
        <f t="shared" si="947"/>
        <v>0</v>
      </c>
      <c r="L1161" s="186"/>
      <c r="M1161" s="186"/>
      <c r="N1161" s="186"/>
      <c r="O1161" s="236">
        <f t="shared" si="948"/>
        <v>0</v>
      </c>
      <c r="P1161" s="186"/>
      <c r="Q1161" s="186"/>
      <c r="R1161" s="186"/>
      <c r="S1161" s="236">
        <f t="shared" si="949"/>
        <v>0</v>
      </c>
      <c r="T1161" s="236">
        <f t="shared" si="950"/>
        <v>0</v>
      </c>
      <c r="U1161" s="236">
        <f t="shared" si="951"/>
        <v>0</v>
      </c>
      <c r="V1161" s="236">
        <f t="shared" si="952"/>
        <v>0</v>
      </c>
      <c r="W1161" s="236">
        <f t="shared" si="953"/>
        <v>0</v>
      </c>
      <c r="X1161" s="186"/>
      <c r="Y1161" s="186"/>
      <c r="Z1161" s="186"/>
      <c r="AA1161" s="186"/>
      <c r="AB1161" s="217"/>
      <c r="AC1161" s="81"/>
      <c r="AD1161" s="81"/>
      <c r="AE1161" s="81"/>
      <c r="AF1161" s="81"/>
      <c r="AG1161" s="81"/>
      <c r="AH1161" s="127"/>
      <c r="AI1161" s="711"/>
      <c r="AJ1161" s="81"/>
      <c r="AK1161" s="81"/>
    </row>
    <row r="1162" spans="1:39" ht="31.5" x14ac:dyDescent="0.25">
      <c r="A1162" s="584">
        <v>2</v>
      </c>
      <c r="B1162" s="89" t="s">
        <v>134</v>
      </c>
      <c r="C1162" s="40"/>
      <c r="D1162" s="186"/>
      <c r="E1162" s="186"/>
      <c r="F1162" s="186"/>
      <c r="G1162" s="236">
        <f t="shared" si="946"/>
        <v>0</v>
      </c>
      <c r="H1162" s="200"/>
      <c r="I1162" s="186"/>
      <c r="J1162" s="186"/>
      <c r="K1162" s="236">
        <f t="shared" si="947"/>
        <v>0</v>
      </c>
      <c r="L1162" s="186"/>
      <c r="M1162" s="186"/>
      <c r="N1162" s="186"/>
      <c r="O1162" s="236">
        <f t="shared" si="948"/>
        <v>0</v>
      </c>
      <c r="P1162" s="186"/>
      <c r="Q1162" s="186"/>
      <c r="R1162" s="186"/>
      <c r="S1162" s="236">
        <f t="shared" si="949"/>
        <v>0</v>
      </c>
      <c r="T1162" s="236">
        <f t="shared" si="950"/>
        <v>0</v>
      </c>
      <c r="U1162" s="236">
        <f t="shared" si="951"/>
        <v>0</v>
      </c>
      <c r="V1162" s="236">
        <f t="shared" si="952"/>
        <v>0</v>
      </c>
      <c r="W1162" s="236">
        <f t="shared" si="953"/>
        <v>0</v>
      </c>
      <c r="X1162" s="186"/>
      <c r="Y1162" s="186"/>
      <c r="Z1162" s="186"/>
      <c r="AA1162" s="186"/>
      <c r="AB1162" s="217"/>
      <c r="AC1162" s="81"/>
      <c r="AD1162" s="81"/>
      <c r="AE1162" s="81"/>
      <c r="AF1162" s="81"/>
      <c r="AG1162" s="81"/>
      <c r="AH1162" s="127"/>
      <c r="AI1162" s="711"/>
      <c r="AJ1162" s="81"/>
      <c r="AK1162" s="81"/>
    </row>
    <row r="1163" spans="1:39" x14ac:dyDescent="0.25">
      <c r="A1163" s="583"/>
      <c r="B1163" s="89"/>
      <c r="C1163" s="40"/>
      <c r="D1163" s="186"/>
      <c r="E1163" s="186"/>
      <c r="F1163" s="186"/>
      <c r="G1163" s="236">
        <f t="shared" si="946"/>
        <v>0</v>
      </c>
      <c r="H1163" s="200"/>
      <c r="I1163" s="186"/>
      <c r="J1163" s="186"/>
      <c r="K1163" s="236">
        <f t="shared" si="947"/>
        <v>0</v>
      </c>
      <c r="L1163" s="186"/>
      <c r="M1163" s="186"/>
      <c r="N1163" s="186"/>
      <c r="O1163" s="236">
        <f t="shared" si="948"/>
        <v>0</v>
      </c>
      <c r="P1163" s="186"/>
      <c r="Q1163" s="186"/>
      <c r="R1163" s="186"/>
      <c r="S1163" s="236">
        <f t="shared" si="949"/>
        <v>0</v>
      </c>
      <c r="T1163" s="236">
        <f t="shared" si="950"/>
        <v>0</v>
      </c>
      <c r="U1163" s="236">
        <f t="shared" si="951"/>
        <v>0</v>
      </c>
      <c r="V1163" s="236">
        <f t="shared" si="952"/>
        <v>0</v>
      </c>
      <c r="W1163" s="236">
        <f t="shared" si="953"/>
        <v>0</v>
      </c>
      <c r="X1163" s="186"/>
      <c r="Y1163" s="186"/>
      <c r="Z1163" s="186"/>
      <c r="AA1163" s="186"/>
      <c r="AB1163" s="217"/>
      <c r="AC1163" s="81"/>
      <c r="AD1163" s="81"/>
      <c r="AE1163" s="81"/>
      <c r="AF1163" s="81"/>
      <c r="AG1163" s="81"/>
      <c r="AH1163" s="127"/>
      <c r="AI1163" s="711"/>
      <c r="AJ1163" s="81"/>
      <c r="AK1163" s="81"/>
    </row>
    <row r="1164" spans="1:39" x14ac:dyDescent="0.25">
      <c r="A1164" s="110">
        <v>3</v>
      </c>
      <c r="B1164" s="101" t="s">
        <v>135</v>
      </c>
      <c r="C1164" s="40"/>
      <c r="D1164" s="186"/>
      <c r="E1164" s="186"/>
      <c r="F1164" s="186"/>
      <c r="G1164" s="236">
        <f t="shared" si="946"/>
        <v>0</v>
      </c>
      <c r="H1164" s="200"/>
      <c r="I1164" s="186"/>
      <c r="J1164" s="186"/>
      <c r="K1164" s="236">
        <f t="shared" si="947"/>
        <v>0</v>
      </c>
      <c r="L1164" s="186"/>
      <c r="M1164" s="186"/>
      <c r="N1164" s="186"/>
      <c r="O1164" s="236">
        <f t="shared" si="948"/>
        <v>0</v>
      </c>
      <c r="P1164" s="186"/>
      <c r="Q1164" s="186"/>
      <c r="R1164" s="186"/>
      <c r="S1164" s="236">
        <f t="shared" si="949"/>
        <v>0</v>
      </c>
      <c r="T1164" s="236">
        <f t="shared" si="950"/>
        <v>0</v>
      </c>
      <c r="U1164" s="236">
        <f t="shared" si="951"/>
        <v>0</v>
      </c>
      <c r="V1164" s="236">
        <f t="shared" si="952"/>
        <v>0</v>
      </c>
      <c r="W1164" s="236">
        <f t="shared" si="953"/>
        <v>0</v>
      </c>
      <c r="X1164" s="186"/>
      <c r="Y1164" s="186"/>
      <c r="Z1164" s="186"/>
      <c r="AA1164" s="186"/>
      <c r="AB1164" s="217"/>
      <c r="AC1164" s="81"/>
      <c r="AD1164" s="81"/>
      <c r="AE1164" s="81"/>
      <c r="AF1164" s="81"/>
      <c r="AG1164" s="81"/>
      <c r="AH1164" s="127"/>
      <c r="AI1164" s="711"/>
      <c r="AJ1164" s="81"/>
      <c r="AK1164" s="81"/>
    </row>
    <row r="1165" spans="1:39" x14ac:dyDescent="0.25">
      <c r="A1165" s="583"/>
      <c r="B1165" s="89"/>
      <c r="C1165" s="40"/>
      <c r="D1165" s="186"/>
      <c r="E1165" s="186"/>
      <c r="F1165" s="186"/>
      <c r="G1165" s="236">
        <f t="shared" si="946"/>
        <v>0</v>
      </c>
      <c r="H1165" s="200"/>
      <c r="I1165" s="186"/>
      <c r="J1165" s="186"/>
      <c r="K1165" s="236">
        <f t="shared" si="947"/>
        <v>0</v>
      </c>
      <c r="L1165" s="186"/>
      <c r="M1165" s="186"/>
      <c r="N1165" s="186"/>
      <c r="O1165" s="236">
        <f t="shared" si="948"/>
        <v>0</v>
      </c>
      <c r="P1165" s="186"/>
      <c r="Q1165" s="186"/>
      <c r="R1165" s="186"/>
      <c r="S1165" s="236">
        <f t="shared" si="949"/>
        <v>0</v>
      </c>
      <c r="T1165" s="236">
        <f t="shared" si="950"/>
        <v>0</v>
      </c>
      <c r="U1165" s="236">
        <f t="shared" si="951"/>
        <v>0</v>
      </c>
      <c r="V1165" s="236">
        <f t="shared" si="952"/>
        <v>0</v>
      </c>
      <c r="W1165" s="236">
        <f t="shared" si="953"/>
        <v>0</v>
      </c>
      <c r="X1165" s="186"/>
      <c r="Y1165" s="186"/>
      <c r="Z1165" s="186"/>
      <c r="AA1165" s="186"/>
      <c r="AB1165" s="217"/>
      <c r="AC1165" s="81"/>
      <c r="AD1165" s="81"/>
      <c r="AE1165" s="81"/>
      <c r="AF1165" s="81"/>
      <c r="AG1165" s="81"/>
      <c r="AH1165" s="127"/>
      <c r="AI1165" s="711"/>
      <c r="AJ1165" s="81"/>
      <c r="AK1165" s="81"/>
    </row>
    <row r="1166" spans="1:39" x14ac:dyDescent="0.25">
      <c r="A1166" s="110">
        <v>4</v>
      </c>
      <c r="B1166" s="101" t="s">
        <v>136</v>
      </c>
      <c r="C1166" s="40"/>
      <c r="D1166" s="186"/>
      <c r="E1166" s="186"/>
      <c r="F1166" s="186"/>
      <c r="G1166" s="236">
        <f t="shared" si="946"/>
        <v>0</v>
      </c>
      <c r="H1166" s="200"/>
      <c r="I1166" s="186"/>
      <c r="J1166" s="186"/>
      <c r="K1166" s="236">
        <f t="shared" si="947"/>
        <v>0</v>
      </c>
      <c r="L1166" s="186"/>
      <c r="M1166" s="186"/>
      <c r="N1166" s="186"/>
      <c r="O1166" s="236">
        <f t="shared" si="948"/>
        <v>0</v>
      </c>
      <c r="P1166" s="186"/>
      <c r="Q1166" s="186"/>
      <c r="R1166" s="186"/>
      <c r="S1166" s="236">
        <f t="shared" si="949"/>
        <v>0</v>
      </c>
      <c r="T1166" s="236">
        <f t="shared" si="950"/>
        <v>0</v>
      </c>
      <c r="U1166" s="236">
        <f t="shared" si="951"/>
        <v>0</v>
      </c>
      <c r="V1166" s="236">
        <f t="shared" si="952"/>
        <v>0</v>
      </c>
      <c r="W1166" s="236">
        <f t="shared" si="953"/>
        <v>0</v>
      </c>
      <c r="X1166" s="186"/>
      <c r="Y1166" s="186"/>
      <c r="Z1166" s="186"/>
      <c r="AA1166" s="186"/>
      <c r="AB1166" s="217"/>
      <c r="AC1166" s="81"/>
      <c r="AD1166" s="81"/>
      <c r="AE1166" s="81"/>
      <c r="AF1166" s="81"/>
      <c r="AG1166" s="81"/>
      <c r="AH1166" s="127"/>
      <c r="AI1166" s="711"/>
      <c r="AJ1166" s="81"/>
      <c r="AK1166" s="81"/>
    </row>
    <row r="1167" spans="1:39" x14ac:dyDescent="0.25">
      <c r="A1167" s="583"/>
      <c r="B1167" s="102"/>
      <c r="C1167" s="40"/>
      <c r="D1167" s="186"/>
      <c r="E1167" s="186"/>
      <c r="F1167" s="186"/>
      <c r="G1167" s="236">
        <f t="shared" si="946"/>
        <v>0</v>
      </c>
      <c r="H1167" s="200"/>
      <c r="I1167" s="186"/>
      <c r="J1167" s="186"/>
      <c r="K1167" s="236">
        <f t="shared" si="947"/>
        <v>0</v>
      </c>
      <c r="L1167" s="186"/>
      <c r="M1167" s="186"/>
      <c r="N1167" s="186"/>
      <c r="O1167" s="236">
        <f t="shared" si="948"/>
        <v>0</v>
      </c>
      <c r="P1167" s="186"/>
      <c r="Q1167" s="186"/>
      <c r="R1167" s="186"/>
      <c r="S1167" s="236">
        <f t="shared" si="949"/>
        <v>0</v>
      </c>
      <c r="T1167" s="236">
        <f t="shared" si="950"/>
        <v>0</v>
      </c>
      <c r="U1167" s="236">
        <f t="shared" si="951"/>
        <v>0</v>
      </c>
      <c r="V1167" s="236">
        <f t="shared" si="952"/>
        <v>0</v>
      </c>
      <c r="W1167" s="236">
        <f t="shared" si="953"/>
        <v>0</v>
      </c>
      <c r="X1167" s="186"/>
      <c r="Y1167" s="186"/>
      <c r="Z1167" s="186"/>
      <c r="AA1167" s="186"/>
      <c r="AB1167" s="217"/>
      <c r="AC1167" s="81"/>
      <c r="AD1167" s="81"/>
      <c r="AE1167" s="81"/>
      <c r="AF1167" s="81"/>
      <c r="AG1167" s="81"/>
      <c r="AH1167" s="127"/>
      <c r="AI1167" s="711"/>
      <c r="AJ1167" s="81"/>
      <c r="AK1167" s="81"/>
    </row>
    <row r="1168" spans="1:39" x14ac:dyDescent="0.25">
      <c r="A1168" s="110">
        <v>5</v>
      </c>
      <c r="B1168" s="101" t="s">
        <v>137</v>
      </c>
      <c r="C1168" s="40"/>
      <c r="D1168" s="186"/>
      <c r="E1168" s="186"/>
      <c r="F1168" s="186"/>
      <c r="G1168" s="236">
        <f t="shared" si="946"/>
        <v>0</v>
      </c>
      <c r="H1168" s="200"/>
      <c r="I1168" s="186"/>
      <c r="J1168" s="186"/>
      <c r="K1168" s="236">
        <f t="shared" si="947"/>
        <v>0</v>
      </c>
      <c r="L1168" s="186"/>
      <c r="M1168" s="186"/>
      <c r="N1168" s="186"/>
      <c r="O1168" s="236">
        <f t="shared" si="948"/>
        <v>0</v>
      </c>
      <c r="P1168" s="186"/>
      <c r="Q1168" s="186"/>
      <c r="R1168" s="186"/>
      <c r="S1168" s="236">
        <f t="shared" si="949"/>
        <v>0</v>
      </c>
      <c r="T1168" s="236">
        <f t="shared" si="950"/>
        <v>0</v>
      </c>
      <c r="U1168" s="236">
        <f t="shared" si="951"/>
        <v>0</v>
      </c>
      <c r="V1168" s="236">
        <f t="shared" si="952"/>
        <v>0</v>
      </c>
      <c r="W1168" s="236">
        <f t="shared" si="953"/>
        <v>0</v>
      </c>
      <c r="X1168" s="186"/>
      <c r="Y1168" s="186"/>
      <c r="Z1168" s="186"/>
      <c r="AA1168" s="186"/>
      <c r="AB1168" s="217"/>
      <c r="AC1168" s="81"/>
      <c r="AD1168" s="81"/>
      <c r="AE1168" s="81"/>
      <c r="AF1168" s="81"/>
      <c r="AG1168" s="81"/>
      <c r="AH1168" s="127"/>
      <c r="AI1168" s="711"/>
      <c r="AJ1168" s="81"/>
      <c r="AK1168" s="81"/>
    </row>
    <row r="1169" spans="1:39" x14ac:dyDescent="0.25">
      <c r="A1169" s="583"/>
      <c r="B1169" s="103"/>
      <c r="C1169" s="40"/>
      <c r="D1169" s="201"/>
      <c r="E1169" s="201"/>
      <c r="F1169" s="201"/>
      <c r="G1169" s="236">
        <f t="shared" si="946"/>
        <v>0</v>
      </c>
      <c r="H1169" s="202"/>
      <c r="I1169" s="201"/>
      <c r="J1169" s="201"/>
      <c r="K1169" s="236">
        <f t="shared" si="947"/>
        <v>0</v>
      </c>
      <c r="L1169" s="201"/>
      <c r="M1169" s="201"/>
      <c r="N1169" s="201"/>
      <c r="O1169" s="236">
        <f t="shared" si="948"/>
        <v>0</v>
      </c>
      <c r="P1169" s="201"/>
      <c r="Q1169" s="201"/>
      <c r="R1169" s="201"/>
      <c r="S1169" s="236">
        <f t="shared" si="949"/>
        <v>0</v>
      </c>
      <c r="T1169" s="236">
        <f t="shared" si="950"/>
        <v>0</v>
      </c>
      <c r="U1169" s="236">
        <f t="shared" si="951"/>
        <v>0</v>
      </c>
      <c r="V1169" s="236">
        <f t="shared" si="952"/>
        <v>0</v>
      </c>
      <c r="W1169" s="236">
        <f t="shared" si="953"/>
        <v>0</v>
      </c>
      <c r="X1169" s="201"/>
      <c r="Y1169" s="201"/>
      <c r="Z1169" s="201"/>
      <c r="AA1169" s="201"/>
      <c r="AB1169" s="219"/>
      <c r="AC1169" s="80"/>
      <c r="AD1169" s="80"/>
      <c r="AE1169" s="80"/>
      <c r="AF1169" s="81"/>
      <c r="AG1169" s="81"/>
      <c r="AH1169" s="127"/>
      <c r="AI1169" s="711"/>
      <c r="AJ1169" s="80"/>
      <c r="AK1169" s="80"/>
    </row>
    <row r="1170" spans="1:39" s="661" customFormat="1" x14ac:dyDescent="0.25">
      <c r="A1170" s="877">
        <v>8</v>
      </c>
      <c r="B1170" s="433" t="s">
        <v>138</v>
      </c>
      <c r="C1170" s="434"/>
      <c r="D1170" s="423">
        <f>D1171+D1173+D1175</f>
        <v>0</v>
      </c>
      <c r="E1170" s="423">
        <f>E1171+E1173+E1175</f>
        <v>0</v>
      </c>
      <c r="F1170" s="423">
        <f>F1171+F1173+F1175</f>
        <v>0</v>
      </c>
      <c r="G1170" s="423">
        <f>G1171+G1173+G1175</f>
        <v>0</v>
      </c>
      <c r="H1170" s="423">
        <f>H1171+H1173+H1175</f>
        <v>0</v>
      </c>
      <c r="I1170" s="423">
        <f>I1171+I1173+I1175</f>
        <v>0</v>
      </c>
      <c r="J1170" s="423">
        <f>J1171+J1173+J1175</f>
        <v>0</v>
      </c>
      <c r="K1170" s="423">
        <f>K1171+K1173+K1175</f>
        <v>0</v>
      </c>
      <c r="L1170" s="423">
        <f>L1171+L1173+L1175</f>
        <v>0</v>
      </c>
      <c r="M1170" s="423">
        <f>M1171+M1173+M1175</f>
        <v>0</v>
      </c>
      <c r="N1170" s="423">
        <f>N1171+N1173+N1175</f>
        <v>0</v>
      </c>
      <c r="O1170" s="423">
        <f>O1171+O1173+O1175</f>
        <v>0</v>
      </c>
      <c r="P1170" s="423">
        <f>P1171+P1173+P1175</f>
        <v>0</v>
      </c>
      <c r="Q1170" s="423">
        <f>Q1171+Q1173+Q1175</f>
        <v>0</v>
      </c>
      <c r="R1170" s="423">
        <f>R1171+R1173+R1175</f>
        <v>0</v>
      </c>
      <c r="S1170" s="423">
        <f>S1171+S1173+S1175</f>
        <v>0</v>
      </c>
      <c r="T1170" s="423">
        <f>T1171+T1173+T1175</f>
        <v>0</v>
      </c>
      <c r="U1170" s="423">
        <f>U1171+U1173+U1175</f>
        <v>0</v>
      </c>
      <c r="V1170" s="423">
        <f>V1171+V1173+V1175</f>
        <v>0</v>
      </c>
      <c r="W1170" s="423">
        <f>W1171+W1173+W1175</f>
        <v>0</v>
      </c>
      <c r="X1170" s="423">
        <f>X1171+X1173+X1175</f>
        <v>0</v>
      </c>
      <c r="Y1170" s="423">
        <f>Y1171+Y1173+Y1175</f>
        <v>0</v>
      </c>
      <c r="Z1170" s="423">
        <f>Z1171+Z1173+Z1175</f>
        <v>0</v>
      </c>
      <c r="AA1170" s="423">
        <f>AA1171+AA1173+AA1175</f>
        <v>0</v>
      </c>
      <c r="AB1170" s="885">
        <f>AB1171+AB1173+AB1175</f>
        <v>0</v>
      </c>
      <c r="AC1170" s="886"/>
      <c r="AD1170" s="886"/>
      <c r="AE1170" s="886"/>
      <c r="AF1170" s="886"/>
      <c r="AG1170" s="886"/>
      <c r="AH1170" s="862"/>
      <c r="AI1170" s="867"/>
      <c r="AJ1170" s="886"/>
      <c r="AK1170" s="886"/>
      <c r="AL1170" s="864"/>
      <c r="AM1170" s="864"/>
    </row>
    <row r="1171" spans="1:39" x14ac:dyDescent="0.25">
      <c r="A1171" s="110">
        <v>1</v>
      </c>
      <c r="B1171" s="89" t="s">
        <v>139</v>
      </c>
      <c r="C1171" s="280"/>
      <c r="D1171" s="281">
        <f>D1172</f>
        <v>0</v>
      </c>
      <c r="E1171" s="281">
        <f t="shared" ref="E1171:AB1171" si="954">E1172</f>
        <v>0</v>
      </c>
      <c r="F1171" s="281">
        <f t="shared" si="954"/>
        <v>0</v>
      </c>
      <c r="G1171" s="281">
        <f t="shared" si="954"/>
        <v>0</v>
      </c>
      <c r="H1171" s="281">
        <f t="shared" si="954"/>
        <v>0</v>
      </c>
      <c r="I1171" s="281">
        <f t="shared" si="954"/>
        <v>0</v>
      </c>
      <c r="J1171" s="281">
        <f t="shared" si="954"/>
        <v>0</v>
      </c>
      <c r="K1171" s="281">
        <f t="shared" si="954"/>
        <v>0</v>
      </c>
      <c r="L1171" s="281">
        <f t="shared" si="954"/>
        <v>0</v>
      </c>
      <c r="M1171" s="281">
        <f t="shared" si="954"/>
        <v>0</v>
      </c>
      <c r="N1171" s="281">
        <f t="shared" si="954"/>
        <v>0</v>
      </c>
      <c r="O1171" s="281">
        <f t="shared" si="954"/>
        <v>0</v>
      </c>
      <c r="P1171" s="281">
        <f t="shared" si="954"/>
        <v>0</v>
      </c>
      <c r="Q1171" s="281">
        <f t="shared" si="954"/>
        <v>0</v>
      </c>
      <c r="R1171" s="281">
        <f t="shared" si="954"/>
        <v>0</v>
      </c>
      <c r="S1171" s="281">
        <f t="shared" si="954"/>
        <v>0</v>
      </c>
      <c r="T1171" s="281">
        <f t="shared" si="954"/>
        <v>0</v>
      </c>
      <c r="U1171" s="281">
        <f t="shared" si="954"/>
        <v>0</v>
      </c>
      <c r="V1171" s="281">
        <f t="shared" si="954"/>
        <v>0</v>
      </c>
      <c r="W1171" s="281">
        <f t="shared" si="954"/>
        <v>0</v>
      </c>
      <c r="X1171" s="281">
        <f t="shared" si="954"/>
        <v>0</v>
      </c>
      <c r="Y1171" s="281">
        <f t="shared" si="954"/>
        <v>0</v>
      </c>
      <c r="Z1171" s="281">
        <f t="shared" si="954"/>
        <v>0</v>
      </c>
      <c r="AA1171" s="281">
        <f t="shared" si="954"/>
        <v>0</v>
      </c>
      <c r="AB1171" s="297">
        <f t="shared" si="954"/>
        <v>0</v>
      </c>
      <c r="AC1171" s="854"/>
      <c r="AD1171" s="854"/>
      <c r="AE1171" s="854"/>
      <c r="AF1171" s="854"/>
      <c r="AG1171" s="854"/>
      <c r="AH1171" s="300"/>
      <c r="AI1171" s="716"/>
      <c r="AJ1171" s="854"/>
      <c r="AK1171" s="854"/>
    </row>
    <row r="1172" spans="1:39" x14ac:dyDescent="0.25">
      <c r="A1172" s="585"/>
      <c r="B1172" s="662"/>
      <c r="C1172" s="280"/>
      <c r="D1172" s="284"/>
      <c r="E1172" s="284"/>
      <c r="F1172" s="281"/>
      <c r="G1172" s="295">
        <f t="shared" si="946"/>
        <v>0</v>
      </c>
      <c r="H1172" s="296"/>
      <c r="I1172" s="296"/>
      <c r="J1172" s="296"/>
      <c r="K1172" s="295">
        <f t="shared" si="947"/>
        <v>0</v>
      </c>
      <c r="L1172" s="296"/>
      <c r="M1172" s="296"/>
      <c r="N1172" s="296"/>
      <c r="O1172" s="295">
        <f t="shared" si="948"/>
        <v>0</v>
      </c>
      <c r="P1172" s="295"/>
      <c r="Q1172" s="295"/>
      <c r="R1172" s="295"/>
      <c r="S1172" s="295">
        <f t="shared" si="949"/>
        <v>0</v>
      </c>
      <c r="T1172" s="295">
        <f t="shared" si="950"/>
        <v>0</v>
      </c>
      <c r="U1172" s="295">
        <f t="shared" si="951"/>
        <v>0</v>
      </c>
      <c r="V1172" s="295">
        <f t="shared" si="952"/>
        <v>0</v>
      </c>
      <c r="W1172" s="295">
        <f t="shared" si="953"/>
        <v>0</v>
      </c>
      <c r="X1172" s="284"/>
      <c r="Y1172" s="284"/>
      <c r="Z1172" s="284"/>
      <c r="AA1172" s="284"/>
      <c r="AB1172" s="889"/>
      <c r="AC1172" s="299"/>
      <c r="AD1172" s="299"/>
      <c r="AE1172" s="299"/>
      <c r="AF1172" s="298"/>
      <c r="AG1172" s="298"/>
      <c r="AH1172" s="300"/>
      <c r="AI1172" s="711"/>
      <c r="AJ1172" s="299"/>
      <c r="AK1172" s="299"/>
    </row>
    <row r="1173" spans="1:39" x14ac:dyDescent="0.25">
      <c r="A1173" s="110">
        <v>2</v>
      </c>
      <c r="B1173" s="89" t="s">
        <v>140</v>
      </c>
      <c r="C1173" s="280"/>
      <c r="D1173" s="281">
        <v>0</v>
      </c>
      <c r="E1173" s="281">
        <v>0</v>
      </c>
      <c r="F1173" s="281">
        <v>0</v>
      </c>
      <c r="G1173" s="295">
        <f t="shared" si="946"/>
        <v>0</v>
      </c>
      <c r="H1173" s="284">
        <v>0</v>
      </c>
      <c r="I1173" s="281">
        <v>0</v>
      </c>
      <c r="J1173" s="281">
        <v>0</v>
      </c>
      <c r="K1173" s="295">
        <f t="shared" si="947"/>
        <v>0</v>
      </c>
      <c r="L1173" s="281">
        <v>0</v>
      </c>
      <c r="M1173" s="281">
        <v>0</v>
      </c>
      <c r="N1173" s="281">
        <v>0</v>
      </c>
      <c r="O1173" s="295">
        <f t="shared" si="948"/>
        <v>0</v>
      </c>
      <c r="P1173" s="281">
        <v>0</v>
      </c>
      <c r="Q1173" s="281">
        <v>0</v>
      </c>
      <c r="R1173" s="281">
        <v>0</v>
      </c>
      <c r="S1173" s="295">
        <f t="shared" si="949"/>
        <v>0</v>
      </c>
      <c r="T1173" s="295">
        <f t="shared" si="950"/>
        <v>0</v>
      </c>
      <c r="U1173" s="295">
        <f t="shared" si="951"/>
        <v>0</v>
      </c>
      <c r="V1173" s="295">
        <f t="shared" si="952"/>
        <v>0</v>
      </c>
      <c r="W1173" s="295">
        <f t="shared" si="953"/>
        <v>0</v>
      </c>
      <c r="X1173" s="281">
        <v>0</v>
      </c>
      <c r="Y1173" s="281">
        <v>0</v>
      </c>
      <c r="Z1173" s="281">
        <v>0</v>
      </c>
      <c r="AA1173" s="281">
        <v>0</v>
      </c>
      <c r="AB1173" s="297">
        <v>0</v>
      </c>
      <c r="AC1173" s="854"/>
      <c r="AD1173" s="854"/>
      <c r="AE1173" s="854"/>
      <c r="AF1173" s="854"/>
      <c r="AG1173" s="854"/>
      <c r="AH1173" s="300"/>
      <c r="AI1173" s="716"/>
      <c r="AJ1173" s="854"/>
      <c r="AK1173" s="854"/>
    </row>
    <row r="1174" spans="1:39" x14ac:dyDescent="0.25">
      <c r="A1174" s="585"/>
      <c r="B1174" s="662"/>
      <c r="C1174" s="280"/>
      <c r="D1174" s="284"/>
      <c r="E1174" s="284"/>
      <c r="F1174" s="281"/>
      <c r="G1174" s="295">
        <f t="shared" si="946"/>
        <v>0</v>
      </c>
      <c r="H1174" s="296"/>
      <c r="I1174" s="296"/>
      <c r="J1174" s="296"/>
      <c r="K1174" s="295">
        <f t="shared" si="947"/>
        <v>0</v>
      </c>
      <c r="L1174" s="296"/>
      <c r="M1174" s="296"/>
      <c r="N1174" s="296"/>
      <c r="O1174" s="295">
        <f t="shared" si="948"/>
        <v>0</v>
      </c>
      <c r="P1174" s="295"/>
      <c r="Q1174" s="295"/>
      <c r="R1174" s="295"/>
      <c r="S1174" s="295">
        <f t="shared" si="949"/>
        <v>0</v>
      </c>
      <c r="T1174" s="295">
        <f t="shared" si="950"/>
        <v>0</v>
      </c>
      <c r="U1174" s="295">
        <f t="shared" si="951"/>
        <v>0</v>
      </c>
      <c r="V1174" s="295">
        <f t="shared" si="952"/>
        <v>0</v>
      </c>
      <c r="W1174" s="295">
        <f t="shared" si="953"/>
        <v>0</v>
      </c>
      <c r="X1174" s="284"/>
      <c r="Y1174" s="284"/>
      <c r="Z1174" s="284"/>
      <c r="AA1174" s="284"/>
      <c r="AB1174" s="889"/>
      <c r="AC1174" s="299"/>
      <c r="AD1174" s="299"/>
      <c r="AE1174" s="299"/>
      <c r="AF1174" s="298"/>
      <c r="AG1174" s="298"/>
      <c r="AH1174" s="300"/>
      <c r="AI1174" s="711"/>
      <c r="AJ1174" s="299"/>
      <c r="AK1174" s="299"/>
    </row>
    <row r="1175" spans="1:39" x14ac:dyDescent="0.25">
      <c r="A1175" s="110">
        <v>3</v>
      </c>
      <c r="B1175" s="89" t="s">
        <v>141</v>
      </c>
      <c r="C1175" s="280"/>
      <c r="D1175" s="281">
        <v>0</v>
      </c>
      <c r="E1175" s="281">
        <v>0</v>
      </c>
      <c r="F1175" s="281">
        <v>0</v>
      </c>
      <c r="G1175" s="295">
        <f t="shared" si="946"/>
        <v>0</v>
      </c>
      <c r="H1175" s="284">
        <v>0</v>
      </c>
      <c r="I1175" s="281">
        <v>0</v>
      </c>
      <c r="J1175" s="281">
        <v>0</v>
      </c>
      <c r="K1175" s="295">
        <f t="shared" si="947"/>
        <v>0</v>
      </c>
      <c r="L1175" s="281">
        <v>0</v>
      </c>
      <c r="M1175" s="281">
        <v>0</v>
      </c>
      <c r="N1175" s="281">
        <v>0</v>
      </c>
      <c r="O1175" s="295">
        <f t="shared" si="948"/>
        <v>0</v>
      </c>
      <c r="P1175" s="281">
        <v>0</v>
      </c>
      <c r="Q1175" s="281">
        <v>0</v>
      </c>
      <c r="R1175" s="281">
        <v>0</v>
      </c>
      <c r="S1175" s="295">
        <f t="shared" si="949"/>
        <v>0</v>
      </c>
      <c r="T1175" s="295">
        <f t="shared" si="950"/>
        <v>0</v>
      </c>
      <c r="U1175" s="295">
        <f t="shared" si="951"/>
        <v>0</v>
      </c>
      <c r="V1175" s="295">
        <f t="shared" si="952"/>
        <v>0</v>
      </c>
      <c r="W1175" s="295">
        <f t="shared" si="953"/>
        <v>0</v>
      </c>
      <c r="X1175" s="281">
        <v>0</v>
      </c>
      <c r="Y1175" s="281">
        <v>0</v>
      </c>
      <c r="Z1175" s="281">
        <v>0</v>
      </c>
      <c r="AA1175" s="281">
        <v>0</v>
      </c>
      <c r="AB1175" s="297">
        <v>0</v>
      </c>
      <c r="AC1175" s="854"/>
      <c r="AD1175" s="854"/>
      <c r="AE1175" s="854"/>
      <c r="AF1175" s="854"/>
      <c r="AG1175" s="854"/>
      <c r="AH1175" s="300"/>
      <c r="AI1175" s="716"/>
      <c r="AJ1175" s="854"/>
      <c r="AK1175" s="854"/>
    </row>
    <row r="1176" spans="1:39" x14ac:dyDescent="0.25">
      <c r="A1176" s="583"/>
      <c r="B1176" s="103"/>
      <c r="C1176" s="40"/>
      <c r="D1176" s="201"/>
      <c r="E1176" s="201"/>
      <c r="F1176" s="201"/>
      <c r="G1176" s="236">
        <f t="shared" si="946"/>
        <v>0</v>
      </c>
      <c r="H1176" s="202"/>
      <c r="I1176" s="201"/>
      <c r="J1176" s="201"/>
      <c r="K1176" s="236">
        <f t="shared" si="947"/>
        <v>0</v>
      </c>
      <c r="L1176" s="201"/>
      <c r="M1176" s="201"/>
      <c r="N1176" s="201"/>
      <c r="O1176" s="236">
        <f t="shared" si="948"/>
        <v>0</v>
      </c>
      <c r="P1176" s="201"/>
      <c r="Q1176" s="201"/>
      <c r="R1176" s="201"/>
      <c r="S1176" s="236">
        <f t="shared" si="949"/>
        <v>0</v>
      </c>
      <c r="T1176" s="236">
        <f t="shared" si="950"/>
        <v>0</v>
      </c>
      <c r="U1176" s="236">
        <f t="shared" si="951"/>
        <v>0</v>
      </c>
      <c r="V1176" s="236">
        <f t="shared" si="952"/>
        <v>0</v>
      </c>
      <c r="W1176" s="236">
        <f t="shared" si="953"/>
        <v>0</v>
      </c>
      <c r="X1176" s="201"/>
      <c r="Y1176" s="201"/>
      <c r="Z1176" s="201"/>
      <c r="AA1176" s="201"/>
      <c r="AB1176" s="219"/>
      <c r="AC1176" s="80"/>
      <c r="AD1176" s="80"/>
      <c r="AE1176" s="80"/>
      <c r="AF1176" s="81"/>
      <c r="AG1176" s="81"/>
      <c r="AH1176" s="127"/>
      <c r="AI1176" s="711"/>
      <c r="AJ1176" s="80"/>
      <c r="AK1176" s="80"/>
    </row>
    <row r="1177" spans="1:39" s="661" customFormat="1" x14ac:dyDescent="0.25">
      <c r="A1177" s="877">
        <v>9</v>
      </c>
      <c r="B1177" s="433" t="s">
        <v>142</v>
      </c>
      <c r="C1177" s="434"/>
      <c r="D1177" s="423">
        <f>D1178+D1180</f>
        <v>0</v>
      </c>
      <c r="E1177" s="423">
        <f t="shared" ref="E1177:AB1177" si="955">E1178+E1180</f>
        <v>0</v>
      </c>
      <c r="F1177" s="423">
        <f t="shared" si="955"/>
        <v>0</v>
      </c>
      <c r="G1177" s="423">
        <f t="shared" si="946"/>
        <v>0</v>
      </c>
      <c r="H1177" s="423">
        <f t="shared" si="955"/>
        <v>0</v>
      </c>
      <c r="I1177" s="423">
        <f t="shared" si="955"/>
        <v>0</v>
      </c>
      <c r="J1177" s="423">
        <f t="shared" si="955"/>
        <v>0</v>
      </c>
      <c r="K1177" s="423">
        <f t="shared" si="955"/>
        <v>0</v>
      </c>
      <c r="L1177" s="423">
        <f t="shared" si="955"/>
        <v>0</v>
      </c>
      <c r="M1177" s="423">
        <f t="shared" si="955"/>
        <v>0</v>
      </c>
      <c r="N1177" s="423">
        <f t="shared" si="955"/>
        <v>0</v>
      </c>
      <c r="O1177" s="423">
        <f t="shared" si="955"/>
        <v>0</v>
      </c>
      <c r="P1177" s="423">
        <f t="shared" si="955"/>
        <v>0</v>
      </c>
      <c r="Q1177" s="423">
        <f t="shared" si="955"/>
        <v>0</v>
      </c>
      <c r="R1177" s="423">
        <f t="shared" si="955"/>
        <v>0</v>
      </c>
      <c r="S1177" s="423">
        <f t="shared" si="955"/>
        <v>0</v>
      </c>
      <c r="T1177" s="423">
        <f t="shared" si="955"/>
        <v>0</v>
      </c>
      <c r="U1177" s="423">
        <f t="shared" si="955"/>
        <v>0</v>
      </c>
      <c r="V1177" s="423">
        <f t="shared" si="955"/>
        <v>0</v>
      </c>
      <c r="W1177" s="423">
        <f t="shared" si="955"/>
        <v>0</v>
      </c>
      <c r="X1177" s="423">
        <f t="shared" si="955"/>
        <v>0</v>
      </c>
      <c r="Y1177" s="423">
        <f t="shared" si="955"/>
        <v>0</v>
      </c>
      <c r="Z1177" s="423">
        <f t="shared" si="955"/>
        <v>0</v>
      </c>
      <c r="AA1177" s="423">
        <f t="shared" si="955"/>
        <v>0</v>
      </c>
      <c r="AB1177" s="885">
        <f t="shared" si="955"/>
        <v>0</v>
      </c>
      <c r="AC1177" s="886"/>
      <c r="AD1177" s="886"/>
      <c r="AE1177" s="886"/>
      <c r="AF1177" s="886"/>
      <c r="AG1177" s="886"/>
      <c r="AH1177" s="862"/>
      <c r="AI1177" s="867"/>
      <c r="AJ1177" s="886"/>
      <c r="AK1177" s="886"/>
      <c r="AL1177" s="864"/>
      <c r="AM1177" s="864"/>
    </row>
    <row r="1178" spans="1:39" x14ac:dyDescent="0.25">
      <c r="A1178" s="110">
        <v>1</v>
      </c>
      <c r="B1178" s="89" t="s">
        <v>143</v>
      </c>
      <c r="C1178" s="40"/>
      <c r="D1178" s="201">
        <v>0</v>
      </c>
      <c r="E1178" s="201">
        <v>0</v>
      </c>
      <c r="F1178" s="201">
        <v>0</v>
      </c>
      <c r="G1178" s="236">
        <f t="shared" si="946"/>
        <v>0</v>
      </c>
      <c r="H1178" s="202">
        <v>0</v>
      </c>
      <c r="I1178" s="201">
        <v>0</v>
      </c>
      <c r="J1178" s="201">
        <v>0</v>
      </c>
      <c r="K1178" s="236">
        <f t="shared" si="947"/>
        <v>0</v>
      </c>
      <c r="L1178" s="201">
        <v>0</v>
      </c>
      <c r="M1178" s="201">
        <v>0</v>
      </c>
      <c r="N1178" s="201">
        <v>0</v>
      </c>
      <c r="O1178" s="236">
        <f t="shared" si="948"/>
        <v>0</v>
      </c>
      <c r="P1178" s="201">
        <v>0</v>
      </c>
      <c r="Q1178" s="201">
        <v>0</v>
      </c>
      <c r="R1178" s="201">
        <v>0</v>
      </c>
      <c r="S1178" s="236">
        <f t="shared" si="949"/>
        <v>0</v>
      </c>
      <c r="T1178" s="236">
        <f t="shared" si="950"/>
        <v>0</v>
      </c>
      <c r="U1178" s="236">
        <f t="shared" si="951"/>
        <v>0</v>
      </c>
      <c r="V1178" s="236">
        <f t="shared" si="952"/>
        <v>0</v>
      </c>
      <c r="W1178" s="236">
        <f t="shared" si="953"/>
        <v>0</v>
      </c>
      <c r="X1178" s="201">
        <v>0</v>
      </c>
      <c r="Y1178" s="201">
        <v>0</v>
      </c>
      <c r="Z1178" s="201">
        <v>0</v>
      </c>
      <c r="AA1178" s="201">
        <v>0</v>
      </c>
      <c r="AB1178" s="219">
        <v>0</v>
      </c>
      <c r="AC1178" s="134"/>
      <c r="AD1178" s="134"/>
      <c r="AE1178" s="134"/>
      <c r="AF1178" s="134"/>
      <c r="AG1178" s="134"/>
      <c r="AH1178" s="127"/>
      <c r="AI1178" s="716"/>
      <c r="AJ1178" s="134"/>
      <c r="AK1178" s="134"/>
    </row>
    <row r="1179" spans="1:39" x14ac:dyDescent="0.25">
      <c r="A1179" s="585"/>
      <c r="B1179" s="89"/>
      <c r="C1179" s="40"/>
      <c r="D1179" s="201"/>
      <c r="E1179" s="201"/>
      <c r="F1179" s="201"/>
      <c r="G1179" s="236">
        <f t="shared" si="946"/>
        <v>0</v>
      </c>
      <c r="H1179" s="202"/>
      <c r="I1179" s="201"/>
      <c r="J1179" s="201"/>
      <c r="K1179" s="236">
        <f t="shared" si="947"/>
        <v>0</v>
      </c>
      <c r="L1179" s="201"/>
      <c r="M1179" s="201"/>
      <c r="N1179" s="201"/>
      <c r="O1179" s="236">
        <f t="shared" si="948"/>
        <v>0</v>
      </c>
      <c r="P1179" s="201"/>
      <c r="Q1179" s="201"/>
      <c r="R1179" s="201"/>
      <c r="S1179" s="236">
        <f t="shared" si="949"/>
        <v>0</v>
      </c>
      <c r="T1179" s="236">
        <f t="shared" si="950"/>
        <v>0</v>
      </c>
      <c r="U1179" s="236">
        <f t="shared" si="951"/>
        <v>0</v>
      </c>
      <c r="V1179" s="236">
        <f t="shared" si="952"/>
        <v>0</v>
      </c>
      <c r="W1179" s="236">
        <f t="shared" si="953"/>
        <v>0</v>
      </c>
      <c r="X1179" s="201"/>
      <c r="Y1179" s="201"/>
      <c r="Z1179" s="201"/>
      <c r="AA1179" s="201"/>
      <c r="AB1179" s="219"/>
      <c r="AC1179" s="134"/>
      <c r="AD1179" s="134"/>
      <c r="AE1179" s="134"/>
      <c r="AF1179" s="134"/>
      <c r="AG1179" s="134"/>
      <c r="AH1179" s="127"/>
      <c r="AI1179" s="716"/>
      <c r="AJ1179" s="134"/>
      <c r="AK1179" s="134"/>
    </row>
    <row r="1180" spans="1:39" x14ac:dyDescent="0.25">
      <c r="A1180" s="110">
        <v>2</v>
      </c>
      <c r="B1180" s="89" t="s">
        <v>144</v>
      </c>
      <c r="C1180" s="40"/>
      <c r="D1180" s="201">
        <v>0</v>
      </c>
      <c r="E1180" s="201">
        <v>0</v>
      </c>
      <c r="F1180" s="201">
        <v>0</v>
      </c>
      <c r="G1180" s="236">
        <f t="shared" si="946"/>
        <v>0</v>
      </c>
      <c r="H1180" s="202">
        <v>0</v>
      </c>
      <c r="I1180" s="201">
        <v>0</v>
      </c>
      <c r="J1180" s="201">
        <v>0</v>
      </c>
      <c r="K1180" s="236">
        <f t="shared" si="947"/>
        <v>0</v>
      </c>
      <c r="L1180" s="201">
        <v>0</v>
      </c>
      <c r="M1180" s="201">
        <v>0</v>
      </c>
      <c r="N1180" s="201">
        <v>0</v>
      </c>
      <c r="O1180" s="236">
        <f t="shared" si="948"/>
        <v>0</v>
      </c>
      <c r="P1180" s="201">
        <v>0</v>
      </c>
      <c r="Q1180" s="201">
        <v>0</v>
      </c>
      <c r="R1180" s="201">
        <v>0</v>
      </c>
      <c r="S1180" s="236">
        <f t="shared" si="949"/>
        <v>0</v>
      </c>
      <c r="T1180" s="236">
        <f t="shared" si="950"/>
        <v>0</v>
      </c>
      <c r="U1180" s="236">
        <f t="shared" si="951"/>
        <v>0</v>
      </c>
      <c r="V1180" s="236">
        <f t="shared" si="952"/>
        <v>0</v>
      </c>
      <c r="W1180" s="236">
        <f t="shared" si="953"/>
        <v>0</v>
      </c>
      <c r="X1180" s="201">
        <v>0</v>
      </c>
      <c r="Y1180" s="201">
        <v>0</v>
      </c>
      <c r="Z1180" s="201">
        <v>0</v>
      </c>
      <c r="AA1180" s="201">
        <v>0</v>
      </c>
      <c r="AB1180" s="219">
        <v>0</v>
      </c>
      <c r="AC1180" s="134"/>
      <c r="AD1180" s="134"/>
      <c r="AE1180" s="134"/>
      <c r="AF1180" s="134"/>
      <c r="AG1180" s="134"/>
      <c r="AH1180" s="127"/>
      <c r="AI1180" s="716"/>
      <c r="AJ1180" s="134"/>
      <c r="AK1180" s="134"/>
    </row>
    <row r="1181" spans="1:39" x14ac:dyDescent="0.25">
      <c r="A1181" s="583"/>
      <c r="B1181" s="103"/>
      <c r="C1181" s="40"/>
      <c r="D1181" s="201"/>
      <c r="E1181" s="201"/>
      <c r="F1181" s="201"/>
      <c r="G1181" s="236">
        <f t="shared" si="946"/>
        <v>0</v>
      </c>
      <c r="H1181" s="202"/>
      <c r="I1181" s="201"/>
      <c r="J1181" s="201"/>
      <c r="K1181" s="236">
        <f t="shared" si="947"/>
        <v>0</v>
      </c>
      <c r="L1181" s="201"/>
      <c r="M1181" s="201"/>
      <c r="N1181" s="201"/>
      <c r="O1181" s="236">
        <f t="shared" si="948"/>
        <v>0</v>
      </c>
      <c r="P1181" s="201"/>
      <c r="Q1181" s="201"/>
      <c r="R1181" s="201"/>
      <c r="S1181" s="236">
        <f t="shared" si="949"/>
        <v>0</v>
      </c>
      <c r="T1181" s="236">
        <f t="shared" si="950"/>
        <v>0</v>
      </c>
      <c r="U1181" s="236">
        <f t="shared" si="951"/>
        <v>0</v>
      </c>
      <c r="V1181" s="236">
        <f t="shared" si="952"/>
        <v>0</v>
      </c>
      <c r="W1181" s="236">
        <f t="shared" si="953"/>
        <v>0</v>
      </c>
      <c r="X1181" s="201"/>
      <c r="Y1181" s="201"/>
      <c r="Z1181" s="201"/>
      <c r="AA1181" s="201"/>
      <c r="AB1181" s="219"/>
      <c r="AC1181" s="80"/>
      <c r="AD1181" s="80"/>
      <c r="AE1181" s="80"/>
      <c r="AF1181" s="81"/>
      <c r="AG1181" s="81"/>
      <c r="AH1181" s="127"/>
      <c r="AI1181" s="711"/>
      <c r="AJ1181" s="80"/>
      <c r="AK1181" s="80"/>
    </row>
    <row r="1182" spans="1:39" s="661" customFormat="1" ht="31.5" x14ac:dyDescent="0.25">
      <c r="A1182" s="877">
        <v>10</v>
      </c>
      <c r="B1182" s="433" t="s">
        <v>145</v>
      </c>
      <c r="C1182" s="434"/>
      <c r="D1182" s="423">
        <f>D1183+D1185+D1187</f>
        <v>0</v>
      </c>
      <c r="E1182" s="423">
        <f t="shared" ref="E1182:AB1182" si="956">E1183+E1185+E1187</f>
        <v>0</v>
      </c>
      <c r="F1182" s="423">
        <f t="shared" si="956"/>
        <v>0</v>
      </c>
      <c r="G1182" s="423">
        <f t="shared" si="946"/>
        <v>0</v>
      </c>
      <c r="H1182" s="423">
        <f t="shared" si="956"/>
        <v>0</v>
      </c>
      <c r="I1182" s="423">
        <f t="shared" si="956"/>
        <v>0</v>
      </c>
      <c r="J1182" s="423">
        <f t="shared" si="956"/>
        <v>0</v>
      </c>
      <c r="K1182" s="423">
        <f t="shared" si="956"/>
        <v>0</v>
      </c>
      <c r="L1182" s="423">
        <f t="shared" si="956"/>
        <v>0</v>
      </c>
      <c r="M1182" s="423">
        <f t="shared" si="956"/>
        <v>0</v>
      </c>
      <c r="N1182" s="423">
        <f t="shared" si="956"/>
        <v>0</v>
      </c>
      <c r="O1182" s="423">
        <f t="shared" si="956"/>
        <v>0</v>
      </c>
      <c r="P1182" s="423">
        <f t="shared" si="956"/>
        <v>0</v>
      </c>
      <c r="Q1182" s="423">
        <f t="shared" si="956"/>
        <v>0</v>
      </c>
      <c r="R1182" s="423">
        <f t="shared" si="956"/>
        <v>0</v>
      </c>
      <c r="S1182" s="423">
        <f t="shared" si="956"/>
        <v>0</v>
      </c>
      <c r="T1182" s="423">
        <f t="shared" si="956"/>
        <v>0</v>
      </c>
      <c r="U1182" s="423">
        <f t="shared" si="956"/>
        <v>0</v>
      </c>
      <c r="V1182" s="423">
        <f t="shared" si="956"/>
        <v>0</v>
      </c>
      <c r="W1182" s="423">
        <f t="shared" si="956"/>
        <v>0</v>
      </c>
      <c r="X1182" s="423">
        <f t="shared" si="956"/>
        <v>0</v>
      </c>
      <c r="Y1182" s="423">
        <f t="shared" si="956"/>
        <v>0</v>
      </c>
      <c r="Z1182" s="423">
        <f t="shared" si="956"/>
        <v>0</v>
      </c>
      <c r="AA1182" s="423">
        <f t="shared" si="956"/>
        <v>0</v>
      </c>
      <c r="AB1182" s="885">
        <f t="shared" si="956"/>
        <v>0</v>
      </c>
      <c r="AC1182" s="886"/>
      <c r="AD1182" s="886"/>
      <c r="AE1182" s="886"/>
      <c r="AF1182" s="886"/>
      <c r="AG1182" s="886"/>
      <c r="AH1182" s="862"/>
      <c r="AI1182" s="867"/>
      <c r="AJ1182" s="886"/>
      <c r="AK1182" s="886"/>
      <c r="AL1182" s="864"/>
      <c r="AM1182" s="864"/>
    </row>
    <row r="1183" spans="1:39" x14ac:dyDescent="0.25">
      <c r="A1183" s="113" t="s">
        <v>146</v>
      </c>
      <c r="B1183" s="89" t="s">
        <v>147</v>
      </c>
      <c r="C1183" s="40"/>
      <c r="D1183" s="201">
        <v>0</v>
      </c>
      <c r="E1183" s="201">
        <v>0</v>
      </c>
      <c r="F1183" s="201">
        <v>0</v>
      </c>
      <c r="G1183" s="236">
        <f t="shared" si="946"/>
        <v>0</v>
      </c>
      <c r="H1183" s="202">
        <v>0</v>
      </c>
      <c r="I1183" s="201">
        <v>0</v>
      </c>
      <c r="J1183" s="201">
        <v>0</v>
      </c>
      <c r="K1183" s="236">
        <f t="shared" si="947"/>
        <v>0</v>
      </c>
      <c r="L1183" s="201">
        <v>0</v>
      </c>
      <c r="M1183" s="201">
        <v>0</v>
      </c>
      <c r="N1183" s="201">
        <v>0</v>
      </c>
      <c r="O1183" s="236">
        <f t="shared" si="948"/>
        <v>0</v>
      </c>
      <c r="P1183" s="201">
        <v>0</v>
      </c>
      <c r="Q1183" s="201">
        <v>0</v>
      </c>
      <c r="R1183" s="201">
        <v>0</v>
      </c>
      <c r="S1183" s="236">
        <f t="shared" si="949"/>
        <v>0</v>
      </c>
      <c r="T1183" s="236">
        <f t="shared" si="950"/>
        <v>0</v>
      </c>
      <c r="U1183" s="236">
        <f t="shared" si="951"/>
        <v>0</v>
      </c>
      <c r="V1183" s="236">
        <f t="shared" si="952"/>
        <v>0</v>
      </c>
      <c r="W1183" s="236">
        <f t="shared" si="953"/>
        <v>0</v>
      </c>
      <c r="X1183" s="201">
        <v>0</v>
      </c>
      <c r="Y1183" s="201">
        <v>0</v>
      </c>
      <c r="Z1183" s="201">
        <v>0</v>
      </c>
      <c r="AA1183" s="201">
        <v>0</v>
      </c>
      <c r="AB1183" s="219">
        <v>0</v>
      </c>
      <c r="AC1183" s="134"/>
      <c r="AD1183" s="134"/>
      <c r="AE1183" s="134"/>
      <c r="AF1183" s="134"/>
      <c r="AG1183" s="134"/>
      <c r="AH1183" s="127"/>
      <c r="AI1183" s="716"/>
      <c r="AJ1183" s="134"/>
      <c r="AK1183" s="134"/>
    </row>
    <row r="1184" spans="1:39" x14ac:dyDescent="0.25">
      <c r="A1184" s="113"/>
      <c r="B1184" s="89"/>
      <c r="C1184" s="40"/>
      <c r="D1184" s="201"/>
      <c r="E1184" s="201"/>
      <c r="F1184" s="201"/>
      <c r="G1184" s="236">
        <f t="shared" si="946"/>
        <v>0</v>
      </c>
      <c r="H1184" s="202"/>
      <c r="I1184" s="201"/>
      <c r="J1184" s="201"/>
      <c r="K1184" s="236">
        <f t="shared" si="947"/>
        <v>0</v>
      </c>
      <c r="L1184" s="201"/>
      <c r="M1184" s="201"/>
      <c r="N1184" s="201"/>
      <c r="O1184" s="236">
        <f t="shared" si="948"/>
        <v>0</v>
      </c>
      <c r="P1184" s="201"/>
      <c r="Q1184" s="201"/>
      <c r="R1184" s="201"/>
      <c r="S1184" s="236">
        <f t="shared" si="949"/>
        <v>0</v>
      </c>
      <c r="T1184" s="236">
        <f t="shared" si="950"/>
        <v>0</v>
      </c>
      <c r="U1184" s="236">
        <f t="shared" si="951"/>
        <v>0</v>
      </c>
      <c r="V1184" s="236">
        <f t="shared" si="952"/>
        <v>0</v>
      </c>
      <c r="W1184" s="236">
        <f t="shared" si="953"/>
        <v>0</v>
      </c>
      <c r="X1184" s="201"/>
      <c r="Y1184" s="201"/>
      <c r="Z1184" s="201"/>
      <c r="AA1184" s="201"/>
      <c r="AB1184" s="219"/>
      <c r="AC1184" s="134"/>
      <c r="AD1184" s="134"/>
      <c r="AE1184" s="134"/>
      <c r="AF1184" s="134"/>
      <c r="AG1184" s="134"/>
      <c r="AH1184" s="127"/>
      <c r="AI1184" s="716"/>
      <c r="AJ1184" s="134"/>
      <c r="AK1184" s="134"/>
    </row>
    <row r="1185" spans="1:39" x14ac:dyDescent="0.25">
      <c r="A1185" s="113" t="s">
        <v>148</v>
      </c>
      <c r="B1185" s="89" t="s">
        <v>149</v>
      </c>
      <c r="C1185" s="40"/>
      <c r="D1185" s="201">
        <v>0</v>
      </c>
      <c r="E1185" s="201">
        <v>0</v>
      </c>
      <c r="F1185" s="201">
        <v>0</v>
      </c>
      <c r="G1185" s="236">
        <f t="shared" si="946"/>
        <v>0</v>
      </c>
      <c r="H1185" s="202">
        <v>0</v>
      </c>
      <c r="I1185" s="201">
        <v>0</v>
      </c>
      <c r="J1185" s="201">
        <v>0</v>
      </c>
      <c r="K1185" s="236">
        <f t="shared" si="947"/>
        <v>0</v>
      </c>
      <c r="L1185" s="201">
        <v>0</v>
      </c>
      <c r="M1185" s="201">
        <v>0</v>
      </c>
      <c r="N1185" s="201">
        <v>0</v>
      </c>
      <c r="O1185" s="236">
        <f t="shared" si="948"/>
        <v>0</v>
      </c>
      <c r="P1185" s="201">
        <v>0</v>
      </c>
      <c r="Q1185" s="201">
        <v>0</v>
      </c>
      <c r="R1185" s="201">
        <v>0</v>
      </c>
      <c r="S1185" s="236">
        <f t="shared" si="949"/>
        <v>0</v>
      </c>
      <c r="T1185" s="236">
        <f t="shared" si="950"/>
        <v>0</v>
      </c>
      <c r="U1185" s="236">
        <f t="shared" si="951"/>
        <v>0</v>
      </c>
      <c r="V1185" s="236">
        <f t="shared" si="952"/>
        <v>0</v>
      </c>
      <c r="W1185" s="236">
        <f t="shared" si="953"/>
        <v>0</v>
      </c>
      <c r="X1185" s="201">
        <v>0</v>
      </c>
      <c r="Y1185" s="201">
        <v>0</v>
      </c>
      <c r="Z1185" s="201">
        <v>0</v>
      </c>
      <c r="AA1185" s="201">
        <v>0</v>
      </c>
      <c r="AB1185" s="219">
        <v>0</v>
      </c>
      <c r="AC1185" s="134"/>
      <c r="AD1185" s="134"/>
      <c r="AE1185" s="134"/>
      <c r="AF1185" s="134"/>
      <c r="AG1185" s="134"/>
      <c r="AH1185" s="127"/>
      <c r="AI1185" s="716"/>
      <c r="AJ1185" s="134"/>
      <c r="AK1185" s="134"/>
    </row>
    <row r="1186" spans="1:39" x14ac:dyDescent="0.25">
      <c r="A1186" s="113"/>
      <c r="B1186" s="89"/>
      <c r="C1186" s="40"/>
      <c r="D1186" s="201"/>
      <c r="E1186" s="201"/>
      <c r="F1186" s="201"/>
      <c r="G1186" s="236">
        <f t="shared" si="946"/>
        <v>0</v>
      </c>
      <c r="H1186" s="202"/>
      <c r="I1186" s="201"/>
      <c r="J1186" s="201"/>
      <c r="K1186" s="236">
        <f t="shared" si="947"/>
        <v>0</v>
      </c>
      <c r="L1186" s="201"/>
      <c r="M1186" s="201"/>
      <c r="N1186" s="201"/>
      <c r="O1186" s="236">
        <f t="shared" si="948"/>
        <v>0</v>
      </c>
      <c r="P1186" s="201"/>
      <c r="Q1186" s="201"/>
      <c r="R1186" s="201"/>
      <c r="S1186" s="236">
        <f t="shared" si="949"/>
        <v>0</v>
      </c>
      <c r="T1186" s="236">
        <f t="shared" si="950"/>
        <v>0</v>
      </c>
      <c r="U1186" s="236">
        <f t="shared" si="951"/>
        <v>0</v>
      </c>
      <c r="V1186" s="236">
        <f t="shared" si="952"/>
        <v>0</v>
      </c>
      <c r="W1186" s="236">
        <f t="shared" si="953"/>
        <v>0</v>
      </c>
      <c r="X1186" s="201"/>
      <c r="Y1186" s="201"/>
      <c r="Z1186" s="201"/>
      <c r="AA1186" s="201"/>
      <c r="AB1186" s="219"/>
      <c r="AC1186" s="134"/>
      <c r="AD1186" s="134"/>
      <c r="AE1186" s="134"/>
      <c r="AF1186" s="134"/>
      <c r="AG1186" s="134"/>
      <c r="AH1186" s="127"/>
      <c r="AI1186" s="716"/>
      <c r="AJ1186" s="134"/>
      <c r="AK1186" s="134"/>
    </row>
    <row r="1187" spans="1:39" x14ac:dyDescent="0.25">
      <c r="A1187" s="113" t="s">
        <v>150</v>
      </c>
      <c r="B1187" s="89" t="s">
        <v>151</v>
      </c>
      <c r="C1187" s="40"/>
      <c r="D1187" s="201">
        <v>0</v>
      </c>
      <c r="E1187" s="201">
        <v>0</v>
      </c>
      <c r="F1187" s="201">
        <v>0</v>
      </c>
      <c r="G1187" s="236">
        <f t="shared" si="946"/>
        <v>0</v>
      </c>
      <c r="H1187" s="202">
        <v>0</v>
      </c>
      <c r="I1187" s="201">
        <v>0</v>
      </c>
      <c r="J1187" s="201">
        <v>0</v>
      </c>
      <c r="K1187" s="236">
        <f t="shared" si="947"/>
        <v>0</v>
      </c>
      <c r="L1187" s="201">
        <v>0</v>
      </c>
      <c r="M1187" s="201">
        <v>0</v>
      </c>
      <c r="N1187" s="201">
        <v>0</v>
      </c>
      <c r="O1187" s="236">
        <f t="shared" si="948"/>
        <v>0</v>
      </c>
      <c r="P1187" s="201">
        <v>0</v>
      </c>
      <c r="Q1187" s="201">
        <v>0</v>
      </c>
      <c r="R1187" s="201">
        <v>0</v>
      </c>
      <c r="S1187" s="236">
        <f t="shared" si="949"/>
        <v>0</v>
      </c>
      <c r="T1187" s="236">
        <f t="shared" si="950"/>
        <v>0</v>
      </c>
      <c r="U1187" s="236">
        <f t="shared" si="951"/>
        <v>0</v>
      </c>
      <c r="V1187" s="236">
        <f t="shared" si="952"/>
        <v>0</v>
      </c>
      <c r="W1187" s="236">
        <f t="shared" si="953"/>
        <v>0</v>
      </c>
      <c r="X1187" s="201">
        <v>0</v>
      </c>
      <c r="Y1187" s="201">
        <v>0</v>
      </c>
      <c r="Z1187" s="201">
        <v>0</v>
      </c>
      <c r="AA1187" s="201">
        <v>0</v>
      </c>
      <c r="AB1187" s="219">
        <v>0</v>
      </c>
      <c r="AC1187" s="134"/>
      <c r="AD1187" s="134"/>
      <c r="AE1187" s="134"/>
      <c r="AF1187" s="134"/>
      <c r="AG1187" s="134"/>
      <c r="AH1187" s="127"/>
      <c r="AI1187" s="716"/>
      <c r="AJ1187" s="134"/>
      <c r="AK1187" s="134"/>
    </row>
    <row r="1188" spans="1:39" x14ac:dyDescent="0.25">
      <c r="A1188" s="113"/>
      <c r="B1188" s="89"/>
      <c r="C1188" s="40"/>
      <c r="D1188" s="201"/>
      <c r="E1188" s="201"/>
      <c r="F1188" s="201"/>
      <c r="G1188" s="236">
        <f t="shared" si="946"/>
        <v>0</v>
      </c>
      <c r="H1188" s="202"/>
      <c r="I1188" s="201"/>
      <c r="J1188" s="201"/>
      <c r="K1188" s="236">
        <f t="shared" si="947"/>
        <v>0</v>
      </c>
      <c r="L1188" s="201"/>
      <c r="M1188" s="201"/>
      <c r="N1188" s="201"/>
      <c r="O1188" s="236">
        <f t="shared" si="948"/>
        <v>0</v>
      </c>
      <c r="P1188" s="201"/>
      <c r="Q1188" s="201"/>
      <c r="R1188" s="201"/>
      <c r="S1188" s="236">
        <f t="shared" si="949"/>
        <v>0</v>
      </c>
      <c r="T1188" s="236">
        <f t="shared" si="950"/>
        <v>0</v>
      </c>
      <c r="U1188" s="236">
        <f t="shared" si="951"/>
        <v>0</v>
      </c>
      <c r="V1188" s="236">
        <f t="shared" si="952"/>
        <v>0</v>
      </c>
      <c r="W1188" s="236">
        <f t="shared" si="953"/>
        <v>0</v>
      </c>
      <c r="X1188" s="201"/>
      <c r="Y1188" s="201"/>
      <c r="Z1188" s="201"/>
      <c r="AA1188" s="201"/>
      <c r="AB1188" s="219"/>
      <c r="AC1188" s="80"/>
      <c r="AD1188" s="80"/>
      <c r="AE1188" s="80"/>
      <c r="AF1188" s="81"/>
      <c r="AG1188" s="81"/>
      <c r="AH1188" s="127"/>
      <c r="AI1188" s="711"/>
      <c r="AJ1188" s="80"/>
      <c r="AK1188" s="80"/>
    </row>
    <row r="1189" spans="1:39" s="661" customFormat="1" x14ac:dyDescent="0.25">
      <c r="A1189" s="877">
        <v>11</v>
      </c>
      <c r="B1189" s="433" t="s">
        <v>152</v>
      </c>
      <c r="C1189" s="434"/>
      <c r="D1189" s="423">
        <f>D1190+D1192+D1194+D1196+D1198</f>
        <v>0</v>
      </c>
      <c r="E1189" s="423">
        <f t="shared" ref="E1189:AB1189" si="957">E1190+E1192+E1194+E1196+E1198</f>
        <v>0</v>
      </c>
      <c r="F1189" s="423">
        <f t="shared" si="957"/>
        <v>6.1016950000000003</v>
      </c>
      <c r="G1189" s="423">
        <f t="shared" si="946"/>
        <v>6.1016950000000003</v>
      </c>
      <c r="H1189" s="423">
        <f t="shared" si="957"/>
        <v>0</v>
      </c>
      <c r="I1189" s="423">
        <f t="shared" si="957"/>
        <v>0</v>
      </c>
      <c r="J1189" s="423">
        <f t="shared" si="957"/>
        <v>0</v>
      </c>
      <c r="K1189" s="423">
        <f t="shared" si="957"/>
        <v>0</v>
      </c>
      <c r="L1189" s="423">
        <f t="shared" si="957"/>
        <v>0</v>
      </c>
      <c r="M1189" s="423">
        <f t="shared" si="957"/>
        <v>0</v>
      </c>
      <c r="N1189" s="423">
        <f t="shared" si="957"/>
        <v>0</v>
      </c>
      <c r="O1189" s="423">
        <f t="shared" si="957"/>
        <v>0</v>
      </c>
      <c r="P1189" s="423">
        <f t="shared" si="957"/>
        <v>0</v>
      </c>
      <c r="Q1189" s="423">
        <f t="shared" si="957"/>
        <v>0</v>
      </c>
      <c r="R1189" s="423">
        <f t="shared" si="957"/>
        <v>0</v>
      </c>
      <c r="S1189" s="423">
        <f t="shared" si="957"/>
        <v>0</v>
      </c>
      <c r="T1189" s="423">
        <f t="shared" si="957"/>
        <v>0</v>
      </c>
      <c r="U1189" s="423">
        <f t="shared" si="957"/>
        <v>0</v>
      </c>
      <c r="V1189" s="423">
        <f t="shared" si="957"/>
        <v>6.1016950000000003</v>
      </c>
      <c r="W1189" s="423">
        <f t="shared" si="957"/>
        <v>6.1016950000000003</v>
      </c>
      <c r="X1189" s="423">
        <f t="shared" si="957"/>
        <v>0</v>
      </c>
      <c r="Y1189" s="423">
        <f t="shared" si="957"/>
        <v>0</v>
      </c>
      <c r="Z1189" s="423">
        <f t="shared" si="957"/>
        <v>0</v>
      </c>
      <c r="AA1189" s="423">
        <f t="shared" si="957"/>
        <v>0</v>
      </c>
      <c r="AB1189" s="885">
        <f t="shared" si="957"/>
        <v>0</v>
      </c>
      <c r="AC1189" s="886"/>
      <c r="AD1189" s="886"/>
      <c r="AE1189" s="886"/>
      <c r="AF1189" s="886"/>
      <c r="AG1189" s="886"/>
      <c r="AH1189" s="862"/>
      <c r="AI1189" s="867"/>
      <c r="AJ1189" s="886"/>
      <c r="AK1189" s="886"/>
      <c r="AL1189" s="864"/>
      <c r="AM1189" s="864"/>
    </row>
    <row r="1190" spans="1:39" x14ac:dyDescent="0.25">
      <c r="A1190" s="110">
        <v>1</v>
      </c>
      <c r="B1190" s="89" t="s">
        <v>153</v>
      </c>
      <c r="C1190" s="40"/>
      <c r="D1190" s="201"/>
      <c r="E1190" s="201"/>
      <c r="F1190" s="201"/>
      <c r="G1190" s="236">
        <f t="shared" si="946"/>
        <v>0</v>
      </c>
      <c r="H1190" s="202"/>
      <c r="I1190" s="201"/>
      <c r="J1190" s="201"/>
      <c r="K1190" s="236">
        <f t="shared" si="947"/>
        <v>0</v>
      </c>
      <c r="L1190" s="201"/>
      <c r="M1190" s="201"/>
      <c r="N1190" s="201"/>
      <c r="O1190" s="236">
        <f t="shared" si="948"/>
        <v>0</v>
      </c>
      <c r="P1190" s="201"/>
      <c r="Q1190" s="201"/>
      <c r="R1190" s="201"/>
      <c r="S1190" s="236">
        <f t="shared" si="949"/>
        <v>0</v>
      </c>
      <c r="T1190" s="236">
        <f t="shared" si="950"/>
        <v>0</v>
      </c>
      <c r="U1190" s="236">
        <f t="shared" si="951"/>
        <v>0</v>
      </c>
      <c r="V1190" s="236">
        <f t="shared" si="952"/>
        <v>0</v>
      </c>
      <c r="W1190" s="236">
        <f t="shared" si="953"/>
        <v>0</v>
      </c>
      <c r="X1190" s="201"/>
      <c r="Y1190" s="201"/>
      <c r="Z1190" s="201"/>
      <c r="AA1190" s="201"/>
      <c r="AB1190" s="219"/>
      <c r="AC1190" s="134"/>
      <c r="AD1190" s="134"/>
      <c r="AE1190" s="134"/>
      <c r="AF1190" s="134"/>
      <c r="AG1190" s="134"/>
      <c r="AH1190" s="127"/>
      <c r="AI1190" s="716"/>
      <c r="AJ1190" s="134"/>
      <c r="AK1190" s="134"/>
    </row>
    <row r="1191" spans="1:39" x14ac:dyDescent="0.25">
      <c r="A1191" s="583"/>
      <c r="B1191" s="103"/>
      <c r="C1191" s="40"/>
      <c r="D1191" s="201"/>
      <c r="E1191" s="201"/>
      <c r="F1191" s="201"/>
      <c r="G1191" s="236">
        <f t="shared" si="946"/>
        <v>0</v>
      </c>
      <c r="H1191" s="202"/>
      <c r="I1191" s="201"/>
      <c r="J1191" s="201"/>
      <c r="K1191" s="236">
        <f t="shared" si="947"/>
        <v>0</v>
      </c>
      <c r="L1191" s="201"/>
      <c r="M1191" s="201"/>
      <c r="N1191" s="201"/>
      <c r="O1191" s="236">
        <f t="shared" si="948"/>
        <v>0</v>
      </c>
      <c r="P1191" s="201"/>
      <c r="Q1191" s="201"/>
      <c r="R1191" s="201"/>
      <c r="S1191" s="236">
        <f t="shared" si="949"/>
        <v>0</v>
      </c>
      <c r="T1191" s="236">
        <f t="shared" si="950"/>
        <v>0</v>
      </c>
      <c r="U1191" s="236">
        <f t="shared" si="951"/>
        <v>0</v>
      </c>
      <c r="V1191" s="236">
        <f t="shared" si="952"/>
        <v>0</v>
      </c>
      <c r="W1191" s="236">
        <f t="shared" si="953"/>
        <v>0</v>
      </c>
      <c r="X1191" s="201"/>
      <c r="Y1191" s="201"/>
      <c r="Z1191" s="201"/>
      <c r="AA1191" s="201"/>
      <c r="AB1191" s="219"/>
      <c r="AC1191" s="80"/>
      <c r="AD1191" s="80"/>
      <c r="AE1191" s="80"/>
      <c r="AF1191" s="81"/>
      <c r="AG1191" s="81"/>
      <c r="AH1191" s="127"/>
      <c r="AI1191" s="711"/>
      <c r="AJ1191" s="80"/>
      <c r="AK1191" s="80"/>
    </row>
    <row r="1192" spans="1:39" s="661" customFormat="1" ht="31.5" x14ac:dyDescent="0.25">
      <c r="A1192" s="582">
        <v>2</v>
      </c>
      <c r="B1192" s="251" t="s">
        <v>154</v>
      </c>
      <c r="C1192" s="50"/>
      <c r="D1192" s="204">
        <f>D1193</f>
        <v>0</v>
      </c>
      <c r="E1192" s="204">
        <f t="shared" ref="E1192:W1192" si="958">E1193</f>
        <v>0</v>
      </c>
      <c r="F1192" s="204">
        <f t="shared" si="958"/>
        <v>6.1016950000000003</v>
      </c>
      <c r="G1192" s="204">
        <f t="shared" si="958"/>
        <v>6.1016950000000003</v>
      </c>
      <c r="H1192" s="204">
        <f t="shared" si="958"/>
        <v>0</v>
      </c>
      <c r="I1192" s="204">
        <f t="shared" si="958"/>
        <v>0</v>
      </c>
      <c r="J1192" s="204">
        <f t="shared" si="958"/>
        <v>0</v>
      </c>
      <c r="K1192" s="204">
        <f t="shared" si="958"/>
        <v>0</v>
      </c>
      <c r="L1192" s="204">
        <f t="shared" si="958"/>
        <v>0</v>
      </c>
      <c r="M1192" s="204">
        <f t="shared" si="958"/>
        <v>0</v>
      </c>
      <c r="N1192" s="204">
        <f t="shared" si="958"/>
        <v>0</v>
      </c>
      <c r="O1192" s="204">
        <f t="shared" si="958"/>
        <v>0</v>
      </c>
      <c r="P1192" s="204">
        <f t="shared" si="958"/>
        <v>0</v>
      </c>
      <c r="Q1192" s="204">
        <f t="shared" si="958"/>
        <v>0</v>
      </c>
      <c r="R1192" s="204">
        <f t="shared" si="958"/>
        <v>0</v>
      </c>
      <c r="S1192" s="204">
        <f t="shared" si="958"/>
        <v>0</v>
      </c>
      <c r="T1192" s="204">
        <f t="shared" si="958"/>
        <v>0</v>
      </c>
      <c r="U1192" s="204">
        <f t="shared" si="958"/>
        <v>0</v>
      </c>
      <c r="V1192" s="204">
        <f t="shared" si="958"/>
        <v>6.1016950000000003</v>
      </c>
      <c r="W1192" s="204">
        <f t="shared" si="958"/>
        <v>6.1016950000000003</v>
      </c>
      <c r="X1192" s="204">
        <f t="shared" ref="X1192:AB1192" si="959">X1193</f>
        <v>0</v>
      </c>
      <c r="Y1192" s="204">
        <f t="shared" si="959"/>
        <v>0</v>
      </c>
      <c r="Z1192" s="204">
        <f t="shared" si="959"/>
        <v>0</v>
      </c>
      <c r="AA1192" s="204">
        <f t="shared" si="959"/>
        <v>0</v>
      </c>
      <c r="AB1192" s="221">
        <f t="shared" si="959"/>
        <v>0</v>
      </c>
      <c r="AC1192" s="887"/>
      <c r="AD1192" s="887"/>
      <c r="AE1192" s="887"/>
      <c r="AF1192" s="887"/>
      <c r="AG1192" s="887"/>
      <c r="AH1192" s="862"/>
      <c r="AI1192" s="888"/>
      <c r="AJ1192" s="887"/>
      <c r="AK1192" s="887"/>
      <c r="AL1192" s="864"/>
      <c r="AM1192" s="864"/>
    </row>
    <row r="1193" spans="1:39" x14ac:dyDescent="0.25">
      <c r="A1193" s="112"/>
      <c r="B1193" s="92" t="s">
        <v>192</v>
      </c>
      <c r="C1193" s="856" t="s">
        <v>381</v>
      </c>
      <c r="D1193" s="205"/>
      <c r="E1193" s="205"/>
      <c r="F1193" s="284">
        <f>AO621</f>
        <v>6.1016950000000003</v>
      </c>
      <c r="G1193" s="236">
        <f t="shared" si="946"/>
        <v>6.1016950000000003</v>
      </c>
      <c r="H1193" s="211"/>
      <c r="I1193" s="211"/>
      <c r="J1193" s="211"/>
      <c r="K1193" s="236">
        <f t="shared" si="947"/>
        <v>0</v>
      </c>
      <c r="L1193" s="211"/>
      <c r="M1193" s="211"/>
      <c r="N1193" s="211"/>
      <c r="O1193" s="236">
        <f t="shared" si="948"/>
        <v>0</v>
      </c>
      <c r="P1193" s="236"/>
      <c r="Q1193" s="236"/>
      <c r="R1193" s="211"/>
      <c r="S1193" s="236">
        <f t="shared" si="949"/>
        <v>0</v>
      </c>
      <c r="T1193" s="236">
        <f t="shared" si="950"/>
        <v>0</v>
      </c>
      <c r="U1193" s="236">
        <f t="shared" si="951"/>
        <v>0</v>
      </c>
      <c r="V1193" s="236">
        <f t="shared" si="952"/>
        <v>6.1016950000000003</v>
      </c>
      <c r="W1193" s="236">
        <f t="shared" si="953"/>
        <v>6.1016950000000003</v>
      </c>
      <c r="X1193" s="205"/>
      <c r="Y1193" s="205"/>
      <c r="Z1193" s="205"/>
      <c r="AA1193" s="205"/>
      <c r="AB1193" s="232"/>
      <c r="AC1193" s="81"/>
      <c r="AD1193" s="81"/>
      <c r="AE1193" s="81"/>
      <c r="AF1193" s="81"/>
      <c r="AG1193" s="81"/>
      <c r="AH1193" s="127"/>
      <c r="AI1193" s="711"/>
      <c r="AJ1193" s="81"/>
      <c r="AK1193" s="81"/>
    </row>
    <row r="1194" spans="1:39" x14ac:dyDescent="0.25">
      <c r="A1194" s="110">
        <v>3</v>
      </c>
      <c r="B1194" s="104" t="s">
        <v>155</v>
      </c>
      <c r="C1194" s="40"/>
      <c r="D1194" s="201">
        <v>0</v>
      </c>
      <c r="E1194" s="201">
        <v>0</v>
      </c>
      <c r="F1194" s="201">
        <v>0</v>
      </c>
      <c r="G1194" s="236">
        <f t="shared" si="946"/>
        <v>0</v>
      </c>
      <c r="H1194" s="202">
        <v>0</v>
      </c>
      <c r="I1194" s="201">
        <v>0</v>
      </c>
      <c r="J1194" s="201">
        <v>0</v>
      </c>
      <c r="K1194" s="236">
        <f t="shared" si="947"/>
        <v>0</v>
      </c>
      <c r="L1194" s="201">
        <v>0</v>
      </c>
      <c r="M1194" s="201">
        <v>0</v>
      </c>
      <c r="N1194" s="201">
        <v>0</v>
      </c>
      <c r="O1194" s="236">
        <f t="shared" si="948"/>
        <v>0</v>
      </c>
      <c r="P1194" s="201">
        <v>0</v>
      </c>
      <c r="Q1194" s="201">
        <v>0</v>
      </c>
      <c r="R1194" s="201">
        <v>0</v>
      </c>
      <c r="S1194" s="236">
        <f t="shared" si="949"/>
        <v>0</v>
      </c>
      <c r="T1194" s="236">
        <f t="shared" si="950"/>
        <v>0</v>
      </c>
      <c r="U1194" s="236">
        <f t="shared" si="951"/>
        <v>0</v>
      </c>
      <c r="V1194" s="236">
        <f t="shared" si="952"/>
        <v>0</v>
      </c>
      <c r="W1194" s="236">
        <f t="shared" si="953"/>
        <v>0</v>
      </c>
      <c r="X1194" s="201">
        <v>0</v>
      </c>
      <c r="Y1194" s="201">
        <v>0</v>
      </c>
      <c r="Z1194" s="201">
        <v>0</v>
      </c>
      <c r="AA1194" s="201">
        <v>0</v>
      </c>
      <c r="AB1194" s="219">
        <v>0</v>
      </c>
      <c r="AC1194" s="134"/>
      <c r="AD1194" s="134"/>
      <c r="AE1194" s="134"/>
      <c r="AF1194" s="134"/>
      <c r="AG1194" s="134"/>
      <c r="AH1194" s="127"/>
      <c r="AI1194" s="716"/>
      <c r="AJ1194" s="134"/>
      <c r="AK1194" s="134"/>
    </row>
    <row r="1195" spans="1:39" x14ac:dyDescent="0.25">
      <c r="A1195" s="585"/>
      <c r="B1195" s="93"/>
      <c r="C1195" s="280"/>
      <c r="D1195" s="281"/>
      <c r="E1195" s="281"/>
      <c r="F1195" s="281"/>
      <c r="G1195" s="295">
        <f t="shared" si="946"/>
        <v>0</v>
      </c>
      <c r="H1195" s="284"/>
      <c r="I1195" s="281"/>
      <c r="J1195" s="281"/>
      <c r="K1195" s="295">
        <f t="shared" si="947"/>
        <v>0</v>
      </c>
      <c r="L1195" s="281"/>
      <c r="M1195" s="281"/>
      <c r="N1195" s="281"/>
      <c r="O1195" s="295">
        <f t="shared" si="948"/>
        <v>0</v>
      </c>
      <c r="P1195" s="281"/>
      <c r="Q1195" s="281"/>
      <c r="R1195" s="281"/>
      <c r="S1195" s="295">
        <f t="shared" si="949"/>
        <v>0</v>
      </c>
      <c r="T1195" s="295">
        <f t="shared" si="950"/>
        <v>0</v>
      </c>
      <c r="U1195" s="295">
        <f t="shared" si="951"/>
        <v>0</v>
      </c>
      <c r="V1195" s="295">
        <f t="shared" si="952"/>
        <v>0</v>
      </c>
      <c r="W1195" s="295">
        <f t="shared" si="953"/>
        <v>0</v>
      </c>
      <c r="X1195" s="281"/>
      <c r="Y1195" s="281"/>
      <c r="Z1195" s="281"/>
      <c r="AA1195" s="281"/>
      <c r="AB1195" s="297"/>
      <c r="AC1195" s="854"/>
      <c r="AD1195" s="854"/>
      <c r="AE1195" s="854"/>
      <c r="AF1195" s="854"/>
      <c r="AG1195" s="854"/>
      <c r="AH1195" s="300"/>
      <c r="AI1195" s="716"/>
      <c r="AJ1195" s="854"/>
      <c r="AK1195" s="854"/>
    </row>
    <row r="1196" spans="1:39" x14ac:dyDescent="0.25">
      <c r="A1196" s="110">
        <v>4</v>
      </c>
      <c r="B1196" s="89" t="s">
        <v>156</v>
      </c>
      <c r="C1196" s="280"/>
      <c r="D1196" s="281">
        <v>0</v>
      </c>
      <c r="E1196" s="281">
        <v>0</v>
      </c>
      <c r="F1196" s="281">
        <v>0</v>
      </c>
      <c r="G1196" s="295">
        <f t="shared" si="946"/>
        <v>0</v>
      </c>
      <c r="H1196" s="284">
        <v>0</v>
      </c>
      <c r="I1196" s="281">
        <v>0</v>
      </c>
      <c r="J1196" s="281">
        <v>0</v>
      </c>
      <c r="K1196" s="295">
        <f t="shared" si="947"/>
        <v>0</v>
      </c>
      <c r="L1196" s="281">
        <v>0</v>
      </c>
      <c r="M1196" s="281">
        <v>0</v>
      </c>
      <c r="N1196" s="281">
        <v>0</v>
      </c>
      <c r="O1196" s="295">
        <f t="shared" si="948"/>
        <v>0</v>
      </c>
      <c r="P1196" s="281">
        <v>0</v>
      </c>
      <c r="Q1196" s="281">
        <v>0</v>
      </c>
      <c r="R1196" s="281">
        <v>0</v>
      </c>
      <c r="S1196" s="295">
        <f t="shared" si="949"/>
        <v>0</v>
      </c>
      <c r="T1196" s="295">
        <f t="shared" si="950"/>
        <v>0</v>
      </c>
      <c r="U1196" s="295">
        <f t="shared" si="951"/>
        <v>0</v>
      </c>
      <c r="V1196" s="295">
        <f t="shared" si="952"/>
        <v>0</v>
      </c>
      <c r="W1196" s="295">
        <f t="shared" si="953"/>
        <v>0</v>
      </c>
      <c r="X1196" s="281">
        <v>0</v>
      </c>
      <c r="Y1196" s="281">
        <v>0</v>
      </c>
      <c r="Z1196" s="281">
        <v>0</v>
      </c>
      <c r="AA1196" s="281">
        <v>0</v>
      </c>
      <c r="AB1196" s="297">
        <v>0</v>
      </c>
      <c r="AC1196" s="854"/>
      <c r="AD1196" s="854"/>
      <c r="AE1196" s="854"/>
      <c r="AF1196" s="854"/>
      <c r="AG1196" s="854"/>
      <c r="AH1196" s="300"/>
      <c r="AI1196" s="716"/>
      <c r="AJ1196" s="854"/>
      <c r="AK1196" s="854"/>
    </row>
    <row r="1197" spans="1:39" x14ac:dyDescent="0.25">
      <c r="A1197" s="585"/>
      <c r="B1197" s="89"/>
      <c r="C1197" s="280"/>
      <c r="D1197" s="281"/>
      <c r="E1197" s="281"/>
      <c r="F1197" s="281"/>
      <c r="G1197" s="295">
        <f t="shared" si="946"/>
        <v>0</v>
      </c>
      <c r="H1197" s="284"/>
      <c r="I1197" s="281"/>
      <c r="J1197" s="281"/>
      <c r="K1197" s="295">
        <f t="shared" si="947"/>
        <v>0</v>
      </c>
      <c r="L1197" s="281"/>
      <c r="M1197" s="281"/>
      <c r="N1197" s="281"/>
      <c r="O1197" s="295">
        <f t="shared" si="948"/>
        <v>0</v>
      </c>
      <c r="P1197" s="281"/>
      <c r="Q1197" s="281"/>
      <c r="R1197" s="281"/>
      <c r="S1197" s="295">
        <f t="shared" si="949"/>
        <v>0</v>
      </c>
      <c r="T1197" s="295">
        <f t="shared" si="950"/>
        <v>0</v>
      </c>
      <c r="U1197" s="295">
        <f t="shared" si="951"/>
        <v>0</v>
      </c>
      <c r="V1197" s="295">
        <f t="shared" si="952"/>
        <v>0</v>
      </c>
      <c r="W1197" s="295">
        <f t="shared" si="953"/>
        <v>0</v>
      </c>
      <c r="X1197" s="281"/>
      <c r="Y1197" s="281"/>
      <c r="Z1197" s="281"/>
      <c r="AA1197" s="281"/>
      <c r="AB1197" s="297"/>
      <c r="AC1197" s="299"/>
      <c r="AD1197" s="299"/>
      <c r="AE1197" s="299"/>
      <c r="AF1197" s="298"/>
      <c r="AG1197" s="298"/>
      <c r="AH1197" s="300"/>
      <c r="AI1197" s="711"/>
      <c r="AJ1197" s="299"/>
      <c r="AK1197" s="299"/>
    </row>
    <row r="1198" spans="1:39" x14ac:dyDescent="0.25">
      <c r="A1198" s="110">
        <v>5</v>
      </c>
      <c r="B1198" s="89" t="s">
        <v>157</v>
      </c>
      <c r="C1198" s="280"/>
      <c r="D1198" s="281">
        <f>D1199+D1202</f>
        <v>0</v>
      </c>
      <c r="E1198" s="281">
        <f t="shared" ref="E1198:X1198" si="960">E1199+E1202</f>
        <v>0</v>
      </c>
      <c r="F1198" s="281">
        <f t="shared" si="960"/>
        <v>0</v>
      </c>
      <c r="G1198" s="281">
        <f t="shared" si="960"/>
        <v>0</v>
      </c>
      <c r="H1198" s="281">
        <f t="shared" si="960"/>
        <v>0</v>
      </c>
      <c r="I1198" s="281">
        <f t="shared" si="960"/>
        <v>0</v>
      </c>
      <c r="J1198" s="281">
        <f t="shared" si="960"/>
        <v>0</v>
      </c>
      <c r="K1198" s="281">
        <f t="shared" si="960"/>
        <v>0</v>
      </c>
      <c r="L1198" s="281">
        <f t="shared" si="960"/>
        <v>0</v>
      </c>
      <c r="M1198" s="281">
        <f t="shared" si="960"/>
        <v>0</v>
      </c>
      <c r="N1198" s="281">
        <f t="shared" si="960"/>
        <v>0</v>
      </c>
      <c r="O1198" s="281">
        <f t="shared" si="960"/>
        <v>0</v>
      </c>
      <c r="P1198" s="281">
        <f t="shared" si="960"/>
        <v>0</v>
      </c>
      <c r="Q1198" s="281">
        <f t="shared" si="960"/>
        <v>0</v>
      </c>
      <c r="R1198" s="281">
        <f t="shared" si="960"/>
        <v>0</v>
      </c>
      <c r="S1198" s="281">
        <f t="shared" si="960"/>
        <v>0</v>
      </c>
      <c r="T1198" s="281">
        <f t="shared" si="960"/>
        <v>0</v>
      </c>
      <c r="U1198" s="281">
        <f t="shared" si="960"/>
        <v>0</v>
      </c>
      <c r="V1198" s="281">
        <f t="shared" si="960"/>
        <v>0</v>
      </c>
      <c r="W1198" s="281">
        <f t="shared" si="960"/>
        <v>0</v>
      </c>
      <c r="X1198" s="281">
        <f t="shared" si="960"/>
        <v>0</v>
      </c>
      <c r="Y1198" s="281">
        <f t="shared" ref="Y1198:AB1198" si="961">Y1199+Y1202</f>
        <v>0</v>
      </c>
      <c r="Z1198" s="281">
        <f t="shared" si="961"/>
        <v>0</v>
      </c>
      <c r="AA1198" s="281">
        <f t="shared" si="961"/>
        <v>0</v>
      </c>
      <c r="AB1198" s="297">
        <f t="shared" si="961"/>
        <v>0</v>
      </c>
      <c r="AC1198" s="299"/>
      <c r="AD1198" s="298"/>
      <c r="AE1198" s="299"/>
      <c r="AF1198" s="298"/>
      <c r="AG1198" s="298"/>
      <c r="AH1198" s="300"/>
      <c r="AI1198" s="711"/>
      <c r="AJ1198" s="298"/>
      <c r="AK1198" s="298"/>
    </row>
    <row r="1199" spans="1:39" x14ac:dyDescent="0.25">
      <c r="A1199" s="110"/>
      <c r="B1199" s="890" t="s">
        <v>200</v>
      </c>
      <c r="C1199" s="280"/>
      <c r="D1199" s="281">
        <f>D1200</f>
        <v>0</v>
      </c>
      <c r="E1199" s="281">
        <f t="shared" ref="E1199:X1200" si="962">E1200</f>
        <v>0</v>
      </c>
      <c r="F1199" s="281">
        <f t="shared" si="962"/>
        <v>0</v>
      </c>
      <c r="G1199" s="281">
        <f t="shared" si="962"/>
        <v>0</v>
      </c>
      <c r="H1199" s="281">
        <f t="shared" si="962"/>
        <v>0</v>
      </c>
      <c r="I1199" s="281">
        <f t="shared" si="962"/>
        <v>0</v>
      </c>
      <c r="J1199" s="281">
        <f t="shared" si="962"/>
        <v>0</v>
      </c>
      <c r="K1199" s="281">
        <f t="shared" si="962"/>
        <v>0</v>
      </c>
      <c r="L1199" s="281">
        <f t="shared" si="962"/>
        <v>0</v>
      </c>
      <c r="M1199" s="281">
        <f t="shared" si="962"/>
        <v>0</v>
      </c>
      <c r="N1199" s="281">
        <f t="shared" si="962"/>
        <v>0</v>
      </c>
      <c r="O1199" s="281">
        <f t="shared" si="962"/>
        <v>0</v>
      </c>
      <c r="P1199" s="281">
        <f t="shared" si="962"/>
        <v>0</v>
      </c>
      <c r="Q1199" s="281">
        <f t="shared" si="962"/>
        <v>0</v>
      </c>
      <c r="R1199" s="281">
        <f t="shared" si="962"/>
        <v>0</v>
      </c>
      <c r="S1199" s="281">
        <f t="shared" si="962"/>
        <v>0</v>
      </c>
      <c r="T1199" s="281">
        <f t="shared" si="962"/>
        <v>0</v>
      </c>
      <c r="U1199" s="281">
        <f t="shared" si="962"/>
        <v>0</v>
      </c>
      <c r="V1199" s="281">
        <f t="shared" si="962"/>
        <v>0</v>
      </c>
      <c r="W1199" s="281">
        <f t="shared" si="962"/>
        <v>0</v>
      </c>
      <c r="X1199" s="281">
        <f t="shared" si="962"/>
        <v>0</v>
      </c>
      <c r="Y1199" s="281">
        <f t="shared" ref="Y1199:AB1200" si="963">Y1200</f>
        <v>0</v>
      </c>
      <c r="Z1199" s="281">
        <f t="shared" si="963"/>
        <v>0</v>
      </c>
      <c r="AA1199" s="281">
        <f t="shared" si="963"/>
        <v>0</v>
      </c>
      <c r="AB1199" s="297">
        <f t="shared" si="963"/>
        <v>0</v>
      </c>
      <c r="AC1199" s="299"/>
      <c r="AD1199" s="299"/>
      <c r="AE1199" s="299"/>
      <c r="AF1199" s="298"/>
      <c r="AG1199" s="298"/>
      <c r="AH1199" s="300"/>
      <c r="AI1199" s="711"/>
      <c r="AJ1199" s="298"/>
      <c r="AK1199" s="298"/>
    </row>
    <row r="1200" spans="1:39" x14ac:dyDescent="0.25">
      <c r="A1200" s="110"/>
      <c r="B1200" s="890" t="s">
        <v>160</v>
      </c>
      <c r="C1200" s="280"/>
      <c r="D1200" s="281">
        <f>D1201</f>
        <v>0</v>
      </c>
      <c r="E1200" s="281">
        <f t="shared" si="962"/>
        <v>0</v>
      </c>
      <c r="F1200" s="281">
        <f t="shared" si="962"/>
        <v>0</v>
      </c>
      <c r="G1200" s="281">
        <f t="shared" si="962"/>
        <v>0</v>
      </c>
      <c r="H1200" s="281">
        <f t="shared" si="962"/>
        <v>0</v>
      </c>
      <c r="I1200" s="281">
        <f t="shared" si="962"/>
        <v>0</v>
      </c>
      <c r="J1200" s="281">
        <f t="shared" si="962"/>
        <v>0</v>
      </c>
      <c r="K1200" s="281">
        <f t="shared" si="962"/>
        <v>0</v>
      </c>
      <c r="L1200" s="281">
        <f t="shared" si="962"/>
        <v>0</v>
      </c>
      <c r="M1200" s="281">
        <f t="shared" si="962"/>
        <v>0</v>
      </c>
      <c r="N1200" s="281">
        <f t="shared" si="962"/>
        <v>0</v>
      </c>
      <c r="O1200" s="281">
        <f t="shared" si="962"/>
        <v>0</v>
      </c>
      <c r="P1200" s="281">
        <f t="shared" si="962"/>
        <v>0</v>
      </c>
      <c r="Q1200" s="281">
        <f t="shared" si="962"/>
        <v>0</v>
      </c>
      <c r="R1200" s="281">
        <f t="shared" si="962"/>
        <v>0</v>
      </c>
      <c r="S1200" s="281">
        <f t="shared" si="962"/>
        <v>0</v>
      </c>
      <c r="T1200" s="281">
        <f t="shared" si="962"/>
        <v>0</v>
      </c>
      <c r="U1200" s="281">
        <f t="shared" si="962"/>
        <v>0</v>
      </c>
      <c r="V1200" s="281">
        <f t="shared" si="962"/>
        <v>0</v>
      </c>
      <c r="W1200" s="281">
        <f t="shared" si="962"/>
        <v>0</v>
      </c>
      <c r="X1200" s="281">
        <f t="shared" si="962"/>
        <v>0</v>
      </c>
      <c r="Y1200" s="281">
        <f t="shared" si="963"/>
        <v>0</v>
      </c>
      <c r="Z1200" s="281">
        <f t="shared" si="963"/>
        <v>0</v>
      </c>
      <c r="AA1200" s="281">
        <f t="shared" si="963"/>
        <v>0</v>
      </c>
      <c r="AB1200" s="297">
        <f t="shared" si="963"/>
        <v>0</v>
      </c>
      <c r="AC1200" s="299"/>
      <c r="AD1200" s="299"/>
      <c r="AE1200" s="299"/>
      <c r="AF1200" s="298"/>
      <c r="AG1200" s="298"/>
      <c r="AH1200" s="300"/>
      <c r="AI1200" s="711"/>
      <c r="AJ1200" s="298"/>
      <c r="AK1200" s="298"/>
    </row>
    <row r="1201" spans="1:37" x14ac:dyDescent="0.25">
      <c r="A1201" s="110"/>
      <c r="B1201" s="105" t="s">
        <v>158</v>
      </c>
      <c r="C1201" s="280"/>
      <c r="D1201" s="284"/>
      <c r="E1201" s="284"/>
      <c r="F1201" s="281"/>
      <c r="G1201" s="295">
        <f t="shared" si="946"/>
        <v>0</v>
      </c>
      <c r="H1201" s="296"/>
      <c r="I1201" s="296"/>
      <c r="J1201" s="296"/>
      <c r="K1201" s="295">
        <f t="shared" si="947"/>
        <v>0</v>
      </c>
      <c r="L1201" s="296"/>
      <c r="M1201" s="296"/>
      <c r="N1201" s="296"/>
      <c r="O1201" s="295">
        <f t="shared" si="948"/>
        <v>0</v>
      </c>
      <c r="P1201" s="295"/>
      <c r="Q1201" s="295"/>
      <c r="R1201" s="295"/>
      <c r="S1201" s="295">
        <f t="shared" si="949"/>
        <v>0</v>
      </c>
      <c r="T1201" s="295">
        <f t="shared" si="950"/>
        <v>0</v>
      </c>
      <c r="U1201" s="295">
        <f t="shared" si="951"/>
        <v>0</v>
      </c>
      <c r="V1201" s="295">
        <f t="shared" si="952"/>
        <v>0</v>
      </c>
      <c r="W1201" s="295">
        <f t="shared" si="953"/>
        <v>0</v>
      </c>
      <c r="X1201" s="284"/>
      <c r="Y1201" s="284"/>
      <c r="Z1201" s="284"/>
      <c r="AA1201" s="284"/>
      <c r="AB1201" s="889"/>
      <c r="AC1201" s="299"/>
      <c r="AD1201" s="299"/>
      <c r="AE1201" s="299"/>
      <c r="AF1201" s="298"/>
      <c r="AG1201" s="298"/>
      <c r="AH1201" s="300"/>
      <c r="AI1201" s="711"/>
      <c r="AJ1201" s="299"/>
      <c r="AK1201" s="299"/>
    </row>
    <row r="1202" spans="1:37" x14ac:dyDescent="0.25">
      <c r="A1202" s="110"/>
      <c r="B1202" s="106" t="s">
        <v>159</v>
      </c>
      <c r="C1202" s="280"/>
      <c r="D1202" s="281">
        <f t="shared" ref="D1202:S1203" si="964">D1203</f>
        <v>0</v>
      </c>
      <c r="E1202" s="281">
        <f t="shared" si="964"/>
        <v>0</v>
      </c>
      <c r="F1202" s="281">
        <f t="shared" si="964"/>
        <v>0</v>
      </c>
      <c r="G1202" s="281">
        <f t="shared" si="964"/>
        <v>0</v>
      </c>
      <c r="H1202" s="281">
        <f t="shared" si="964"/>
        <v>0</v>
      </c>
      <c r="I1202" s="281">
        <f t="shared" si="964"/>
        <v>0</v>
      </c>
      <c r="J1202" s="281">
        <f t="shared" si="964"/>
        <v>0</v>
      </c>
      <c r="K1202" s="281">
        <f t="shared" si="964"/>
        <v>0</v>
      </c>
      <c r="L1202" s="281">
        <f t="shared" si="964"/>
        <v>0</v>
      </c>
      <c r="M1202" s="281">
        <f t="shared" si="964"/>
        <v>0</v>
      </c>
      <c r="N1202" s="281">
        <f t="shared" si="964"/>
        <v>0</v>
      </c>
      <c r="O1202" s="281">
        <f t="shared" si="964"/>
        <v>0</v>
      </c>
      <c r="P1202" s="281">
        <f t="shared" si="964"/>
        <v>0</v>
      </c>
      <c r="Q1202" s="281">
        <f t="shared" si="964"/>
        <v>0</v>
      </c>
      <c r="R1202" s="281">
        <f t="shared" si="964"/>
        <v>0</v>
      </c>
      <c r="S1202" s="281">
        <f t="shared" si="964"/>
        <v>0</v>
      </c>
      <c r="T1202" s="281">
        <f t="shared" ref="T1202:AA1202" si="965">T1203</f>
        <v>0</v>
      </c>
      <c r="U1202" s="281">
        <f t="shared" si="965"/>
        <v>0</v>
      </c>
      <c r="V1202" s="281">
        <f t="shared" si="965"/>
        <v>0</v>
      </c>
      <c r="W1202" s="281">
        <f t="shared" si="965"/>
        <v>0</v>
      </c>
      <c r="X1202" s="281">
        <f t="shared" si="965"/>
        <v>0</v>
      </c>
      <c r="Y1202" s="281">
        <f t="shared" si="965"/>
        <v>0</v>
      </c>
      <c r="Z1202" s="281">
        <f t="shared" si="965"/>
        <v>0</v>
      </c>
      <c r="AA1202" s="281">
        <f t="shared" si="965"/>
        <v>0</v>
      </c>
      <c r="AB1202" s="297">
        <f t="shared" ref="E1202:AB1203" si="966">AB1203</f>
        <v>0</v>
      </c>
      <c r="AC1202" s="299"/>
      <c r="AD1202" s="299"/>
      <c r="AE1202" s="299"/>
      <c r="AF1202" s="298"/>
      <c r="AG1202" s="298"/>
      <c r="AH1202" s="300"/>
      <c r="AI1202" s="711"/>
      <c r="AJ1202" s="298"/>
      <c r="AK1202" s="298"/>
    </row>
    <row r="1203" spans="1:37" x14ac:dyDescent="0.25">
      <c r="A1203" s="110"/>
      <c r="B1203" s="106" t="s">
        <v>160</v>
      </c>
      <c r="C1203" s="280"/>
      <c r="D1203" s="281">
        <f t="shared" si="964"/>
        <v>0</v>
      </c>
      <c r="E1203" s="281">
        <f t="shared" si="966"/>
        <v>0</v>
      </c>
      <c r="F1203" s="281">
        <f t="shared" si="966"/>
        <v>0</v>
      </c>
      <c r="G1203" s="295">
        <f t="shared" si="946"/>
        <v>0</v>
      </c>
      <c r="H1203" s="284">
        <f t="shared" si="966"/>
        <v>0</v>
      </c>
      <c r="I1203" s="281">
        <f t="shared" si="966"/>
        <v>0</v>
      </c>
      <c r="J1203" s="281">
        <f t="shared" si="966"/>
        <v>0</v>
      </c>
      <c r="K1203" s="295">
        <f t="shared" si="947"/>
        <v>0</v>
      </c>
      <c r="L1203" s="281">
        <f t="shared" si="966"/>
        <v>0</v>
      </c>
      <c r="M1203" s="281">
        <f t="shared" si="966"/>
        <v>0</v>
      </c>
      <c r="N1203" s="281">
        <f t="shared" si="966"/>
        <v>0</v>
      </c>
      <c r="O1203" s="295">
        <f t="shared" si="948"/>
        <v>0</v>
      </c>
      <c r="P1203" s="281">
        <f t="shared" si="966"/>
        <v>0</v>
      </c>
      <c r="Q1203" s="281">
        <f t="shared" si="966"/>
        <v>0</v>
      </c>
      <c r="R1203" s="281">
        <f t="shared" si="966"/>
        <v>0</v>
      </c>
      <c r="S1203" s="295">
        <f t="shared" si="949"/>
        <v>0</v>
      </c>
      <c r="T1203" s="295">
        <f t="shared" si="950"/>
        <v>0</v>
      </c>
      <c r="U1203" s="295">
        <f t="shared" si="951"/>
        <v>0</v>
      </c>
      <c r="V1203" s="295">
        <f t="shared" si="952"/>
        <v>0</v>
      </c>
      <c r="W1203" s="295">
        <f t="shared" si="953"/>
        <v>0</v>
      </c>
      <c r="X1203" s="281">
        <f t="shared" si="966"/>
        <v>0</v>
      </c>
      <c r="Y1203" s="281">
        <f t="shared" si="966"/>
        <v>0</v>
      </c>
      <c r="Z1203" s="281">
        <f t="shared" si="966"/>
        <v>0</v>
      </c>
      <c r="AA1203" s="281">
        <f t="shared" si="966"/>
        <v>0</v>
      </c>
      <c r="AB1203" s="297">
        <f t="shared" si="966"/>
        <v>0</v>
      </c>
      <c r="AC1203" s="299"/>
      <c r="AD1203" s="299"/>
      <c r="AE1203" s="299"/>
      <c r="AF1203" s="298"/>
      <c r="AG1203" s="298"/>
      <c r="AH1203" s="300"/>
      <c r="AI1203" s="711"/>
      <c r="AJ1203" s="298"/>
      <c r="AK1203" s="298"/>
    </row>
    <row r="1204" spans="1:37" x14ac:dyDescent="0.25">
      <c r="A1204" s="110"/>
      <c r="B1204" s="32"/>
      <c r="C1204" s="40"/>
      <c r="D1204" s="202"/>
      <c r="E1204" s="202"/>
      <c r="F1204" s="201"/>
      <c r="G1204" s="236">
        <f t="shared" ref="G1204" si="967">SUM(D1204:F1204)</f>
        <v>0</v>
      </c>
      <c r="H1204" s="211"/>
      <c r="I1204" s="211"/>
      <c r="J1204" s="211"/>
      <c r="K1204" s="236">
        <f t="shared" si="947"/>
        <v>0</v>
      </c>
      <c r="L1204" s="211"/>
      <c r="M1204" s="211"/>
      <c r="N1204" s="211"/>
      <c r="O1204" s="236">
        <f t="shared" ref="O1204" si="968">SUM(L1204:N1204)</f>
        <v>0</v>
      </c>
      <c r="P1204" s="236"/>
      <c r="Q1204" s="236"/>
      <c r="R1204" s="236"/>
      <c r="S1204" s="236">
        <f t="shared" si="949"/>
        <v>0</v>
      </c>
      <c r="T1204" s="236">
        <f t="shared" si="950"/>
        <v>0</v>
      </c>
      <c r="U1204" s="236">
        <f t="shared" si="951"/>
        <v>0</v>
      </c>
      <c r="V1204" s="236">
        <f t="shared" si="952"/>
        <v>0</v>
      </c>
      <c r="W1204" s="236">
        <f t="shared" ref="W1204" si="969">SUM(T1204:V1204)</f>
        <v>0</v>
      </c>
      <c r="X1204" s="202"/>
      <c r="Y1204" s="202"/>
      <c r="Z1204" s="202"/>
      <c r="AA1204" s="202"/>
      <c r="AB1204" s="222"/>
      <c r="AC1204" s="80"/>
      <c r="AD1204" s="80"/>
      <c r="AE1204" s="80"/>
      <c r="AF1204" s="81"/>
      <c r="AG1204" s="81"/>
      <c r="AH1204" s="127"/>
      <c r="AI1204" s="711"/>
      <c r="AJ1204" s="80"/>
      <c r="AK1204" s="80"/>
    </row>
    <row r="1205" spans="1:37" x14ac:dyDescent="0.25">
      <c r="A1205" s="585"/>
      <c r="B1205" s="93" t="s">
        <v>485</v>
      </c>
      <c r="C1205" s="40"/>
      <c r="D1205" s="40"/>
      <c r="E1205" s="40"/>
      <c r="F1205" s="40"/>
      <c r="G1205" s="40"/>
      <c r="H1205" s="184"/>
      <c r="I1205" s="40"/>
      <c r="J1205" s="40"/>
      <c r="K1205" s="40"/>
      <c r="L1205" s="40"/>
      <c r="M1205" s="40"/>
      <c r="N1205" s="40"/>
      <c r="O1205" s="40"/>
      <c r="P1205" s="40"/>
      <c r="Q1205" s="40"/>
      <c r="R1205" s="40"/>
      <c r="S1205" s="40"/>
      <c r="T1205" s="40"/>
      <c r="U1205" s="40"/>
      <c r="V1205" s="40"/>
      <c r="W1205" s="40"/>
      <c r="X1205" s="40"/>
      <c r="Y1205" s="40"/>
      <c r="Z1205" s="40"/>
      <c r="AA1205" s="40"/>
      <c r="AB1205" s="142"/>
      <c r="AC1205" s="80"/>
      <c r="AD1205" s="80"/>
      <c r="AE1205" s="80"/>
      <c r="AF1205" s="81"/>
      <c r="AG1205" s="81"/>
      <c r="AH1205" s="127"/>
      <c r="AI1205" s="711"/>
      <c r="AJ1205" s="80"/>
      <c r="AK1205" s="80"/>
    </row>
    <row r="1206" spans="1:37" ht="31.5" x14ac:dyDescent="0.25">
      <c r="A1206" s="114">
        <v>12</v>
      </c>
      <c r="B1206" s="96" t="s">
        <v>161</v>
      </c>
      <c r="C1206" s="96"/>
      <c r="D1206" s="96"/>
      <c r="E1206" s="96"/>
      <c r="F1206" s="96"/>
      <c r="G1206" s="96"/>
      <c r="H1206" s="185"/>
      <c r="I1206" s="96"/>
      <c r="J1206" s="96"/>
      <c r="K1206" s="96"/>
      <c r="L1206" s="96"/>
      <c r="M1206" s="96"/>
      <c r="N1206" s="96"/>
      <c r="O1206" s="96"/>
      <c r="P1206" s="96"/>
      <c r="Q1206" s="96"/>
      <c r="R1206" s="96"/>
      <c r="S1206" s="96"/>
      <c r="T1206" s="96"/>
      <c r="U1206" s="96"/>
      <c r="V1206" s="96"/>
      <c r="W1206" s="96"/>
      <c r="X1206" s="96"/>
      <c r="Y1206" s="96"/>
      <c r="Z1206" s="96"/>
      <c r="AA1206" s="96"/>
      <c r="AB1206" s="117"/>
      <c r="AC1206" s="136"/>
      <c r="AD1206" s="136"/>
      <c r="AE1206" s="136"/>
      <c r="AF1206" s="136"/>
      <c r="AG1206" s="136"/>
      <c r="AH1206" s="136"/>
      <c r="AI1206" s="630"/>
      <c r="AJ1206" s="137"/>
      <c r="AK1206" s="137"/>
    </row>
    <row r="1207" spans="1:37" x14ac:dyDescent="0.25">
      <c r="A1207" s="118"/>
      <c r="B1207" s="58" t="s">
        <v>162</v>
      </c>
      <c r="C1207" s="40"/>
      <c r="D1207" s="40"/>
      <c r="E1207" s="40"/>
      <c r="F1207" s="190"/>
      <c r="G1207" s="187"/>
      <c r="H1207" s="59"/>
      <c r="I1207" s="59"/>
      <c r="J1207" s="59"/>
      <c r="K1207" s="60"/>
      <c r="L1207" s="60"/>
      <c r="M1207" s="59"/>
      <c r="N1207" s="59"/>
      <c r="O1207" s="59"/>
      <c r="P1207" s="187"/>
      <c r="Q1207" s="187"/>
      <c r="R1207" s="187"/>
      <c r="S1207" s="59"/>
      <c r="T1207" s="59"/>
      <c r="U1207" s="40"/>
      <c r="V1207" s="187"/>
      <c r="W1207" s="190"/>
      <c r="X1207" s="60"/>
      <c r="Y1207" s="60"/>
      <c r="Z1207" s="60"/>
      <c r="AA1207" s="60"/>
      <c r="AB1207" s="119"/>
      <c r="AC1207" s="138"/>
      <c r="AD1207" s="138"/>
      <c r="AE1207" s="138"/>
      <c r="AF1207" s="594"/>
      <c r="AG1207" s="594"/>
      <c r="AH1207" s="594"/>
      <c r="AI1207" s="718"/>
      <c r="AJ1207" s="139"/>
      <c r="AK1207" s="139"/>
    </row>
    <row r="1208" spans="1:37" ht="31.5" x14ac:dyDescent="0.25">
      <c r="A1208" s="110">
        <v>13</v>
      </c>
      <c r="B1208" s="9" t="s">
        <v>163</v>
      </c>
      <c r="C1208" s="40"/>
      <c r="D1208" s="40"/>
      <c r="E1208" s="40"/>
      <c r="F1208" s="190"/>
      <c r="G1208" s="187"/>
      <c r="H1208" s="59"/>
      <c r="I1208" s="59"/>
      <c r="J1208" s="59"/>
      <c r="K1208" s="60"/>
      <c r="L1208" s="60"/>
      <c r="M1208" s="59"/>
      <c r="N1208" s="59"/>
      <c r="O1208" s="59"/>
      <c r="P1208" s="187"/>
      <c r="Q1208" s="187"/>
      <c r="R1208" s="187"/>
      <c r="S1208" s="59"/>
      <c r="T1208" s="59"/>
      <c r="U1208" s="40"/>
      <c r="V1208" s="187"/>
      <c r="W1208" s="190"/>
      <c r="X1208" s="60"/>
      <c r="Y1208" s="60"/>
      <c r="Z1208" s="60"/>
      <c r="AA1208" s="60"/>
      <c r="AB1208" s="119"/>
      <c r="AC1208" s="138"/>
      <c r="AD1208" s="138"/>
      <c r="AE1208" s="138"/>
      <c r="AF1208" s="594"/>
      <c r="AG1208" s="594"/>
      <c r="AH1208" s="594"/>
      <c r="AI1208" s="718"/>
      <c r="AJ1208" s="139"/>
      <c r="AK1208" s="139"/>
    </row>
    <row r="1209" spans="1:37" x14ac:dyDescent="0.25">
      <c r="A1209" s="113" t="s">
        <v>164</v>
      </c>
      <c r="B1209" s="82" t="s">
        <v>165</v>
      </c>
      <c r="C1209" s="40"/>
      <c r="D1209" s="40"/>
      <c r="E1209" s="40"/>
      <c r="F1209" s="190"/>
      <c r="G1209" s="187"/>
      <c r="H1209" s="59"/>
      <c r="I1209" s="59"/>
      <c r="J1209" s="59"/>
      <c r="K1209" s="60"/>
      <c r="L1209" s="60"/>
      <c r="M1209" s="59"/>
      <c r="N1209" s="59"/>
      <c r="O1209" s="59"/>
      <c r="P1209" s="187"/>
      <c r="Q1209" s="187"/>
      <c r="R1209" s="187"/>
      <c r="S1209" s="59"/>
      <c r="T1209" s="59"/>
      <c r="U1209" s="40"/>
      <c r="V1209" s="187"/>
      <c r="W1209" s="190"/>
      <c r="X1209" s="60"/>
      <c r="Y1209" s="60"/>
      <c r="Z1209" s="60"/>
      <c r="AA1209" s="60"/>
      <c r="AB1209" s="119"/>
      <c r="AC1209" s="138"/>
      <c r="AD1209" s="138"/>
      <c r="AE1209" s="138"/>
      <c r="AF1209" s="594"/>
      <c r="AG1209" s="594"/>
      <c r="AH1209" s="594"/>
      <c r="AI1209" s="718"/>
      <c r="AJ1209" s="139"/>
      <c r="AK1209" s="139"/>
    </row>
    <row r="1210" spans="1:37" x14ac:dyDescent="0.25">
      <c r="A1210" s="110"/>
      <c r="B1210" s="107"/>
      <c r="C1210" s="40"/>
      <c r="D1210" s="40"/>
      <c r="E1210" s="40"/>
      <c r="F1210" s="190"/>
      <c r="G1210" s="187"/>
      <c r="H1210" s="59"/>
      <c r="I1210" s="59"/>
      <c r="J1210" s="59"/>
      <c r="K1210" s="60"/>
      <c r="L1210" s="60"/>
      <c r="M1210" s="59"/>
      <c r="N1210" s="59"/>
      <c r="O1210" s="59"/>
      <c r="P1210" s="187"/>
      <c r="Q1210" s="187"/>
      <c r="R1210" s="187"/>
      <c r="S1210" s="59"/>
      <c r="T1210" s="59"/>
      <c r="U1210" s="40"/>
      <c r="V1210" s="187"/>
      <c r="W1210" s="190"/>
      <c r="X1210" s="60"/>
      <c r="Y1210" s="60"/>
      <c r="Z1210" s="60"/>
      <c r="AA1210" s="60"/>
      <c r="AB1210" s="119"/>
      <c r="AC1210" s="138"/>
      <c r="AD1210" s="138"/>
      <c r="AE1210" s="138"/>
      <c r="AF1210" s="594"/>
      <c r="AG1210" s="594"/>
      <c r="AH1210" s="594"/>
      <c r="AI1210" s="718"/>
      <c r="AJ1210" s="139"/>
      <c r="AK1210" s="139"/>
    </row>
    <row r="1211" spans="1:37" x14ac:dyDescent="0.25">
      <c r="A1211" s="110"/>
      <c r="B1211" s="107"/>
      <c r="C1211" s="40"/>
      <c r="D1211" s="40"/>
      <c r="E1211" s="40"/>
      <c r="F1211" s="190"/>
      <c r="G1211" s="187"/>
      <c r="H1211" s="59"/>
      <c r="I1211" s="59"/>
      <c r="J1211" s="59"/>
      <c r="K1211" s="60"/>
      <c r="L1211" s="60"/>
      <c r="M1211" s="59"/>
      <c r="N1211" s="59"/>
      <c r="O1211" s="59"/>
      <c r="P1211" s="187"/>
      <c r="Q1211" s="187"/>
      <c r="R1211" s="187"/>
      <c r="S1211" s="59"/>
      <c r="T1211" s="59"/>
      <c r="U1211" s="40"/>
      <c r="V1211" s="187"/>
      <c r="W1211" s="190"/>
      <c r="X1211" s="60"/>
      <c r="Y1211" s="60"/>
      <c r="Z1211" s="60"/>
      <c r="AA1211" s="60"/>
      <c r="AB1211" s="119"/>
      <c r="AC1211" s="138"/>
      <c r="AD1211" s="138"/>
      <c r="AE1211" s="138"/>
      <c r="AF1211" s="594"/>
      <c r="AG1211" s="594"/>
      <c r="AH1211" s="594"/>
      <c r="AI1211" s="718"/>
      <c r="AJ1211" s="139"/>
      <c r="AK1211" s="139"/>
    </row>
    <row r="1212" spans="1:37" x14ac:dyDescent="0.25">
      <c r="A1212" s="113" t="s">
        <v>166</v>
      </c>
      <c r="B1212" s="82" t="s">
        <v>37</v>
      </c>
      <c r="C1212" s="40"/>
      <c r="D1212" s="40"/>
      <c r="E1212" s="40"/>
      <c r="F1212" s="190"/>
      <c r="G1212" s="187"/>
      <c r="H1212" s="59"/>
      <c r="I1212" s="59"/>
      <c r="J1212" s="59"/>
      <c r="K1212" s="60"/>
      <c r="L1212" s="60"/>
      <c r="M1212" s="59"/>
      <c r="N1212" s="59"/>
      <c r="O1212" s="59"/>
      <c r="P1212" s="187"/>
      <c r="Q1212" s="187"/>
      <c r="R1212" s="187"/>
      <c r="S1212" s="59"/>
      <c r="T1212" s="59"/>
      <c r="U1212" s="40"/>
      <c r="V1212" s="187"/>
      <c r="W1212" s="190"/>
      <c r="X1212" s="60"/>
      <c r="Y1212" s="60"/>
      <c r="Z1212" s="60"/>
      <c r="AA1212" s="60"/>
      <c r="AB1212" s="119"/>
      <c r="AC1212" s="138"/>
      <c r="AD1212" s="138"/>
      <c r="AE1212" s="138"/>
      <c r="AF1212" s="594"/>
      <c r="AG1212" s="594"/>
      <c r="AH1212" s="594"/>
      <c r="AI1212" s="718"/>
      <c r="AJ1212" s="139"/>
      <c r="AK1212" s="139"/>
    </row>
    <row r="1213" spans="1:37" x14ac:dyDescent="0.25">
      <c r="A1213" s="110"/>
      <c r="B1213" s="65"/>
      <c r="C1213" s="40"/>
      <c r="D1213" s="40"/>
      <c r="E1213" s="40"/>
      <c r="F1213" s="190"/>
      <c r="G1213" s="187"/>
      <c r="H1213" s="59"/>
      <c r="I1213" s="59"/>
      <c r="J1213" s="59"/>
      <c r="K1213" s="60"/>
      <c r="L1213" s="60"/>
      <c r="M1213" s="59"/>
      <c r="N1213" s="59"/>
      <c r="O1213" s="59"/>
      <c r="P1213" s="187"/>
      <c r="Q1213" s="187"/>
      <c r="R1213" s="187"/>
      <c r="S1213" s="59"/>
      <c r="T1213" s="59"/>
      <c r="U1213" s="40"/>
      <c r="V1213" s="187"/>
      <c r="W1213" s="190"/>
      <c r="X1213" s="60"/>
      <c r="Y1213" s="60"/>
      <c r="Z1213" s="60"/>
      <c r="AA1213" s="60"/>
      <c r="AB1213" s="119"/>
      <c r="AC1213" s="138"/>
      <c r="AD1213" s="138"/>
      <c r="AE1213" s="138"/>
      <c r="AF1213" s="594"/>
      <c r="AG1213" s="594"/>
      <c r="AH1213" s="594"/>
      <c r="AI1213" s="718"/>
      <c r="AJ1213" s="139"/>
      <c r="AK1213" s="139"/>
    </row>
    <row r="1214" spans="1:37" x14ac:dyDescent="0.25">
      <c r="A1214" s="120"/>
      <c r="B1214" s="66" t="s">
        <v>167</v>
      </c>
      <c r="C1214" s="66"/>
      <c r="D1214" s="108"/>
      <c r="E1214" s="108"/>
      <c r="F1214" s="108"/>
      <c r="G1214" s="108"/>
      <c r="H1214" s="109"/>
      <c r="I1214" s="109"/>
      <c r="J1214" s="109"/>
      <c r="K1214" s="109"/>
      <c r="L1214" s="109"/>
      <c r="M1214" s="109"/>
      <c r="N1214" s="109"/>
      <c r="O1214" s="109"/>
      <c r="P1214" s="108"/>
      <c r="Q1214" s="108"/>
      <c r="R1214" s="108"/>
      <c r="S1214" s="109"/>
      <c r="T1214" s="109"/>
      <c r="U1214" s="108"/>
      <c r="V1214" s="108"/>
      <c r="W1214" s="108"/>
      <c r="X1214" s="108"/>
      <c r="Y1214" s="108"/>
      <c r="Z1214" s="108"/>
      <c r="AA1214" s="108"/>
      <c r="AB1214" s="121"/>
      <c r="AC1214" s="140"/>
      <c r="AD1214" s="140"/>
      <c r="AE1214" s="140"/>
      <c r="AF1214" s="140"/>
      <c r="AG1214" s="140"/>
      <c r="AH1214" s="140"/>
      <c r="AI1214" s="692"/>
      <c r="AJ1214" s="141"/>
      <c r="AK1214" s="141"/>
    </row>
    <row r="1215" spans="1:37" x14ac:dyDescent="0.25">
      <c r="A1215" s="573">
        <v>1</v>
      </c>
      <c r="B1215" s="781" t="s">
        <v>168</v>
      </c>
      <c r="C1215" s="782"/>
      <c r="D1215" s="108"/>
      <c r="E1215" s="108"/>
      <c r="F1215" s="108"/>
      <c r="G1215" s="108"/>
      <c r="H1215" s="109"/>
      <c r="I1215" s="109"/>
      <c r="J1215" s="109"/>
      <c r="K1215" s="109"/>
      <c r="L1215" s="109"/>
      <c r="M1215" s="109"/>
      <c r="N1215" s="109"/>
      <c r="O1215" s="109"/>
      <c r="P1215" s="108"/>
      <c r="Q1215" s="108"/>
      <c r="R1215" s="108"/>
      <c r="S1215" s="109"/>
      <c r="T1215" s="109"/>
      <c r="U1215" s="108"/>
      <c r="V1215" s="108"/>
      <c r="W1215" s="108"/>
      <c r="X1215" s="108"/>
      <c r="Y1215" s="108"/>
      <c r="Z1215" s="108"/>
      <c r="AA1215" s="108"/>
      <c r="AB1215" s="121"/>
      <c r="AC1215" s="140"/>
      <c r="AD1215" s="140"/>
      <c r="AE1215" s="140"/>
      <c r="AF1215" s="140"/>
      <c r="AG1215" s="140"/>
      <c r="AH1215" s="140"/>
      <c r="AI1215" s="692"/>
      <c r="AJ1215" s="141"/>
      <c r="AK1215" s="141"/>
    </row>
    <row r="1216" spans="1:37" x14ac:dyDescent="0.25">
      <c r="A1216" s="573">
        <v>2</v>
      </c>
      <c r="B1216" s="781" t="s">
        <v>169</v>
      </c>
      <c r="C1216" s="782"/>
      <c r="D1216" s="108"/>
      <c r="E1216" s="108"/>
      <c r="F1216" s="108"/>
      <c r="G1216" s="108"/>
      <c r="H1216" s="109"/>
      <c r="I1216" s="109"/>
      <c r="J1216" s="109"/>
      <c r="K1216" s="109"/>
      <c r="L1216" s="109"/>
      <c r="M1216" s="109"/>
      <c r="N1216" s="109"/>
      <c r="O1216" s="109"/>
      <c r="P1216" s="108"/>
      <c r="Q1216" s="108"/>
      <c r="R1216" s="108"/>
      <c r="S1216" s="109"/>
      <c r="T1216" s="109"/>
      <c r="U1216" s="108"/>
      <c r="V1216" s="108"/>
      <c r="W1216" s="108"/>
      <c r="X1216" s="108"/>
      <c r="Y1216" s="108"/>
      <c r="Z1216" s="108"/>
      <c r="AA1216" s="108"/>
      <c r="AB1216" s="121"/>
      <c r="AC1216" s="140"/>
      <c r="AD1216" s="140"/>
      <c r="AE1216" s="140"/>
      <c r="AF1216" s="140"/>
      <c r="AG1216" s="140"/>
      <c r="AH1216" s="140"/>
      <c r="AI1216" s="692"/>
      <c r="AJ1216" s="141"/>
      <c r="AK1216" s="141"/>
    </row>
    <row r="1217" spans="1:37" x14ac:dyDescent="0.25">
      <c r="A1217" s="573">
        <v>3</v>
      </c>
      <c r="B1217" s="781" t="s">
        <v>170</v>
      </c>
      <c r="C1217" s="782"/>
      <c r="D1217" s="108"/>
      <c r="E1217" s="108"/>
      <c r="F1217" s="108"/>
      <c r="G1217" s="108"/>
      <c r="H1217" s="109"/>
      <c r="I1217" s="109"/>
      <c r="J1217" s="109"/>
      <c r="K1217" s="109"/>
      <c r="L1217" s="109"/>
      <c r="M1217" s="109"/>
      <c r="N1217" s="109"/>
      <c r="O1217" s="109"/>
      <c r="P1217" s="108"/>
      <c r="Q1217" s="108"/>
      <c r="R1217" s="108"/>
      <c r="S1217" s="109"/>
      <c r="T1217" s="109"/>
      <c r="U1217" s="108"/>
      <c r="V1217" s="108"/>
      <c r="W1217" s="108"/>
      <c r="X1217" s="108"/>
      <c r="Y1217" s="108"/>
      <c r="Z1217" s="108"/>
      <c r="AA1217" s="108"/>
      <c r="AB1217" s="121"/>
      <c r="AC1217" s="140"/>
      <c r="AD1217" s="140"/>
      <c r="AE1217" s="140"/>
      <c r="AF1217" s="140"/>
      <c r="AG1217" s="140"/>
      <c r="AH1217" s="140"/>
      <c r="AI1217" s="692"/>
      <c r="AJ1217" s="141"/>
      <c r="AK1217" s="141"/>
    </row>
    <row r="1218" spans="1:37" x14ac:dyDescent="0.25">
      <c r="A1218" s="573">
        <v>4</v>
      </c>
      <c r="B1218" s="781" t="s">
        <v>171</v>
      </c>
      <c r="C1218" s="782"/>
      <c r="D1218" s="108"/>
      <c r="E1218" s="108"/>
      <c r="F1218" s="108"/>
      <c r="G1218" s="108"/>
      <c r="H1218" s="109"/>
      <c r="I1218" s="109"/>
      <c r="J1218" s="109"/>
      <c r="K1218" s="109"/>
      <c r="L1218" s="109"/>
      <c r="M1218" s="109"/>
      <c r="N1218" s="109"/>
      <c r="O1218" s="109"/>
      <c r="P1218" s="108"/>
      <c r="Q1218" s="108"/>
      <c r="R1218" s="108"/>
      <c r="S1218" s="109"/>
      <c r="T1218" s="109"/>
      <c r="U1218" s="108"/>
      <c r="V1218" s="108"/>
      <c r="W1218" s="108"/>
      <c r="X1218" s="108"/>
      <c r="Y1218" s="108"/>
      <c r="Z1218" s="108"/>
      <c r="AA1218" s="108"/>
      <c r="AB1218" s="121"/>
      <c r="AC1218" s="140"/>
      <c r="AD1218" s="140"/>
      <c r="AE1218" s="140"/>
      <c r="AF1218" s="140"/>
      <c r="AG1218" s="140"/>
      <c r="AH1218" s="140"/>
      <c r="AI1218" s="692"/>
      <c r="AJ1218" s="141"/>
      <c r="AK1218" s="141"/>
    </row>
    <row r="1219" spans="1:37" x14ac:dyDescent="0.25">
      <c r="A1219" s="573">
        <v>5</v>
      </c>
      <c r="B1219" s="781" t="s">
        <v>172</v>
      </c>
      <c r="C1219" s="782"/>
      <c r="D1219" s="108"/>
      <c r="E1219" s="108"/>
      <c r="F1219" s="108"/>
      <c r="G1219" s="108"/>
      <c r="H1219" s="109"/>
      <c r="I1219" s="109"/>
      <c r="J1219" s="109"/>
      <c r="K1219" s="109"/>
      <c r="L1219" s="109"/>
      <c r="M1219" s="109"/>
      <c r="N1219" s="109"/>
      <c r="O1219" s="109"/>
      <c r="P1219" s="108"/>
      <c r="Q1219" s="108"/>
      <c r="R1219" s="108"/>
      <c r="S1219" s="109"/>
      <c r="T1219" s="109"/>
      <c r="U1219" s="108"/>
      <c r="V1219" s="108"/>
      <c r="W1219" s="108"/>
      <c r="X1219" s="108"/>
      <c r="Y1219" s="108"/>
      <c r="Z1219" s="108"/>
      <c r="AA1219" s="108"/>
      <c r="AB1219" s="121"/>
      <c r="AC1219" s="140"/>
      <c r="AD1219" s="140"/>
      <c r="AE1219" s="140"/>
      <c r="AF1219" s="140"/>
      <c r="AG1219" s="140"/>
      <c r="AH1219" s="140"/>
      <c r="AI1219" s="692"/>
      <c r="AJ1219" s="141"/>
      <c r="AK1219" s="141"/>
    </row>
    <row r="1220" spans="1:37" x14ac:dyDescent="0.25">
      <c r="A1220" s="573">
        <v>6</v>
      </c>
      <c r="B1220" s="781" t="s">
        <v>173</v>
      </c>
      <c r="C1220" s="782"/>
      <c r="D1220" s="108"/>
      <c r="E1220" s="108"/>
      <c r="F1220" s="108"/>
      <c r="G1220" s="108"/>
      <c r="H1220" s="109"/>
      <c r="I1220" s="109"/>
      <c r="J1220" s="109"/>
      <c r="K1220" s="109"/>
      <c r="L1220" s="109"/>
      <c r="M1220" s="109"/>
      <c r="N1220" s="109"/>
      <c r="O1220" s="109"/>
      <c r="P1220" s="108"/>
      <c r="Q1220" s="108"/>
      <c r="R1220" s="108"/>
      <c r="S1220" s="109"/>
      <c r="T1220" s="109"/>
      <c r="U1220" s="108"/>
      <c r="V1220" s="108"/>
      <c r="W1220" s="108"/>
      <c r="X1220" s="108"/>
      <c r="Y1220" s="108"/>
      <c r="Z1220" s="108"/>
      <c r="AA1220" s="108"/>
      <c r="AB1220" s="121"/>
      <c r="AC1220" s="140"/>
      <c r="AD1220" s="140"/>
      <c r="AE1220" s="140"/>
      <c r="AF1220" s="140"/>
      <c r="AG1220" s="140"/>
      <c r="AH1220" s="140"/>
      <c r="AI1220" s="692"/>
      <c r="AJ1220" s="141"/>
      <c r="AK1220" s="141"/>
    </row>
    <row r="1221" spans="1:37" x14ac:dyDescent="0.25">
      <c r="A1221" s="573">
        <v>7</v>
      </c>
      <c r="B1221" s="781" t="s">
        <v>174</v>
      </c>
      <c r="C1221" s="782"/>
      <c r="D1221" s="108"/>
      <c r="E1221" s="108"/>
      <c r="F1221" s="108"/>
      <c r="G1221" s="108"/>
      <c r="H1221" s="109"/>
      <c r="I1221" s="109"/>
      <c r="J1221" s="109"/>
      <c r="K1221" s="109"/>
      <c r="L1221" s="109"/>
      <c r="M1221" s="109"/>
      <c r="N1221" s="109"/>
      <c r="O1221" s="109"/>
      <c r="P1221" s="108"/>
      <c r="Q1221" s="108"/>
      <c r="R1221" s="108"/>
      <c r="S1221" s="109"/>
      <c r="T1221" s="109"/>
      <c r="U1221" s="108"/>
      <c r="V1221" s="108"/>
      <c r="W1221" s="108"/>
      <c r="X1221" s="108"/>
      <c r="Y1221" s="108"/>
      <c r="Z1221" s="108"/>
      <c r="AA1221" s="108"/>
      <c r="AB1221" s="121"/>
      <c r="AC1221" s="140"/>
      <c r="AD1221" s="140"/>
      <c r="AE1221" s="140"/>
      <c r="AF1221" s="140"/>
      <c r="AG1221" s="140"/>
      <c r="AH1221" s="140"/>
      <c r="AI1221" s="692"/>
      <c r="AJ1221" s="141"/>
      <c r="AK1221" s="141"/>
    </row>
    <row r="1222" spans="1:37" ht="16.5" thickBot="1" x14ac:dyDescent="0.3">
      <c r="A1222" s="586">
        <v>8</v>
      </c>
      <c r="B1222" s="791" t="s">
        <v>175</v>
      </c>
      <c r="C1222" s="792"/>
      <c r="D1222" s="67"/>
      <c r="E1222" s="67"/>
      <c r="F1222" s="67"/>
      <c r="G1222" s="67"/>
      <c r="H1222" s="68"/>
      <c r="I1222" s="68"/>
      <c r="J1222" s="68"/>
      <c r="K1222" s="68"/>
      <c r="L1222" s="68"/>
      <c r="M1222" s="68"/>
      <c r="N1222" s="68"/>
      <c r="O1222" s="68"/>
      <c r="P1222" s="67"/>
      <c r="Q1222" s="67"/>
      <c r="R1222" s="67"/>
      <c r="S1222" s="68"/>
      <c r="T1222" s="68"/>
      <c r="U1222" s="67"/>
      <c r="V1222" s="67"/>
      <c r="W1222" s="67"/>
      <c r="X1222" s="67"/>
      <c r="Y1222" s="67"/>
      <c r="Z1222" s="67"/>
      <c r="AA1222" s="67"/>
      <c r="AB1222" s="122"/>
      <c r="AC1222" s="140"/>
      <c r="AD1222" s="140"/>
      <c r="AE1222" s="140"/>
      <c r="AF1222" s="140"/>
      <c r="AG1222" s="140"/>
      <c r="AH1222" s="140"/>
      <c r="AI1222" s="692"/>
      <c r="AJ1222" s="141"/>
      <c r="AK1222" s="141"/>
    </row>
  </sheetData>
  <sheetProtection selectLockedCells="1" selectUnlockedCells="1"/>
  <autoFilter ref="A19:CA651">
    <filterColumn colId="1">
      <customFilters>
        <customFilter operator="notEqual" val=" "/>
      </customFilters>
    </filterColumn>
  </autoFilter>
  <customSheetViews>
    <customSheetView guid="{8BB7B736-A7C4-429C-ACC3-971252C535EE}" scale="70" showPageBreaks="1" fitToPage="1" printArea="1" showAutoFilter="1" topLeftCell="A13">
      <pane xSplit="2" ySplit="7" topLeftCell="C44" activePane="bottomRight" state="frozen"/>
      <selection pane="bottomRight" activeCell="BQ46" sqref="D46:BQ46"/>
      <pageMargins left="0.19685039370078741" right="0.15748031496062992" top="0.19685039370078741" bottom="0.23622047244094491" header="0.15748031496062992" footer="0.19685039370078741"/>
      <printOptions horizontalCentered="1"/>
      <pageSetup paperSize="8" scale="21" fitToHeight="0" orientation="landscape" r:id="rId1"/>
      <headerFooter alignWithMargins="0"/>
      <autoFilter ref="A19:BY968"/>
    </customSheetView>
    <customSheetView guid="{7AA1BFA8-6974-4FCA-A17F-A76092498536}" scale="70" fitToPage="1" printArea="1" showAutoFilter="1" hiddenColumns="1" topLeftCell="A14">
      <pane xSplit="2" ySplit="6" topLeftCell="V20" activePane="bottomRight" state="frozen"/>
      <selection pane="bottomRight" activeCell="AF40" sqref="AF40"/>
      <pageMargins left="0.19685039370078741" right="0.15748031496062992" top="0.19685039370078741" bottom="0.23622047244094491" header="0.15748031496062992" footer="0.19685039370078741"/>
      <printOptions horizontalCentered="1"/>
      <pageSetup paperSize="8" scale="20" fitToHeight="0" orientation="landscape" r:id="rId2"/>
      <headerFooter alignWithMargins="0"/>
      <autoFilter ref="A19:BY968"/>
    </customSheetView>
    <customSheetView guid="{5547C54F-FA41-4061-9BC0-F0DA1FA23736}" scale="70" showPageBreaks="1" fitToPage="1" printArea="1" showAutoFilter="1" hiddenRows="1" topLeftCell="A13">
      <pane xSplit="5" ySplit="7" topLeftCell="F20" activePane="bottomRight" state="frozen"/>
      <selection pane="bottomRight" activeCell="A23" sqref="A23"/>
      <rowBreaks count="1" manualBreakCount="1">
        <brk id="665" max="35" man="1"/>
      </rowBreaks>
      <pageMargins left="0.19685039370078741" right="0.15748031496062992" top="0.19685039370078741" bottom="0.23622047244094491" header="0.15748031496062992" footer="0.19685039370078741"/>
      <printOptions horizontalCentered="1"/>
      <pageSetup paperSize="8" scale="35" fitToHeight="0" orientation="landscape" r:id="rId3"/>
      <headerFooter alignWithMargins="0"/>
      <autoFilter ref="A19:CE968"/>
    </customSheetView>
    <customSheetView guid="{741CBA12-4BC9-4306-BB02-1CF6083FF85E}" scale="70" showPageBreaks="1" fitToPage="1" printArea="1" showAutoFilter="1" hiddenColumns="1" view="pageBreakPreview" topLeftCell="A16">
      <pane xSplit="3" ySplit="4" topLeftCell="K623" activePane="bottomRight" state="frozen"/>
      <selection pane="bottomRight" activeCell="Z635" sqref="Z635"/>
      <rowBreaks count="1" manualBreakCount="1">
        <brk id="664" max="35" man="1"/>
      </rowBreaks>
      <pageMargins left="0.19685039370078741" right="0.15748031496062992" top="0.19685039370078741" bottom="0.23622047244094491" header="0.15748031496062992" footer="0.19685039370078741"/>
      <printOptions horizontalCentered="1"/>
      <pageSetup paperSize="8" scale="43" fitToHeight="0" orientation="landscape" r:id="rId4"/>
      <headerFooter alignWithMargins="0"/>
      <autoFilter ref="B19:BP664"/>
    </customSheetView>
    <customSheetView guid="{97CDAD80-7AA4-4858-9295-56C8D7128432}" scale="70" showPageBreaks="1" fitToPage="1" printArea="1" showAutoFilter="1" hiddenRows="1" hiddenColumns="1" topLeftCell="A16">
      <pane xSplit="2" ySplit="5" topLeftCell="U545" activePane="bottomRight" state="frozen"/>
      <selection pane="bottomRight" activeCell="AJ560" sqref="AJ560"/>
      <pageMargins left="0.19685039370078741" right="0.15748031496062992" top="0.19685039370078741" bottom="0.23622047244094491" header="0.15748031496062992" footer="0.19685039370078741"/>
      <printOptions horizontalCentered="1"/>
      <pageSetup paperSize="8" scale="28" fitToHeight="0" orientation="landscape" r:id="rId5"/>
      <headerFooter alignWithMargins="0"/>
      <autoFilter ref="B19:BQ591"/>
    </customSheetView>
    <customSheetView guid="{20F9C861-6458-4DFD-BCE3-68A0D44C8C4E}" scale="70" showPageBreaks="1" fitToPage="1" printArea="1" showAutoFilter="1" hiddenRows="1" view="pageBreakPreview" topLeftCell="A16">
      <pane xSplit="3" ySplit="29" topLeftCell="AS926" activePane="bottomRight" state="frozen"/>
      <selection pane="bottomRight" activeCell="BM949" sqref="BM949"/>
      <pageMargins left="0.19685039370078741" right="0.15748031496062992" top="0.19685039370078741" bottom="0.23622047244094491" header="0.15748031496062992" footer="0.19685039370078741"/>
      <printOptions horizontalCentered="1"/>
      <pageSetup paperSize="8" scale="22" fitToHeight="0" orientation="landscape" r:id="rId6"/>
      <headerFooter alignWithMargins="0"/>
      <autoFilter ref="B19:BP649"/>
    </customSheetView>
    <customSheetView guid="{C21BC225-69C9-4458-9F3D-FDCF30852D79}" scale="70" showPageBreaks="1" fitToPage="1" printArea="1" showAutoFilter="1" hiddenRows="1" view="pageBreakPreview" topLeftCell="A16">
      <pane xSplit="3" ySplit="29" topLeftCell="D46" activePane="bottomRight" state="frozen"/>
      <selection pane="bottomRight" activeCell="L184" sqref="L184"/>
      <pageMargins left="0.19685039370078741" right="0.15748031496062992" top="0.19685039370078741" bottom="0.23622047244094491" header="0.15748031496062992" footer="0.19685039370078741"/>
      <printOptions horizontalCentered="1"/>
      <pageSetup paperSize="8" scale="21" fitToHeight="0" orientation="landscape" r:id="rId7"/>
      <headerFooter alignWithMargins="0"/>
      <autoFilter ref="B19:BQ651"/>
    </customSheetView>
  </customSheetViews>
  <mergeCells count="76">
    <mergeCell ref="AI2:AJ2"/>
    <mergeCell ref="BN17:BO17"/>
    <mergeCell ref="BP17:BQ17"/>
    <mergeCell ref="AL16:AW16"/>
    <mergeCell ref="AX16:BG16"/>
    <mergeCell ref="BH16:BQ16"/>
    <mergeCell ref="AL17:AM17"/>
    <mergeCell ref="AN17:AO17"/>
    <mergeCell ref="AP17:AQ17"/>
    <mergeCell ref="AR17:AS17"/>
    <mergeCell ref="BF17:BG17"/>
    <mergeCell ref="BH17:BI17"/>
    <mergeCell ref="BJ17:BK17"/>
    <mergeCell ref="BB17:BC17"/>
    <mergeCell ref="BD17:BE17"/>
    <mergeCell ref="AH10:AJ10"/>
    <mergeCell ref="AJ657:AJ659"/>
    <mergeCell ref="X658:Y658"/>
    <mergeCell ref="Z658:AA658"/>
    <mergeCell ref="BL17:BM17"/>
    <mergeCell ref="AT17:AU17"/>
    <mergeCell ref="AV17:AW17"/>
    <mergeCell ref="AX17:AY17"/>
    <mergeCell ref="AZ17:BA17"/>
    <mergeCell ref="AF17:AF18"/>
    <mergeCell ref="AG17:AH17"/>
    <mergeCell ref="B1222:C1222"/>
    <mergeCell ref="D656:AB656"/>
    <mergeCell ref="D657:AB657"/>
    <mergeCell ref="D658:G658"/>
    <mergeCell ref="H658:K658"/>
    <mergeCell ref="L658:O658"/>
    <mergeCell ref="B1216:C1216"/>
    <mergeCell ref="B1217:C1217"/>
    <mergeCell ref="B1218:C1218"/>
    <mergeCell ref="B1219:C1219"/>
    <mergeCell ref="B1220:C1220"/>
    <mergeCell ref="B1221:C1221"/>
    <mergeCell ref="AH11:AJ11"/>
    <mergeCell ref="AH12:AJ12"/>
    <mergeCell ref="H17:I17"/>
    <mergeCell ref="P658:S658"/>
    <mergeCell ref="T658:W658"/>
    <mergeCell ref="AB658:AB659"/>
    <mergeCell ref="U16:U18"/>
    <mergeCell ref="AI16:AI18"/>
    <mergeCell ref="AJ16:AJ18"/>
    <mergeCell ref="V16:AH16"/>
    <mergeCell ref="V17:W17"/>
    <mergeCell ref="X17:Y17"/>
    <mergeCell ref="Z17:AA17"/>
    <mergeCell ref="AB17:AC17"/>
    <mergeCell ref="AD17:AE17"/>
    <mergeCell ref="AI657:AI659"/>
    <mergeCell ref="A16:A18"/>
    <mergeCell ref="A656:A659"/>
    <mergeCell ref="B656:B659"/>
    <mergeCell ref="C656:C659"/>
    <mergeCell ref="B1215:C1215"/>
    <mergeCell ref="B653:V653"/>
    <mergeCell ref="AI9:AJ9"/>
    <mergeCell ref="AI3:AJ3"/>
    <mergeCell ref="AI4:AJ4"/>
    <mergeCell ref="B16:B18"/>
    <mergeCell ref="D16:D18"/>
    <mergeCell ref="E16:E18"/>
    <mergeCell ref="C16:C18"/>
    <mergeCell ref="J17:K17"/>
    <mergeCell ref="L17:M17"/>
    <mergeCell ref="N17:O17"/>
    <mergeCell ref="P17:P18"/>
    <mergeCell ref="Q17:R17"/>
    <mergeCell ref="S17:T17"/>
    <mergeCell ref="F16:T16"/>
    <mergeCell ref="F17:G17"/>
    <mergeCell ref="A7:AJ7"/>
  </mergeCells>
  <printOptions horizontalCentered="1"/>
  <pageMargins left="0.19685039370078741" right="0.15748031496062992" top="0.19685039370078741" bottom="0.23622047244094491" header="0.15748031496062992" footer="0.19685039370078741"/>
  <pageSetup paperSize="8" scale="21" fitToHeight="0" orientation="landscape" r:id="rId8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R655"/>
  <sheetViews>
    <sheetView topLeftCell="A16" zoomScale="70" zoomScaleNormal="70" zoomScaleSheetLayoutView="70" workbookViewId="0">
      <pane xSplit="2" ySplit="4" topLeftCell="C20" activePane="bottomRight" state="frozen"/>
      <selection activeCell="A16" sqref="A16"/>
      <selection pane="topRight" activeCell="C16" sqref="C16"/>
      <selection pane="bottomLeft" activeCell="A20" sqref="A20"/>
      <selection pane="bottomRight" activeCell="F72" sqref="F72:G72"/>
    </sheetView>
  </sheetViews>
  <sheetFormatPr defaultRowHeight="15.75" x14ac:dyDescent="0.25"/>
  <cols>
    <col min="1" max="1" width="7.125" customWidth="1"/>
    <col min="2" max="2" width="42.25" customWidth="1"/>
    <col min="3" max="3" width="5.75" customWidth="1"/>
    <col min="4" max="6" width="11.75" bestFit="1" customWidth="1"/>
    <col min="7" max="7" width="13.375" bestFit="1" customWidth="1"/>
    <col min="8" max="8" width="11.75" bestFit="1" customWidth="1"/>
    <col min="9" max="13" width="11.25" customWidth="1"/>
    <col min="14" max="14" width="12.75" bestFit="1" customWidth="1"/>
    <col min="15" max="15" width="11.75" bestFit="1" customWidth="1"/>
    <col min="16" max="17" width="12.75" bestFit="1" customWidth="1"/>
    <col min="18" max="21" width="11.75" bestFit="1" customWidth="1"/>
    <col min="22" max="22" width="12.5" bestFit="1" customWidth="1"/>
    <col min="23" max="23" width="11.75" bestFit="1" customWidth="1"/>
    <col min="24" max="24" width="12.75" bestFit="1" customWidth="1"/>
    <col min="25" max="25" width="11.75" customWidth="1"/>
    <col min="26" max="26" width="11.75" bestFit="1" customWidth="1"/>
    <col min="27" max="27" width="15.125" bestFit="1" customWidth="1"/>
    <col min="28" max="28" width="11.75" bestFit="1" customWidth="1"/>
    <col min="29" max="29" width="12.75" bestFit="1" customWidth="1"/>
    <col min="30" max="31" width="11.75" bestFit="1" customWidth="1"/>
    <col min="32" max="32" width="15.125" bestFit="1" customWidth="1"/>
    <col min="33" max="33" width="11.75" bestFit="1" customWidth="1"/>
    <col min="34" max="34" width="11.875" customWidth="1"/>
    <col min="35" max="35" width="10.25" customWidth="1"/>
    <col min="36" max="36" width="10.625" customWidth="1"/>
    <col min="37" max="37" width="9" customWidth="1"/>
    <col min="38" max="38" width="12.75" customWidth="1"/>
    <col min="39" max="39" width="10.25" customWidth="1"/>
    <col min="40" max="40" width="10.375" customWidth="1"/>
    <col min="41" max="41" width="10" customWidth="1"/>
    <col min="42" max="42" width="10.25" customWidth="1"/>
    <col min="43" max="43" width="11" customWidth="1"/>
    <col min="44" max="44" width="9" customWidth="1"/>
  </cols>
  <sheetData>
    <row r="1" spans="1:43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2"/>
      <c r="X1" s="1"/>
      <c r="Y1" s="2"/>
      <c r="Z1" s="1"/>
      <c r="AA1" s="2"/>
      <c r="AB1" s="1"/>
      <c r="AC1" s="2"/>
      <c r="AD1" s="805"/>
      <c r="AE1" s="805"/>
      <c r="AF1" s="805"/>
      <c r="AG1" s="2"/>
      <c r="AH1" s="2"/>
      <c r="AI1" s="1"/>
      <c r="AJ1" s="1"/>
    </row>
    <row r="2" spans="1:43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2"/>
      <c r="X2" s="1"/>
      <c r="Y2" s="2"/>
      <c r="Z2" s="1"/>
      <c r="AA2" s="2"/>
      <c r="AB2" s="1"/>
      <c r="AC2" s="805"/>
      <c r="AD2" s="805"/>
      <c r="AE2" s="805"/>
      <c r="AF2" s="805"/>
      <c r="AG2" s="2"/>
      <c r="AH2" s="2"/>
      <c r="AI2" s="1"/>
      <c r="AJ2" s="71"/>
      <c r="AN2" s="2"/>
      <c r="AO2" s="757" t="s">
        <v>223</v>
      </c>
      <c r="AP2" s="757"/>
      <c r="AQ2" s="757"/>
    </row>
    <row r="3" spans="1:43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2"/>
      <c r="X3" s="1"/>
      <c r="Y3" s="2"/>
      <c r="Z3" s="1"/>
      <c r="AA3" s="2"/>
      <c r="AB3" s="1"/>
      <c r="AC3" s="2"/>
      <c r="AD3" s="1"/>
      <c r="AE3" s="2"/>
      <c r="AF3" s="2"/>
      <c r="AG3" s="2"/>
      <c r="AH3" s="2"/>
      <c r="AI3" s="757"/>
      <c r="AJ3" s="757"/>
      <c r="AN3" s="757" t="s">
        <v>0</v>
      </c>
      <c r="AO3" s="757"/>
      <c r="AP3" s="757"/>
      <c r="AQ3" s="757"/>
    </row>
    <row r="4" spans="1:43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2"/>
      <c r="X4" s="1"/>
      <c r="Y4" s="2"/>
      <c r="Z4" s="1"/>
      <c r="AA4" s="2"/>
      <c r="AB4" s="1"/>
      <c r="AC4" s="2"/>
      <c r="AD4" s="1"/>
      <c r="AE4" s="2"/>
      <c r="AF4" s="2"/>
      <c r="AG4" s="2"/>
      <c r="AH4" s="2"/>
      <c r="AI4" s="757"/>
      <c r="AJ4" s="757"/>
      <c r="AN4" s="757" t="s">
        <v>190</v>
      </c>
      <c r="AO4" s="757"/>
      <c r="AP4" s="757"/>
      <c r="AQ4" s="757"/>
    </row>
    <row r="5" spans="1:43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2"/>
      <c r="X5" s="1"/>
      <c r="Y5" s="2"/>
      <c r="Z5" s="1"/>
      <c r="AA5" s="2"/>
      <c r="AB5" s="1"/>
      <c r="AC5" s="2"/>
      <c r="AD5" s="1"/>
      <c r="AE5" s="2"/>
      <c r="AF5" s="2"/>
      <c r="AG5" s="2"/>
      <c r="AH5" s="2"/>
      <c r="AI5" s="1"/>
      <c r="AJ5" s="1"/>
    </row>
    <row r="6" spans="1:43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43" ht="36.75" customHeight="1" x14ac:dyDescent="0.25">
      <c r="A7" s="802" t="s">
        <v>471</v>
      </c>
      <c r="B7" s="802"/>
      <c r="C7" s="802"/>
      <c r="D7" s="802"/>
      <c r="E7" s="802"/>
      <c r="F7" s="802"/>
      <c r="G7" s="802"/>
      <c r="H7" s="802"/>
      <c r="I7" s="802"/>
      <c r="J7" s="802"/>
      <c r="K7" s="802"/>
      <c r="L7" s="802"/>
      <c r="M7" s="802"/>
      <c r="N7" s="802"/>
      <c r="O7" s="802"/>
      <c r="P7" s="802"/>
      <c r="Q7" s="802"/>
      <c r="R7" s="802"/>
      <c r="S7" s="802"/>
      <c r="T7" s="802"/>
      <c r="U7" s="802"/>
      <c r="V7" s="802"/>
      <c r="W7" s="802"/>
      <c r="X7" s="802"/>
      <c r="Y7" s="802"/>
      <c r="Z7" s="802"/>
      <c r="AA7" s="802"/>
      <c r="AB7" s="802"/>
      <c r="AC7" s="802"/>
      <c r="AD7" s="802"/>
      <c r="AE7" s="802"/>
      <c r="AF7" s="802"/>
      <c r="AG7" s="802"/>
      <c r="AH7" s="802"/>
      <c r="AI7" s="802"/>
      <c r="AJ7" s="802"/>
      <c r="AK7" s="802"/>
      <c r="AL7" s="802"/>
      <c r="AM7" s="802"/>
      <c r="AN7" s="802"/>
      <c r="AO7" s="802"/>
      <c r="AP7" s="802"/>
      <c r="AQ7" s="802"/>
    </row>
    <row r="8" spans="1:43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1"/>
      <c r="AJ8" s="1"/>
    </row>
    <row r="9" spans="1:43" ht="18.75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2"/>
      <c r="X9" s="1"/>
      <c r="Y9" s="2"/>
      <c r="Z9" s="1"/>
      <c r="AA9" s="2"/>
      <c r="AB9" s="1"/>
      <c r="AC9" s="2"/>
      <c r="AD9" s="1"/>
      <c r="AE9" s="2"/>
      <c r="AF9" s="2"/>
      <c r="AG9" s="2"/>
      <c r="AH9" s="2"/>
      <c r="AI9" s="801"/>
      <c r="AJ9" s="801"/>
    </row>
    <row r="10" spans="1:43" ht="18.75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2"/>
      <c r="X10" s="1"/>
      <c r="Y10" s="2"/>
      <c r="Z10" s="1"/>
      <c r="AA10" s="2"/>
      <c r="AB10" s="557"/>
      <c r="AC10" s="558"/>
      <c r="AD10" s="557"/>
      <c r="AE10" s="559"/>
      <c r="AF10" s="559"/>
      <c r="AG10" s="559"/>
      <c r="AH10" s="559"/>
      <c r="AI10" s="559"/>
      <c r="AJ10" s="559"/>
      <c r="AK10" s="559"/>
      <c r="AL10" s="559"/>
      <c r="AM10" s="559"/>
      <c r="AN10" s="561"/>
      <c r="AO10" s="561"/>
      <c r="AP10" s="561"/>
      <c r="AQ10" s="561" t="s">
        <v>255</v>
      </c>
    </row>
    <row r="11" spans="1:43" ht="35.25" customHeight="1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2"/>
      <c r="X11" s="1"/>
      <c r="Y11" s="2"/>
      <c r="Z11" s="1"/>
      <c r="AA11" s="2"/>
      <c r="AB11" s="557"/>
      <c r="AC11" s="558"/>
      <c r="AD11" s="557"/>
      <c r="AE11" s="559"/>
      <c r="AF11" s="559"/>
      <c r="AG11" s="559"/>
      <c r="AH11" s="559"/>
      <c r="AI11" s="559"/>
      <c r="AJ11" s="559"/>
      <c r="AK11" s="559"/>
      <c r="AL11" s="559"/>
      <c r="AM11" s="559"/>
      <c r="AN11" s="561"/>
      <c r="AO11" s="561"/>
      <c r="AP11" s="561"/>
      <c r="AQ11" s="561" t="s">
        <v>191</v>
      </c>
    </row>
    <row r="12" spans="1:43" ht="39" customHeight="1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7"/>
      <c r="W12" s="2"/>
      <c r="X12" s="1"/>
      <c r="Y12" s="2"/>
      <c r="Z12" s="1"/>
      <c r="AA12" s="2"/>
      <c r="AB12" s="560"/>
      <c r="AC12" s="560"/>
      <c r="AD12" s="560"/>
      <c r="AE12" s="560"/>
      <c r="AF12" s="560"/>
      <c r="AG12" s="533"/>
      <c r="AH12" s="335"/>
      <c r="AI12" s="335"/>
      <c r="AJ12" s="335"/>
      <c r="AM12" s="333"/>
      <c r="AN12" s="800" t="s">
        <v>370</v>
      </c>
      <c r="AO12" s="800"/>
      <c r="AP12" s="800"/>
      <c r="AQ12" s="800"/>
    </row>
    <row r="13" spans="1:43" ht="18.75" x14ac:dyDescent="0.3">
      <c r="A13" s="8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7"/>
      <c r="W13" s="2"/>
      <c r="X13" s="1"/>
      <c r="Y13" s="2"/>
      <c r="Z13" s="1"/>
      <c r="AA13" s="2"/>
      <c r="AB13" s="557"/>
      <c r="AC13" s="558"/>
      <c r="AD13" s="557"/>
      <c r="AE13" s="559"/>
      <c r="AF13" s="559"/>
      <c r="AG13" s="533"/>
      <c r="AH13" s="2"/>
      <c r="AI13" s="1"/>
      <c r="AJ13" s="72"/>
      <c r="AM13" s="2"/>
      <c r="AN13" s="562"/>
      <c r="AO13" s="562"/>
      <c r="AP13" s="562"/>
      <c r="AQ13" s="563" t="s">
        <v>378</v>
      </c>
    </row>
    <row r="14" spans="1:43" x14ac:dyDescent="0.25">
      <c r="A14" s="8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7"/>
      <c r="W14" s="2"/>
      <c r="X14" s="1"/>
      <c r="Y14" s="2"/>
      <c r="Z14" s="1"/>
      <c r="AA14" s="2"/>
      <c r="AB14" s="1"/>
      <c r="AC14" s="2"/>
      <c r="AD14" s="1"/>
      <c r="AE14" s="3"/>
      <c r="AF14" s="3"/>
      <c r="AG14" s="533"/>
      <c r="AH14" s="2"/>
      <c r="AI14" s="1"/>
      <c r="AJ14" s="533"/>
      <c r="AM14" s="2"/>
      <c r="AN14" s="2"/>
      <c r="AO14" s="2"/>
      <c r="AP14" s="1"/>
      <c r="AQ14" s="72"/>
    </row>
    <row r="15" spans="1:43" ht="48" customHeight="1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7"/>
      <c r="W15" s="2"/>
      <c r="X15" s="1"/>
      <c r="Y15" s="2"/>
      <c r="Z15" s="1"/>
      <c r="AA15" s="2"/>
      <c r="AB15" s="1"/>
      <c r="AC15" s="2"/>
      <c r="AD15" s="1"/>
      <c r="AE15" s="3"/>
      <c r="AF15" s="3"/>
      <c r="AG15" s="272"/>
      <c r="AH15" s="2"/>
      <c r="AI15" s="7"/>
      <c r="AJ15" s="7"/>
      <c r="AM15" s="2"/>
      <c r="AN15" s="2"/>
      <c r="AO15" s="2"/>
      <c r="AP15" s="1"/>
      <c r="AQ15" s="561" t="s">
        <v>377</v>
      </c>
    </row>
    <row r="16" spans="1:43" ht="15.75" customHeight="1" x14ac:dyDescent="0.25">
      <c r="A16" s="778" t="s">
        <v>2</v>
      </c>
      <c r="B16" s="778" t="s">
        <v>3</v>
      </c>
      <c r="C16" s="778"/>
      <c r="D16" s="803" t="s">
        <v>201</v>
      </c>
      <c r="E16" s="803"/>
      <c r="F16" s="803"/>
      <c r="G16" s="803"/>
      <c r="H16" s="803"/>
      <c r="I16" s="803" t="s">
        <v>202</v>
      </c>
      <c r="J16" s="803"/>
      <c r="K16" s="803"/>
      <c r="L16" s="803"/>
      <c r="M16" s="803"/>
      <c r="N16" s="803" t="s">
        <v>203</v>
      </c>
      <c r="O16" s="803"/>
      <c r="P16" s="803"/>
      <c r="Q16" s="803"/>
      <c r="R16" s="803"/>
      <c r="S16" s="803" t="s">
        <v>204</v>
      </c>
      <c r="T16" s="803"/>
      <c r="U16" s="803"/>
      <c r="V16" s="803"/>
      <c r="W16" s="803"/>
      <c r="X16" s="803" t="s">
        <v>205</v>
      </c>
      <c r="Y16" s="803"/>
      <c r="Z16" s="803"/>
      <c r="AA16" s="803"/>
      <c r="AB16" s="803"/>
      <c r="AC16" s="803" t="s">
        <v>206</v>
      </c>
      <c r="AD16" s="803"/>
      <c r="AE16" s="803"/>
      <c r="AF16" s="803"/>
      <c r="AG16" s="803"/>
      <c r="AH16" s="804"/>
      <c r="AI16" s="804"/>
      <c r="AJ16" s="804"/>
      <c r="AK16" s="804"/>
      <c r="AL16" s="804"/>
      <c r="AM16" s="804"/>
      <c r="AN16" s="804"/>
      <c r="AO16" s="804"/>
      <c r="AP16" s="804"/>
      <c r="AQ16" s="804"/>
    </row>
    <row r="17" spans="1:43" ht="15.75" customHeight="1" x14ac:dyDescent="0.25">
      <c r="A17" s="778"/>
      <c r="B17" s="778"/>
      <c r="C17" s="778"/>
      <c r="D17" s="803"/>
      <c r="E17" s="803"/>
      <c r="F17" s="803"/>
      <c r="G17" s="803"/>
      <c r="H17" s="803"/>
      <c r="I17" s="803"/>
      <c r="J17" s="803"/>
      <c r="K17" s="803"/>
      <c r="L17" s="803"/>
      <c r="M17" s="803"/>
      <c r="N17" s="803"/>
      <c r="O17" s="803"/>
      <c r="P17" s="803"/>
      <c r="Q17" s="803"/>
      <c r="R17" s="803"/>
      <c r="S17" s="803"/>
      <c r="T17" s="803"/>
      <c r="U17" s="803"/>
      <c r="V17" s="803"/>
      <c r="W17" s="803"/>
      <c r="X17" s="803"/>
      <c r="Y17" s="803"/>
      <c r="Z17" s="803"/>
      <c r="AA17" s="803"/>
      <c r="AB17" s="803"/>
      <c r="AC17" s="803"/>
      <c r="AD17" s="803"/>
      <c r="AE17" s="803"/>
      <c r="AF17" s="803"/>
      <c r="AG17" s="803"/>
      <c r="AH17" s="804" t="s">
        <v>207</v>
      </c>
      <c r="AI17" s="804"/>
      <c r="AJ17" s="804"/>
      <c r="AK17" s="804"/>
      <c r="AL17" s="804" t="s">
        <v>208</v>
      </c>
      <c r="AM17" s="804"/>
      <c r="AN17" s="804"/>
      <c r="AO17" s="804"/>
      <c r="AP17" s="804"/>
      <c r="AQ17" s="532" t="s">
        <v>209</v>
      </c>
    </row>
    <row r="18" spans="1:43" ht="78.75" x14ac:dyDescent="0.25">
      <c r="A18" s="778"/>
      <c r="B18" s="778"/>
      <c r="C18" s="778"/>
      <c r="D18" s="143" t="s">
        <v>210</v>
      </c>
      <c r="E18" s="143" t="s">
        <v>211</v>
      </c>
      <c r="F18" s="143" t="s">
        <v>212</v>
      </c>
      <c r="G18" s="143" t="s">
        <v>213</v>
      </c>
      <c r="H18" s="143" t="s">
        <v>214</v>
      </c>
      <c r="I18" s="143" t="s">
        <v>210</v>
      </c>
      <c r="J18" s="143" t="s">
        <v>211</v>
      </c>
      <c r="K18" s="143" t="s">
        <v>212</v>
      </c>
      <c r="L18" s="143" t="s">
        <v>213</v>
      </c>
      <c r="M18" s="143" t="s">
        <v>214</v>
      </c>
      <c r="N18" s="143" t="s">
        <v>210</v>
      </c>
      <c r="O18" s="143" t="s">
        <v>211</v>
      </c>
      <c r="P18" s="143" t="s">
        <v>212</v>
      </c>
      <c r="Q18" s="143" t="s">
        <v>213</v>
      </c>
      <c r="R18" s="143" t="s">
        <v>214</v>
      </c>
      <c r="S18" s="143" t="s">
        <v>210</v>
      </c>
      <c r="T18" s="143" t="s">
        <v>211</v>
      </c>
      <c r="U18" s="143" t="s">
        <v>212</v>
      </c>
      <c r="V18" s="143" t="s">
        <v>213</v>
      </c>
      <c r="W18" s="143" t="s">
        <v>214</v>
      </c>
      <c r="X18" s="143" t="s">
        <v>210</v>
      </c>
      <c r="Y18" s="143" t="s">
        <v>211</v>
      </c>
      <c r="Z18" s="143" t="s">
        <v>212</v>
      </c>
      <c r="AA18" s="143" t="s">
        <v>213</v>
      </c>
      <c r="AB18" s="143" t="s">
        <v>214</v>
      </c>
      <c r="AC18" s="143" t="s">
        <v>210</v>
      </c>
      <c r="AD18" s="143" t="s">
        <v>211</v>
      </c>
      <c r="AE18" s="143" t="s">
        <v>212</v>
      </c>
      <c r="AF18" s="143" t="s">
        <v>213</v>
      </c>
      <c r="AG18" s="143" t="s">
        <v>214</v>
      </c>
      <c r="AH18" s="144" t="s">
        <v>215</v>
      </c>
      <c r="AI18" s="143" t="s">
        <v>216</v>
      </c>
      <c r="AJ18" s="143" t="s">
        <v>217</v>
      </c>
      <c r="AK18" s="143" t="s">
        <v>218</v>
      </c>
      <c r="AL18" s="549" t="s">
        <v>219</v>
      </c>
      <c r="AM18" s="550" t="s">
        <v>216</v>
      </c>
      <c r="AN18" s="549" t="s">
        <v>220</v>
      </c>
      <c r="AO18" s="549" t="s">
        <v>221</v>
      </c>
      <c r="AP18" s="550" t="s">
        <v>222</v>
      </c>
      <c r="AQ18" s="532"/>
    </row>
    <row r="19" spans="1:43" s="8" customFormat="1" x14ac:dyDescent="0.25">
      <c r="A19" s="391"/>
      <c r="B19" s="82" t="s">
        <v>16</v>
      </c>
      <c r="C19" s="9"/>
      <c r="D19" s="148">
        <f>D20+D72+D123+D175+D487+D586+D588+D601+D610+D615+D622+D639+D641</f>
        <v>0</v>
      </c>
      <c r="E19" s="148">
        <f>E20+E72+E123+E175+E487+E586+E588+E601+E610+E615+E622+E639+E641</f>
        <v>0</v>
      </c>
      <c r="F19" s="148">
        <f>F20+F72+F123+F175+F487+F586+F588+F601+F610+F615+F622+F639+F641</f>
        <v>0</v>
      </c>
      <c r="G19" s="148">
        <f>G20+G72+G123+G175+G487+G586+G588+G601+G610+G615+G622+G639+G641</f>
        <v>0</v>
      </c>
      <c r="H19" s="148">
        <f>H20+H72+H123+H175+H487+H586+H588+H601+H610+H615+H622+H639+H641</f>
        <v>0</v>
      </c>
      <c r="I19" s="148">
        <f>I20+I72+I123+I175+I487+I586+I588+I601+I610+I615+I622+I639+I641</f>
        <v>82.348180970000001</v>
      </c>
      <c r="J19" s="148">
        <f>J20+J72+J123+J175+J487+J586+J588+J601+J610+J615+J622+J639+J641</f>
        <v>2.9318037399999999</v>
      </c>
      <c r="K19" s="148">
        <f>K20+K72+K123+K175+K487+K586+K588+K601+K610+K615+K622+K639+K641</f>
        <v>44.541584760000006</v>
      </c>
      <c r="L19" s="148">
        <f>L20+L72+L123+L175+L487+L586+L588+L601+L610+L615+L622+L639+L641</f>
        <v>26.638668759999998</v>
      </c>
      <c r="M19" s="148">
        <f>M20+M72+M123+M175+M487+M586+M588+M601+M610+M615+M622+M639+M641</f>
        <v>8.2361247399999975</v>
      </c>
      <c r="N19" s="148">
        <f>N20+N72+N123+N175+N487+N586+N588+N601+N610+N615+N622+N639+N641</f>
        <v>82.348180970000001</v>
      </c>
      <c r="O19" s="148">
        <f>O20+O72+O123+O175+O487+O586+O588+O601+O610+O615+O622+O639+O641</f>
        <v>2.9318037399999999</v>
      </c>
      <c r="P19" s="148">
        <f>P20+P72+P123+P175+P487+P586+P588+P601+P610+P615+P622+P639+P641</f>
        <v>44.541584760000006</v>
      </c>
      <c r="Q19" s="148">
        <f>Q20+Q72+Q123+Q175+Q487+Q586+Q588+Q601+Q610+Q615+Q622+Q639+Q641</f>
        <v>26.638668759999998</v>
      </c>
      <c r="R19" s="148">
        <f>R20+R72+R123+R175+R487+R586+R588+R601+R610+R615+R622+R639+R641</f>
        <v>8.2361247399999975</v>
      </c>
      <c r="S19" s="148">
        <f>S20+S72+S123+S175+S487+S586+S588+S601+S610+S615+S622+S639+S641</f>
        <v>0</v>
      </c>
      <c r="T19" s="148">
        <f>T20+T72+T123+T175+T487+T586+T588+T601+T610+T615+T622+T639+T641</f>
        <v>0</v>
      </c>
      <c r="U19" s="148">
        <f>U20+U72+U123+U175+U487+U586+U588+U601+U610+U615+U622+U639+U641</f>
        <v>0</v>
      </c>
      <c r="V19" s="148">
        <f>V20+V72+V123+V175+V487+V586+V588+V601+V610+V615+V622+V639+V641</f>
        <v>0</v>
      </c>
      <c r="W19" s="148">
        <f>W20+W72+W123+W175+W487+W586+W588+W601+W610+W615+W622+W639+W641</f>
        <v>0</v>
      </c>
      <c r="X19" s="148">
        <f>X20+X72+X123+X175+X487+X586+X588+X601+X610+X615+X622+X639+X641</f>
        <v>11.231712999999999</v>
      </c>
      <c r="Y19" s="148">
        <f>Y20+Y72+Y123+Y175+Y487+Y586+Y588+Y601+Y610+Y615+Y622+Y639+Y641</f>
        <v>7.7970000000000001E-3</v>
      </c>
      <c r="Z19" s="148">
        <f>Z20+Z72+Z123+Z175+Z487+Z586+Z588+Z601+Z610+Z615+Z622+Z639+Z641</f>
        <v>0</v>
      </c>
      <c r="AA19" s="148">
        <f>AA20+AA72+AA123+AA175+AA487+AA586+AA588+AA601+AA610+AA615+AA622+AA639+AA641</f>
        <v>6.8305090000000002</v>
      </c>
      <c r="AB19" s="148">
        <f>AB20+AB72+AB123+AB175+AB487+AB586+AB588+AB601+AB610+AB615+AB622+AB639+AB641</f>
        <v>4.3934099999999994</v>
      </c>
      <c r="AC19" s="148">
        <f>AC20+AC72+AC123+AC175+AC487+AC586+AC588+AC601+AC610+AC615+AC622+AC639+AC641</f>
        <v>11.231712999999999</v>
      </c>
      <c r="AD19" s="148">
        <f>AD20+AD72+AD123+AD175+AD487+AD586+AD588+AD601+AD610+AD615+AD622+AD639+AD641</f>
        <v>7.7970000000000001E-3</v>
      </c>
      <c r="AE19" s="148">
        <f>AE20+AE72+AE123+AE175+AE487+AE586+AE588+AE601+AE610+AE615+AE622+AE639+AE641</f>
        <v>0</v>
      </c>
      <c r="AF19" s="148">
        <f>AF20+AF72+AF123+AF175+AF487+AF586+AF588+AF601+AF610+AF615+AF622+AF639+AF641</f>
        <v>6.8305090000000002</v>
      </c>
      <c r="AG19" s="148">
        <f>AG20+AG72+AG123+AG175+AG487+AG586+AG588+AG601+AG610+AG615+AG622+AG639+AG641</f>
        <v>4.3934099999999994</v>
      </c>
      <c r="AH19" s="532"/>
      <c r="AI19" s="532"/>
      <c r="AJ19" s="532"/>
      <c r="AK19" s="532"/>
      <c r="AL19" s="532"/>
      <c r="AM19" s="532"/>
      <c r="AN19" s="532"/>
      <c r="AO19" s="532"/>
      <c r="AP19" s="532"/>
      <c r="AQ19" s="532"/>
    </row>
    <row r="20" spans="1:43" x14ac:dyDescent="0.25">
      <c r="A20" s="9">
        <f>'прил 7.1'!A20</f>
        <v>1</v>
      </c>
      <c r="B20" s="304" t="s">
        <v>17</v>
      </c>
      <c r="C20" s="305"/>
      <c r="D20" s="318">
        <f t="shared" ref="D20:AG20" si="0">D21+D46</f>
        <v>0</v>
      </c>
      <c r="E20" s="318">
        <f t="shared" si="0"/>
        <v>0</v>
      </c>
      <c r="F20" s="318">
        <f t="shared" si="0"/>
        <v>0</v>
      </c>
      <c r="G20" s="318">
        <f t="shared" si="0"/>
        <v>0</v>
      </c>
      <c r="H20" s="318">
        <f t="shared" si="0"/>
        <v>0</v>
      </c>
      <c r="I20" s="318">
        <f t="shared" si="0"/>
        <v>29.270163969999999</v>
      </c>
      <c r="J20" s="318">
        <f t="shared" si="0"/>
        <v>0</v>
      </c>
      <c r="K20" s="318">
        <f t="shared" si="0"/>
        <v>8.1956461999999988</v>
      </c>
      <c r="L20" s="318">
        <f t="shared" si="0"/>
        <v>17.708449824999999</v>
      </c>
      <c r="M20" s="318">
        <f t="shared" si="0"/>
        <v>3.3660689749999997</v>
      </c>
      <c r="N20" s="318">
        <f t="shared" si="0"/>
        <v>29.270163969999999</v>
      </c>
      <c r="O20" s="318">
        <f t="shared" si="0"/>
        <v>0</v>
      </c>
      <c r="P20" s="318">
        <f t="shared" si="0"/>
        <v>8.1956461999999988</v>
      </c>
      <c r="Q20" s="318">
        <f t="shared" si="0"/>
        <v>17.708449824999999</v>
      </c>
      <c r="R20" s="318">
        <f t="shared" si="0"/>
        <v>3.3660689749999997</v>
      </c>
      <c r="S20" s="318">
        <f t="shared" si="0"/>
        <v>0</v>
      </c>
      <c r="T20" s="318">
        <f t="shared" si="0"/>
        <v>0</v>
      </c>
      <c r="U20" s="318">
        <f t="shared" si="0"/>
        <v>0</v>
      </c>
      <c r="V20" s="318">
        <f t="shared" si="0"/>
        <v>0</v>
      </c>
      <c r="W20" s="318">
        <f t="shared" si="0"/>
        <v>0</v>
      </c>
      <c r="X20" s="318">
        <f t="shared" si="0"/>
        <v>5.1222209999999997</v>
      </c>
      <c r="Y20" s="318">
        <f t="shared" si="0"/>
        <v>0</v>
      </c>
      <c r="Z20" s="318">
        <f t="shared" si="0"/>
        <v>0</v>
      </c>
      <c r="AA20" s="318">
        <f t="shared" si="0"/>
        <v>0.72881399999999996</v>
      </c>
      <c r="AB20" s="318">
        <f t="shared" si="0"/>
        <v>4.3934099999999994</v>
      </c>
      <c r="AC20" s="318">
        <f t="shared" si="0"/>
        <v>5.1222209999999997</v>
      </c>
      <c r="AD20" s="318">
        <f t="shared" si="0"/>
        <v>0</v>
      </c>
      <c r="AE20" s="318">
        <f t="shared" si="0"/>
        <v>0</v>
      </c>
      <c r="AF20" s="318">
        <f t="shared" si="0"/>
        <v>0.72881399999999996</v>
      </c>
      <c r="AG20" s="318">
        <f t="shared" si="0"/>
        <v>4.3934099999999994</v>
      </c>
      <c r="AH20" s="542"/>
      <c r="AI20" s="542"/>
      <c r="AJ20" s="542"/>
      <c r="AK20" s="542"/>
      <c r="AL20" s="542"/>
      <c r="AM20" s="542"/>
      <c r="AN20" s="542"/>
      <c r="AO20" s="542"/>
      <c r="AP20" s="542"/>
      <c r="AQ20" s="542"/>
    </row>
    <row r="21" spans="1:43" x14ac:dyDescent="0.25">
      <c r="A21" s="9" t="str">
        <f>'прил 7.1'!A21</f>
        <v>1.1.</v>
      </c>
      <c r="B21" s="564" t="s">
        <v>19</v>
      </c>
      <c r="C21" s="84"/>
      <c r="D21" s="233">
        <f t="shared" ref="D21:AG21" si="1">D22+D24+D26+D28+D30+D32+D34+D36+D38+D40+D42+D44</f>
        <v>0</v>
      </c>
      <c r="E21" s="233">
        <f t="shared" si="1"/>
        <v>0</v>
      </c>
      <c r="F21" s="233">
        <f t="shared" si="1"/>
        <v>0</v>
      </c>
      <c r="G21" s="233">
        <f t="shared" si="1"/>
        <v>0</v>
      </c>
      <c r="H21" s="233">
        <f t="shared" si="1"/>
        <v>0</v>
      </c>
      <c r="I21" s="233">
        <f t="shared" si="1"/>
        <v>0</v>
      </c>
      <c r="J21" s="233">
        <f t="shared" si="1"/>
        <v>0</v>
      </c>
      <c r="K21" s="233">
        <f t="shared" si="1"/>
        <v>0</v>
      </c>
      <c r="L21" s="233">
        <f t="shared" si="1"/>
        <v>0</v>
      </c>
      <c r="M21" s="233">
        <f t="shared" si="1"/>
        <v>0</v>
      </c>
      <c r="N21" s="233">
        <f t="shared" si="1"/>
        <v>0</v>
      </c>
      <c r="O21" s="233">
        <f t="shared" si="1"/>
        <v>0</v>
      </c>
      <c r="P21" s="233">
        <f t="shared" si="1"/>
        <v>0</v>
      </c>
      <c r="Q21" s="233">
        <f t="shared" si="1"/>
        <v>0</v>
      </c>
      <c r="R21" s="233">
        <f t="shared" si="1"/>
        <v>0</v>
      </c>
      <c r="S21" s="233">
        <f t="shared" si="1"/>
        <v>0</v>
      </c>
      <c r="T21" s="233">
        <f t="shared" si="1"/>
        <v>0</v>
      </c>
      <c r="U21" s="233">
        <f t="shared" si="1"/>
        <v>0</v>
      </c>
      <c r="V21" s="233">
        <f t="shared" si="1"/>
        <v>0</v>
      </c>
      <c r="W21" s="233">
        <f t="shared" si="1"/>
        <v>0</v>
      </c>
      <c r="X21" s="233">
        <f t="shared" si="1"/>
        <v>0</v>
      </c>
      <c r="Y21" s="233">
        <f t="shared" si="1"/>
        <v>0</v>
      </c>
      <c r="Z21" s="233">
        <f t="shared" si="1"/>
        <v>0</v>
      </c>
      <c r="AA21" s="233">
        <f t="shared" si="1"/>
        <v>0</v>
      </c>
      <c r="AB21" s="233">
        <f t="shared" si="1"/>
        <v>0</v>
      </c>
      <c r="AC21" s="233">
        <f t="shared" si="1"/>
        <v>0</v>
      </c>
      <c r="AD21" s="233">
        <f t="shared" si="1"/>
        <v>0</v>
      </c>
      <c r="AE21" s="233">
        <f t="shared" si="1"/>
        <v>0</v>
      </c>
      <c r="AF21" s="233">
        <f t="shared" si="1"/>
        <v>0</v>
      </c>
      <c r="AG21" s="233">
        <f t="shared" si="1"/>
        <v>0</v>
      </c>
      <c r="AH21" s="542"/>
      <c r="AI21" s="542"/>
      <c r="AJ21" s="542"/>
      <c r="AK21" s="542"/>
      <c r="AL21" s="542"/>
      <c r="AM21" s="542"/>
      <c r="AN21" s="542"/>
      <c r="AO21" s="542"/>
      <c r="AP21" s="542"/>
      <c r="AQ21" s="542"/>
    </row>
    <row r="22" spans="1:43" x14ac:dyDescent="0.25">
      <c r="A22" s="9">
        <f>'прил 7.1'!A22</f>
        <v>1</v>
      </c>
      <c r="B22" s="291" t="s">
        <v>20</v>
      </c>
      <c r="C22" s="85"/>
      <c r="D22" s="200">
        <f>'прил 7.1'!F22</f>
        <v>0</v>
      </c>
      <c r="E22" s="200"/>
      <c r="F22" s="200"/>
      <c r="G22" s="200"/>
      <c r="H22" s="200"/>
      <c r="I22" s="200">
        <f>'прил 7.1'!G22</f>
        <v>0</v>
      </c>
      <c r="J22" s="200"/>
      <c r="K22" s="200"/>
      <c r="L22" s="200"/>
      <c r="M22" s="200"/>
      <c r="N22" s="211">
        <f>I22-D22</f>
        <v>0</v>
      </c>
      <c r="O22" s="211">
        <f>J22-E22</f>
        <v>0</v>
      </c>
      <c r="P22" s="211">
        <f>K22-F22</f>
        <v>0</v>
      </c>
      <c r="Q22" s="211">
        <f>L22-G22</f>
        <v>0</v>
      </c>
      <c r="R22" s="211">
        <f>M22-H22</f>
        <v>0</v>
      </c>
      <c r="S22" s="200">
        <f>'прил 7.1'!V22</f>
        <v>0</v>
      </c>
      <c r="T22" s="200"/>
      <c r="U22" s="200"/>
      <c r="V22" s="200"/>
      <c r="W22" s="200"/>
      <c r="X22" s="200">
        <f>'прил 7.1'!W22</f>
        <v>0</v>
      </c>
      <c r="Y22" s="200"/>
      <c r="Z22" s="200"/>
      <c r="AA22" s="200"/>
      <c r="AB22" s="200"/>
      <c r="AC22" s="211">
        <f t="shared" ref="AC22" si="2">X22-S22</f>
        <v>0</v>
      </c>
      <c r="AD22" s="211">
        <f t="shared" ref="AD22" si="3">Y22-T22</f>
        <v>0</v>
      </c>
      <c r="AE22" s="211">
        <f t="shared" ref="AE22" si="4">Z22-U22</f>
        <v>0</v>
      </c>
      <c r="AF22" s="211">
        <f t="shared" ref="AF22" si="5">AA22-V22</f>
        <v>0</v>
      </c>
      <c r="AG22" s="211">
        <f t="shared" ref="AG22" si="6">AB22-W22</f>
        <v>0</v>
      </c>
      <c r="AH22" s="539"/>
      <c r="AI22" s="539"/>
      <c r="AJ22" s="539"/>
      <c r="AK22" s="539"/>
      <c r="AL22" s="539"/>
      <c r="AM22" s="539"/>
      <c r="AN22" s="539"/>
      <c r="AO22" s="539"/>
      <c r="AP22" s="539"/>
      <c r="AQ22" s="539"/>
    </row>
    <row r="23" spans="1:43" hidden="1" x14ac:dyDescent="0.25">
      <c r="A23" s="391">
        <f>A22+1</f>
        <v>2</v>
      </c>
      <c r="B23" s="86"/>
      <c r="C23" s="85"/>
      <c r="D23" s="265">
        <f>'прил 7.1'!F23</f>
        <v>0</v>
      </c>
      <c r="E23" s="265"/>
      <c r="F23" s="265"/>
      <c r="G23" s="265"/>
      <c r="H23" s="265"/>
      <c r="I23" s="265">
        <f>'прил 7.1'!G23</f>
        <v>0</v>
      </c>
      <c r="J23" s="265"/>
      <c r="K23" s="265"/>
      <c r="L23" s="265"/>
      <c r="M23" s="265"/>
      <c r="N23" s="46">
        <f t="shared" ref="N23:N68" si="7">I23-D23</f>
        <v>0</v>
      </c>
      <c r="O23" s="46">
        <f t="shared" ref="O23:O68" si="8">J23-E23</f>
        <v>0</v>
      </c>
      <c r="P23" s="46">
        <f t="shared" ref="P23:P68" si="9">K23-F23</f>
        <v>0</v>
      </c>
      <c r="Q23" s="46">
        <f t="shared" ref="Q23:Q68" si="10">L23-G23</f>
        <v>0</v>
      </c>
      <c r="R23" s="46">
        <f t="shared" ref="R23:R68" si="11">M23-H23</f>
        <v>0</v>
      </c>
      <c r="S23" s="265">
        <f>'прил 7.1'!V23</f>
        <v>0</v>
      </c>
      <c r="T23" s="265"/>
      <c r="U23" s="265"/>
      <c r="V23" s="265"/>
      <c r="W23" s="265"/>
      <c r="X23" s="265">
        <f>'прил 7.1'!W23</f>
        <v>0</v>
      </c>
      <c r="Y23" s="265"/>
      <c r="Z23" s="265"/>
      <c r="AA23" s="265"/>
      <c r="AB23" s="265"/>
      <c r="AC23" s="46">
        <f t="shared" ref="AC23:AC86" si="12">X23-S23</f>
        <v>0</v>
      </c>
      <c r="AD23" s="46">
        <f t="shared" ref="AD23:AD86" si="13">Y23-T23</f>
        <v>0</v>
      </c>
      <c r="AE23" s="46">
        <f t="shared" ref="AE23:AE86" si="14">Z23-U23</f>
        <v>0</v>
      </c>
      <c r="AF23" s="46">
        <f t="shared" ref="AF23:AF86" si="15">AA23-V23</f>
        <v>0</v>
      </c>
      <c r="AG23" s="46">
        <f t="shared" ref="AG23:AG86" si="16">AB23-W23</f>
        <v>0</v>
      </c>
      <c r="AH23" s="539"/>
      <c r="AI23" s="539"/>
      <c r="AJ23" s="539"/>
      <c r="AK23" s="539"/>
      <c r="AL23" s="539"/>
      <c r="AM23" s="539"/>
      <c r="AN23" s="539"/>
      <c r="AO23" s="539"/>
      <c r="AP23" s="539"/>
      <c r="AQ23" s="539"/>
    </row>
    <row r="24" spans="1:43" x14ac:dyDescent="0.25">
      <c r="A24" s="9">
        <f>'прил 7.1'!A24</f>
        <v>2</v>
      </c>
      <c r="B24" s="291" t="s">
        <v>21</v>
      </c>
      <c r="C24" s="85"/>
      <c r="D24" s="200">
        <f>'прил 7.1'!F24</f>
        <v>0</v>
      </c>
      <c r="E24" s="200"/>
      <c r="F24" s="200"/>
      <c r="G24" s="200"/>
      <c r="H24" s="200"/>
      <c r="I24" s="200">
        <f>'прил 7.1'!G24</f>
        <v>0</v>
      </c>
      <c r="J24" s="200"/>
      <c r="K24" s="200"/>
      <c r="L24" s="200"/>
      <c r="M24" s="200"/>
      <c r="N24" s="211">
        <f t="shared" si="7"/>
        <v>0</v>
      </c>
      <c r="O24" s="211">
        <f t="shared" si="8"/>
        <v>0</v>
      </c>
      <c r="P24" s="211">
        <f t="shared" si="9"/>
        <v>0</v>
      </c>
      <c r="Q24" s="211">
        <f t="shared" si="10"/>
        <v>0</v>
      </c>
      <c r="R24" s="211">
        <f t="shared" si="11"/>
        <v>0</v>
      </c>
      <c r="S24" s="200">
        <f>'прил 7.1'!V24</f>
        <v>0</v>
      </c>
      <c r="T24" s="200"/>
      <c r="U24" s="200"/>
      <c r="V24" s="200"/>
      <c r="W24" s="200"/>
      <c r="X24" s="200">
        <f>'прил 7.1'!W24</f>
        <v>0</v>
      </c>
      <c r="Y24" s="200"/>
      <c r="Z24" s="200"/>
      <c r="AA24" s="200"/>
      <c r="AB24" s="200"/>
      <c r="AC24" s="211">
        <f t="shared" si="12"/>
        <v>0</v>
      </c>
      <c r="AD24" s="211">
        <f t="shared" si="13"/>
        <v>0</v>
      </c>
      <c r="AE24" s="211">
        <f t="shared" si="14"/>
        <v>0</v>
      </c>
      <c r="AF24" s="211">
        <f t="shared" si="15"/>
        <v>0</v>
      </c>
      <c r="AG24" s="211">
        <f t="shared" si="16"/>
        <v>0</v>
      </c>
      <c r="AH24" s="539"/>
      <c r="AI24" s="539"/>
      <c r="AJ24" s="539"/>
      <c r="AK24" s="539"/>
      <c r="AL24" s="539"/>
      <c r="AM24" s="539"/>
      <c r="AN24" s="539"/>
      <c r="AO24" s="539"/>
      <c r="AP24" s="539"/>
      <c r="AQ24" s="539"/>
    </row>
    <row r="25" spans="1:43" hidden="1" x14ac:dyDescent="0.25">
      <c r="A25" s="391"/>
      <c r="B25" s="86"/>
      <c r="C25" s="87"/>
      <c r="D25" s="265">
        <f>'прил 7.1'!F25</f>
        <v>0</v>
      </c>
      <c r="E25" s="149"/>
      <c r="F25" s="149"/>
      <c r="G25" s="149"/>
      <c r="H25" s="149"/>
      <c r="I25" s="265">
        <f>'прил 7.1'!G25</f>
        <v>0</v>
      </c>
      <c r="J25" s="149"/>
      <c r="K25" s="149"/>
      <c r="L25" s="149"/>
      <c r="M25" s="149"/>
      <c r="N25" s="46">
        <f t="shared" si="7"/>
        <v>0</v>
      </c>
      <c r="O25" s="46">
        <f t="shared" si="8"/>
        <v>0</v>
      </c>
      <c r="P25" s="46">
        <f t="shared" si="9"/>
        <v>0</v>
      </c>
      <c r="Q25" s="46">
        <f t="shared" si="10"/>
        <v>0</v>
      </c>
      <c r="R25" s="46">
        <f t="shared" si="11"/>
        <v>0</v>
      </c>
      <c r="S25" s="265">
        <f>'прил 7.1'!V25</f>
        <v>0</v>
      </c>
      <c r="T25" s="149"/>
      <c r="U25" s="149"/>
      <c r="V25" s="149"/>
      <c r="W25" s="149"/>
      <c r="X25" s="265">
        <f>'прил 7.1'!W25</f>
        <v>0</v>
      </c>
      <c r="Y25" s="149"/>
      <c r="Z25" s="149"/>
      <c r="AA25" s="149"/>
      <c r="AB25" s="149"/>
      <c r="AC25" s="46">
        <f t="shared" si="12"/>
        <v>0</v>
      </c>
      <c r="AD25" s="46">
        <f t="shared" si="13"/>
        <v>0</v>
      </c>
      <c r="AE25" s="46">
        <f t="shared" si="14"/>
        <v>0</v>
      </c>
      <c r="AF25" s="46">
        <f t="shared" si="15"/>
        <v>0</v>
      </c>
      <c r="AG25" s="46">
        <f t="shared" si="16"/>
        <v>0</v>
      </c>
      <c r="AH25" s="546"/>
      <c r="AI25" s="546"/>
      <c r="AJ25" s="546"/>
      <c r="AK25" s="546"/>
      <c r="AL25" s="546"/>
      <c r="AM25" s="546"/>
      <c r="AN25" s="546"/>
      <c r="AO25" s="546"/>
      <c r="AP25" s="546"/>
      <c r="AQ25" s="546"/>
    </row>
    <row r="26" spans="1:43" x14ac:dyDescent="0.25">
      <c r="A26" s="9">
        <f>'прил 7.1'!A26</f>
        <v>3</v>
      </c>
      <c r="B26" s="291" t="s">
        <v>22</v>
      </c>
      <c r="C26" s="85"/>
      <c r="D26" s="200">
        <f>'прил 7.1'!F26</f>
        <v>0</v>
      </c>
      <c r="E26" s="200"/>
      <c r="F26" s="200"/>
      <c r="G26" s="200"/>
      <c r="H26" s="200"/>
      <c r="I26" s="200">
        <f>'прил 7.1'!G26</f>
        <v>0</v>
      </c>
      <c r="J26" s="200"/>
      <c r="K26" s="200"/>
      <c r="L26" s="200"/>
      <c r="M26" s="200"/>
      <c r="N26" s="211">
        <f t="shared" si="7"/>
        <v>0</v>
      </c>
      <c r="O26" s="211">
        <f t="shared" si="8"/>
        <v>0</v>
      </c>
      <c r="P26" s="211">
        <f t="shared" si="9"/>
        <v>0</v>
      </c>
      <c r="Q26" s="211">
        <f t="shared" si="10"/>
        <v>0</v>
      </c>
      <c r="R26" s="211">
        <f t="shared" si="11"/>
        <v>0</v>
      </c>
      <c r="S26" s="200">
        <f>'прил 7.1'!V26</f>
        <v>0</v>
      </c>
      <c r="T26" s="200"/>
      <c r="U26" s="200"/>
      <c r="V26" s="200"/>
      <c r="W26" s="200"/>
      <c r="X26" s="200">
        <f>'прил 7.1'!W26</f>
        <v>0</v>
      </c>
      <c r="Y26" s="200"/>
      <c r="Z26" s="200"/>
      <c r="AA26" s="200"/>
      <c r="AB26" s="200"/>
      <c r="AC26" s="211">
        <f t="shared" si="12"/>
        <v>0</v>
      </c>
      <c r="AD26" s="211">
        <f t="shared" si="13"/>
        <v>0</v>
      </c>
      <c r="AE26" s="211">
        <f t="shared" si="14"/>
        <v>0</v>
      </c>
      <c r="AF26" s="211">
        <f t="shared" si="15"/>
        <v>0</v>
      </c>
      <c r="AG26" s="211">
        <f t="shared" si="16"/>
        <v>0</v>
      </c>
      <c r="AH26" s="539"/>
      <c r="AI26" s="539"/>
      <c r="AJ26" s="539"/>
      <c r="AK26" s="539"/>
      <c r="AL26" s="539"/>
      <c r="AM26" s="539"/>
      <c r="AN26" s="539"/>
      <c r="AO26" s="539"/>
      <c r="AP26" s="539"/>
      <c r="AQ26" s="539"/>
    </row>
    <row r="27" spans="1:43" hidden="1" x14ac:dyDescent="0.25">
      <c r="A27" s="391"/>
      <c r="B27" s="86"/>
      <c r="C27" s="85"/>
      <c r="D27" s="265">
        <f>'прил 7.1'!F27</f>
        <v>0</v>
      </c>
      <c r="E27" s="265"/>
      <c r="F27" s="265"/>
      <c r="G27" s="265"/>
      <c r="H27" s="265"/>
      <c r="I27" s="265">
        <f>'прил 7.1'!G27</f>
        <v>0</v>
      </c>
      <c r="J27" s="265"/>
      <c r="K27" s="265"/>
      <c r="L27" s="265"/>
      <c r="M27" s="265"/>
      <c r="N27" s="46">
        <f t="shared" si="7"/>
        <v>0</v>
      </c>
      <c r="O27" s="46">
        <f t="shared" si="8"/>
        <v>0</v>
      </c>
      <c r="P27" s="46">
        <f t="shared" si="9"/>
        <v>0</v>
      </c>
      <c r="Q27" s="46">
        <f t="shared" si="10"/>
        <v>0</v>
      </c>
      <c r="R27" s="46">
        <f t="shared" si="11"/>
        <v>0</v>
      </c>
      <c r="S27" s="265">
        <f>'прил 7.1'!V27</f>
        <v>0</v>
      </c>
      <c r="T27" s="265"/>
      <c r="U27" s="265"/>
      <c r="V27" s="265"/>
      <c r="W27" s="265"/>
      <c r="X27" s="265">
        <f>'прил 7.1'!W27</f>
        <v>0</v>
      </c>
      <c r="Y27" s="265"/>
      <c r="Z27" s="265"/>
      <c r="AA27" s="265"/>
      <c r="AB27" s="265"/>
      <c r="AC27" s="46">
        <f t="shared" si="12"/>
        <v>0</v>
      </c>
      <c r="AD27" s="46">
        <f t="shared" si="13"/>
        <v>0</v>
      </c>
      <c r="AE27" s="46">
        <f t="shared" si="14"/>
        <v>0</v>
      </c>
      <c r="AF27" s="46">
        <f t="shared" si="15"/>
        <v>0</v>
      </c>
      <c r="AG27" s="46">
        <f t="shared" si="16"/>
        <v>0</v>
      </c>
      <c r="AH27" s="539"/>
      <c r="AI27" s="539"/>
      <c r="AJ27" s="539"/>
      <c r="AK27" s="539"/>
      <c r="AL27" s="539"/>
      <c r="AM27" s="539"/>
      <c r="AN27" s="539"/>
      <c r="AO27" s="539"/>
      <c r="AP27" s="539"/>
      <c r="AQ27" s="539"/>
    </row>
    <row r="28" spans="1:43" x14ac:dyDescent="0.25">
      <c r="A28" s="9">
        <f>'прил 7.1'!A28</f>
        <v>4</v>
      </c>
      <c r="B28" s="291" t="s">
        <v>23</v>
      </c>
      <c r="C28" s="85"/>
      <c r="D28" s="200">
        <f>'прил 7.1'!F28</f>
        <v>0</v>
      </c>
      <c r="E28" s="200"/>
      <c r="F28" s="200"/>
      <c r="G28" s="200"/>
      <c r="H28" s="200"/>
      <c r="I28" s="200">
        <f>'прил 7.1'!G28</f>
        <v>0</v>
      </c>
      <c r="J28" s="200"/>
      <c r="K28" s="200"/>
      <c r="L28" s="200"/>
      <c r="M28" s="200"/>
      <c r="N28" s="211">
        <f t="shared" si="7"/>
        <v>0</v>
      </c>
      <c r="O28" s="211">
        <f t="shared" si="8"/>
        <v>0</v>
      </c>
      <c r="P28" s="211">
        <f t="shared" si="9"/>
        <v>0</v>
      </c>
      <c r="Q28" s="211">
        <f t="shared" si="10"/>
        <v>0</v>
      </c>
      <c r="R28" s="211">
        <f t="shared" si="11"/>
        <v>0</v>
      </c>
      <c r="S28" s="200">
        <f>'прил 7.1'!V28</f>
        <v>0</v>
      </c>
      <c r="T28" s="200"/>
      <c r="U28" s="200"/>
      <c r="V28" s="200"/>
      <c r="W28" s="200"/>
      <c r="X28" s="200">
        <f>'прил 7.1'!W28</f>
        <v>0</v>
      </c>
      <c r="Y28" s="200"/>
      <c r="Z28" s="200"/>
      <c r="AA28" s="200"/>
      <c r="AB28" s="200"/>
      <c r="AC28" s="211">
        <f t="shared" si="12"/>
        <v>0</v>
      </c>
      <c r="AD28" s="211">
        <f t="shared" si="13"/>
        <v>0</v>
      </c>
      <c r="AE28" s="211">
        <f t="shared" si="14"/>
        <v>0</v>
      </c>
      <c r="AF28" s="211">
        <f t="shared" si="15"/>
        <v>0</v>
      </c>
      <c r="AG28" s="211">
        <f t="shared" si="16"/>
        <v>0</v>
      </c>
      <c r="AH28" s="539"/>
      <c r="AI28" s="539"/>
      <c r="AJ28" s="539"/>
      <c r="AK28" s="539"/>
      <c r="AL28" s="539"/>
      <c r="AM28" s="539"/>
      <c r="AN28" s="539"/>
      <c r="AO28" s="539"/>
      <c r="AP28" s="539"/>
      <c r="AQ28" s="539"/>
    </row>
    <row r="29" spans="1:43" hidden="1" x14ac:dyDescent="0.25">
      <c r="A29" s="391"/>
      <c r="B29" s="86"/>
      <c r="C29" s="87"/>
      <c r="D29" s="265">
        <f>'прил 7.1'!F29</f>
        <v>0</v>
      </c>
      <c r="E29" s="149"/>
      <c r="F29" s="149"/>
      <c r="G29" s="149"/>
      <c r="H29" s="149"/>
      <c r="I29" s="265">
        <f>'прил 7.1'!G29</f>
        <v>0</v>
      </c>
      <c r="J29" s="149"/>
      <c r="K29" s="149"/>
      <c r="L29" s="149"/>
      <c r="M29" s="149"/>
      <c r="N29" s="46">
        <f t="shared" si="7"/>
        <v>0</v>
      </c>
      <c r="O29" s="46">
        <f t="shared" si="8"/>
        <v>0</v>
      </c>
      <c r="P29" s="46">
        <f t="shared" si="9"/>
        <v>0</v>
      </c>
      <c r="Q29" s="46">
        <f t="shared" si="10"/>
        <v>0</v>
      </c>
      <c r="R29" s="46">
        <f t="shared" si="11"/>
        <v>0</v>
      </c>
      <c r="S29" s="265">
        <f>'прил 7.1'!V29</f>
        <v>0</v>
      </c>
      <c r="T29" s="149"/>
      <c r="U29" s="149"/>
      <c r="V29" s="149"/>
      <c r="W29" s="149"/>
      <c r="X29" s="265">
        <f>'прил 7.1'!W29</f>
        <v>0</v>
      </c>
      <c r="Y29" s="149"/>
      <c r="Z29" s="149"/>
      <c r="AA29" s="149"/>
      <c r="AB29" s="149"/>
      <c r="AC29" s="46">
        <f t="shared" si="12"/>
        <v>0</v>
      </c>
      <c r="AD29" s="46">
        <f t="shared" si="13"/>
        <v>0</v>
      </c>
      <c r="AE29" s="46">
        <f t="shared" si="14"/>
        <v>0</v>
      </c>
      <c r="AF29" s="46">
        <f t="shared" si="15"/>
        <v>0</v>
      </c>
      <c r="AG29" s="46">
        <f t="shared" si="16"/>
        <v>0</v>
      </c>
      <c r="AH29" s="546"/>
      <c r="AI29" s="546"/>
      <c r="AJ29" s="546"/>
      <c r="AK29" s="546"/>
      <c r="AL29" s="546"/>
      <c r="AM29" s="546"/>
      <c r="AN29" s="546"/>
      <c r="AO29" s="546"/>
      <c r="AP29" s="546"/>
      <c r="AQ29" s="546"/>
    </row>
    <row r="30" spans="1:43" x14ac:dyDescent="0.25">
      <c r="A30" s="9">
        <f>'прил 7.1'!A30</f>
        <v>5</v>
      </c>
      <c r="B30" s="291" t="s">
        <v>24</v>
      </c>
      <c r="C30" s="85"/>
      <c r="D30" s="200">
        <f>'прил 7.1'!F30</f>
        <v>0</v>
      </c>
      <c r="E30" s="200"/>
      <c r="F30" s="200"/>
      <c r="G30" s="200"/>
      <c r="H30" s="200"/>
      <c r="I30" s="200">
        <f>'прил 7.1'!G30</f>
        <v>0</v>
      </c>
      <c r="J30" s="200"/>
      <c r="K30" s="200"/>
      <c r="L30" s="200"/>
      <c r="M30" s="200"/>
      <c r="N30" s="211">
        <f t="shared" si="7"/>
        <v>0</v>
      </c>
      <c r="O30" s="211">
        <f t="shared" si="8"/>
        <v>0</v>
      </c>
      <c r="P30" s="211">
        <f t="shared" si="9"/>
        <v>0</v>
      </c>
      <c r="Q30" s="211">
        <f t="shared" si="10"/>
        <v>0</v>
      </c>
      <c r="R30" s="211">
        <f t="shared" si="11"/>
        <v>0</v>
      </c>
      <c r="S30" s="200">
        <f>'прил 7.1'!V30</f>
        <v>0</v>
      </c>
      <c r="T30" s="200"/>
      <c r="U30" s="200"/>
      <c r="V30" s="200"/>
      <c r="W30" s="200"/>
      <c r="X30" s="200">
        <f>'прил 7.1'!W30</f>
        <v>0</v>
      </c>
      <c r="Y30" s="200"/>
      <c r="Z30" s="200"/>
      <c r="AA30" s="200"/>
      <c r="AB30" s="200"/>
      <c r="AC30" s="211">
        <f t="shared" si="12"/>
        <v>0</v>
      </c>
      <c r="AD30" s="211">
        <f t="shared" si="13"/>
        <v>0</v>
      </c>
      <c r="AE30" s="211">
        <f t="shared" si="14"/>
        <v>0</v>
      </c>
      <c r="AF30" s="211">
        <f t="shared" si="15"/>
        <v>0</v>
      </c>
      <c r="AG30" s="211">
        <f t="shared" si="16"/>
        <v>0</v>
      </c>
      <c r="AH30" s="539"/>
      <c r="AI30" s="539"/>
      <c r="AJ30" s="539"/>
      <c r="AK30" s="539"/>
      <c r="AL30" s="539"/>
      <c r="AM30" s="539"/>
      <c r="AN30" s="539"/>
      <c r="AO30" s="539"/>
      <c r="AP30" s="539"/>
      <c r="AQ30" s="539"/>
    </row>
    <row r="31" spans="1:43" hidden="1" x14ac:dyDescent="0.25">
      <c r="A31" s="391"/>
      <c r="B31" s="32"/>
      <c r="C31" s="85"/>
      <c r="D31" s="265">
        <f>'прил 7.1'!F31</f>
        <v>0</v>
      </c>
      <c r="E31" s="265"/>
      <c r="F31" s="265"/>
      <c r="G31" s="265"/>
      <c r="H31" s="265"/>
      <c r="I31" s="265">
        <f>'прил 7.1'!G31</f>
        <v>0</v>
      </c>
      <c r="J31" s="265"/>
      <c r="K31" s="265"/>
      <c r="L31" s="265"/>
      <c r="M31" s="265"/>
      <c r="N31" s="46">
        <f t="shared" si="7"/>
        <v>0</v>
      </c>
      <c r="O31" s="46">
        <f t="shared" si="8"/>
        <v>0</v>
      </c>
      <c r="P31" s="46">
        <f t="shared" si="9"/>
        <v>0</v>
      </c>
      <c r="Q31" s="46">
        <f t="shared" si="10"/>
        <v>0</v>
      </c>
      <c r="R31" s="46">
        <f t="shared" si="11"/>
        <v>0</v>
      </c>
      <c r="S31" s="265">
        <f>'прил 7.1'!V31</f>
        <v>0</v>
      </c>
      <c r="T31" s="265"/>
      <c r="U31" s="265"/>
      <c r="V31" s="265"/>
      <c r="W31" s="265"/>
      <c r="X31" s="265">
        <f>'прил 7.1'!W31</f>
        <v>0</v>
      </c>
      <c r="Y31" s="265"/>
      <c r="Z31" s="265"/>
      <c r="AA31" s="265"/>
      <c r="AB31" s="265"/>
      <c r="AC31" s="46">
        <f t="shared" si="12"/>
        <v>0</v>
      </c>
      <c r="AD31" s="46">
        <f t="shared" si="13"/>
        <v>0</v>
      </c>
      <c r="AE31" s="46">
        <f t="shared" si="14"/>
        <v>0</v>
      </c>
      <c r="AF31" s="46">
        <f t="shared" si="15"/>
        <v>0</v>
      </c>
      <c r="AG31" s="46">
        <f t="shared" si="16"/>
        <v>0</v>
      </c>
      <c r="AH31" s="539"/>
      <c r="AI31" s="539"/>
      <c r="AJ31" s="539"/>
      <c r="AK31" s="539"/>
      <c r="AL31" s="539"/>
      <c r="AM31" s="539"/>
      <c r="AN31" s="539"/>
      <c r="AO31" s="539"/>
      <c r="AP31" s="539"/>
      <c r="AQ31" s="539"/>
    </row>
    <row r="32" spans="1:43" x14ac:dyDescent="0.25">
      <c r="A32" s="9">
        <f>'прил 7.1'!A32</f>
        <v>6</v>
      </c>
      <c r="B32" s="291" t="s">
        <v>25</v>
      </c>
      <c r="C32" s="87"/>
      <c r="D32" s="200">
        <f>'прил 7.1'!F32</f>
        <v>0</v>
      </c>
      <c r="E32" s="149"/>
      <c r="F32" s="149"/>
      <c r="G32" s="149"/>
      <c r="H32" s="149"/>
      <c r="I32" s="200">
        <f>'прил 7.1'!G32</f>
        <v>0</v>
      </c>
      <c r="J32" s="149"/>
      <c r="K32" s="149"/>
      <c r="L32" s="149"/>
      <c r="M32" s="149"/>
      <c r="N32" s="211">
        <f t="shared" si="7"/>
        <v>0</v>
      </c>
      <c r="O32" s="211">
        <f t="shared" si="8"/>
        <v>0</v>
      </c>
      <c r="P32" s="211">
        <f t="shared" si="9"/>
        <v>0</v>
      </c>
      <c r="Q32" s="211">
        <f t="shared" si="10"/>
        <v>0</v>
      </c>
      <c r="R32" s="211">
        <f t="shared" si="11"/>
        <v>0</v>
      </c>
      <c r="S32" s="200">
        <f>'прил 7.1'!V32</f>
        <v>0</v>
      </c>
      <c r="T32" s="149"/>
      <c r="U32" s="149"/>
      <c r="V32" s="149"/>
      <c r="W32" s="149"/>
      <c r="X32" s="200">
        <f>'прил 7.1'!W32</f>
        <v>0</v>
      </c>
      <c r="Y32" s="149"/>
      <c r="Z32" s="149"/>
      <c r="AA32" s="149"/>
      <c r="AB32" s="149"/>
      <c r="AC32" s="211">
        <f t="shared" si="12"/>
        <v>0</v>
      </c>
      <c r="AD32" s="211">
        <f t="shared" si="13"/>
        <v>0</v>
      </c>
      <c r="AE32" s="211">
        <f t="shared" si="14"/>
        <v>0</v>
      </c>
      <c r="AF32" s="211">
        <f t="shared" si="15"/>
        <v>0</v>
      </c>
      <c r="AG32" s="211">
        <f t="shared" si="16"/>
        <v>0</v>
      </c>
      <c r="AH32" s="546"/>
      <c r="AI32" s="546"/>
      <c r="AJ32" s="546"/>
      <c r="AK32" s="546"/>
      <c r="AL32" s="546"/>
      <c r="AM32" s="546"/>
      <c r="AN32" s="546"/>
      <c r="AO32" s="546"/>
      <c r="AP32" s="546"/>
      <c r="AQ32" s="546"/>
    </row>
    <row r="33" spans="1:43" hidden="1" x14ac:dyDescent="0.25">
      <c r="A33" s="391"/>
      <c r="B33" s="32"/>
      <c r="C33" s="85"/>
      <c r="D33" s="265">
        <f>'прил 7.1'!F33</f>
        <v>0</v>
      </c>
      <c r="E33" s="265"/>
      <c r="F33" s="265"/>
      <c r="G33" s="265"/>
      <c r="H33" s="265"/>
      <c r="I33" s="265">
        <f>'прил 7.1'!G33</f>
        <v>0</v>
      </c>
      <c r="J33" s="265"/>
      <c r="K33" s="265"/>
      <c r="L33" s="265"/>
      <c r="M33" s="265"/>
      <c r="N33" s="46">
        <f t="shared" si="7"/>
        <v>0</v>
      </c>
      <c r="O33" s="46">
        <f t="shared" si="8"/>
        <v>0</v>
      </c>
      <c r="P33" s="46">
        <f t="shared" si="9"/>
        <v>0</v>
      </c>
      <c r="Q33" s="46">
        <f t="shared" si="10"/>
        <v>0</v>
      </c>
      <c r="R33" s="46">
        <f t="shared" si="11"/>
        <v>0</v>
      </c>
      <c r="S33" s="265">
        <f>'прил 7.1'!V33</f>
        <v>0</v>
      </c>
      <c r="T33" s="265"/>
      <c r="U33" s="265"/>
      <c r="V33" s="265"/>
      <c r="W33" s="265"/>
      <c r="X33" s="265">
        <f>'прил 7.1'!W33</f>
        <v>0</v>
      </c>
      <c r="Y33" s="265"/>
      <c r="Z33" s="265"/>
      <c r="AA33" s="265"/>
      <c r="AB33" s="265"/>
      <c r="AC33" s="46">
        <f t="shared" si="12"/>
        <v>0</v>
      </c>
      <c r="AD33" s="46">
        <f t="shared" si="13"/>
        <v>0</v>
      </c>
      <c r="AE33" s="46">
        <f t="shared" si="14"/>
        <v>0</v>
      </c>
      <c r="AF33" s="46">
        <f t="shared" si="15"/>
        <v>0</v>
      </c>
      <c r="AG33" s="46">
        <f t="shared" si="16"/>
        <v>0</v>
      </c>
      <c r="AH33" s="539"/>
      <c r="AI33" s="539"/>
      <c r="AJ33" s="539"/>
      <c r="AK33" s="539"/>
      <c r="AL33" s="539"/>
      <c r="AM33" s="539"/>
      <c r="AN33" s="539"/>
      <c r="AO33" s="539"/>
      <c r="AP33" s="539"/>
      <c r="AQ33" s="539"/>
    </row>
    <row r="34" spans="1:43" x14ac:dyDescent="0.25">
      <c r="A34" s="9">
        <f>'прил 7.1'!A34</f>
        <v>7</v>
      </c>
      <c r="B34" s="291" t="s">
        <v>26</v>
      </c>
      <c r="C34" s="85"/>
      <c r="D34" s="200">
        <f>'прил 7.1'!F34</f>
        <v>0</v>
      </c>
      <c r="E34" s="200"/>
      <c r="F34" s="200"/>
      <c r="G34" s="200"/>
      <c r="H34" s="200"/>
      <c r="I34" s="200">
        <f>'прил 7.1'!G34</f>
        <v>0</v>
      </c>
      <c r="J34" s="200"/>
      <c r="K34" s="200"/>
      <c r="L34" s="200"/>
      <c r="M34" s="200"/>
      <c r="N34" s="211">
        <f t="shared" si="7"/>
        <v>0</v>
      </c>
      <c r="O34" s="211">
        <f t="shared" si="8"/>
        <v>0</v>
      </c>
      <c r="P34" s="211">
        <f t="shared" si="9"/>
        <v>0</v>
      </c>
      <c r="Q34" s="211">
        <f t="shared" si="10"/>
        <v>0</v>
      </c>
      <c r="R34" s="211">
        <f t="shared" si="11"/>
        <v>0</v>
      </c>
      <c r="S34" s="200">
        <f>'прил 7.1'!V34</f>
        <v>0</v>
      </c>
      <c r="T34" s="200"/>
      <c r="U34" s="200"/>
      <c r="V34" s="200"/>
      <c r="W34" s="200"/>
      <c r="X34" s="200">
        <f>'прил 7.1'!W34</f>
        <v>0</v>
      </c>
      <c r="Y34" s="200"/>
      <c r="Z34" s="200"/>
      <c r="AA34" s="200"/>
      <c r="AB34" s="200"/>
      <c r="AC34" s="211">
        <f t="shared" si="12"/>
        <v>0</v>
      </c>
      <c r="AD34" s="211">
        <f t="shared" si="13"/>
        <v>0</v>
      </c>
      <c r="AE34" s="211">
        <f t="shared" si="14"/>
        <v>0</v>
      </c>
      <c r="AF34" s="211">
        <f t="shared" si="15"/>
        <v>0</v>
      </c>
      <c r="AG34" s="211">
        <f t="shared" si="16"/>
        <v>0</v>
      </c>
      <c r="AH34" s="539"/>
      <c r="AI34" s="539"/>
      <c r="AJ34" s="539"/>
      <c r="AK34" s="539"/>
      <c r="AL34" s="539"/>
      <c r="AM34" s="539"/>
      <c r="AN34" s="539"/>
      <c r="AO34" s="539"/>
      <c r="AP34" s="539"/>
      <c r="AQ34" s="539"/>
    </row>
    <row r="35" spans="1:43" hidden="1" x14ac:dyDescent="0.25">
      <c r="A35" s="391"/>
      <c r="B35" s="32"/>
      <c r="C35" s="88"/>
      <c r="D35" s="265">
        <f>'прил 7.1'!F35</f>
        <v>0</v>
      </c>
      <c r="E35" s="228"/>
      <c r="F35" s="228"/>
      <c r="G35" s="228"/>
      <c r="H35" s="228"/>
      <c r="I35" s="265">
        <f>'прил 7.1'!G35</f>
        <v>0</v>
      </c>
      <c r="J35" s="228"/>
      <c r="K35" s="228"/>
      <c r="L35" s="228"/>
      <c r="M35" s="228"/>
      <c r="N35" s="46">
        <f t="shared" si="7"/>
        <v>0</v>
      </c>
      <c r="O35" s="46">
        <f t="shared" si="8"/>
        <v>0</v>
      </c>
      <c r="P35" s="46">
        <f t="shared" si="9"/>
        <v>0</v>
      </c>
      <c r="Q35" s="46">
        <f t="shared" si="10"/>
        <v>0</v>
      </c>
      <c r="R35" s="46">
        <f t="shared" si="11"/>
        <v>0</v>
      </c>
      <c r="S35" s="265">
        <f>'прил 7.1'!V35</f>
        <v>0</v>
      </c>
      <c r="T35" s="228"/>
      <c r="U35" s="228"/>
      <c r="V35" s="228"/>
      <c r="W35" s="228"/>
      <c r="X35" s="265">
        <f>'прил 7.1'!W35</f>
        <v>0</v>
      </c>
      <c r="Y35" s="228"/>
      <c r="Z35" s="228"/>
      <c r="AA35" s="228"/>
      <c r="AB35" s="228"/>
      <c r="AC35" s="46">
        <f t="shared" si="12"/>
        <v>0</v>
      </c>
      <c r="AD35" s="46">
        <f t="shared" si="13"/>
        <v>0</v>
      </c>
      <c r="AE35" s="46">
        <f t="shared" si="14"/>
        <v>0</v>
      </c>
      <c r="AF35" s="46">
        <f t="shared" si="15"/>
        <v>0</v>
      </c>
      <c r="AG35" s="46">
        <f t="shared" si="16"/>
        <v>0</v>
      </c>
      <c r="AH35" s="540"/>
      <c r="AI35" s="540"/>
      <c r="AJ35" s="540"/>
      <c r="AK35" s="540"/>
      <c r="AL35" s="540"/>
      <c r="AM35" s="540"/>
      <c r="AN35" s="540"/>
      <c r="AO35" s="540"/>
      <c r="AP35" s="540"/>
      <c r="AQ35" s="540"/>
    </row>
    <row r="36" spans="1:43" x14ac:dyDescent="0.25">
      <c r="A36" s="9">
        <f>'прил 7.1'!A36</f>
        <v>8</v>
      </c>
      <c r="B36" s="291" t="s">
        <v>27</v>
      </c>
      <c r="C36" s="90"/>
      <c r="D36" s="200">
        <f>'прил 7.1'!F36</f>
        <v>0</v>
      </c>
      <c r="E36" s="199"/>
      <c r="F36" s="199"/>
      <c r="G36" s="199"/>
      <c r="H36" s="199"/>
      <c r="I36" s="200">
        <f>'прил 7.1'!G36</f>
        <v>0</v>
      </c>
      <c r="J36" s="199"/>
      <c r="K36" s="199"/>
      <c r="L36" s="199"/>
      <c r="M36" s="199"/>
      <c r="N36" s="211">
        <f t="shared" si="7"/>
        <v>0</v>
      </c>
      <c r="O36" s="211">
        <f t="shared" si="8"/>
        <v>0</v>
      </c>
      <c r="P36" s="211">
        <f t="shared" si="9"/>
        <v>0</v>
      </c>
      <c r="Q36" s="211">
        <f t="shared" si="10"/>
        <v>0</v>
      </c>
      <c r="R36" s="211">
        <f t="shared" si="11"/>
        <v>0</v>
      </c>
      <c r="S36" s="200">
        <f>'прил 7.1'!V36</f>
        <v>0</v>
      </c>
      <c r="T36" s="199"/>
      <c r="U36" s="199"/>
      <c r="V36" s="199"/>
      <c r="W36" s="199"/>
      <c r="X36" s="200">
        <f>'прил 7.1'!W36</f>
        <v>0</v>
      </c>
      <c r="Y36" s="199"/>
      <c r="Z36" s="199"/>
      <c r="AA36" s="199"/>
      <c r="AB36" s="199"/>
      <c r="AC36" s="211">
        <f t="shared" si="12"/>
        <v>0</v>
      </c>
      <c r="AD36" s="211">
        <f t="shared" si="13"/>
        <v>0</v>
      </c>
      <c r="AE36" s="211">
        <f t="shared" si="14"/>
        <v>0</v>
      </c>
      <c r="AF36" s="211">
        <f t="shared" si="15"/>
        <v>0</v>
      </c>
      <c r="AG36" s="211">
        <f t="shared" si="16"/>
        <v>0</v>
      </c>
      <c r="AH36" s="551"/>
      <c r="AI36" s="551"/>
      <c r="AJ36" s="551"/>
      <c r="AK36" s="551"/>
      <c r="AL36" s="551"/>
      <c r="AM36" s="551"/>
      <c r="AN36" s="551"/>
      <c r="AO36" s="551"/>
      <c r="AP36" s="551"/>
      <c r="AQ36" s="551"/>
    </row>
    <row r="37" spans="1:43" hidden="1" x14ac:dyDescent="0.25">
      <c r="A37" s="565"/>
      <c r="B37" s="86"/>
      <c r="C37" s="85"/>
      <c r="D37" s="265">
        <f>'прил 7.1'!F37</f>
        <v>0</v>
      </c>
      <c r="E37" s="265"/>
      <c r="F37" s="265"/>
      <c r="G37" s="265"/>
      <c r="H37" s="265"/>
      <c r="I37" s="265">
        <f>'прил 7.1'!G37</f>
        <v>0</v>
      </c>
      <c r="J37" s="265"/>
      <c r="K37" s="265"/>
      <c r="L37" s="265"/>
      <c r="M37" s="265"/>
      <c r="N37" s="46">
        <f t="shared" si="7"/>
        <v>0</v>
      </c>
      <c r="O37" s="46">
        <f t="shared" si="8"/>
        <v>0</v>
      </c>
      <c r="P37" s="46">
        <f t="shared" si="9"/>
        <v>0</v>
      </c>
      <c r="Q37" s="46">
        <f t="shared" si="10"/>
        <v>0</v>
      </c>
      <c r="R37" s="46">
        <f t="shared" si="11"/>
        <v>0</v>
      </c>
      <c r="S37" s="265">
        <f>'прил 7.1'!V37</f>
        <v>0</v>
      </c>
      <c r="T37" s="265"/>
      <c r="U37" s="265"/>
      <c r="V37" s="265"/>
      <c r="W37" s="265"/>
      <c r="X37" s="265">
        <f>'прил 7.1'!W37</f>
        <v>0</v>
      </c>
      <c r="Y37" s="265"/>
      <c r="Z37" s="265"/>
      <c r="AA37" s="265"/>
      <c r="AB37" s="265"/>
      <c r="AC37" s="46">
        <f t="shared" si="12"/>
        <v>0</v>
      </c>
      <c r="AD37" s="46">
        <f t="shared" si="13"/>
        <v>0</v>
      </c>
      <c r="AE37" s="46">
        <f t="shared" si="14"/>
        <v>0</v>
      </c>
      <c r="AF37" s="46">
        <f t="shared" si="15"/>
        <v>0</v>
      </c>
      <c r="AG37" s="46">
        <f t="shared" si="16"/>
        <v>0</v>
      </c>
      <c r="AH37" s="539"/>
      <c r="AI37" s="539"/>
      <c r="AJ37" s="539"/>
      <c r="AK37" s="539"/>
      <c r="AL37" s="539"/>
      <c r="AM37" s="539"/>
      <c r="AN37" s="539"/>
      <c r="AO37" s="539"/>
      <c r="AP37" s="539"/>
      <c r="AQ37" s="539"/>
    </row>
    <row r="38" spans="1:43" x14ac:dyDescent="0.25">
      <c r="A38" s="9">
        <f>'прил 7.1'!A38</f>
        <v>9</v>
      </c>
      <c r="B38" s="291" t="s">
        <v>28</v>
      </c>
      <c r="C38" s="90"/>
      <c r="D38" s="200">
        <f>'прил 7.1'!F38</f>
        <v>0</v>
      </c>
      <c r="E38" s="200"/>
      <c r="F38" s="200"/>
      <c r="G38" s="200"/>
      <c r="H38" s="200"/>
      <c r="I38" s="200">
        <f>'прил 7.1'!G38</f>
        <v>0</v>
      </c>
      <c r="J38" s="200"/>
      <c r="K38" s="200"/>
      <c r="L38" s="200"/>
      <c r="M38" s="200"/>
      <c r="N38" s="211">
        <f t="shared" si="7"/>
        <v>0</v>
      </c>
      <c r="O38" s="211">
        <f t="shared" si="8"/>
        <v>0</v>
      </c>
      <c r="P38" s="211">
        <f t="shared" si="9"/>
        <v>0</v>
      </c>
      <c r="Q38" s="211">
        <f t="shared" si="10"/>
        <v>0</v>
      </c>
      <c r="R38" s="211">
        <f t="shared" si="11"/>
        <v>0</v>
      </c>
      <c r="S38" s="200">
        <f>'прил 7.1'!V38</f>
        <v>0</v>
      </c>
      <c r="T38" s="200"/>
      <c r="U38" s="200"/>
      <c r="V38" s="200"/>
      <c r="W38" s="200"/>
      <c r="X38" s="200">
        <f>'прил 7.1'!W38</f>
        <v>0</v>
      </c>
      <c r="Y38" s="200"/>
      <c r="Z38" s="200"/>
      <c r="AA38" s="200"/>
      <c r="AB38" s="200"/>
      <c r="AC38" s="211">
        <f t="shared" si="12"/>
        <v>0</v>
      </c>
      <c r="AD38" s="211">
        <f t="shared" si="13"/>
        <v>0</v>
      </c>
      <c r="AE38" s="211">
        <f t="shared" si="14"/>
        <v>0</v>
      </c>
      <c r="AF38" s="211">
        <f t="shared" si="15"/>
        <v>0</v>
      </c>
      <c r="AG38" s="211">
        <f t="shared" si="16"/>
        <v>0</v>
      </c>
      <c r="AH38" s="539"/>
      <c r="AI38" s="539"/>
      <c r="AJ38" s="539"/>
      <c r="AK38" s="539"/>
      <c r="AL38" s="539"/>
      <c r="AM38" s="539"/>
      <c r="AN38" s="539"/>
      <c r="AO38" s="539"/>
      <c r="AP38" s="539"/>
      <c r="AQ38" s="539"/>
    </row>
    <row r="39" spans="1:43" hidden="1" x14ac:dyDescent="0.25">
      <c r="A39" s="565"/>
      <c r="B39" s="86"/>
      <c r="C39" s="27"/>
      <c r="D39" s="265">
        <f>'прил 7.1'!F39</f>
        <v>0</v>
      </c>
      <c r="E39" s="265"/>
      <c r="F39" s="265"/>
      <c r="G39" s="265"/>
      <c r="H39" s="265"/>
      <c r="I39" s="265">
        <f>'прил 7.1'!G39</f>
        <v>0</v>
      </c>
      <c r="J39" s="265"/>
      <c r="K39" s="265"/>
      <c r="L39" s="265"/>
      <c r="M39" s="265"/>
      <c r="N39" s="46">
        <f t="shared" si="7"/>
        <v>0</v>
      </c>
      <c r="O39" s="46">
        <f t="shared" si="8"/>
        <v>0</v>
      </c>
      <c r="P39" s="46">
        <f t="shared" si="9"/>
        <v>0</v>
      </c>
      <c r="Q39" s="46">
        <f t="shared" si="10"/>
        <v>0</v>
      </c>
      <c r="R39" s="46">
        <f t="shared" si="11"/>
        <v>0</v>
      </c>
      <c r="S39" s="265">
        <f>'прил 7.1'!V39</f>
        <v>0</v>
      </c>
      <c r="T39" s="265"/>
      <c r="U39" s="265"/>
      <c r="V39" s="265"/>
      <c r="W39" s="265"/>
      <c r="X39" s="265">
        <f>'прил 7.1'!W39</f>
        <v>0</v>
      </c>
      <c r="Y39" s="265"/>
      <c r="Z39" s="265"/>
      <c r="AA39" s="265"/>
      <c r="AB39" s="265"/>
      <c r="AC39" s="46">
        <f t="shared" si="12"/>
        <v>0</v>
      </c>
      <c r="AD39" s="46">
        <f t="shared" si="13"/>
        <v>0</v>
      </c>
      <c r="AE39" s="46">
        <f t="shared" si="14"/>
        <v>0</v>
      </c>
      <c r="AF39" s="46">
        <f t="shared" si="15"/>
        <v>0</v>
      </c>
      <c r="AG39" s="46">
        <f t="shared" si="16"/>
        <v>0</v>
      </c>
      <c r="AH39" s="539"/>
      <c r="AI39" s="539"/>
      <c r="AJ39" s="539"/>
      <c r="AK39" s="539"/>
      <c r="AL39" s="539"/>
      <c r="AM39" s="539"/>
      <c r="AN39" s="539"/>
      <c r="AO39" s="539"/>
      <c r="AP39" s="539"/>
      <c r="AQ39" s="539"/>
    </row>
    <row r="40" spans="1:43" x14ac:dyDescent="0.25">
      <c r="A40" s="9">
        <f>'прил 7.1'!A40</f>
        <v>10</v>
      </c>
      <c r="B40" s="291" t="s">
        <v>29</v>
      </c>
      <c r="C40" s="25"/>
      <c r="D40" s="200">
        <f>'прил 7.1'!F40</f>
        <v>0</v>
      </c>
      <c r="E40" s="200"/>
      <c r="F40" s="200"/>
      <c r="G40" s="200"/>
      <c r="H40" s="200"/>
      <c r="I40" s="200">
        <f>'прил 7.1'!G40</f>
        <v>0</v>
      </c>
      <c r="J40" s="200"/>
      <c r="K40" s="200"/>
      <c r="L40" s="200"/>
      <c r="M40" s="200"/>
      <c r="N40" s="211">
        <f t="shared" si="7"/>
        <v>0</v>
      </c>
      <c r="O40" s="211">
        <f t="shared" si="8"/>
        <v>0</v>
      </c>
      <c r="P40" s="211">
        <f t="shared" si="9"/>
        <v>0</v>
      </c>
      <c r="Q40" s="211">
        <f t="shared" si="10"/>
        <v>0</v>
      </c>
      <c r="R40" s="211">
        <f t="shared" si="11"/>
        <v>0</v>
      </c>
      <c r="S40" s="200">
        <f>'прил 7.1'!V40</f>
        <v>0</v>
      </c>
      <c r="T40" s="200"/>
      <c r="U40" s="200"/>
      <c r="V40" s="200"/>
      <c r="W40" s="200"/>
      <c r="X40" s="200">
        <f>'прил 7.1'!W40</f>
        <v>0</v>
      </c>
      <c r="Y40" s="200"/>
      <c r="Z40" s="200"/>
      <c r="AA40" s="200"/>
      <c r="AB40" s="200"/>
      <c r="AC40" s="211">
        <f t="shared" si="12"/>
        <v>0</v>
      </c>
      <c r="AD40" s="211">
        <f t="shared" si="13"/>
        <v>0</v>
      </c>
      <c r="AE40" s="211">
        <f t="shared" si="14"/>
        <v>0</v>
      </c>
      <c r="AF40" s="211">
        <f t="shared" si="15"/>
        <v>0</v>
      </c>
      <c r="AG40" s="211">
        <f t="shared" si="16"/>
        <v>0</v>
      </c>
      <c r="AH40" s="539"/>
      <c r="AI40" s="539"/>
      <c r="AJ40" s="539"/>
      <c r="AK40" s="539"/>
      <c r="AL40" s="539"/>
      <c r="AM40" s="539"/>
      <c r="AN40" s="539"/>
      <c r="AO40" s="539"/>
      <c r="AP40" s="539"/>
      <c r="AQ40" s="539"/>
    </row>
    <row r="41" spans="1:43" hidden="1" x14ac:dyDescent="0.25">
      <c r="A41" s="565"/>
      <c r="B41" s="91"/>
      <c r="C41" s="27"/>
      <c r="D41" s="265">
        <f>'прил 7.1'!F41</f>
        <v>0</v>
      </c>
      <c r="E41" s="265"/>
      <c r="F41" s="265"/>
      <c r="G41" s="265"/>
      <c r="H41" s="265"/>
      <c r="I41" s="265">
        <f>'прил 7.1'!G41</f>
        <v>0</v>
      </c>
      <c r="J41" s="265"/>
      <c r="K41" s="265"/>
      <c r="L41" s="265"/>
      <c r="M41" s="265"/>
      <c r="N41" s="46">
        <f t="shared" si="7"/>
        <v>0</v>
      </c>
      <c r="O41" s="46">
        <f t="shared" si="8"/>
        <v>0</v>
      </c>
      <c r="P41" s="46">
        <f t="shared" si="9"/>
        <v>0</v>
      </c>
      <c r="Q41" s="46">
        <f t="shared" si="10"/>
        <v>0</v>
      </c>
      <c r="R41" s="46">
        <f t="shared" si="11"/>
        <v>0</v>
      </c>
      <c r="S41" s="265">
        <f>'прил 7.1'!V41</f>
        <v>0</v>
      </c>
      <c r="T41" s="265"/>
      <c r="U41" s="265"/>
      <c r="V41" s="265"/>
      <c r="W41" s="265"/>
      <c r="X41" s="265">
        <f>'прил 7.1'!W41</f>
        <v>0</v>
      </c>
      <c r="Y41" s="265"/>
      <c r="Z41" s="265"/>
      <c r="AA41" s="265"/>
      <c r="AB41" s="265"/>
      <c r="AC41" s="46">
        <f t="shared" si="12"/>
        <v>0</v>
      </c>
      <c r="AD41" s="46">
        <f t="shared" si="13"/>
        <v>0</v>
      </c>
      <c r="AE41" s="46">
        <f t="shared" si="14"/>
        <v>0</v>
      </c>
      <c r="AF41" s="46">
        <f t="shared" si="15"/>
        <v>0</v>
      </c>
      <c r="AG41" s="46">
        <f t="shared" si="16"/>
        <v>0</v>
      </c>
      <c r="AH41" s="539"/>
      <c r="AI41" s="539"/>
      <c r="AJ41" s="539"/>
      <c r="AK41" s="539"/>
      <c r="AL41" s="539"/>
      <c r="AM41" s="539"/>
      <c r="AN41" s="539"/>
      <c r="AO41" s="539"/>
      <c r="AP41" s="539"/>
      <c r="AQ41" s="539"/>
    </row>
    <row r="42" spans="1:43" s="390" customFormat="1" x14ac:dyDescent="0.25">
      <c r="A42" s="9">
        <f>'прил 7.1'!A42</f>
        <v>11</v>
      </c>
      <c r="B42" s="291" t="s">
        <v>30</v>
      </c>
      <c r="C42" s="93"/>
      <c r="D42" s="148">
        <f>'прил 7.1'!F42</f>
        <v>0</v>
      </c>
      <c r="E42" s="148">
        <f t="shared" ref="E42:AB42" si="17">E43</f>
        <v>0</v>
      </c>
      <c r="F42" s="148">
        <f t="shared" si="17"/>
        <v>0</v>
      </c>
      <c r="G42" s="148">
        <f t="shared" si="17"/>
        <v>0</v>
      </c>
      <c r="H42" s="148">
        <f t="shared" si="17"/>
        <v>0</v>
      </c>
      <c r="I42" s="148">
        <f>'прил 7.1'!G42</f>
        <v>0</v>
      </c>
      <c r="J42" s="148">
        <f t="shared" si="17"/>
        <v>0</v>
      </c>
      <c r="K42" s="148">
        <f t="shared" si="17"/>
        <v>0</v>
      </c>
      <c r="L42" s="148">
        <f t="shared" si="17"/>
        <v>0</v>
      </c>
      <c r="M42" s="148">
        <f t="shared" si="17"/>
        <v>0</v>
      </c>
      <c r="N42" s="148">
        <f t="shared" si="7"/>
        <v>0</v>
      </c>
      <c r="O42" s="148">
        <f t="shared" si="8"/>
        <v>0</v>
      </c>
      <c r="P42" s="148">
        <f t="shared" si="9"/>
        <v>0</v>
      </c>
      <c r="Q42" s="148">
        <f t="shared" si="10"/>
        <v>0</v>
      </c>
      <c r="R42" s="148">
        <f t="shared" si="11"/>
        <v>0</v>
      </c>
      <c r="S42" s="148">
        <f>'прил 7.1'!V42</f>
        <v>0</v>
      </c>
      <c r="T42" s="148">
        <f t="shared" si="17"/>
        <v>0</v>
      </c>
      <c r="U42" s="148">
        <f t="shared" si="17"/>
        <v>0</v>
      </c>
      <c r="V42" s="148">
        <f t="shared" si="17"/>
        <v>0</v>
      </c>
      <c r="W42" s="148">
        <f t="shared" si="17"/>
        <v>0</v>
      </c>
      <c r="X42" s="148">
        <f>'прил 7.1'!W42</f>
        <v>0</v>
      </c>
      <c r="Y42" s="148">
        <f t="shared" si="17"/>
        <v>0</v>
      </c>
      <c r="Z42" s="148">
        <f t="shared" si="17"/>
        <v>0</v>
      </c>
      <c r="AA42" s="148">
        <f t="shared" si="17"/>
        <v>0</v>
      </c>
      <c r="AB42" s="148">
        <f t="shared" si="17"/>
        <v>0</v>
      </c>
      <c r="AC42" s="148">
        <f t="shared" si="12"/>
        <v>0</v>
      </c>
      <c r="AD42" s="148">
        <f t="shared" si="13"/>
        <v>0</v>
      </c>
      <c r="AE42" s="148">
        <f t="shared" si="14"/>
        <v>0</v>
      </c>
      <c r="AF42" s="148">
        <f t="shared" si="15"/>
        <v>0</v>
      </c>
      <c r="AG42" s="148">
        <f t="shared" si="16"/>
        <v>0</v>
      </c>
      <c r="AH42" s="536"/>
      <c r="AI42" s="536"/>
      <c r="AJ42" s="536"/>
      <c r="AK42" s="536"/>
      <c r="AL42" s="536"/>
      <c r="AM42" s="536"/>
      <c r="AN42" s="536"/>
      <c r="AO42" s="536"/>
      <c r="AP42" s="536"/>
      <c r="AQ42" s="536"/>
    </row>
    <row r="43" spans="1:43" hidden="1" x14ac:dyDescent="0.25">
      <c r="A43" s="565"/>
      <c r="B43" s="31"/>
      <c r="C43" s="25"/>
      <c r="D43" s="265">
        <f>'прил 7.1'!F43</f>
        <v>0</v>
      </c>
      <c r="E43" s="265"/>
      <c r="F43" s="265"/>
      <c r="G43" s="265"/>
      <c r="H43" s="265"/>
      <c r="I43" s="265">
        <f>'прил 7.1'!G43</f>
        <v>0</v>
      </c>
      <c r="J43" s="265"/>
      <c r="K43" s="265"/>
      <c r="L43" s="265"/>
      <c r="M43" s="265"/>
      <c r="N43" s="46">
        <f t="shared" si="7"/>
        <v>0</v>
      </c>
      <c r="O43" s="46">
        <f t="shared" si="8"/>
        <v>0</v>
      </c>
      <c r="P43" s="46">
        <f t="shared" si="9"/>
        <v>0</v>
      </c>
      <c r="Q43" s="46">
        <f t="shared" si="10"/>
        <v>0</v>
      </c>
      <c r="R43" s="46">
        <f t="shared" si="11"/>
        <v>0</v>
      </c>
      <c r="S43" s="265">
        <f>'прил 7.1'!V43</f>
        <v>0</v>
      </c>
      <c r="T43" s="265"/>
      <c r="U43" s="265"/>
      <c r="V43" s="265"/>
      <c r="W43" s="265"/>
      <c r="X43" s="265">
        <f>'прил 7.1'!W43</f>
        <v>0</v>
      </c>
      <c r="Y43" s="265"/>
      <c r="Z43" s="265"/>
      <c r="AA43" s="265"/>
      <c r="AB43" s="265"/>
      <c r="AC43" s="46">
        <f t="shared" si="12"/>
        <v>0</v>
      </c>
      <c r="AD43" s="46">
        <f t="shared" si="13"/>
        <v>0</v>
      </c>
      <c r="AE43" s="46">
        <f t="shared" si="14"/>
        <v>0</v>
      </c>
      <c r="AF43" s="46">
        <f t="shared" si="15"/>
        <v>0</v>
      </c>
      <c r="AG43" s="46">
        <f t="shared" si="16"/>
        <v>0</v>
      </c>
      <c r="AH43" s="539"/>
      <c r="AI43" s="539"/>
      <c r="AJ43" s="539"/>
      <c r="AK43" s="539"/>
      <c r="AL43" s="539"/>
      <c r="AM43" s="539"/>
      <c r="AN43" s="539"/>
      <c r="AO43" s="539"/>
      <c r="AP43" s="539"/>
      <c r="AQ43" s="539"/>
    </row>
    <row r="44" spans="1:43" s="390" customFormat="1" x14ac:dyDescent="0.25">
      <c r="A44" s="9">
        <f>'прил 7.1'!A44</f>
        <v>12</v>
      </c>
      <c r="B44" s="291" t="s">
        <v>31</v>
      </c>
      <c r="C44" s="93"/>
      <c r="D44" s="148">
        <f>'прил 7.1'!F44</f>
        <v>0</v>
      </c>
      <c r="E44" s="148"/>
      <c r="F44" s="148"/>
      <c r="G44" s="148"/>
      <c r="H44" s="148"/>
      <c r="I44" s="148">
        <f>'прил 7.1'!G44</f>
        <v>0</v>
      </c>
      <c r="J44" s="148"/>
      <c r="K44" s="148"/>
      <c r="L44" s="148"/>
      <c r="M44" s="148"/>
      <c r="N44" s="295">
        <f t="shared" si="7"/>
        <v>0</v>
      </c>
      <c r="O44" s="295">
        <f t="shared" si="8"/>
        <v>0</v>
      </c>
      <c r="P44" s="295">
        <f t="shared" si="9"/>
        <v>0</v>
      </c>
      <c r="Q44" s="295">
        <f t="shared" si="10"/>
        <v>0</v>
      </c>
      <c r="R44" s="295">
        <f t="shared" si="11"/>
        <v>0</v>
      </c>
      <c r="S44" s="148">
        <f>'прил 7.1'!V44</f>
        <v>0</v>
      </c>
      <c r="T44" s="148"/>
      <c r="U44" s="148"/>
      <c r="V44" s="148"/>
      <c r="W44" s="148"/>
      <c r="X44" s="148">
        <f>'прил 7.1'!W44</f>
        <v>0</v>
      </c>
      <c r="Y44" s="148"/>
      <c r="Z44" s="148"/>
      <c r="AA44" s="148"/>
      <c r="AB44" s="148"/>
      <c r="AC44" s="295">
        <f t="shared" si="12"/>
        <v>0</v>
      </c>
      <c r="AD44" s="295">
        <f t="shared" si="13"/>
        <v>0</v>
      </c>
      <c r="AE44" s="295">
        <f t="shared" si="14"/>
        <v>0</v>
      </c>
      <c r="AF44" s="295">
        <f t="shared" si="15"/>
        <v>0</v>
      </c>
      <c r="AG44" s="295">
        <f t="shared" si="16"/>
        <v>0</v>
      </c>
      <c r="AH44" s="536"/>
      <c r="AI44" s="536"/>
      <c r="AJ44" s="536"/>
      <c r="AK44" s="536"/>
      <c r="AL44" s="536"/>
      <c r="AM44" s="536"/>
      <c r="AN44" s="536"/>
      <c r="AO44" s="536"/>
      <c r="AP44" s="536"/>
      <c r="AQ44" s="536"/>
    </row>
    <row r="45" spans="1:43" hidden="1" x14ac:dyDescent="0.25">
      <c r="A45" s="391"/>
      <c r="B45" s="32"/>
      <c r="C45" s="27"/>
      <c r="D45" s="265">
        <f>'прил 7.1'!F45</f>
        <v>0</v>
      </c>
      <c r="E45" s="265"/>
      <c r="F45" s="265"/>
      <c r="G45" s="265"/>
      <c r="H45" s="265"/>
      <c r="I45" s="265">
        <f>'прил 7.1'!G45</f>
        <v>0</v>
      </c>
      <c r="J45" s="265"/>
      <c r="K45" s="265"/>
      <c r="L45" s="265"/>
      <c r="M45" s="265"/>
      <c r="N45" s="46">
        <f t="shared" si="7"/>
        <v>0</v>
      </c>
      <c r="O45" s="46">
        <f t="shared" si="8"/>
        <v>0</v>
      </c>
      <c r="P45" s="46">
        <f t="shared" si="9"/>
        <v>0</v>
      </c>
      <c r="Q45" s="46">
        <f t="shared" si="10"/>
        <v>0</v>
      </c>
      <c r="R45" s="46">
        <f t="shared" si="11"/>
        <v>0</v>
      </c>
      <c r="S45" s="265">
        <f>'прил 7.1'!V45</f>
        <v>0</v>
      </c>
      <c r="T45" s="265"/>
      <c r="U45" s="265"/>
      <c r="V45" s="265"/>
      <c r="W45" s="265"/>
      <c r="X45" s="265">
        <f>'прил 7.1'!W45</f>
        <v>0</v>
      </c>
      <c r="Y45" s="265"/>
      <c r="Z45" s="265"/>
      <c r="AA45" s="265"/>
      <c r="AB45" s="265"/>
      <c r="AC45" s="46">
        <f t="shared" si="12"/>
        <v>0</v>
      </c>
      <c r="AD45" s="46">
        <f t="shared" si="13"/>
        <v>0</v>
      </c>
      <c r="AE45" s="46">
        <f t="shared" si="14"/>
        <v>0</v>
      </c>
      <c r="AF45" s="46">
        <f t="shared" si="15"/>
        <v>0</v>
      </c>
      <c r="AG45" s="46">
        <f t="shared" si="16"/>
        <v>0</v>
      </c>
      <c r="AH45" s="539"/>
      <c r="AI45" s="539"/>
      <c r="AJ45" s="539"/>
      <c r="AK45" s="539"/>
      <c r="AL45" s="539"/>
      <c r="AM45" s="539"/>
      <c r="AN45" s="539"/>
      <c r="AO45" s="539"/>
      <c r="AP45" s="539"/>
      <c r="AQ45" s="539"/>
    </row>
    <row r="46" spans="1:43" x14ac:dyDescent="0.25">
      <c r="A46" s="9" t="str">
        <f>'прил 7.1'!A46</f>
        <v>1.2.</v>
      </c>
      <c r="B46" s="435" t="s">
        <v>33</v>
      </c>
      <c r="C46" s="438"/>
      <c r="D46" s="899">
        <f>'прил 7.1'!F46</f>
        <v>0</v>
      </c>
      <c r="E46" s="899">
        <f t="shared" ref="E46:AB46" si="18">E47+E49+E51+E53+E55+E57+E59+E61+E63+E65+E67+E70</f>
        <v>0</v>
      </c>
      <c r="F46" s="899">
        <f t="shared" si="18"/>
        <v>0</v>
      </c>
      <c r="G46" s="899">
        <f t="shared" si="18"/>
        <v>0</v>
      </c>
      <c r="H46" s="899">
        <f t="shared" si="18"/>
        <v>0</v>
      </c>
      <c r="I46" s="899">
        <f>'прил 7.1'!G46</f>
        <v>29.270163969999999</v>
      </c>
      <c r="J46" s="899">
        <f t="shared" si="18"/>
        <v>0</v>
      </c>
      <c r="K46" s="899">
        <f t="shared" si="18"/>
        <v>8.1956461999999988</v>
      </c>
      <c r="L46" s="899">
        <f t="shared" si="18"/>
        <v>17.708449824999999</v>
      </c>
      <c r="M46" s="899">
        <f t="shared" si="18"/>
        <v>3.3660689749999997</v>
      </c>
      <c r="N46" s="899">
        <f t="shared" si="7"/>
        <v>29.270163969999999</v>
      </c>
      <c r="O46" s="899">
        <f t="shared" si="8"/>
        <v>0</v>
      </c>
      <c r="P46" s="899">
        <f t="shared" si="9"/>
        <v>8.1956461999999988</v>
      </c>
      <c r="Q46" s="899">
        <f t="shared" si="10"/>
        <v>17.708449824999999</v>
      </c>
      <c r="R46" s="899">
        <f t="shared" si="11"/>
        <v>3.3660689749999997</v>
      </c>
      <c r="S46" s="899">
        <f>'прил 7.1'!V46</f>
        <v>0</v>
      </c>
      <c r="T46" s="899">
        <f t="shared" si="18"/>
        <v>0</v>
      </c>
      <c r="U46" s="899">
        <f t="shared" si="18"/>
        <v>0</v>
      </c>
      <c r="V46" s="899">
        <f t="shared" si="18"/>
        <v>0</v>
      </c>
      <c r="W46" s="899">
        <f t="shared" si="18"/>
        <v>0</v>
      </c>
      <c r="X46" s="233">
        <f>'прил 7.1'!W46</f>
        <v>5.1222209999999997</v>
      </c>
      <c r="Y46" s="899">
        <f t="shared" si="18"/>
        <v>0</v>
      </c>
      <c r="Z46" s="899">
        <f t="shared" si="18"/>
        <v>0</v>
      </c>
      <c r="AA46" s="899">
        <f t="shared" si="18"/>
        <v>0.72881399999999996</v>
      </c>
      <c r="AB46" s="899">
        <f t="shared" si="18"/>
        <v>4.3934099999999994</v>
      </c>
      <c r="AC46" s="899">
        <f t="shared" si="12"/>
        <v>5.1222209999999997</v>
      </c>
      <c r="AD46" s="899">
        <f t="shared" si="13"/>
        <v>0</v>
      </c>
      <c r="AE46" s="899">
        <f t="shared" si="14"/>
        <v>0</v>
      </c>
      <c r="AF46" s="899">
        <f t="shared" si="15"/>
        <v>0.72881399999999996</v>
      </c>
      <c r="AG46" s="899">
        <f t="shared" si="16"/>
        <v>4.3934099999999994</v>
      </c>
      <c r="AH46" s="542"/>
      <c r="AI46" s="542"/>
      <c r="AJ46" s="542"/>
      <c r="AK46" s="542"/>
      <c r="AL46" s="542"/>
      <c r="AM46" s="542"/>
      <c r="AN46" s="542"/>
      <c r="AO46" s="542"/>
      <c r="AP46" s="542"/>
      <c r="AQ46" s="542"/>
    </row>
    <row r="47" spans="1:43" x14ac:dyDescent="0.25">
      <c r="A47" s="9">
        <f>'прил 7.1'!A47</f>
        <v>1</v>
      </c>
      <c r="B47" s="291" t="s">
        <v>20</v>
      </c>
      <c r="C47" s="27"/>
      <c r="D47" s="200">
        <f>'прил 7.1'!F47</f>
        <v>0</v>
      </c>
      <c r="E47" s="200"/>
      <c r="F47" s="200"/>
      <c r="G47" s="200"/>
      <c r="H47" s="200"/>
      <c r="I47" s="200">
        <f>'прил 7.1'!G47</f>
        <v>0</v>
      </c>
      <c r="J47" s="200"/>
      <c r="K47" s="200"/>
      <c r="L47" s="200"/>
      <c r="M47" s="200"/>
      <c r="N47" s="211">
        <f t="shared" si="7"/>
        <v>0</v>
      </c>
      <c r="O47" s="211">
        <f t="shared" si="8"/>
        <v>0</v>
      </c>
      <c r="P47" s="211">
        <f t="shared" si="9"/>
        <v>0</v>
      </c>
      <c r="Q47" s="211">
        <f t="shared" si="10"/>
        <v>0</v>
      </c>
      <c r="R47" s="211">
        <f t="shared" si="11"/>
        <v>0</v>
      </c>
      <c r="S47" s="200">
        <f>'прил 7.1'!V47</f>
        <v>0</v>
      </c>
      <c r="T47" s="200"/>
      <c r="U47" s="200"/>
      <c r="V47" s="200"/>
      <c r="W47" s="200"/>
      <c r="X47" s="200">
        <f>'прил 7.1'!W47</f>
        <v>0</v>
      </c>
      <c r="Y47" s="200"/>
      <c r="Z47" s="200"/>
      <c r="AA47" s="200"/>
      <c r="AB47" s="200"/>
      <c r="AC47" s="211">
        <f t="shared" si="12"/>
        <v>0</v>
      </c>
      <c r="AD47" s="211">
        <f t="shared" si="13"/>
        <v>0</v>
      </c>
      <c r="AE47" s="211">
        <f t="shared" si="14"/>
        <v>0</v>
      </c>
      <c r="AF47" s="211">
        <f t="shared" si="15"/>
        <v>0</v>
      </c>
      <c r="AG47" s="211">
        <f t="shared" si="16"/>
        <v>0</v>
      </c>
      <c r="AH47" s="539"/>
      <c r="AI47" s="539"/>
      <c r="AJ47" s="539"/>
      <c r="AK47" s="539"/>
      <c r="AL47" s="539"/>
      <c r="AM47" s="539"/>
      <c r="AN47" s="539"/>
      <c r="AO47" s="539"/>
      <c r="AP47" s="539"/>
      <c r="AQ47" s="539"/>
    </row>
    <row r="48" spans="1:43" hidden="1" x14ac:dyDescent="0.25">
      <c r="A48" s="391"/>
      <c r="B48" s="86"/>
      <c r="C48" s="27"/>
      <c r="D48" s="265">
        <f>'прил 7.1'!F48</f>
        <v>0</v>
      </c>
      <c r="E48" s="265"/>
      <c r="F48" s="265"/>
      <c r="G48" s="265"/>
      <c r="H48" s="265"/>
      <c r="I48" s="265">
        <f>'прил 7.1'!G48</f>
        <v>0</v>
      </c>
      <c r="J48" s="265"/>
      <c r="K48" s="265"/>
      <c r="L48" s="265"/>
      <c r="M48" s="265"/>
      <c r="N48" s="46">
        <f t="shared" si="7"/>
        <v>0</v>
      </c>
      <c r="O48" s="46">
        <f t="shared" si="8"/>
        <v>0</v>
      </c>
      <c r="P48" s="46">
        <f t="shared" si="9"/>
        <v>0</v>
      </c>
      <c r="Q48" s="46">
        <f t="shared" si="10"/>
        <v>0</v>
      </c>
      <c r="R48" s="46">
        <f t="shared" si="11"/>
        <v>0</v>
      </c>
      <c r="S48" s="265">
        <f>'прил 7.1'!V48</f>
        <v>0</v>
      </c>
      <c r="T48" s="265"/>
      <c r="U48" s="265"/>
      <c r="V48" s="265"/>
      <c r="W48" s="265"/>
      <c r="X48" s="265">
        <f>'прил 7.1'!W48</f>
        <v>0</v>
      </c>
      <c r="Y48" s="265"/>
      <c r="Z48" s="265"/>
      <c r="AA48" s="265"/>
      <c r="AB48" s="265"/>
      <c r="AC48" s="46">
        <f t="shared" si="12"/>
        <v>0</v>
      </c>
      <c r="AD48" s="46">
        <f t="shared" si="13"/>
        <v>0</v>
      </c>
      <c r="AE48" s="46">
        <f t="shared" si="14"/>
        <v>0</v>
      </c>
      <c r="AF48" s="46">
        <f t="shared" si="15"/>
        <v>0</v>
      </c>
      <c r="AG48" s="46">
        <f t="shared" si="16"/>
        <v>0</v>
      </c>
      <c r="AH48" s="539"/>
      <c r="AI48" s="539"/>
      <c r="AJ48" s="539"/>
      <c r="AK48" s="539"/>
      <c r="AL48" s="539"/>
      <c r="AM48" s="539"/>
      <c r="AN48" s="539"/>
      <c r="AO48" s="539"/>
      <c r="AP48" s="539"/>
      <c r="AQ48" s="539"/>
    </row>
    <row r="49" spans="1:43" x14ac:dyDescent="0.25">
      <c r="A49" s="9">
        <f>'прил 7.1'!A49</f>
        <v>2</v>
      </c>
      <c r="B49" s="291" t="s">
        <v>21</v>
      </c>
      <c r="C49" s="27"/>
      <c r="D49" s="200">
        <f>'прил 7.1'!F49</f>
        <v>0</v>
      </c>
      <c r="E49" s="200"/>
      <c r="F49" s="200"/>
      <c r="G49" s="200"/>
      <c r="H49" s="200"/>
      <c r="I49" s="200">
        <f>'прил 7.1'!G49</f>
        <v>0</v>
      </c>
      <c r="J49" s="200"/>
      <c r="K49" s="200"/>
      <c r="L49" s="200"/>
      <c r="M49" s="200"/>
      <c r="N49" s="211">
        <f t="shared" si="7"/>
        <v>0</v>
      </c>
      <c r="O49" s="211">
        <f t="shared" si="8"/>
        <v>0</v>
      </c>
      <c r="P49" s="211">
        <f t="shared" si="9"/>
        <v>0</v>
      </c>
      <c r="Q49" s="211">
        <f t="shared" si="10"/>
        <v>0</v>
      </c>
      <c r="R49" s="211">
        <f t="shared" si="11"/>
        <v>0</v>
      </c>
      <c r="S49" s="200">
        <f>'прил 7.1'!V49</f>
        <v>0</v>
      </c>
      <c r="T49" s="200"/>
      <c r="U49" s="200"/>
      <c r="V49" s="200"/>
      <c r="W49" s="200"/>
      <c r="X49" s="200">
        <f>'прил 7.1'!W49</f>
        <v>0</v>
      </c>
      <c r="Y49" s="200"/>
      <c r="Z49" s="200"/>
      <c r="AA49" s="200"/>
      <c r="AB49" s="200"/>
      <c r="AC49" s="211">
        <f t="shared" si="12"/>
        <v>0</v>
      </c>
      <c r="AD49" s="211">
        <f t="shared" si="13"/>
        <v>0</v>
      </c>
      <c r="AE49" s="211">
        <f t="shared" si="14"/>
        <v>0</v>
      </c>
      <c r="AF49" s="211">
        <f t="shared" si="15"/>
        <v>0</v>
      </c>
      <c r="AG49" s="211">
        <f t="shared" si="16"/>
        <v>0</v>
      </c>
      <c r="AH49" s="539"/>
      <c r="AI49" s="539"/>
      <c r="AJ49" s="539"/>
      <c r="AK49" s="539"/>
      <c r="AL49" s="539"/>
      <c r="AM49" s="539"/>
      <c r="AN49" s="539"/>
      <c r="AO49" s="539"/>
      <c r="AP49" s="539"/>
      <c r="AQ49" s="539"/>
    </row>
    <row r="50" spans="1:43" hidden="1" x14ac:dyDescent="0.25">
      <c r="A50" s="391"/>
      <c r="B50" s="86"/>
      <c r="C50" s="27"/>
      <c r="D50" s="265">
        <f>'прил 7.1'!F50</f>
        <v>0</v>
      </c>
      <c r="E50" s="265"/>
      <c r="F50" s="265"/>
      <c r="G50" s="265"/>
      <c r="H50" s="265"/>
      <c r="I50" s="265">
        <f>'прил 7.1'!G50</f>
        <v>0</v>
      </c>
      <c r="J50" s="265"/>
      <c r="K50" s="265"/>
      <c r="L50" s="265"/>
      <c r="M50" s="265"/>
      <c r="N50" s="46">
        <f t="shared" si="7"/>
        <v>0</v>
      </c>
      <c r="O50" s="46">
        <f t="shared" si="8"/>
        <v>0</v>
      </c>
      <c r="P50" s="46">
        <f t="shared" si="9"/>
        <v>0</v>
      </c>
      <c r="Q50" s="46">
        <f t="shared" si="10"/>
        <v>0</v>
      </c>
      <c r="R50" s="46">
        <f t="shared" si="11"/>
        <v>0</v>
      </c>
      <c r="S50" s="265">
        <f>'прил 7.1'!V50</f>
        <v>0</v>
      </c>
      <c r="T50" s="265"/>
      <c r="U50" s="265"/>
      <c r="V50" s="265"/>
      <c r="W50" s="265"/>
      <c r="X50" s="265">
        <f>'прил 7.1'!W50</f>
        <v>0</v>
      </c>
      <c r="Y50" s="265"/>
      <c r="Z50" s="265"/>
      <c r="AA50" s="265"/>
      <c r="AB50" s="265"/>
      <c r="AC50" s="46">
        <f t="shared" si="12"/>
        <v>0</v>
      </c>
      <c r="AD50" s="46">
        <f t="shared" si="13"/>
        <v>0</v>
      </c>
      <c r="AE50" s="46">
        <f t="shared" si="14"/>
        <v>0</v>
      </c>
      <c r="AF50" s="46">
        <f t="shared" si="15"/>
        <v>0</v>
      </c>
      <c r="AG50" s="46">
        <f t="shared" si="16"/>
        <v>0</v>
      </c>
      <c r="AH50" s="539"/>
      <c r="AI50" s="539"/>
      <c r="AJ50" s="539"/>
      <c r="AK50" s="539"/>
      <c r="AL50" s="539"/>
      <c r="AM50" s="539"/>
      <c r="AN50" s="539"/>
      <c r="AO50" s="539"/>
      <c r="AP50" s="539"/>
      <c r="AQ50" s="539"/>
    </row>
    <row r="51" spans="1:43" x14ac:dyDescent="0.25">
      <c r="A51" s="9">
        <f>'прил 7.1'!A51</f>
        <v>3</v>
      </c>
      <c r="B51" s="291" t="s">
        <v>22</v>
      </c>
      <c r="C51" s="27"/>
      <c r="D51" s="200">
        <f>'прил 7.1'!F51</f>
        <v>0</v>
      </c>
      <c r="E51" s="200"/>
      <c r="F51" s="200"/>
      <c r="G51" s="200"/>
      <c r="H51" s="200"/>
      <c r="I51" s="200">
        <f>'прил 7.1'!G51</f>
        <v>0</v>
      </c>
      <c r="J51" s="200"/>
      <c r="K51" s="200"/>
      <c r="L51" s="200"/>
      <c r="M51" s="200"/>
      <c r="N51" s="211">
        <f t="shared" si="7"/>
        <v>0</v>
      </c>
      <c r="O51" s="211">
        <f t="shared" si="8"/>
        <v>0</v>
      </c>
      <c r="P51" s="211">
        <f t="shared" si="9"/>
        <v>0</v>
      </c>
      <c r="Q51" s="211">
        <f t="shared" si="10"/>
        <v>0</v>
      </c>
      <c r="R51" s="211">
        <f t="shared" si="11"/>
        <v>0</v>
      </c>
      <c r="S51" s="200">
        <f>'прил 7.1'!V51</f>
        <v>0</v>
      </c>
      <c r="T51" s="200"/>
      <c r="U51" s="200"/>
      <c r="V51" s="200"/>
      <c r="W51" s="200"/>
      <c r="X51" s="200">
        <f>'прил 7.1'!W51</f>
        <v>0</v>
      </c>
      <c r="Y51" s="200"/>
      <c r="Z51" s="200"/>
      <c r="AA51" s="200"/>
      <c r="AB51" s="200"/>
      <c r="AC51" s="211">
        <f t="shared" si="12"/>
        <v>0</v>
      </c>
      <c r="AD51" s="211">
        <f t="shared" si="13"/>
        <v>0</v>
      </c>
      <c r="AE51" s="211">
        <f t="shared" si="14"/>
        <v>0</v>
      </c>
      <c r="AF51" s="211">
        <f t="shared" si="15"/>
        <v>0</v>
      </c>
      <c r="AG51" s="211">
        <f t="shared" si="16"/>
        <v>0</v>
      </c>
      <c r="AH51" s="539"/>
      <c r="AI51" s="539"/>
      <c r="AJ51" s="539"/>
      <c r="AK51" s="539"/>
      <c r="AL51" s="539"/>
      <c r="AM51" s="539"/>
      <c r="AN51" s="539"/>
      <c r="AO51" s="539"/>
      <c r="AP51" s="539"/>
      <c r="AQ51" s="539"/>
    </row>
    <row r="52" spans="1:43" hidden="1" x14ac:dyDescent="0.25">
      <c r="A52" s="391"/>
      <c r="B52" s="86"/>
      <c r="C52" s="27"/>
      <c r="D52" s="265">
        <f>'прил 7.1'!F52</f>
        <v>0</v>
      </c>
      <c r="E52" s="265"/>
      <c r="F52" s="265"/>
      <c r="G52" s="265"/>
      <c r="H52" s="265"/>
      <c r="I52" s="265">
        <f>'прил 7.1'!G52</f>
        <v>0</v>
      </c>
      <c r="J52" s="265"/>
      <c r="K52" s="265"/>
      <c r="L52" s="265"/>
      <c r="M52" s="265"/>
      <c r="N52" s="46">
        <f t="shared" si="7"/>
        <v>0</v>
      </c>
      <c r="O52" s="46">
        <f t="shared" si="8"/>
        <v>0</v>
      </c>
      <c r="P52" s="46">
        <f t="shared" si="9"/>
        <v>0</v>
      </c>
      <c r="Q52" s="46">
        <f t="shared" si="10"/>
        <v>0</v>
      </c>
      <c r="R52" s="46">
        <f t="shared" si="11"/>
        <v>0</v>
      </c>
      <c r="S52" s="265">
        <f>'прил 7.1'!V52</f>
        <v>0</v>
      </c>
      <c r="T52" s="265"/>
      <c r="U52" s="265"/>
      <c r="V52" s="265"/>
      <c r="W52" s="265"/>
      <c r="X52" s="265">
        <f>'прил 7.1'!W52</f>
        <v>0</v>
      </c>
      <c r="Y52" s="265"/>
      <c r="Z52" s="265"/>
      <c r="AA52" s="265"/>
      <c r="AB52" s="265"/>
      <c r="AC52" s="46">
        <f t="shared" si="12"/>
        <v>0</v>
      </c>
      <c r="AD52" s="46">
        <f t="shared" si="13"/>
        <v>0</v>
      </c>
      <c r="AE52" s="46">
        <f t="shared" si="14"/>
        <v>0</v>
      </c>
      <c r="AF52" s="46">
        <f t="shared" si="15"/>
        <v>0</v>
      </c>
      <c r="AG52" s="46">
        <f t="shared" si="16"/>
        <v>0</v>
      </c>
      <c r="AH52" s="539"/>
      <c r="AI52" s="539"/>
      <c r="AJ52" s="539"/>
      <c r="AK52" s="539"/>
      <c r="AL52" s="539"/>
      <c r="AM52" s="539"/>
      <c r="AN52" s="539"/>
      <c r="AO52" s="539"/>
      <c r="AP52" s="539"/>
      <c r="AQ52" s="539"/>
    </row>
    <row r="53" spans="1:43" x14ac:dyDescent="0.25">
      <c r="A53" s="9">
        <f>'прил 7.1'!A53</f>
        <v>4</v>
      </c>
      <c r="B53" s="291" t="s">
        <v>23</v>
      </c>
      <c r="C53" s="27"/>
      <c r="D53" s="200">
        <f>'прил 7.1'!F53</f>
        <v>0</v>
      </c>
      <c r="E53" s="200"/>
      <c r="F53" s="200"/>
      <c r="G53" s="200"/>
      <c r="H53" s="200"/>
      <c r="I53" s="200">
        <f>'прил 7.1'!G53</f>
        <v>0</v>
      </c>
      <c r="J53" s="200"/>
      <c r="K53" s="200"/>
      <c r="L53" s="200"/>
      <c r="M53" s="200"/>
      <c r="N53" s="211">
        <f t="shared" si="7"/>
        <v>0</v>
      </c>
      <c r="O53" s="211">
        <f t="shared" si="8"/>
        <v>0</v>
      </c>
      <c r="P53" s="211">
        <f t="shared" si="9"/>
        <v>0</v>
      </c>
      <c r="Q53" s="211">
        <f t="shared" si="10"/>
        <v>0</v>
      </c>
      <c r="R53" s="211">
        <f t="shared" si="11"/>
        <v>0</v>
      </c>
      <c r="S53" s="200">
        <f>'прил 7.1'!V53</f>
        <v>0</v>
      </c>
      <c r="T53" s="200"/>
      <c r="U53" s="200"/>
      <c r="V53" s="200"/>
      <c r="W53" s="200"/>
      <c r="X53" s="200">
        <f>'прил 7.1'!W53</f>
        <v>0</v>
      </c>
      <c r="Y53" s="200"/>
      <c r="Z53" s="200"/>
      <c r="AA53" s="200"/>
      <c r="AB53" s="200"/>
      <c r="AC53" s="211">
        <f t="shared" si="12"/>
        <v>0</v>
      </c>
      <c r="AD53" s="211">
        <f t="shared" si="13"/>
        <v>0</v>
      </c>
      <c r="AE53" s="211">
        <f t="shared" si="14"/>
        <v>0</v>
      </c>
      <c r="AF53" s="211">
        <f t="shared" si="15"/>
        <v>0</v>
      </c>
      <c r="AG53" s="211">
        <f t="shared" si="16"/>
        <v>0</v>
      </c>
      <c r="AH53" s="539"/>
      <c r="AI53" s="539"/>
      <c r="AJ53" s="539"/>
      <c r="AK53" s="539"/>
      <c r="AL53" s="539"/>
      <c r="AM53" s="539"/>
      <c r="AN53" s="539"/>
      <c r="AO53" s="539"/>
      <c r="AP53" s="539"/>
      <c r="AQ53" s="539"/>
    </row>
    <row r="54" spans="1:43" hidden="1" x14ac:dyDescent="0.25">
      <c r="A54" s="391"/>
      <c r="B54" s="86"/>
      <c r="C54" s="27"/>
      <c r="D54" s="265">
        <f>'прил 7.1'!F54</f>
        <v>0</v>
      </c>
      <c r="E54" s="265"/>
      <c r="F54" s="265"/>
      <c r="G54" s="265"/>
      <c r="H54" s="265"/>
      <c r="I54" s="265">
        <f>'прил 7.1'!G54</f>
        <v>0</v>
      </c>
      <c r="J54" s="265"/>
      <c r="K54" s="265"/>
      <c r="L54" s="265"/>
      <c r="M54" s="265"/>
      <c r="N54" s="46">
        <f t="shared" si="7"/>
        <v>0</v>
      </c>
      <c r="O54" s="46">
        <f t="shared" si="8"/>
        <v>0</v>
      </c>
      <c r="P54" s="46">
        <f t="shared" si="9"/>
        <v>0</v>
      </c>
      <c r="Q54" s="46">
        <f t="shared" si="10"/>
        <v>0</v>
      </c>
      <c r="R54" s="46">
        <f t="shared" si="11"/>
        <v>0</v>
      </c>
      <c r="S54" s="265">
        <f>'прил 7.1'!V54</f>
        <v>0</v>
      </c>
      <c r="T54" s="265"/>
      <c r="U54" s="265"/>
      <c r="V54" s="265"/>
      <c r="W54" s="265"/>
      <c r="X54" s="265">
        <f>'прил 7.1'!W54</f>
        <v>0</v>
      </c>
      <c r="Y54" s="265"/>
      <c r="Z54" s="265"/>
      <c r="AA54" s="265"/>
      <c r="AB54" s="265"/>
      <c r="AC54" s="46">
        <f t="shared" si="12"/>
        <v>0</v>
      </c>
      <c r="AD54" s="46">
        <f t="shared" si="13"/>
        <v>0</v>
      </c>
      <c r="AE54" s="46">
        <f t="shared" si="14"/>
        <v>0</v>
      </c>
      <c r="AF54" s="46">
        <f t="shared" si="15"/>
        <v>0</v>
      </c>
      <c r="AG54" s="46">
        <f t="shared" si="16"/>
        <v>0</v>
      </c>
      <c r="AH54" s="539"/>
      <c r="AI54" s="539"/>
      <c r="AJ54" s="539"/>
      <c r="AK54" s="539"/>
      <c r="AL54" s="539"/>
      <c r="AM54" s="539"/>
      <c r="AN54" s="539"/>
      <c r="AO54" s="539"/>
      <c r="AP54" s="539"/>
      <c r="AQ54" s="539"/>
    </row>
    <row r="55" spans="1:43" x14ac:dyDescent="0.25">
      <c r="A55" s="9">
        <f>'прил 7.1'!A55</f>
        <v>5</v>
      </c>
      <c r="B55" s="291" t="s">
        <v>24</v>
      </c>
      <c r="C55" s="27"/>
      <c r="D55" s="200">
        <f>'прил 7.1'!F55</f>
        <v>0</v>
      </c>
      <c r="E55" s="200"/>
      <c r="F55" s="200"/>
      <c r="G55" s="200"/>
      <c r="H55" s="200"/>
      <c r="I55" s="200">
        <f>'прил 7.1'!G55</f>
        <v>0</v>
      </c>
      <c r="J55" s="200"/>
      <c r="K55" s="200"/>
      <c r="L55" s="200"/>
      <c r="M55" s="200"/>
      <c r="N55" s="211">
        <f t="shared" si="7"/>
        <v>0</v>
      </c>
      <c r="O55" s="211">
        <f t="shared" si="8"/>
        <v>0</v>
      </c>
      <c r="P55" s="211">
        <f t="shared" si="9"/>
        <v>0</v>
      </c>
      <c r="Q55" s="211">
        <f t="shared" si="10"/>
        <v>0</v>
      </c>
      <c r="R55" s="211">
        <f t="shared" si="11"/>
        <v>0</v>
      </c>
      <c r="S55" s="200">
        <f>'прил 7.1'!V55</f>
        <v>0</v>
      </c>
      <c r="T55" s="200"/>
      <c r="U55" s="200"/>
      <c r="V55" s="200"/>
      <c r="W55" s="200"/>
      <c r="X55" s="200">
        <f>'прил 7.1'!W55</f>
        <v>0</v>
      </c>
      <c r="Y55" s="200"/>
      <c r="Z55" s="200"/>
      <c r="AA55" s="200"/>
      <c r="AB55" s="200"/>
      <c r="AC55" s="211">
        <f t="shared" si="12"/>
        <v>0</v>
      </c>
      <c r="AD55" s="211">
        <f t="shared" si="13"/>
        <v>0</v>
      </c>
      <c r="AE55" s="211">
        <f t="shared" si="14"/>
        <v>0</v>
      </c>
      <c r="AF55" s="211">
        <f t="shared" si="15"/>
        <v>0</v>
      </c>
      <c r="AG55" s="211">
        <f t="shared" si="16"/>
        <v>0</v>
      </c>
      <c r="AH55" s="539"/>
      <c r="AI55" s="539"/>
      <c r="AJ55" s="539"/>
      <c r="AK55" s="539"/>
      <c r="AL55" s="539"/>
      <c r="AM55" s="539"/>
      <c r="AN55" s="539"/>
      <c r="AO55" s="539"/>
      <c r="AP55" s="539"/>
      <c r="AQ55" s="539"/>
    </row>
    <row r="56" spans="1:43" hidden="1" x14ac:dyDescent="0.25">
      <c r="A56" s="391"/>
      <c r="B56" s="89"/>
      <c r="C56" s="27"/>
      <c r="D56" s="265">
        <f>'прил 7.1'!F56</f>
        <v>0</v>
      </c>
      <c r="E56" s="265"/>
      <c r="F56" s="265"/>
      <c r="G56" s="265"/>
      <c r="H56" s="265"/>
      <c r="I56" s="265">
        <f>'прил 7.1'!G56</f>
        <v>0</v>
      </c>
      <c r="J56" s="265"/>
      <c r="K56" s="265"/>
      <c r="L56" s="265"/>
      <c r="M56" s="265"/>
      <c r="N56" s="46">
        <f t="shared" si="7"/>
        <v>0</v>
      </c>
      <c r="O56" s="46">
        <f t="shared" si="8"/>
        <v>0</v>
      </c>
      <c r="P56" s="46">
        <f t="shared" si="9"/>
        <v>0</v>
      </c>
      <c r="Q56" s="46">
        <f t="shared" si="10"/>
        <v>0</v>
      </c>
      <c r="R56" s="46">
        <f t="shared" si="11"/>
        <v>0</v>
      </c>
      <c r="S56" s="265">
        <f>'прил 7.1'!V56</f>
        <v>0</v>
      </c>
      <c r="T56" s="265"/>
      <c r="U56" s="265"/>
      <c r="V56" s="265"/>
      <c r="W56" s="265"/>
      <c r="X56" s="265">
        <f>'прил 7.1'!W56</f>
        <v>0</v>
      </c>
      <c r="Y56" s="265"/>
      <c r="Z56" s="265"/>
      <c r="AA56" s="265"/>
      <c r="AB56" s="265"/>
      <c r="AC56" s="46">
        <f t="shared" si="12"/>
        <v>0</v>
      </c>
      <c r="AD56" s="46">
        <f t="shared" si="13"/>
        <v>0</v>
      </c>
      <c r="AE56" s="46">
        <f t="shared" si="14"/>
        <v>0</v>
      </c>
      <c r="AF56" s="46">
        <f t="shared" si="15"/>
        <v>0</v>
      </c>
      <c r="AG56" s="46">
        <f t="shared" si="16"/>
        <v>0</v>
      </c>
      <c r="AH56" s="539"/>
      <c r="AI56" s="539"/>
      <c r="AJ56" s="539"/>
      <c r="AK56" s="539"/>
      <c r="AL56" s="539"/>
      <c r="AM56" s="539"/>
      <c r="AN56" s="539"/>
      <c r="AO56" s="539"/>
      <c r="AP56" s="539"/>
      <c r="AQ56" s="539"/>
    </row>
    <row r="57" spans="1:43" x14ac:dyDescent="0.25">
      <c r="A57" s="9">
        <f>'прил 7.1'!A57</f>
        <v>6</v>
      </c>
      <c r="B57" s="291" t="s">
        <v>25</v>
      </c>
      <c r="C57" s="27"/>
      <c r="D57" s="200">
        <f>'прил 7.1'!F57</f>
        <v>0</v>
      </c>
      <c r="E57" s="200"/>
      <c r="F57" s="200"/>
      <c r="G57" s="200"/>
      <c r="H57" s="200"/>
      <c r="I57" s="200">
        <f>'прил 7.1'!G57</f>
        <v>0</v>
      </c>
      <c r="J57" s="200"/>
      <c r="K57" s="200"/>
      <c r="L57" s="200"/>
      <c r="M57" s="200"/>
      <c r="N57" s="211">
        <f t="shared" si="7"/>
        <v>0</v>
      </c>
      <c r="O57" s="211">
        <f t="shared" si="8"/>
        <v>0</v>
      </c>
      <c r="P57" s="211">
        <f t="shared" si="9"/>
        <v>0</v>
      </c>
      <c r="Q57" s="211">
        <f t="shared" si="10"/>
        <v>0</v>
      </c>
      <c r="R57" s="211">
        <f t="shared" si="11"/>
        <v>0</v>
      </c>
      <c r="S57" s="200">
        <f>'прил 7.1'!V57</f>
        <v>0</v>
      </c>
      <c r="T57" s="200"/>
      <c r="U57" s="200"/>
      <c r="V57" s="200"/>
      <c r="W57" s="200"/>
      <c r="X57" s="200">
        <f>'прил 7.1'!W57</f>
        <v>0</v>
      </c>
      <c r="Y57" s="200"/>
      <c r="Z57" s="200"/>
      <c r="AA57" s="200"/>
      <c r="AB57" s="200"/>
      <c r="AC57" s="211">
        <f t="shared" si="12"/>
        <v>0</v>
      </c>
      <c r="AD57" s="211">
        <f t="shared" si="13"/>
        <v>0</v>
      </c>
      <c r="AE57" s="211">
        <f t="shared" si="14"/>
        <v>0</v>
      </c>
      <c r="AF57" s="211">
        <f t="shared" si="15"/>
        <v>0</v>
      </c>
      <c r="AG57" s="211">
        <f t="shared" si="16"/>
        <v>0</v>
      </c>
      <c r="AH57" s="539"/>
      <c r="AI57" s="539"/>
      <c r="AJ57" s="539"/>
      <c r="AK57" s="539"/>
      <c r="AL57" s="539"/>
      <c r="AM57" s="539"/>
      <c r="AN57" s="539"/>
      <c r="AO57" s="539"/>
      <c r="AP57" s="539"/>
      <c r="AQ57" s="539"/>
    </row>
    <row r="58" spans="1:43" hidden="1" x14ac:dyDescent="0.25">
      <c r="A58" s="391"/>
      <c r="B58" s="89"/>
      <c r="C58" s="27"/>
      <c r="D58" s="265">
        <f>'прил 7.1'!F58</f>
        <v>0</v>
      </c>
      <c r="E58" s="265"/>
      <c r="F58" s="265"/>
      <c r="G58" s="265"/>
      <c r="H58" s="265"/>
      <c r="I58" s="265">
        <f>'прил 7.1'!G58</f>
        <v>0</v>
      </c>
      <c r="J58" s="265"/>
      <c r="K58" s="265"/>
      <c r="L58" s="265"/>
      <c r="M58" s="265"/>
      <c r="N58" s="46">
        <f t="shared" si="7"/>
        <v>0</v>
      </c>
      <c r="O58" s="46">
        <f t="shared" si="8"/>
        <v>0</v>
      </c>
      <c r="P58" s="46">
        <f t="shared" si="9"/>
        <v>0</v>
      </c>
      <c r="Q58" s="46">
        <f t="shared" si="10"/>
        <v>0</v>
      </c>
      <c r="R58" s="46">
        <f t="shared" si="11"/>
        <v>0</v>
      </c>
      <c r="S58" s="265">
        <f>'прил 7.1'!V58</f>
        <v>0</v>
      </c>
      <c r="T58" s="265"/>
      <c r="U58" s="265"/>
      <c r="V58" s="265"/>
      <c r="W58" s="265"/>
      <c r="X58" s="265">
        <f>'прил 7.1'!W58</f>
        <v>0</v>
      </c>
      <c r="Y58" s="265"/>
      <c r="Z58" s="265"/>
      <c r="AA58" s="265"/>
      <c r="AB58" s="265"/>
      <c r="AC58" s="46">
        <f t="shared" si="12"/>
        <v>0</v>
      </c>
      <c r="AD58" s="46">
        <f t="shared" si="13"/>
        <v>0</v>
      </c>
      <c r="AE58" s="46">
        <f t="shared" si="14"/>
        <v>0</v>
      </c>
      <c r="AF58" s="46">
        <f t="shared" si="15"/>
        <v>0</v>
      </c>
      <c r="AG58" s="46">
        <f t="shared" si="16"/>
        <v>0</v>
      </c>
      <c r="AH58" s="539"/>
      <c r="AI58" s="539"/>
      <c r="AJ58" s="539"/>
      <c r="AK58" s="539"/>
      <c r="AL58" s="539"/>
      <c r="AM58" s="539"/>
      <c r="AN58" s="539"/>
      <c r="AO58" s="539"/>
      <c r="AP58" s="539"/>
      <c r="AQ58" s="539"/>
    </row>
    <row r="59" spans="1:43" x14ac:dyDescent="0.25">
      <c r="A59" s="9">
        <f>'прил 7.1'!A59</f>
        <v>7</v>
      </c>
      <c r="B59" s="291" t="s">
        <v>26</v>
      </c>
      <c r="C59" s="27"/>
      <c r="D59" s="200">
        <f>'прил 7.1'!F59</f>
        <v>0</v>
      </c>
      <c r="E59" s="200"/>
      <c r="F59" s="200"/>
      <c r="G59" s="200"/>
      <c r="H59" s="200"/>
      <c r="I59" s="200">
        <f>'прил 7.1'!G59</f>
        <v>0</v>
      </c>
      <c r="J59" s="200"/>
      <c r="K59" s="200"/>
      <c r="L59" s="200"/>
      <c r="M59" s="200"/>
      <c r="N59" s="211">
        <f t="shared" si="7"/>
        <v>0</v>
      </c>
      <c r="O59" s="211">
        <f t="shared" si="8"/>
        <v>0</v>
      </c>
      <c r="P59" s="211">
        <f t="shared" si="9"/>
        <v>0</v>
      </c>
      <c r="Q59" s="211">
        <f t="shared" si="10"/>
        <v>0</v>
      </c>
      <c r="R59" s="211">
        <f t="shared" si="11"/>
        <v>0</v>
      </c>
      <c r="S59" s="200">
        <f>'прил 7.1'!V59</f>
        <v>0</v>
      </c>
      <c r="T59" s="200"/>
      <c r="U59" s="200"/>
      <c r="V59" s="200"/>
      <c r="W59" s="200"/>
      <c r="X59" s="200">
        <f>'прил 7.1'!W59</f>
        <v>0</v>
      </c>
      <c r="Y59" s="200"/>
      <c r="Z59" s="200"/>
      <c r="AA59" s="200"/>
      <c r="AB59" s="200"/>
      <c r="AC59" s="211">
        <f t="shared" si="12"/>
        <v>0</v>
      </c>
      <c r="AD59" s="211">
        <f t="shared" si="13"/>
        <v>0</v>
      </c>
      <c r="AE59" s="211">
        <f t="shared" si="14"/>
        <v>0</v>
      </c>
      <c r="AF59" s="211">
        <f t="shared" si="15"/>
        <v>0</v>
      </c>
      <c r="AG59" s="211">
        <f t="shared" si="16"/>
        <v>0</v>
      </c>
      <c r="AH59" s="539"/>
      <c r="AI59" s="539"/>
      <c r="AJ59" s="539"/>
      <c r="AK59" s="539"/>
      <c r="AL59" s="539"/>
      <c r="AM59" s="539"/>
      <c r="AN59" s="539"/>
      <c r="AO59" s="539"/>
      <c r="AP59" s="539"/>
      <c r="AQ59" s="539"/>
    </row>
    <row r="60" spans="1:43" hidden="1" x14ac:dyDescent="0.25">
      <c r="A60" s="391"/>
      <c r="B60" s="89"/>
      <c r="C60" s="27"/>
      <c r="D60" s="265">
        <f>'прил 7.1'!F60</f>
        <v>0</v>
      </c>
      <c r="E60" s="265"/>
      <c r="F60" s="265"/>
      <c r="G60" s="265"/>
      <c r="H60" s="265"/>
      <c r="I60" s="265">
        <f>'прил 7.1'!G60</f>
        <v>0</v>
      </c>
      <c r="J60" s="265"/>
      <c r="K60" s="265"/>
      <c r="L60" s="265"/>
      <c r="M60" s="265"/>
      <c r="N60" s="46">
        <f t="shared" si="7"/>
        <v>0</v>
      </c>
      <c r="O60" s="46">
        <f t="shared" si="8"/>
        <v>0</v>
      </c>
      <c r="P60" s="46">
        <f t="shared" si="9"/>
        <v>0</v>
      </c>
      <c r="Q60" s="46">
        <f t="shared" si="10"/>
        <v>0</v>
      </c>
      <c r="R60" s="46">
        <f t="shared" si="11"/>
        <v>0</v>
      </c>
      <c r="S60" s="265">
        <f>'прил 7.1'!V60</f>
        <v>0</v>
      </c>
      <c r="T60" s="265"/>
      <c r="U60" s="265"/>
      <c r="V60" s="265"/>
      <c r="W60" s="265"/>
      <c r="X60" s="265">
        <f>'прил 7.1'!W60</f>
        <v>0</v>
      </c>
      <c r="Y60" s="265"/>
      <c r="Z60" s="265"/>
      <c r="AA60" s="265"/>
      <c r="AB60" s="265"/>
      <c r="AC60" s="46">
        <f t="shared" si="12"/>
        <v>0</v>
      </c>
      <c r="AD60" s="46">
        <f t="shared" si="13"/>
        <v>0</v>
      </c>
      <c r="AE60" s="46">
        <f t="shared" si="14"/>
        <v>0</v>
      </c>
      <c r="AF60" s="46">
        <f t="shared" si="15"/>
        <v>0</v>
      </c>
      <c r="AG60" s="46">
        <f t="shared" si="16"/>
        <v>0</v>
      </c>
      <c r="AH60" s="539"/>
      <c r="AI60" s="539"/>
      <c r="AJ60" s="539"/>
      <c r="AK60" s="539"/>
      <c r="AL60" s="539"/>
      <c r="AM60" s="539"/>
      <c r="AN60" s="539"/>
      <c r="AO60" s="539"/>
      <c r="AP60" s="539"/>
      <c r="AQ60" s="539"/>
    </row>
    <row r="61" spans="1:43" x14ac:dyDescent="0.25">
      <c r="A61" s="9">
        <f>'прил 7.1'!A61</f>
        <v>8</v>
      </c>
      <c r="B61" s="291" t="s">
        <v>27</v>
      </c>
      <c r="C61" s="27"/>
      <c r="D61" s="200">
        <f>'прил 7.1'!F61</f>
        <v>0</v>
      </c>
      <c r="E61" s="200"/>
      <c r="F61" s="200"/>
      <c r="G61" s="200"/>
      <c r="H61" s="200"/>
      <c r="I61" s="200">
        <f>'прил 7.1'!G61</f>
        <v>0</v>
      </c>
      <c r="J61" s="200"/>
      <c r="K61" s="200"/>
      <c r="L61" s="200"/>
      <c r="M61" s="200"/>
      <c r="N61" s="211">
        <f t="shared" si="7"/>
        <v>0</v>
      </c>
      <c r="O61" s="211">
        <f t="shared" si="8"/>
        <v>0</v>
      </c>
      <c r="P61" s="211">
        <f t="shared" si="9"/>
        <v>0</v>
      </c>
      <c r="Q61" s="211">
        <f t="shared" si="10"/>
        <v>0</v>
      </c>
      <c r="R61" s="211">
        <f t="shared" si="11"/>
        <v>0</v>
      </c>
      <c r="S61" s="200">
        <f>'прил 7.1'!V61</f>
        <v>0</v>
      </c>
      <c r="T61" s="200"/>
      <c r="U61" s="200"/>
      <c r="V61" s="200"/>
      <c r="W61" s="200"/>
      <c r="X61" s="200">
        <f>'прил 7.1'!W61</f>
        <v>0</v>
      </c>
      <c r="Y61" s="200"/>
      <c r="Z61" s="200"/>
      <c r="AA61" s="200"/>
      <c r="AB61" s="200"/>
      <c r="AC61" s="211">
        <f t="shared" si="12"/>
        <v>0</v>
      </c>
      <c r="AD61" s="211">
        <f t="shared" si="13"/>
        <v>0</v>
      </c>
      <c r="AE61" s="211">
        <f t="shared" si="14"/>
        <v>0</v>
      </c>
      <c r="AF61" s="211">
        <f t="shared" si="15"/>
        <v>0</v>
      </c>
      <c r="AG61" s="211">
        <f t="shared" si="16"/>
        <v>0</v>
      </c>
      <c r="AH61" s="539"/>
      <c r="AI61" s="539"/>
      <c r="AJ61" s="539"/>
      <c r="AK61" s="539"/>
      <c r="AL61" s="539"/>
      <c r="AM61" s="539"/>
      <c r="AN61" s="539"/>
      <c r="AO61" s="539"/>
      <c r="AP61" s="539"/>
      <c r="AQ61" s="539"/>
    </row>
    <row r="62" spans="1:43" hidden="1" x14ac:dyDescent="0.25">
      <c r="A62" s="565"/>
      <c r="B62" s="86"/>
      <c r="C62" s="27"/>
      <c r="D62" s="265">
        <f>'прил 7.1'!F62</f>
        <v>0</v>
      </c>
      <c r="E62" s="265"/>
      <c r="F62" s="265"/>
      <c r="G62" s="265"/>
      <c r="H62" s="265"/>
      <c r="I62" s="265">
        <f>'прил 7.1'!G62</f>
        <v>0</v>
      </c>
      <c r="J62" s="265"/>
      <c r="K62" s="265"/>
      <c r="L62" s="265"/>
      <c r="M62" s="265"/>
      <c r="N62" s="46">
        <f t="shared" si="7"/>
        <v>0</v>
      </c>
      <c r="O62" s="46">
        <f t="shared" si="8"/>
        <v>0</v>
      </c>
      <c r="P62" s="46">
        <f t="shared" si="9"/>
        <v>0</v>
      </c>
      <c r="Q62" s="46">
        <f t="shared" si="10"/>
        <v>0</v>
      </c>
      <c r="R62" s="46">
        <f t="shared" si="11"/>
        <v>0</v>
      </c>
      <c r="S62" s="265">
        <f>'прил 7.1'!V62</f>
        <v>0</v>
      </c>
      <c r="T62" s="265"/>
      <c r="U62" s="265"/>
      <c r="V62" s="265"/>
      <c r="W62" s="265"/>
      <c r="X62" s="265">
        <f>'прил 7.1'!W62</f>
        <v>0</v>
      </c>
      <c r="Y62" s="265"/>
      <c r="Z62" s="265"/>
      <c r="AA62" s="265"/>
      <c r="AB62" s="265"/>
      <c r="AC62" s="46">
        <f t="shared" si="12"/>
        <v>0</v>
      </c>
      <c r="AD62" s="46">
        <f t="shared" si="13"/>
        <v>0</v>
      </c>
      <c r="AE62" s="46">
        <f t="shared" si="14"/>
        <v>0</v>
      </c>
      <c r="AF62" s="46">
        <f t="shared" si="15"/>
        <v>0</v>
      </c>
      <c r="AG62" s="46">
        <f t="shared" si="16"/>
        <v>0</v>
      </c>
      <c r="AH62" s="539"/>
      <c r="AI62" s="539"/>
      <c r="AJ62" s="539"/>
      <c r="AK62" s="539"/>
      <c r="AL62" s="539"/>
      <c r="AM62" s="539"/>
      <c r="AN62" s="539"/>
      <c r="AO62" s="539"/>
      <c r="AP62" s="539"/>
      <c r="AQ62" s="539"/>
    </row>
    <row r="63" spans="1:43" x14ac:dyDescent="0.25">
      <c r="A63" s="9">
        <f>'прил 7.1'!A63</f>
        <v>9</v>
      </c>
      <c r="B63" s="291" t="s">
        <v>28</v>
      </c>
      <c r="C63" s="27"/>
      <c r="D63" s="200">
        <f>'прил 7.1'!F63</f>
        <v>0</v>
      </c>
      <c r="E63" s="200"/>
      <c r="F63" s="200"/>
      <c r="G63" s="200"/>
      <c r="H63" s="200"/>
      <c r="I63" s="200">
        <f>'прил 7.1'!G63</f>
        <v>0</v>
      </c>
      <c r="J63" s="200"/>
      <c r="K63" s="200"/>
      <c r="L63" s="200"/>
      <c r="M63" s="200"/>
      <c r="N63" s="211">
        <f t="shared" si="7"/>
        <v>0</v>
      </c>
      <c r="O63" s="211">
        <f t="shared" si="8"/>
        <v>0</v>
      </c>
      <c r="P63" s="211">
        <f t="shared" si="9"/>
        <v>0</v>
      </c>
      <c r="Q63" s="211">
        <f t="shared" si="10"/>
        <v>0</v>
      </c>
      <c r="R63" s="211">
        <f t="shared" si="11"/>
        <v>0</v>
      </c>
      <c r="S63" s="200">
        <f>'прил 7.1'!V63</f>
        <v>0</v>
      </c>
      <c r="T63" s="200"/>
      <c r="U63" s="200"/>
      <c r="V63" s="200"/>
      <c r="W63" s="200"/>
      <c r="X63" s="200">
        <f>'прил 7.1'!W63</f>
        <v>0</v>
      </c>
      <c r="Y63" s="200"/>
      <c r="Z63" s="200"/>
      <c r="AA63" s="200"/>
      <c r="AB63" s="200"/>
      <c r="AC63" s="211">
        <f t="shared" si="12"/>
        <v>0</v>
      </c>
      <c r="AD63" s="211">
        <f t="shared" si="13"/>
        <v>0</v>
      </c>
      <c r="AE63" s="211">
        <f t="shared" si="14"/>
        <v>0</v>
      </c>
      <c r="AF63" s="211">
        <f t="shared" si="15"/>
        <v>0</v>
      </c>
      <c r="AG63" s="211">
        <f t="shared" si="16"/>
        <v>0</v>
      </c>
      <c r="AH63" s="539"/>
      <c r="AI63" s="539"/>
      <c r="AJ63" s="539"/>
      <c r="AK63" s="539"/>
      <c r="AL63" s="539"/>
      <c r="AM63" s="539"/>
      <c r="AN63" s="539"/>
      <c r="AO63" s="539"/>
      <c r="AP63" s="539"/>
      <c r="AQ63" s="539"/>
    </row>
    <row r="64" spans="1:43" hidden="1" x14ac:dyDescent="0.25">
      <c r="A64" s="565"/>
      <c r="B64" s="86"/>
      <c r="C64" s="27"/>
      <c r="D64" s="265">
        <f>'прил 7.1'!F64</f>
        <v>0</v>
      </c>
      <c r="E64" s="265"/>
      <c r="F64" s="265"/>
      <c r="G64" s="265"/>
      <c r="H64" s="265"/>
      <c r="I64" s="265">
        <f>'прил 7.1'!G64</f>
        <v>0</v>
      </c>
      <c r="J64" s="265"/>
      <c r="K64" s="265"/>
      <c r="L64" s="265"/>
      <c r="M64" s="265"/>
      <c r="N64" s="46">
        <f t="shared" si="7"/>
        <v>0</v>
      </c>
      <c r="O64" s="46">
        <f t="shared" si="8"/>
        <v>0</v>
      </c>
      <c r="P64" s="46">
        <f t="shared" si="9"/>
        <v>0</v>
      </c>
      <c r="Q64" s="46">
        <f t="shared" si="10"/>
        <v>0</v>
      </c>
      <c r="R64" s="46">
        <f t="shared" si="11"/>
        <v>0</v>
      </c>
      <c r="S64" s="265">
        <f>'прил 7.1'!V64</f>
        <v>0</v>
      </c>
      <c r="T64" s="265"/>
      <c r="U64" s="265"/>
      <c r="V64" s="265"/>
      <c r="W64" s="265"/>
      <c r="X64" s="265">
        <f>'прил 7.1'!W64</f>
        <v>0</v>
      </c>
      <c r="Y64" s="265"/>
      <c r="Z64" s="265"/>
      <c r="AA64" s="265"/>
      <c r="AB64" s="265"/>
      <c r="AC64" s="46">
        <f t="shared" si="12"/>
        <v>0</v>
      </c>
      <c r="AD64" s="46">
        <f t="shared" si="13"/>
        <v>0</v>
      </c>
      <c r="AE64" s="46">
        <f t="shared" si="14"/>
        <v>0</v>
      </c>
      <c r="AF64" s="46">
        <f t="shared" si="15"/>
        <v>0</v>
      </c>
      <c r="AG64" s="46">
        <f t="shared" si="16"/>
        <v>0</v>
      </c>
      <c r="AH64" s="539"/>
      <c r="AI64" s="539"/>
      <c r="AJ64" s="539"/>
      <c r="AK64" s="539"/>
      <c r="AL64" s="539"/>
      <c r="AM64" s="539"/>
      <c r="AN64" s="539"/>
      <c r="AO64" s="539"/>
      <c r="AP64" s="539"/>
      <c r="AQ64" s="539"/>
    </row>
    <row r="65" spans="1:43" x14ac:dyDescent="0.25">
      <c r="A65" s="9">
        <f>'прил 7.1'!A65</f>
        <v>10</v>
      </c>
      <c r="B65" s="291" t="s">
        <v>29</v>
      </c>
      <c r="C65" s="25"/>
      <c r="D65" s="200">
        <f>'прил 7.1'!F65</f>
        <v>0</v>
      </c>
      <c r="E65" s="200"/>
      <c r="F65" s="200"/>
      <c r="G65" s="200"/>
      <c r="H65" s="200"/>
      <c r="I65" s="200">
        <f>'прил 7.1'!G65</f>
        <v>0</v>
      </c>
      <c r="J65" s="200"/>
      <c r="K65" s="200"/>
      <c r="L65" s="200"/>
      <c r="M65" s="200"/>
      <c r="N65" s="211">
        <f t="shared" si="7"/>
        <v>0</v>
      </c>
      <c r="O65" s="211">
        <f t="shared" si="8"/>
        <v>0</v>
      </c>
      <c r="P65" s="211">
        <f t="shared" si="9"/>
        <v>0</v>
      </c>
      <c r="Q65" s="211">
        <f t="shared" si="10"/>
        <v>0</v>
      </c>
      <c r="R65" s="211">
        <f t="shared" si="11"/>
        <v>0</v>
      </c>
      <c r="S65" s="200">
        <f>'прил 7.1'!V65</f>
        <v>0</v>
      </c>
      <c r="T65" s="200"/>
      <c r="U65" s="200"/>
      <c r="V65" s="200"/>
      <c r="W65" s="200"/>
      <c r="X65" s="200">
        <f>'прил 7.1'!W65</f>
        <v>0</v>
      </c>
      <c r="Y65" s="200"/>
      <c r="Z65" s="200"/>
      <c r="AA65" s="200"/>
      <c r="AB65" s="200"/>
      <c r="AC65" s="211">
        <f t="shared" si="12"/>
        <v>0</v>
      </c>
      <c r="AD65" s="211">
        <f t="shared" si="13"/>
        <v>0</v>
      </c>
      <c r="AE65" s="211">
        <f t="shared" si="14"/>
        <v>0</v>
      </c>
      <c r="AF65" s="211">
        <f t="shared" si="15"/>
        <v>0</v>
      </c>
      <c r="AG65" s="211">
        <f t="shared" si="16"/>
        <v>0</v>
      </c>
      <c r="AH65" s="539"/>
      <c r="AI65" s="539"/>
      <c r="AJ65" s="539"/>
      <c r="AK65" s="539"/>
      <c r="AL65" s="539"/>
      <c r="AM65" s="539"/>
      <c r="AN65" s="539"/>
      <c r="AO65" s="539"/>
      <c r="AP65" s="539"/>
      <c r="AQ65" s="539"/>
    </row>
    <row r="66" spans="1:43" hidden="1" x14ac:dyDescent="0.25">
      <c r="A66" s="565"/>
      <c r="B66" s="86"/>
      <c r="C66" s="27"/>
      <c r="D66" s="265">
        <f>'прил 7.1'!F66</f>
        <v>0</v>
      </c>
      <c r="E66" s="265"/>
      <c r="F66" s="265"/>
      <c r="G66" s="265"/>
      <c r="H66" s="265"/>
      <c r="I66" s="265">
        <f>'прил 7.1'!G66</f>
        <v>0</v>
      </c>
      <c r="J66" s="265"/>
      <c r="K66" s="265"/>
      <c r="L66" s="265"/>
      <c r="M66" s="265"/>
      <c r="N66" s="46">
        <f t="shared" si="7"/>
        <v>0</v>
      </c>
      <c r="O66" s="46">
        <f t="shared" si="8"/>
        <v>0</v>
      </c>
      <c r="P66" s="46">
        <f t="shared" si="9"/>
        <v>0</v>
      </c>
      <c r="Q66" s="46">
        <f t="shared" si="10"/>
        <v>0</v>
      </c>
      <c r="R66" s="46">
        <f t="shared" si="11"/>
        <v>0</v>
      </c>
      <c r="S66" s="265">
        <f>'прил 7.1'!V66</f>
        <v>0</v>
      </c>
      <c r="T66" s="265"/>
      <c r="U66" s="265"/>
      <c r="V66" s="265"/>
      <c r="W66" s="265"/>
      <c r="X66" s="265">
        <f>'прил 7.1'!W66</f>
        <v>0</v>
      </c>
      <c r="Y66" s="265"/>
      <c r="Z66" s="265"/>
      <c r="AA66" s="265"/>
      <c r="AB66" s="265"/>
      <c r="AC66" s="46">
        <f t="shared" si="12"/>
        <v>0</v>
      </c>
      <c r="AD66" s="46">
        <f t="shared" si="13"/>
        <v>0</v>
      </c>
      <c r="AE66" s="46">
        <f t="shared" si="14"/>
        <v>0</v>
      </c>
      <c r="AF66" s="46">
        <f t="shared" si="15"/>
        <v>0</v>
      </c>
      <c r="AG66" s="46">
        <f t="shared" si="16"/>
        <v>0</v>
      </c>
      <c r="AH66" s="539"/>
      <c r="AI66" s="539"/>
      <c r="AJ66" s="539"/>
      <c r="AK66" s="539"/>
      <c r="AL66" s="539"/>
      <c r="AM66" s="539"/>
      <c r="AN66" s="539"/>
      <c r="AO66" s="539"/>
      <c r="AP66" s="539"/>
      <c r="AQ66" s="539"/>
    </row>
    <row r="67" spans="1:43" s="315" customFormat="1" x14ac:dyDescent="0.25">
      <c r="A67" s="420">
        <f>'прил 7.1'!A67</f>
        <v>11</v>
      </c>
      <c r="B67" s="291" t="s">
        <v>30</v>
      </c>
      <c r="C67" s="635"/>
      <c r="D67" s="625">
        <f>'прил 7.1'!F67</f>
        <v>0</v>
      </c>
      <c r="E67" s="625">
        <f>E68+E69</f>
        <v>0</v>
      </c>
      <c r="F67" s="625">
        <f t="shared" ref="F67:AB67" si="19">F68+F69</f>
        <v>0</v>
      </c>
      <c r="G67" s="625">
        <f t="shared" si="19"/>
        <v>0</v>
      </c>
      <c r="H67" s="625">
        <f t="shared" si="19"/>
        <v>0</v>
      </c>
      <c r="I67" s="625">
        <f>'прил 7.1'!G67</f>
        <v>29.270163969999999</v>
      </c>
      <c r="J67" s="625">
        <f t="shared" si="19"/>
        <v>0</v>
      </c>
      <c r="K67" s="625">
        <f t="shared" si="19"/>
        <v>8.1956461999999988</v>
      </c>
      <c r="L67" s="625">
        <f t="shared" si="19"/>
        <v>17.708449824999999</v>
      </c>
      <c r="M67" s="625">
        <f t="shared" si="19"/>
        <v>3.3660689749999997</v>
      </c>
      <c r="N67" s="625">
        <f t="shared" si="7"/>
        <v>29.270163969999999</v>
      </c>
      <c r="O67" s="625">
        <f t="shared" si="8"/>
        <v>0</v>
      </c>
      <c r="P67" s="625">
        <f t="shared" si="9"/>
        <v>8.1956461999999988</v>
      </c>
      <c r="Q67" s="625">
        <f t="shared" si="10"/>
        <v>17.708449824999999</v>
      </c>
      <c r="R67" s="625">
        <f t="shared" si="11"/>
        <v>3.3660689749999997</v>
      </c>
      <c r="S67" s="625">
        <f>'прил 7.1'!V67</f>
        <v>0</v>
      </c>
      <c r="T67" s="625">
        <f t="shared" si="19"/>
        <v>0</v>
      </c>
      <c r="U67" s="625">
        <f t="shared" si="19"/>
        <v>0</v>
      </c>
      <c r="V67" s="625">
        <f t="shared" si="19"/>
        <v>0</v>
      </c>
      <c r="W67" s="625">
        <f t="shared" si="19"/>
        <v>0</v>
      </c>
      <c r="X67" s="625">
        <f>'прил 7.1'!W67</f>
        <v>5.1222209999999997</v>
      </c>
      <c r="Y67" s="625">
        <f t="shared" si="19"/>
        <v>0</v>
      </c>
      <c r="Z67" s="625">
        <f t="shared" si="19"/>
        <v>0</v>
      </c>
      <c r="AA67" s="625">
        <f t="shared" si="19"/>
        <v>0.72881399999999996</v>
      </c>
      <c r="AB67" s="625">
        <f t="shared" si="19"/>
        <v>4.3934099999999994</v>
      </c>
      <c r="AC67" s="625">
        <f t="shared" si="12"/>
        <v>5.1222209999999997</v>
      </c>
      <c r="AD67" s="625">
        <f t="shared" si="13"/>
        <v>0</v>
      </c>
      <c r="AE67" s="625">
        <f t="shared" si="14"/>
        <v>0</v>
      </c>
      <c r="AF67" s="625">
        <f t="shared" si="15"/>
        <v>0.72881399999999996</v>
      </c>
      <c r="AG67" s="625">
        <f t="shared" si="16"/>
        <v>4.3934099999999994</v>
      </c>
      <c r="AH67" s="627"/>
      <c r="AI67" s="627"/>
      <c r="AJ67" s="627"/>
      <c r="AK67" s="627"/>
      <c r="AL67" s="627"/>
      <c r="AM67" s="627"/>
      <c r="AN67" s="627"/>
      <c r="AO67" s="627"/>
      <c r="AP67" s="627"/>
      <c r="AQ67" s="627"/>
    </row>
    <row r="68" spans="1:43" s="390" customFormat="1" ht="54.75" customHeight="1" x14ac:dyDescent="0.25">
      <c r="A68" s="391">
        <f>'прил 7.1'!A68</f>
        <v>1</v>
      </c>
      <c r="B68" s="32" t="str">
        <f>'прил 7.1'!B68</f>
        <v>Строительство ПС 110/10 кВ "Гудермес-Сити" с организацией заходов ВЛ 110 кВ</v>
      </c>
      <c r="C68" s="31"/>
      <c r="D68" s="200">
        <f>'прил 7.1'!F68</f>
        <v>0</v>
      </c>
      <c r="E68" s="212"/>
      <c r="F68" s="212"/>
      <c r="G68" s="212"/>
      <c r="H68" s="212"/>
      <c r="I68" s="200">
        <f>'прил 7.1'!G68</f>
        <v>7.0851170000000003</v>
      </c>
      <c r="J68" s="212">
        <v>0</v>
      </c>
      <c r="K68" s="212">
        <v>1.9838327599999999</v>
      </c>
      <c r="L68" s="212">
        <v>4.2864957850000005</v>
      </c>
      <c r="M68" s="212">
        <v>0.81478845500000008</v>
      </c>
      <c r="N68" s="211">
        <f t="shared" si="7"/>
        <v>7.0851170000000003</v>
      </c>
      <c r="O68" s="211">
        <f t="shared" si="8"/>
        <v>0</v>
      </c>
      <c r="P68" s="211">
        <f t="shared" si="9"/>
        <v>1.9838327599999999</v>
      </c>
      <c r="Q68" s="211">
        <f t="shared" si="10"/>
        <v>4.2864957850000005</v>
      </c>
      <c r="R68" s="211">
        <f t="shared" si="11"/>
        <v>0.81478845500000008</v>
      </c>
      <c r="S68" s="212">
        <f>'прил 7.1'!V68</f>
        <v>0</v>
      </c>
      <c r="T68" s="212"/>
      <c r="U68" s="212"/>
      <c r="V68" s="212"/>
      <c r="W68" s="212"/>
      <c r="X68" s="212">
        <f>'прил 7.1'!W68</f>
        <v>4.1240699999999997</v>
      </c>
      <c r="Y68" s="212">
        <v>0</v>
      </c>
      <c r="Z68" s="212">
        <v>0</v>
      </c>
      <c r="AA68" s="212">
        <v>0.72881399999999996</v>
      </c>
      <c r="AB68" s="212">
        <v>3.3952589999999998</v>
      </c>
      <c r="AC68" s="296">
        <f t="shared" si="12"/>
        <v>4.1240699999999997</v>
      </c>
      <c r="AD68" s="211">
        <f t="shared" si="13"/>
        <v>0</v>
      </c>
      <c r="AE68" s="211">
        <f t="shared" si="14"/>
        <v>0</v>
      </c>
      <c r="AF68" s="211">
        <f t="shared" si="15"/>
        <v>0.72881399999999996</v>
      </c>
      <c r="AG68" s="211">
        <f t="shared" si="16"/>
        <v>3.3952589999999998</v>
      </c>
      <c r="AH68" s="536">
        <v>2020</v>
      </c>
      <c r="AI68" s="536">
        <v>15</v>
      </c>
      <c r="AJ68" s="536" t="s">
        <v>486</v>
      </c>
      <c r="AK68" s="536">
        <v>50</v>
      </c>
      <c r="AL68" s="536"/>
      <c r="AM68" s="536"/>
      <c r="AN68" s="536"/>
      <c r="AO68" s="536"/>
      <c r="AP68" s="536"/>
      <c r="AQ68" s="536"/>
    </row>
    <row r="69" spans="1:43" ht="69" customHeight="1" x14ac:dyDescent="0.25">
      <c r="A69" s="391">
        <f>'прил 7.1'!A69</f>
        <v>2</v>
      </c>
      <c r="B69" s="32" t="str">
        <f>'прил 7.1'!B69</f>
        <v>Строительство ПС 110/10 кВ "Черноречье-110"(строительство ПС 110/10 с 2-мя трансформаторами по 16,0 МВА )</v>
      </c>
      <c r="C69" s="94"/>
      <c r="D69" s="200">
        <f>'прил 7.1'!F69</f>
        <v>0</v>
      </c>
      <c r="E69" s="212"/>
      <c r="F69" s="212"/>
      <c r="G69" s="212"/>
      <c r="H69" s="212"/>
      <c r="I69" s="200">
        <f>'прил 7.1'!G69</f>
        <v>22.185046969999998</v>
      </c>
      <c r="J69" s="200">
        <v>0</v>
      </c>
      <c r="K69" s="200">
        <v>6.2118134399999994</v>
      </c>
      <c r="L69" s="200">
        <v>13.421954039999999</v>
      </c>
      <c r="M69" s="200">
        <v>2.5512805199999997</v>
      </c>
      <c r="N69" s="211">
        <f t="shared" ref="N69:N132" si="20">I69-D69</f>
        <v>22.185046969999998</v>
      </c>
      <c r="O69" s="211">
        <f t="shared" ref="O69:O132" si="21">J69-E69</f>
        <v>0</v>
      </c>
      <c r="P69" s="211">
        <f t="shared" ref="P69:P132" si="22">K69-F69</f>
        <v>6.2118134399999994</v>
      </c>
      <c r="Q69" s="211">
        <f t="shared" ref="Q69:Q132" si="23">L69-G69</f>
        <v>13.421954039999999</v>
      </c>
      <c r="R69" s="211">
        <f t="shared" ref="R69:R132" si="24">M69-H69</f>
        <v>2.5512805199999997</v>
      </c>
      <c r="S69" s="212">
        <f>'прил 7.1'!V69</f>
        <v>0</v>
      </c>
      <c r="T69" s="212"/>
      <c r="U69" s="212"/>
      <c r="V69" s="212"/>
      <c r="W69" s="212"/>
      <c r="X69" s="212">
        <f>'прил 7.1'!W69</f>
        <v>0.99815100000000001</v>
      </c>
      <c r="Y69" s="212">
        <v>0</v>
      </c>
      <c r="Z69" s="212">
        <v>0</v>
      </c>
      <c r="AA69" s="212">
        <v>0</v>
      </c>
      <c r="AB69" s="212">
        <v>0.99815100000000001</v>
      </c>
      <c r="AC69" s="296">
        <f t="shared" si="12"/>
        <v>0.99815100000000001</v>
      </c>
      <c r="AD69" s="211">
        <f t="shared" si="13"/>
        <v>0</v>
      </c>
      <c r="AE69" s="211">
        <f t="shared" si="14"/>
        <v>0</v>
      </c>
      <c r="AF69" s="211">
        <f t="shared" si="15"/>
        <v>0</v>
      </c>
      <c r="AG69" s="211">
        <f t="shared" si="16"/>
        <v>0.99815100000000001</v>
      </c>
      <c r="AH69" s="539">
        <v>2018</v>
      </c>
      <c r="AI69" s="539">
        <v>15</v>
      </c>
      <c r="AJ69" s="539" t="s">
        <v>487</v>
      </c>
      <c r="AK69" s="539">
        <v>32</v>
      </c>
      <c r="AL69" s="539"/>
      <c r="AM69" s="539"/>
      <c r="AN69" s="539"/>
      <c r="AO69" s="539"/>
      <c r="AP69" s="539"/>
      <c r="AQ69" s="539"/>
    </row>
    <row r="70" spans="1:43" s="315" customFormat="1" x14ac:dyDescent="0.25">
      <c r="A70" s="420">
        <f>'прил 7.1'!A70</f>
        <v>12</v>
      </c>
      <c r="B70" s="291" t="s">
        <v>31</v>
      </c>
      <c r="C70" s="635"/>
      <c r="D70" s="625">
        <f>'прил 7.1'!F70</f>
        <v>0</v>
      </c>
      <c r="E70" s="625">
        <f t="shared" ref="E70:AB70" si="25">E71</f>
        <v>0</v>
      </c>
      <c r="F70" s="625">
        <f t="shared" si="25"/>
        <v>0</v>
      </c>
      <c r="G70" s="625">
        <f t="shared" si="25"/>
        <v>0</v>
      </c>
      <c r="H70" s="625">
        <f t="shared" si="25"/>
        <v>0</v>
      </c>
      <c r="I70" s="625">
        <f>'прил 7.1'!G70</f>
        <v>0</v>
      </c>
      <c r="J70" s="625">
        <f t="shared" si="25"/>
        <v>0</v>
      </c>
      <c r="K70" s="625">
        <f t="shared" si="25"/>
        <v>0</v>
      </c>
      <c r="L70" s="625">
        <f t="shared" si="25"/>
        <v>0</v>
      </c>
      <c r="M70" s="625">
        <f t="shared" si="25"/>
        <v>0</v>
      </c>
      <c r="N70" s="625">
        <f t="shared" si="20"/>
        <v>0</v>
      </c>
      <c r="O70" s="625">
        <f t="shared" si="21"/>
        <v>0</v>
      </c>
      <c r="P70" s="625">
        <f t="shared" si="22"/>
        <v>0</v>
      </c>
      <c r="Q70" s="625">
        <f t="shared" si="23"/>
        <v>0</v>
      </c>
      <c r="R70" s="625">
        <f t="shared" si="24"/>
        <v>0</v>
      </c>
      <c r="S70" s="625">
        <f>'прил 7.1'!V70</f>
        <v>0</v>
      </c>
      <c r="T70" s="625">
        <f t="shared" si="25"/>
        <v>0</v>
      </c>
      <c r="U70" s="625">
        <f t="shared" si="25"/>
        <v>0</v>
      </c>
      <c r="V70" s="625">
        <f t="shared" si="25"/>
        <v>0</v>
      </c>
      <c r="W70" s="625">
        <f t="shared" si="25"/>
        <v>0</v>
      </c>
      <c r="X70" s="625">
        <f>'прил 7.1'!W70</f>
        <v>0</v>
      </c>
      <c r="Y70" s="625">
        <f t="shared" si="25"/>
        <v>0</v>
      </c>
      <c r="Z70" s="625">
        <f t="shared" si="25"/>
        <v>0</v>
      </c>
      <c r="AA70" s="625">
        <f t="shared" si="25"/>
        <v>0</v>
      </c>
      <c r="AB70" s="625">
        <f t="shared" si="25"/>
        <v>0</v>
      </c>
      <c r="AC70" s="625">
        <f t="shared" si="12"/>
        <v>0</v>
      </c>
      <c r="AD70" s="625">
        <f t="shared" si="13"/>
        <v>0</v>
      </c>
      <c r="AE70" s="625">
        <f t="shared" si="14"/>
        <v>0</v>
      </c>
      <c r="AF70" s="625">
        <f t="shared" si="15"/>
        <v>0</v>
      </c>
      <c r="AG70" s="625">
        <f t="shared" si="16"/>
        <v>0</v>
      </c>
      <c r="AH70" s="627"/>
      <c r="AI70" s="627"/>
      <c r="AJ70" s="627"/>
      <c r="AK70" s="627"/>
      <c r="AL70" s="627"/>
      <c r="AM70" s="627"/>
      <c r="AN70" s="627"/>
      <c r="AO70" s="627"/>
      <c r="AP70" s="627"/>
      <c r="AQ70" s="627"/>
    </row>
    <row r="71" spans="1:43" hidden="1" x14ac:dyDescent="0.25">
      <c r="A71" s="391"/>
      <c r="B71" s="32"/>
      <c r="C71" s="27"/>
      <c r="D71" s="265">
        <f>'прил 7.1'!F71</f>
        <v>0</v>
      </c>
      <c r="E71" s="265"/>
      <c r="F71" s="265"/>
      <c r="G71" s="265"/>
      <c r="H71" s="265"/>
      <c r="I71" s="265">
        <f>'прил 7.1'!G71</f>
        <v>0</v>
      </c>
      <c r="J71" s="265"/>
      <c r="K71" s="265"/>
      <c r="L71" s="265"/>
      <c r="M71" s="265"/>
      <c r="N71" s="46">
        <f t="shared" si="20"/>
        <v>0</v>
      </c>
      <c r="O71" s="46">
        <f t="shared" si="21"/>
        <v>0</v>
      </c>
      <c r="P71" s="46">
        <f t="shared" si="22"/>
        <v>0</v>
      </c>
      <c r="Q71" s="46">
        <f t="shared" si="23"/>
        <v>0</v>
      </c>
      <c r="R71" s="46">
        <f t="shared" si="24"/>
        <v>0</v>
      </c>
      <c r="S71" s="265">
        <f>'прил 7.1'!V71</f>
        <v>0</v>
      </c>
      <c r="T71" s="265"/>
      <c r="U71" s="265"/>
      <c r="V71" s="265"/>
      <c r="W71" s="265"/>
      <c r="X71" s="265">
        <f>'прил 7.1'!W71</f>
        <v>0</v>
      </c>
      <c r="Y71" s="265"/>
      <c r="Z71" s="265"/>
      <c r="AA71" s="265"/>
      <c r="AB71" s="265"/>
      <c r="AC71" s="46">
        <f t="shared" si="12"/>
        <v>0</v>
      </c>
      <c r="AD71" s="46">
        <f t="shared" si="13"/>
        <v>0</v>
      </c>
      <c r="AE71" s="46">
        <f t="shared" si="14"/>
        <v>0</v>
      </c>
      <c r="AF71" s="46">
        <f t="shared" si="15"/>
        <v>0</v>
      </c>
      <c r="AG71" s="46">
        <f t="shared" si="16"/>
        <v>0</v>
      </c>
      <c r="AH71" s="539"/>
      <c r="AI71" s="539"/>
      <c r="AJ71" s="539"/>
      <c r="AK71" s="539"/>
      <c r="AL71" s="539"/>
      <c r="AM71" s="539"/>
      <c r="AN71" s="539"/>
      <c r="AO71" s="539"/>
      <c r="AP71" s="539"/>
      <c r="AQ71" s="539"/>
    </row>
    <row r="72" spans="1:43" ht="31.5" x14ac:dyDescent="0.25">
      <c r="A72" s="9">
        <f>'прил 7.1'!A72</f>
        <v>2</v>
      </c>
      <c r="B72" s="316" t="s">
        <v>34</v>
      </c>
      <c r="C72" s="317"/>
      <c r="D72" s="898">
        <f>'прил 7.1'!F72</f>
        <v>0</v>
      </c>
      <c r="E72" s="898">
        <f t="shared" ref="E72:AB72" si="26">E73+E98</f>
        <v>0</v>
      </c>
      <c r="F72" s="898">
        <f t="shared" si="26"/>
        <v>0</v>
      </c>
      <c r="G72" s="898">
        <f t="shared" si="26"/>
        <v>0</v>
      </c>
      <c r="H72" s="898">
        <f t="shared" si="26"/>
        <v>0</v>
      </c>
      <c r="I72" s="898">
        <f>'прил 7.1'!G72</f>
        <v>0</v>
      </c>
      <c r="J72" s="898">
        <f t="shared" si="26"/>
        <v>0</v>
      </c>
      <c r="K72" s="898">
        <f t="shared" si="26"/>
        <v>0</v>
      </c>
      <c r="L72" s="898">
        <f t="shared" si="26"/>
        <v>0</v>
      </c>
      <c r="M72" s="898">
        <f t="shared" si="26"/>
        <v>0</v>
      </c>
      <c r="N72" s="898">
        <f t="shared" si="20"/>
        <v>0</v>
      </c>
      <c r="O72" s="898">
        <f t="shared" si="21"/>
        <v>0</v>
      </c>
      <c r="P72" s="898">
        <f t="shared" si="22"/>
        <v>0</v>
      </c>
      <c r="Q72" s="898">
        <f t="shared" si="23"/>
        <v>0</v>
      </c>
      <c r="R72" s="898">
        <f t="shared" si="24"/>
        <v>0</v>
      </c>
      <c r="S72" s="898">
        <f>'прил 7.1'!V72</f>
        <v>0</v>
      </c>
      <c r="T72" s="898">
        <f t="shared" si="26"/>
        <v>0</v>
      </c>
      <c r="U72" s="898">
        <f t="shared" si="26"/>
        <v>0</v>
      </c>
      <c r="V72" s="898">
        <f t="shared" si="26"/>
        <v>0</v>
      </c>
      <c r="W72" s="898">
        <f t="shared" si="26"/>
        <v>0</v>
      </c>
      <c r="X72" s="318">
        <f>'прил 7.1'!W72</f>
        <v>0</v>
      </c>
      <c r="Y72" s="898">
        <f t="shared" si="26"/>
        <v>0</v>
      </c>
      <c r="Z72" s="898">
        <f t="shared" si="26"/>
        <v>0</v>
      </c>
      <c r="AA72" s="898">
        <f t="shared" si="26"/>
        <v>0</v>
      </c>
      <c r="AB72" s="898">
        <f t="shared" si="26"/>
        <v>0</v>
      </c>
      <c r="AC72" s="898">
        <f t="shared" si="12"/>
        <v>0</v>
      </c>
      <c r="AD72" s="898">
        <f t="shared" si="13"/>
        <v>0</v>
      </c>
      <c r="AE72" s="898">
        <f t="shared" si="14"/>
        <v>0</v>
      </c>
      <c r="AF72" s="898">
        <f t="shared" si="15"/>
        <v>0</v>
      </c>
      <c r="AG72" s="898">
        <f t="shared" si="16"/>
        <v>0</v>
      </c>
      <c r="AH72" s="552"/>
      <c r="AI72" s="552"/>
      <c r="AJ72" s="552"/>
      <c r="AK72" s="552"/>
      <c r="AL72" s="552"/>
      <c r="AM72" s="552"/>
      <c r="AN72" s="552"/>
      <c r="AO72" s="552"/>
      <c r="AP72" s="552"/>
      <c r="AQ72" s="552"/>
    </row>
    <row r="73" spans="1:43" x14ac:dyDescent="0.25">
      <c r="A73" s="9" t="str">
        <f>'прил 7.1'!A73</f>
        <v>2.1.</v>
      </c>
      <c r="B73" s="435" t="s">
        <v>19</v>
      </c>
      <c r="C73" s="438"/>
      <c r="D73" s="899">
        <f>'прил 7.1'!F73</f>
        <v>0</v>
      </c>
      <c r="E73" s="899">
        <f t="shared" ref="E73:AB73" si="27">E74+E76+E78+E80+E82+E84+E86+E88+E90+E92+E94+E96</f>
        <v>0</v>
      </c>
      <c r="F73" s="899">
        <f t="shared" si="27"/>
        <v>0</v>
      </c>
      <c r="G73" s="899">
        <f t="shared" si="27"/>
        <v>0</v>
      </c>
      <c r="H73" s="899">
        <f t="shared" si="27"/>
        <v>0</v>
      </c>
      <c r="I73" s="899">
        <f>'прил 7.1'!G73</f>
        <v>0</v>
      </c>
      <c r="J73" s="899">
        <f t="shared" si="27"/>
        <v>0</v>
      </c>
      <c r="K73" s="899">
        <f t="shared" si="27"/>
        <v>0</v>
      </c>
      <c r="L73" s="899">
        <f t="shared" si="27"/>
        <v>0</v>
      </c>
      <c r="M73" s="899">
        <f t="shared" si="27"/>
        <v>0</v>
      </c>
      <c r="N73" s="899">
        <f t="shared" si="20"/>
        <v>0</v>
      </c>
      <c r="O73" s="899">
        <f t="shared" si="21"/>
        <v>0</v>
      </c>
      <c r="P73" s="899">
        <f t="shared" si="22"/>
        <v>0</v>
      </c>
      <c r="Q73" s="899">
        <f t="shared" si="23"/>
        <v>0</v>
      </c>
      <c r="R73" s="899">
        <f t="shared" si="24"/>
        <v>0</v>
      </c>
      <c r="S73" s="899">
        <f>'прил 7.1'!V73</f>
        <v>0</v>
      </c>
      <c r="T73" s="899">
        <f t="shared" si="27"/>
        <v>0</v>
      </c>
      <c r="U73" s="899">
        <f t="shared" si="27"/>
        <v>0</v>
      </c>
      <c r="V73" s="899">
        <f t="shared" si="27"/>
        <v>0</v>
      </c>
      <c r="W73" s="899">
        <f t="shared" si="27"/>
        <v>0</v>
      </c>
      <c r="X73" s="233">
        <f>'прил 7.1'!W73</f>
        <v>0</v>
      </c>
      <c r="Y73" s="899">
        <f t="shared" si="27"/>
        <v>0</v>
      </c>
      <c r="Z73" s="899">
        <f t="shared" si="27"/>
        <v>0</v>
      </c>
      <c r="AA73" s="899">
        <f t="shared" si="27"/>
        <v>0</v>
      </c>
      <c r="AB73" s="899">
        <f t="shared" si="27"/>
        <v>0</v>
      </c>
      <c r="AC73" s="899">
        <f t="shared" si="12"/>
        <v>0</v>
      </c>
      <c r="AD73" s="899">
        <f t="shared" si="13"/>
        <v>0</v>
      </c>
      <c r="AE73" s="899">
        <f t="shared" si="14"/>
        <v>0</v>
      </c>
      <c r="AF73" s="899">
        <f t="shared" si="15"/>
        <v>0</v>
      </c>
      <c r="AG73" s="899">
        <f t="shared" si="16"/>
        <v>0</v>
      </c>
      <c r="AH73" s="542"/>
      <c r="AI73" s="542"/>
      <c r="AJ73" s="542"/>
      <c r="AK73" s="542"/>
      <c r="AL73" s="542"/>
      <c r="AM73" s="542"/>
      <c r="AN73" s="542"/>
      <c r="AO73" s="542"/>
      <c r="AP73" s="542"/>
      <c r="AQ73" s="542"/>
    </row>
    <row r="74" spans="1:43" x14ac:dyDescent="0.25">
      <c r="A74" s="9">
        <f>'прил 7.1'!A74</f>
        <v>1</v>
      </c>
      <c r="B74" s="291" t="s">
        <v>20</v>
      </c>
      <c r="C74" s="27"/>
      <c r="D74" s="200">
        <f>'прил 7.1'!F74</f>
        <v>0</v>
      </c>
      <c r="E74" s="200"/>
      <c r="F74" s="200"/>
      <c r="G74" s="200"/>
      <c r="H74" s="200"/>
      <c r="I74" s="200">
        <f>'прил 7.1'!G74</f>
        <v>0</v>
      </c>
      <c r="J74" s="200"/>
      <c r="K74" s="200"/>
      <c r="L74" s="200"/>
      <c r="M74" s="200"/>
      <c r="N74" s="211">
        <f t="shared" si="20"/>
        <v>0</v>
      </c>
      <c r="O74" s="211">
        <f t="shared" si="21"/>
        <v>0</v>
      </c>
      <c r="P74" s="211">
        <f t="shared" si="22"/>
        <v>0</v>
      </c>
      <c r="Q74" s="211">
        <f t="shared" si="23"/>
        <v>0</v>
      </c>
      <c r="R74" s="211">
        <f t="shared" si="24"/>
        <v>0</v>
      </c>
      <c r="S74" s="200">
        <f>'прил 7.1'!V74</f>
        <v>0</v>
      </c>
      <c r="T74" s="200"/>
      <c r="U74" s="200"/>
      <c r="V74" s="200"/>
      <c r="W74" s="200"/>
      <c r="X74" s="200">
        <f>'прил 7.1'!W74</f>
        <v>0</v>
      </c>
      <c r="Y74" s="200"/>
      <c r="Z74" s="200"/>
      <c r="AA74" s="200"/>
      <c r="AB74" s="200"/>
      <c r="AC74" s="211">
        <f t="shared" si="12"/>
        <v>0</v>
      </c>
      <c r="AD74" s="211">
        <f t="shared" si="13"/>
        <v>0</v>
      </c>
      <c r="AE74" s="211">
        <f t="shared" si="14"/>
        <v>0</v>
      </c>
      <c r="AF74" s="211">
        <f t="shared" si="15"/>
        <v>0</v>
      </c>
      <c r="AG74" s="211">
        <f t="shared" si="16"/>
        <v>0</v>
      </c>
      <c r="AH74" s="539"/>
      <c r="AI74" s="539"/>
      <c r="AJ74" s="539"/>
      <c r="AK74" s="539"/>
      <c r="AL74" s="539"/>
      <c r="AM74" s="539"/>
      <c r="AN74" s="539"/>
      <c r="AO74" s="539"/>
      <c r="AP74" s="539"/>
      <c r="AQ74" s="539"/>
    </row>
    <row r="75" spans="1:43" hidden="1" x14ac:dyDescent="0.25">
      <c r="A75" s="391"/>
      <c r="B75" s="86"/>
      <c r="C75" s="27"/>
      <c r="D75" s="265">
        <f>'прил 7.1'!F75</f>
        <v>0</v>
      </c>
      <c r="E75" s="265"/>
      <c r="F75" s="265"/>
      <c r="G75" s="265"/>
      <c r="H75" s="265"/>
      <c r="I75" s="265">
        <f>'прил 7.1'!G75</f>
        <v>0</v>
      </c>
      <c r="J75" s="265"/>
      <c r="K75" s="265"/>
      <c r="L75" s="265"/>
      <c r="M75" s="265"/>
      <c r="N75" s="46">
        <f t="shared" si="20"/>
        <v>0</v>
      </c>
      <c r="O75" s="46">
        <f t="shared" si="21"/>
        <v>0</v>
      </c>
      <c r="P75" s="46">
        <f t="shared" si="22"/>
        <v>0</v>
      </c>
      <c r="Q75" s="46">
        <f t="shared" si="23"/>
        <v>0</v>
      </c>
      <c r="R75" s="46">
        <f t="shared" si="24"/>
        <v>0</v>
      </c>
      <c r="S75" s="265">
        <f>'прил 7.1'!V75</f>
        <v>0</v>
      </c>
      <c r="T75" s="265"/>
      <c r="U75" s="265"/>
      <c r="V75" s="265"/>
      <c r="W75" s="265"/>
      <c r="X75" s="265">
        <f>'прил 7.1'!W75</f>
        <v>0</v>
      </c>
      <c r="Y75" s="265"/>
      <c r="Z75" s="265"/>
      <c r="AA75" s="265"/>
      <c r="AB75" s="265"/>
      <c r="AC75" s="46">
        <f t="shared" si="12"/>
        <v>0</v>
      </c>
      <c r="AD75" s="46">
        <f t="shared" si="13"/>
        <v>0</v>
      </c>
      <c r="AE75" s="46">
        <f t="shared" si="14"/>
        <v>0</v>
      </c>
      <c r="AF75" s="46">
        <f t="shared" si="15"/>
        <v>0</v>
      </c>
      <c r="AG75" s="46">
        <f t="shared" si="16"/>
        <v>0</v>
      </c>
      <c r="AH75" s="539"/>
      <c r="AI75" s="539"/>
      <c r="AJ75" s="539"/>
      <c r="AK75" s="539"/>
      <c r="AL75" s="539"/>
      <c r="AM75" s="539"/>
      <c r="AN75" s="539"/>
      <c r="AO75" s="539"/>
      <c r="AP75" s="539"/>
      <c r="AQ75" s="539"/>
    </row>
    <row r="76" spans="1:43" x14ac:dyDescent="0.25">
      <c r="A76" s="9">
        <f>'прил 7.1'!A76</f>
        <v>2</v>
      </c>
      <c r="B76" s="291" t="s">
        <v>21</v>
      </c>
      <c r="C76" s="27"/>
      <c r="D76" s="200">
        <f>'прил 7.1'!F76</f>
        <v>0</v>
      </c>
      <c r="E76" s="200"/>
      <c r="F76" s="200"/>
      <c r="G76" s="200"/>
      <c r="H76" s="200"/>
      <c r="I76" s="200">
        <f>'прил 7.1'!G76</f>
        <v>0</v>
      </c>
      <c r="J76" s="200"/>
      <c r="K76" s="200"/>
      <c r="L76" s="200"/>
      <c r="M76" s="200"/>
      <c r="N76" s="211">
        <f t="shared" si="20"/>
        <v>0</v>
      </c>
      <c r="O76" s="211">
        <f t="shared" si="21"/>
        <v>0</v>
      </c>
      <c r="P76" s="211">
        <f t="shared" si="22"/>
        <v>0</v>
      </c>
      <c r="Q76" s="211">
        <f t="shared" si="23"/>
        <v>0</v>
      </c>
      <c r="R76" s="211">
        <f t="shared" si="24"/>
        <v>0</v>
      </c>
      <c r="S76" s="200">
        <f>'прил 7.1'!V76</f>
        <v>0</v>
      </c>
      <c r="T76" s="200"/>
      <c r="U76" s="200"/>
      <c r="V76" s="200"/>
      <c r="W76" s="200"/>
      <c r="X76" s="200">
        <f>'прил 7.1'!W76</f>
        <v>0</v>
      </c>
      <c r="Y76" s="200"/>
      <c r="Z76" s="200"/>
      <c r="AA76" s="200"/>
      <c r="AB76" s="200"/>
      <c r="AC76" s="211">
        <f t="shared" si="12"/>
        <v>0</v>
      </c>
      <c r="AD76" s="211">
        <f t="shared" si="13"/>
        <v>0</v>
      </c>
      <c r="AE76" s="211">
        <f t="shared" si="14"/>
        <v>0</v>
      </c>
      <c r="AF76" s="211">
        <f t="shared" si="15"/>
        <v>0</v>
      </c>
      <c r="AG76" s="211">
        <f t="shared" si="16"/>
        <v>0</v>
      </c>
      <c r="AH76" s="539"/>
      <c r="AI76" s="539"/>
      <c r="AJ76" s="539"/>
      <c r="AK76" s="539"/>
      <c r="AL76" s="539"/>
      <c r="AM76" s="539"/>
      <c r="AN76" s="539"/>
      <c r="AO76" s="539"/>
      <c r="AP76" s="539"/>
      <c r="AQ76" s="539"/>
    </row>
    <row r="77" spans="1:43" hidden="1" x14ac:dyDescent="0.25">
      <c r="A77" s="391"/>
      <c r="B77" s="86"/>
      <c r="C77" s="27"/>
      <c r="D77" s="265">
        <f>'прил 7.1'!F77</f>
        <v>0</v>
      </c>
      <c r="E77" s="265"/>
      <c r="F77" s="265"/>
      <c r="G77" s="265"/>
      <c r="H77" s="265"/>
      <c r="I77" s="265">
        <f>'прил 7.1'!G77</f>
        <v>0</v>
      </c>
      <c r="J77" s="265"/>
      <c r="K77" s="265"/>
      <c r="L77" s="265"/>
      <c r="M77" s="265"/>
      <c r="N77" s="46">
        <f t="shared" si="20"/>
        <v>0</v>
      </c>
      <c r="O77" s="46">
        <f t="shared" si="21"/>
        <v>0</v>
      </c>
      <c r="P77" s="46">
        <f t="shared" si="22"/>
        <v>0</v>
      </c>
      <c r="Q77" s="46">
        <f t="shared" si="23"/>
        <v>0</v>
      </c>
      <c r="R77" s="46">
        <f t="shared" si="24"/>
        <v>0</v>
      </c>
      <c r="S77" s="265">
        <f>'прил 7.1'!V77</f>
        <v>0</v>
      </c>
      <c r="T77" s="265"/>
      <c r="U77" s="265"/>
      <c r="V77" s="265"/>
      <c r="W77" s="265"/>
      <c r="X77" s="265">
        <f>'прил 7.1'!W77</f>
        <v>0</v>
      </c>
      <c r="Y77" s="265"/>
      <c r="Z77" s="265"/>
      <c r="AA77" s="265"/>
      <c r="AB77" s="265"/>
      <c r="AC77" s="46">
        <f t="shared" si="12"/>
        <v>0</v>
      </c>
      <c r="AD77" s="46">
        <f t="shared" si="13"/>
        <v>0</v>
      </c>
      <c r="AE77" s="46">
        <f t="shared" si="14"/>
        <v>0</v>
      </c>
      <c r="AF77" s="46">
        <f t="shared" si="15"/>
        <v>0</v>
      </c>
      <c r="AG77" s="46">
        <f t="shared" si="16"/>
        <v>0</v>
      </c>
      <c r="AH77" s="539"/>
      <c r="AI77" s="539"/>
      <c r="AJ77" s="539"/>
      <c r="AK77" s="539"/>
      <c r="AL77" s="539"/>
      <c r="AM77" s="539"/>
      <c r="AN77" s="539"/>
      <c r="AO77" s="539"/>
      <c r="AP77" s="539"/>
      <c r="AQ77" s="539"/>
    </row>
    <row r="78" spans="1:43" x14ac:dyDescent="0.25">
      <c r="A78" s="9">
        <f>'прил 7.1'!A78</f>
        <v>3</v>
      </c>
      <c r="B78" s="291" t="s">
        <v>22</v>
      </c>
      <c r="C78" s="27"/>
      <c r="D78" s="200">
        <f>'прил 7.1'!F78</f>
        <v>0</v>
      </c>
      <c r="E78" s="200"/>
      <c r="F78" s="200"/>
      <c r="G78" s="200"/>
      <c r="H78" s="200"/>
      <c r="I78" s="200">
        <f>'прил 7.1'!G78</f>
        <v>0</v>
      </c>
      <c r="J78" s="200"/>
      <c r="K78" s="200"/>
      <c r="L78" s="200"/>
      <c r="M78" s="200"/>
      <c r="N78" s="211">
        <f t="shared" si="20"/>
        <v>0</v>
      </c>
      <c r="O78" s="211">
        <f t="shared" si="21"/>
        <v>0</v>
      </c>
      <c r="P78" s="211">
        <f t="shared" si="22"/>
        <v>0</v>
      </c>
      <c r="Q78" s="211">
        <f t="shared" si="23"/>
        <v>0</v>
      </c>
      <c r="R78" s="211">
        <f t="shared" si="24"/>
        <v>0</v>
      </c>
      <c r="S78" s="200">
        <f>'прил 7.1'!V78</f>
        <v>0</v>
      </c>
      <c r="T78" s="200"/>
      <c r="U78" s="200"/>
      <c r="V78" s="200"/>
      <c r="W78" s="200"/>
      <c r="X78" s="200">
        <f>'прил 7.1'!W78</f>
        <v>0</v>
      </c>
      <c r="Y78" s="200"/>
      <c r="Z78" s="200"/>
      <c r="AA78" s="200"/>
      <c r="AB78" s="200"/>
      <c r="AC78" s="211">
        <f t="shared" si="12"/>
        <v>0</v>
      </c>
      <c r="AD78" s="211">
        <f t="shared" si="13"/>
        <v>0</v>
      </c>
      <c r="AE78" s="211">
        <f t="shared" si="14"/>
        <v>0</v>
      </c>
      <c r="AF78" s="211">
        <f t="shared" si="15"/>
        <v>0</v>
      </c>
      <c r="AG78" s="211">
        <f t="shared" si="16"/>
        <v>0</v>
      </c>
      <c r="AH78" s="539"/>
      <c r="AI78" s="539"/>
      <c r="AJ78" s="539"/>
      <c r="AK78" s="539"/>
      <c r="AL78" s="539"/>
      <c r="AM78" s="539"/>
      <c r="AN78" s="539"/>
      <c r="AO78" s="539"/>
      <c r="AP78" s="539"/>
      <c r="AQ78" s="539"/>
    </row>
    <row r="79" spans="1:43" hidden="1" x14ac:dyDescent="0.25">
      <c r="A79" s="391"/>
      <c r="B79" s="86"/>
      <c r="C79" s="27"/>
      <c r="D79" s="265">
        <f>'прил 7.1'!F79</f>
        <v>0</v>
      </c>
      <c r="E79" s="265"/>
      <c r="F79" s="265"/>
      <c r="G79" s="265"/>
      <c r="H79" s="265"/>
      <c r="I79" s="265">
        <f>'прил 7.1'!G79</f>
        <v>0</v>
      </c>
      <c r="J79" s="265"/>
      <c r="K79" s="265"/>
      <c r="L79" s="265"/>
      <c r="M79" s="265"/>
      <c r="N79" s="46">
        <f t="shared" si="20"/>
        <v>0</v>
      </c>
      <c r="O79" s="46">
        <f t="shared" si="21"/>
        <v>0</v>
      </c>
      <c r="P79" s="46">
        <f t="shared" si="22"/>
        <v>0</v>
      </c>
      <c r="Q79" s="46">
        <f t="shared" si="23"/>
        <v>0</v>
      </c>
      <c r="R79" s="46">
        <f t="shared" si="24"/>
        <v>0</v>
      </c>
      <c r="S79" s="265">
        <f>'прил 7.1'!V79</f>
        <v>0</v>
      </c>
      <c r="T79" s="265"/>
      <c r="U79" s="265"/>
      <c r="V79" s="265"/>
      <c r="W79" s="265"/>
      <c r="X79" s="265">
        <f>'прил 7.1'!W79</f>
        <v>0</v>
      </c>
      <c r="Y79" s="265"/>
      <c r="Z79" s="265"/>
      <c r="AA79" s="265"/>
      <c r="AB79" s="265"/>
      <c r="AC79" s="46">
        <f t="shared" si="12"/>
        <v>0</v>
      </c>
      <c r="AD79" s="46">
        <f t="shared" si="13"/>
        <v>0</v>
      </c>
      <c r="AE79" s="46">
        <f t="shared" si="14"/>
        <v>0</v>
      </c>
      <c r="AF79" s="46">
        <f t="shared" si="15"/>
        <v>0</v>
      </c>
      <c r="AG79" s="46">
        <f t="shared" si="16"/>
        <v>0</v>
      </c>
      <c r="AH79" s="539"/>
      <c r="AI79" s="539"/>
      <c r="AJ79" s="539"/>
      <c r="AK79" s="539"/>
      <c r="AL79" s="539"/>
      <c r="AM79" s="539"/>
      <c r="AN79" s="539"/>
      <c r="AO79" s="539"/>
      <c r="AP79" s="539"/>
      <c r="AQ79" s="539"/>
    </row>
    <row r="80" spans="1:43" x14ac:dyDescent="0.25">
      <c r="A80" s="9">
        <f>'прил 7.1'!A80</f>
        <v>4</v>
      </c>
      <c r="B80" s="291" t="s">
        <v>23</v>
      </c>
      <c r="C80" s="27"/>
      <c r="D80" s="200">
        <f>'прил 7.1'!F80</f>
        <v>0</v>
      </c>
      <c r="E80" s="200"/>
      <c r="F80" s="200"/>
      <c r="G80" s="200"/>
      <c r="H80" s="200"/>
      <c r="I80" s="200">
        <f>'прил 7.1'!G80</f>
        <v>0</v>
      </c>
      <c r="J80" s="200"/>
      <c r="K80" s="200"/>
      <c r="L80" s="200"/>
      <c r="M80" s="200"/>
      <c r="N80" s="211">
        <f t="shared" si="20"/>
        <v>0</v>
      </c>
      <c r="O80" s="211">
        <f t="shared" si="21"/>
        <v>0</v>
      </c>
      <c r="P80" s="211">
        <f t="shared" si="22"/>
        <v>0</v>
      </c>
      <c r="Q80" s="211">
        <f t="shared" si="23"/>
        <v>0</v>
      </c>
      <c r="R80" s="211">
        <f t="shared" si="24"/>
        <v>0</v>
      </c>
      <c r="S80" s="200">
        <f>'прил 7.1'!V80</f>
        <v>0</v>
      </c>
      <c r="T80" s="200"/>
      <c r="U80" s="200"/>
      <c r="V80" s="200"/>
      <c r="W80" s="200"/>
      <c r="X80" s="200">
        <f>'прил 7.1'!W80</f>
        <v>0</v>
      </c>
      <c r="Y80" s="200"/>
      <c r="Z80" s="200"/>
      <c r="AA80" s="200"/>
      <c r="AB80" s="200"/>
      <c r="AC80" s="211">
        <f t="shared" si="12"/>
        <v>0</v>
      </c>
      <c r="AD80" s="211">
        <f t="shared" si="13"/>
        <v>0</v>
      </c>
      <c r="AE80" s="211">
        <f t="shared" si="14"/>
        <v>0</v>
      </c>
      <c r="AF80" s="211">
        <f t="shared" si="15"/>
        <v>0</v>
      </c>
      <c r="AG80" s="211">
        <f t="shared" si="16"/>
        <v>0</v>
      </c>
      <c r="AH80" s="539"/>
      <c r="AI80" s="539"/>
      <c r="AJ80" s="539"/>
      <c r="AK80" s="539"/>
      <c r="AL80" s="539"/>
      <c r="AM80" s="539"/>
      <c r="AN80" s="539"/>
      <c r="AO80" s="539"/>
      <c r="AP80" s="539"/>
      <c r="AQ80" s="539"/>
    </row>
    <row r="81" spans="1:43" hidden="1" x14ac:dyDescent="0.25">
      <c r="A81" s="391"/>
      <c r="B81" s="86"/>
      <c r="C81" s="27"/>
      <c r="D81" s="265">
        <f>'прил 7.1'!F81</f>
        <v>0</v>
      </c>
      <c r="E81" s="265"/>
      <c r="F81" s="265"/>
      <c r="G81" s="265"/>
      <c r="H81" s="265"/>
      <c r="I81" s="265">
        <f>'прил 7.1'!G81</f>
        <v>0</v>
      </c>
      <c r="J81" s="265"/>
      <c r="K81" s="265"/>
      <c r="L81" s="265"/>
      <c r="M81" s="265"/>
      <c r="N81" s="46">
        <f t="shared" si="20"/>
        <v>0</v>
      </c>
      <c r="O81" s="46">
        <f t="shared" si="21"/>
        <v>0</v>
      </c>
      <c r="P81" s="46">
        <f t="shared" si="22"/>
        <v>0</v>
      </c>
      <c r="Q81" s="46">
        <f t="shared" si="23"/>
        <v>0</v>
      </c>
      <c r="R81" s="46">
        <f t="shared" si="24"/>
        <v>0</v>
      </c>
      <c r="S81" s="265">
        <f>'прил 7.1'!V81</f>
        <v>0</v>
      </c>
      <c r="T81" s="265"/>
      <c r="U81" s="265"/>
      <c r="V81" s="265"/>
      <c r="W81" s="265"/>
      <c r="X81" s="265">
        <f>'прил 7.1'!W81</f>
        <v>0</v>
      </c>
      <c r="Y81" s="265"/>
      <c r="Z81" s="265"/>
      <c r="AA81" s="265"/>
      <c r="AB81" s="265"/>
      <c r="AC81" s="46">
        <f t="shared" si="12"/>
        <v>0</v>
      </c>
      <c r="AD81" s="46">
        <f t="shared" si="13"/>
        <v>0</v>
      </c>
      <c r="AE81" s="46">
        <f t="shared" si="14"/>
        <v>0</v>
      </c>
      <c r="AF81" s="46">
        <f t="shared" si="15"/>
        <v>0</v>
      </c>
      <c r="AG81" s="46">
        <f t="shared" si="16"/>
        <v>0</v>
      </c>
      <c r="AH81" s="539"/>
      <c r="AI81" s="539"/>
      <c r="AJ81" s="539"/>
      <c r="AK81" s="539"/>
      <c r="AL81" s="539"/>
      <c r="AM81" s="539"/>
      <c r="AN81" s="539"/>
      <c r="AO81" s="539"/>
      <c r="AP81" s="539"/>
      <c r="AQ81" s="539"/>
    </row>
    <row r="82" spans="1:43" x14ac:dyDescent="0.25">
      <c r="A82" s="9">
        <f>'прил 7.1'!A82</f>
        <v>5</v>
      </c>
      <c r="B82" s="291" t="s">
        <v>24</v>
      </c>
      <c r="C82" s="27"/>
      <c r="D82" s="200">
        <f>'прил 7.1'!F82</f>
        <v>0</v>
      </c>
      <c r="E82" s="200"/>
      <c r="F82" s="200"/>
      <c r="G82" s="200"/>
      <c r="H82" s="200"/>
      <c r="I82" s="200">
        <f>'прил 7.1'!G82</f>
        <v>0</v>
      </c>
      <c r="J82" s="200"/>
      <c r="K82" s="200"/>
      <c r="L82" s="200"/>
      <c r="M82" s="200"/>
      <c r="N82" s="211">
        <f t="shared" si="20"/>
        <v>0</v>
      </c>
      <c r="O82" s="211">
        <f t="shared" si="21"/>
        <v>0</v>
      </c>
      <c r="P82" s="211">
        <f t="shared" si="22"/>
        <v>0</v>
      </c>
      <c r="Q82" s="211">
        <f t="shared" si="23"/>
        <v>0</v>
      </c>
      <c r="R82" s="211">
        <f t="shared" si="24"/>
        <v>0</v>
      </c>
      <c r="S82" s="200">
        <f>'прил 7.1'!V82</f>
        <v>0</v>
      </c>
      <c r="T82" s="200"/>
      <c r="U82" s="200"/>
      <c r="V82" s="200"/>
      <c r="W82" s="200"/>
      <c r="X82" s="200">
        <f>'прил 7.1'!W82</f>
        <v>0</v>
      </c>
      <c r="Y82" s="200"/>
      <c r="Z82" s="200"/>
      <c r="AA82" s="200"/>
      <c r="AB82" s="200"/>
      <c r="AC82" s="211">
        <f t="shared" si="12"/>
        <v>0</v>
      </c>
      <c r="AD82" s="211">
        <f t="shared" si="13"/>
        <v>0</v>
      </c>
      <c r="AE82" s="211">
        <f t="shared" si="14"/>
        <v>0</v>
      </c>
      <c r="AF82" s="211">
        <f t="shared" si="15"/>
        <v>0</v>
      </c>
      <c r="AG82" s="211">
        <f t="shared" si="16"/>
        <v>0</v>
      </c>
      <c r="AH82" s="539"/>
      <c r="AI82" s="539"/>
      <c r="AJ82" s="539"/>
      <c r="AK82" s="539"/>
      <c r="AL82" s="539"/>
      <c r="AM82" s="539"/>
      <c r="AN82" s="539"/>
      <c r="AO82" s="539"/>
      <c r="AP82" s="539"/>
      <c r="AQ82" s="539"/>
    </row>
    <row r="83" spans="1:43" hidden="1" x14ac:dyDescent="0.25">
      <c r="A83" s="391"/>
      <c r="B83" s="89"/>
      <c r="C83" s="27"/>
      <c r="D83" s="265">
        <f>'прил 7.1'!F83</f>
        <v>0</v>
      </c>
      <c r="E83" s="265"/>
      <c r="F83" s="265"/>
      <c r="G83" s="265"/>
      <c r="H83" s="265"/>
      <c r="I83" s="265">
        <f>'прил 7.1'!G83</f>
        <v>0</v>
      </c>
      <c r="J83" s="265"/>
      <c r="K83" s="265"/>
      <c r="L83" s="265"/>
      <c r="M83" s="265"/>
      <c r="N83" s="46">
        <f t="shared" si="20"/>
        <v>0</v>
      </c>
      <c r="O83" s="46">
        <f t="shared" si="21"/>
        <v>0</v>
      </c>
      <c r="P83" s="46">
        <f t="shared" si="22"/>
        <v>0</v>
      </c>
      <c r="Q83" s="46">
        <f t="shared" si="23"/>
        <v>0</v>
      </c>
      <c r="R83" s="46">
        <f t="shared" si="24"/>
        <v>0</v>
      </c>
      <c r="S83" s="265">
        <f>'прил 7.1'!V83</f>
        <v>0</v>
      </c>
      <c r="T83" s="265"/>
      <c r="U83" s="265"/>
      <c r="V83" s="265"/>
      <c r="W83" s="265"/>
      <c r="X83" s="265">
        <f>'прил 7.1'!W83</f>
        <v>0</v>
      </c>
      <c r="Y83" s="265"/>
      <c r="Z83" s="265"/>
      <c r="AA83" s="265"/>
      <c r="AB83" s="265"/>
      <c r="AC83" s="46">
        <f t="shared" si="12"/>
        <v>0</v>
      </c>
      <c r="AD83" s="46">
        <f t="shared" si="13"/>
        <v>0</v>
      </c>
      <c r="AE83" s="46">
        <f t="shared" si="14"/>
        <v>0</v>
      </c>
      <c r="AF83" s="46">
        <f t="shared" si="15"/>
        <v>0</v>
      </c>
      <c r="AG83" s="46">
        <f t="shared" si="16"/>
        <v>0</v>
      </c>
      <c r="AH83" s="539"/>
      <c r="AI83" s="539"/>
      <c r="AJ83" s="539"/>
      <c r="AK83" s="539"/>
      <c r="AL83" s="539"/>
      <c r="AM83" s="539"/>
      <c r="AN83" s="539"/>
      <c r="AO83" s="539"/>
      <c r="AP83" s="539"/>
      <c r="AQ83" s="539"/>
    </row>
    <row r="84" spans="1:43" x14ac:dyDescent="0.25">
      <c r="A84" s="9">
        <f>'прил 7.1'!A84</f>
        <v>6</v>
      </c>
      <c r="B84" s="291" t="s">
        <v>25</v>
      </c>
      <c r="C84" s="27"/>
      <c r="D84" s="200">
        <f>'прил 7.1'!F84</f>
        <v>0</v>
      </c>
      <c r="E84" s="200"/>
      <c r="F84" s="200"/>
      <c r="G84" s="200"/>
      <c r="H84" s="200"/>
      <c r="I84" s="200">
        <f>'прил 7.1'!G84</f>
        <v>0</v>
      </c>
      <c r="J84" s="200"/>
      <c r="K84" s="200"/>
      <c r="L84" s="200"/>
      <c r="M84" s="200"/>
      <c r="N84" s="211">
        <f t="shared" si="20"/>
        <v>0</v>
      </c>
      <c r="O84" s="211">
        <f t="shared" si="21"/>
        <v>0</v>
      </c>
      <c r="P84" s="211">
        <f t="shared" si="22"/>
        <v>0</v>
      </c>
      <c r="Q84" s="211">
        <f t="shared" si="23"/>
        <v>0</v>
      </c>
      <c r="R84" s="211">
        <f t="shared" si="24"/>
        <v>0</v>
      </c>
      <c r="S84" s="200">
        <f>'прил 7.1'!V84</f>
        <v>0</v>
      </c>
      <c r="T84" s="200"/>
      <c r="U84" s="200"/>
      <c r="V84" s="200"/>
      <c r="W84" s="200"/>
      <c r="X84" s="200">
        <f>'прил 7.1'!W84</f>
        <v>0</v>
      </c>
      <c r="Y84" s="200"/>
      <c r="Z84" s="200"/>
      <c r="AA84" s="200"/>
      <c r="AB84" s="200"/>
      <c r="AC84" s="211">
        <f t="shared" si="12"/>
        <v>0</v>
      </c>
      <c r="AD84" s="211">
        <f t="shared" si="13"/>
        <v>0</v>
      </c>
      <c r="AE84" s="211">
        <f t="shared" si="14"/>
        <v>0</v>
      </c>
      <c r="AF84" s="211">
        <f t="shared" si="15"/>
        <v>0</v>
      </c>
      <c r="AG84" s="211">
        <f t="shared" si="16"/>
        <v>0</v>
      </c>
      <c r="AH84" s="539"/>
      <c r="AI84" s="539"/>
      <c r="AJ84" s="539"/>
      <c r="AK84" s="539"/>
      <c r="AL84" s="539"/>
      <c r="AM84" s="539"/>
      <c r="AN84" s="539"/>
      <c r="AO84" s="539"/>
      <c r="AP84" s="539"/>
      <c r="AQ84" s="539"/>
    </row>
    <row r="85" spans="1:43" hidden="1" x14ac:dyDescent="0.25">
      <c r="A85" s="391"/>
      <c r="B85" s="89"/>
      <c r="C85" s="27"/>
      <c r="D85" s="265">
        <f>'прил 7.1'!F85</f>
        <v>0</v>
      </c>
      <c r="E85" s="265"/>
      <c r="F85" s="265"/>
      <c r="G85" s="265"/>
      <c r="H85" s="265"/>
      <c r="I85" s="265">
        <f>'прил 7.1'!G85</f>
        <v>0</v>
      </c>
      <c r="J85" s="265"/>
      <c r="K85" s="265"/>
      <c r="L85" s="265"/>
      <c r="M85" s="265"/>
      <c r="N85" s="46">
        <f t="shared" si="20"/>
        <v>0</v>
      </c>
      <c r="O85" s="46">
        <f t="shared" si="21"/>
        <v>0</v>
      </c>
      <c r="P85" s="46">
        <f t="shared" si="22"/>
        <v>0</v>
      </c>
      <c r="Q85" s="46">
        <f t="shared" si="23"/>
        <v>0</v>
      </c>
      <c r="R85" s="46">
        <f t="shared" si="24"/>
        <v>0</v>
      </c>
      <c r="S85" s="265">
        <f>'прил 7.1'!V85</f>
        <v>0</v>
      </c>
      <c r="T85" s="265"/>
      <c r="U85" s="265"/>
      <c r="V85" s="265"/>
      <c r="W85" s="265"/>
      <c r="X85" s="265">
        <f>'прил 7.1'!W85</f>
        <v>0</v>
      </c>
      <c r="Y85" s="265"/>
      <c r="Z85" s="265"/>
      <c r="AA85" s="265"/>
      <c r="AB85" s="265"/>
      <c r="AC85" s="46">
        <f t="shared" si="12"/>
        <v>0</v>
      </c>
      <c r="AD85" s="46">
        <f t="shared" si="13"/>
        <v>0</v>
      </c>
      <c r="AE85" s="46">
        <f t="shared" si="14"/>
        <v>0</v>
      </c>
      <c r="AF85" s="46">
        <f t="shared" si="15"/>
        <v>0</v>
      </c>
      <c r="AG85" s="46">
        <f t="shared" si="16"/>
        <v>0</v>
      </c>
      <c r="AH85" s="539"/>
      <c r="AI85" s="539"/>
      <c r="AJ85" s="539"/>
      <c r="AK85" s="539"/>
      <c r="AL85" s="539"/>
      <c r="AM85" s="539"/>
      <c r="AN85" s="539"/>
      <c r="AO85" s="539"/>
      <c r="AP85" s="539"/>
      <c r="AQ85" s="539"/>
    </row>
    <row r="86" spans="1:43" x14ac:dyDescent="0.25">
      <c r="A86" s="9">
        <f>'прил 7.1'!A86</f>
        <v>7</v>
      </c>
      <c r="B86" s="291" t="s">
        <v>26</v>
      </c>
      <c r="C86" s="27"/>
      <c r="D86" s="200">
        <f>'прил 7.1'!F86</f>
        <v>0</v>
      </c>
      <c r="E86" s="200"/>
      <c r="F86" s="200"/>
      <c r="G86" s="200"/>
      <c r="H86" s="200"/>
      <c r="I86" s="200">
        <f>'прил 7.1'!G86</f>
        <v>0</v>
      </c>
      <c r="J86" s="200"/>
      <c r="K86" s="200"/>
      <c r="L86" s="200"/>
      <c r="M86" s="200"/>
      <c r="N86" s="211">
        <f t="shared" si="20"/>
        <v>0</v>
      </c>
      <c r="O86" s="211">
        <f t="shared" si="21"/>
        <v>0</v>
      </c>
      <c r="P86" s="211">
        <f t="shared" si="22"/>
        <v>0</v>
      </c>
      <c r="Q86" s="211">
        <f t="shared" si="23"/>
        <v>0</v>
      </c>
      <c r="R86" s="211">
        <f t="shared" si="24"/>
        <v>0</v>
      </c>
      <c r="S86" s="200">
        <f>'прил 7.1'!V86</f>
        <v>0</v>
      </c>
      <c r="T86" s="200"/>
      <c r="U86" s="200"/>
      <c r="V86" s="200"/>
      <c r="W86" s="200"/>
      <c r="X86" s="200">
        <f>'прил 7.1'!W86</f>
        <v>0</v>
      </c>
      <c r="Y86" s="200"/>
      <c r="Z86" s="200"/>
      <c r="AA86" s="200"/>
      <c r="AB86" s="200"/>
      <c r="AC86" s="211">
        <f t="shared" si="12"/>
        <v>0</v>
      </c>
      <c r="AD86" s="211">
        <f t="shared" si="13"/>
        <v>0</v>
      </c>
      <c r="AE86" s="211">
        <f t="shared" si="14"/>
        <v>0</v>
      </c>
      <c r="AF86" s="211">
        <f t="shared" si="15"/>
        <v>0</v>
      </c>
      <c r="AG86" s="211">
        <f t="shared" si="16"/>
        <v>0</v>
      </c>
      <c r="AH86" s="539"/>
      <c r="AI86" s="539"/>
      <c r="AJ86" s="539"/>
      <c r="AK86" s="539"/>
      <c r="AL86" s="539"/>
      <c r="AM86" s="539"/>
      <c r="AN86" s="539"/>
      <c r="AO86" s="539"/>
      <c r="AP86" s="539"/>
      <c r="AQ86" s="539"/>
    </row>
    <row r="87" spans="1:43" hidden="1" x14ac:dyDescent="0.25">
      <c r="A87" s="391"/>
      <c r="B87" s="89"/>
      <c r="C87" s="27"/>
      <c r="D87" s="265">
        <f>'прил 7.1'!F87</f>
        <v>0</v>
      </c>
      <c r="E87" s="265"/>
      <c r="F87" s="265"/>
      <c r="G87" s="265"/>
      <c r="H87" s="265"/>
      <c r="I87" s="265">
        <f>'прил 7.1'!G87</f>
        <v>0</v>
      </c>
      <c r="J87" s="265"/>
      <c r="K87" s="265"/>
      <c r="L87" s="265"/>
      <c r="M87" s="265"/>
      <c r="N87" s="46">
        <f t="shared" si="20"/>
        <v>0</v>
      </c>
      <c r="O87" s="46">
        <f t="shared" si="21"/>
        <v>0</v>
      </c>
      <c r="P87" s="46">
        <f t="shared" si="22"/>
        <v>0</v>
      </c>
      <c r="Q87" s="46">
        <f t="shared" si="23"/>
        <v>0</v>
      </c>
      <c r="R87" s="46">
        <f t="shared" si="24"/>
        <v>0</v>
      </c>
      <c r="S87" s="265">
        <f>'прил 7.1'!V87</f>
        <v>0</v>
      </c>
      <c r="T87" s="265"/>
      <c r="U87" s="265"/>
      <c r="V87" s="265"/>
      <c r="W87" s="265"/>
      <c r="X87" s="265">
        <f>'прил 7.1'!W87</f>
        <v>0</v>
      </c>
      <c r="Y87" s="265"/>
      <c r="Z87" s="265"/>
      <c r="AA87" s="265"/>
      <c r="AB87" s="265"/>
      <c r="AC87" s="46">
        <f t="shared" ref="AC87:AC144" si="28">X87-S87</f>
        <v>0</v>
      </c>
      <c r="AD87" s="46">
        <f t="shared" ref="AD87:AD144" si="29">Y87-T87</f>
        <v>0</v>
      </c>
      <c r="AE87" s="46">
        <f t="shared" ref="AE87:AE144" si="30">Z87-U87</f>
        <v>0</v>
      </c>
      <c r="AF87" s="46">
        <f t="shared" ref="AF87:AF144" si="31">AA87-V87</f>
        <v>0</v>
      </c>
      <c r="AG87" s="46">
        <f t="shared" ref="AG87:AG144" si="32">AB87-W87</f>
        <v>0</v>
      </c>
      <c r="AH87" s="539"/>
      <c r="AI87" s="539"/>
      <c r="AJ87" s="539"/>
      <c r="AK87" s="539"/>
      <c r="AL87" s="539"/>
      <c r="AM87" s="539"/>
      <c r="AN87" s="539"/>
      <c r="AO87" s="539"/>
      <c r="AP87" s="539"/>
      <c r="AQ87" s="539"/>
    </row>
    <row r="88" spans="1:43" x14ac:dyDescent="0.25">
      <c r="A88" s="9">
        <f>'прил 7.1'!A88</f>
        <v>8</v>
      </c>
      <c r="B88" s="291" t="s">
        <v>27</v>
      </c>
      <c r="C88" s="27"/>
      <c r="D88" s="200">
        <f>'прил 7.1'!F88</f>
        <v>0</v>
      </c>
      <c r="E88" s="200"/>
      <c r="F88" s="200"/>
      <c r="G88" s="200"/>
      <c r="H88" s="200"/>
      <c r="I88" s="200">
        <f>'прил 7.1'!G88</f>
        <v>0</v>
      </c>
      <c r="J88" s="200"/>
      <c r="K88" s="200"/>
      <c r="L88" s="200"/>
      <c r="M88" s="200"/>
      <c r="N88" s="211">
        <f t="shared" si="20"/>
        <v>0</v>
      </c>
      <c r="O88" s="211">
        <f t="shared" si="21"/>
        <v>0</v>
      </c>
      <c r="P88" s="211">
        <f t="shared" si="22"/>
        <v>0</v>
      </c>
      <c r="Q88" s="211">
        <f t="shared" si="23"/>
        <v>0</v>
      </c>
      <c r="R88" s="211">
        <f t="shared" si="24"/>
        <v>0</v>
      </c>
      <c r="S88" s="200">
        <f>'прил 7.1'!V88</f>
        <v>0</v>
      </c>
      <c r="T88" s="200"/>
      <c r="U88" s="200"/>
      <c r="V88" s="200"/>
      <c r="W88" s="200"/>
      <c r="X88" s="200">
        <f>'прил 7.1'!W88</f>
        <v>0</v>
      </c>
      <c r="Y88" s="200"/>
      <c r="Z88" s="200"/>
      <c r="AA88" s="200"/>
      <c r="AB88" s="200"/>
      <c r="AC88" s="211">
        <f t="shared" si="28"/>
        <v>0</v>
      </c>
      <c r="AD88" s="211">
        <f t="shared" si="29"/>
        <v>0</v>
      </c>
      <c r="AE88" s="211">
        <f t="shared" si="30"/>
        <v>0</v>
      </c>
      <c r="AF88" s="211">
        <f t="shared" si="31"/>
        <v>0</v>
      </c>
      <c r="AG88" s="211">
        <f t="shared" si="32"/>
        <v>0</v>
      </c>
      <c r="AH88" s="539"/>
      <c r="AI88" s="539"/>
      <c r="AJ88" s="539"/>
      <c r="AK88" s="539"/>
      <c r="AL88" s="539"/>
      <c r="AM88" s="539"/>
      <c r="AN88" s="539"/>
      <c r="AO88" s="539"/>
      <c r="AP88" s="539"/>
      <c r="AQ88" s="539"/>
    </row>
    <row r="89" spans="1:43" hidden="1" x14ac:dyDescent="0.25">
      <c r="A89" s="565"/>
      <c r="B89" s="86"/>
      <c r="C89" s="27"/>
      <c r="D89" s="265">
        <f>'прил 7.1'!F89</f>
        <v>0</v>
      </c>
      <c r="E89" s="265"/>
      <c r="F89" s="265"/>
      <c r="G89" s="265"/>
      <c r="H89" s="265"/>
      <c r="I89" s="265">
        <f>'прил 7.1'!G89</f>
        <v>0</v>
      </c>
      <c r="J89" s="265"/>
      <c r="K89" s="265"/>
      <c r="L89" s="265"/>
      <c r="M89" s="265"/>
      <c r="N89" s="46">
        <f t="shared" si="20"/>
        <v>0</v>
      </c>
      <c r="O89" s="46">
        <f t="shared" si="21"/>
        <v>0</v>
      </c>
      <c r="P89" s="46">
        <f t="shared" si="22"/>
        <v>0</v>
      </c>
      <c r="Q89" s="46">
        <f t="shared" si="23"/>
        <v>0</v>
      </c>
      <c r="R89" s="46">
        <f t="shared" si="24"/>
        <v>0</v>
      </c>
      <c r="S89" s="265">
        <f>'прил 7.1'!V89</f>
        <v>0</v>
      </c>
      <c r="T89" s="265"/>
      <c r="U89" s="265"/>
      <c r="V89" s="265"/>
      <c r="W89" s="265"/>
      <c r="X89" s="265">
        <f>'прил 7.1'!W89</f>
        <v>0</v>
      </c>
      <c r="Y89" s="265"/>
      <c r="Z89" s="265"/>
      <c r="AA89" s="265"/>
      <c r="AB89" s="265"/>
      <c r="AC89" s="46">
        <f t="shared" si="28"/>
        <v>0</v>
      </c>
      <c r="AD89" s="46">
        <f t="shared" si="29"/>
        <v>0</v>
      </c>
      <c r="AE89" s="46">
        <f t="shared" si="30"/>
        <v>0</v>
      </c>
      <c r="AF89" s="46">
        <f t="shared" si="31"/>
        <v>0</v>
      </c>
      <c r="AG89" s="46">
        <f t="shared" si="32"/>
        <v>0</v>
      </c>
      <c r="AH89" s="539"/>
      <c r="AI89" s="539"/>
      <c r="AJ89" s="539"/>
      <c r="AK89" s="539"/>
      <c r="AL89" s="539"/>
      <c r="AM89" s="539"/>
      <c r="AN89" s="539"/>
      <c r="AO89" s="539"/>
      <c r="AP89" s="539"/>
      <c r="AQ89" s="539"/>
    </row>
    <row r="90" spans="1:43" x14ac:dyDescent="0.25">
      <c r="A90" s="9">
        <f>'прил 7.1'!A90</f>
        <v>9</v>
      </c>
      <c r="B90" s="291" t="s">
        <v>28</v>
      </c>
      <c r="C90" s="27"/>
      <c r="D90" s="200">
        <f>'прил 7.1'!F90</f>
        <v>0</v>
      </c>
      <c r="E90" s="200"/>
      <c r="F90" s="200"/>
      <c r="G90" s="200"/>
      <c r="H90" s="200"/>
      <c r="I90" s="200">
        <f>'прил 7.1'!G90</f>
        <v>0</v>
      </c>
      <c r="J90" s="200"/>
      <c r="K90" s="200"/>
      <c r="L90" s="200"/>
      <c r="M90" s="200"/>
      <c r="N90" s="211">
        <f t="shared" si="20"/>
        <v>0</v>
      </c>
      <c r="O90" s="211">
        <f t="shared" si="21"/>
        <v>0</v>
      </c>
      <c r="P90" s="211">
        <f t="shared" si="22"/>
        <v>0</v>
      </c>
      <c r="Q90" s="211">
        <f t="shared" si="23"/>
        <v>0</v>
      </c>
      <c r="R90" s="211">
        <f t="shared" si="24"/>
        <v>0</v>
      </c>
      <c r="S90" s="200">
        <f>'прил 7.1'!V90</f>
        <v>0</v>
      </c>
      <c r="T90" s="200"/>
      <c r="U90" s="200"/>
      <c r="V90" s="200"/>
      <c r="W90" s="200"/>
      <c r="X90" s="200">
        <f>'прил 7.1'!W90</f>
        <v>0</v>
      </c>
      <c r="Y90" s="200"/>
      <c r="Z90" s="200"/>
      <c r="AA90" s="200"/>
      <c r="AB90" s="200"/>
      <c r="AC90" s="211">
        <f t="shared" si="28"/>
        <v>0</v>
      </c>
      <c r="AD90" s="211">
        <f t="shared" si="29"/>
        <v>0</v>
      </c>
      <c r="AE90" s="211">
        <f t="shared" si="30"/>
        <v>0</v>
      </c>
      <c r="AF90" s="211">
        <f t="shared" si="31"/>
        <v>0</v>
      </c>
      <c r="AG90" s="211">
        <f t="shared" si="32"/>
        <v>0</v>
      </c>
      <c r="AH90" s="539"/>
      <c r="AI90" s="539"/>
      <c r="AJ90" s="539"/>
      <c r="AK90" s="539"/>
      <c r="AL90" s="539"/>
      <c r="AM90" s="539"/>
      <c r="AN90" s="539"/>
      <c r="AO90" s="539"/>
      <c r="AP90" s="539"/>
      <c r="AQ90" s="539"/>
    </row>
    <row r="91" spans="1:43" hidden="1" x14ac:dyDescent="0.25">
      <c r="A91" s="565"/>
      <c r="B91" s="86"/>
      <c r="C91" s="27"/>
      <c r="D91" s="265">
        <f>'прил 7.1'!F91</f>
        <v>0</v>
      </c>
      <c r="E91" s="265"/>
      <c r="F91" s="265"/>
      <c r="G91" s="265"/>
      <c r="H91" s="265"/>
      <c r="I91" s="265">
        <f>'прил 7.1'!G91</f>
        <v>0</v>
      </c>
      <c r="J91" s="265"/>
      <c r="K91" s="265"/>
      <c r="L91" s="265"/>
      <c r="M91" s="265"/>
      <c r="N91" s="46">
        <f t="shared" si="20"/>
        <v>0</v>
      </c>
      <c r="O91" s="46">
        <f t="shared" si="21"/>
        <v>0</v>
      </c>
      <c r="P91" s="46">
        <f t="shared" si="22"/>
        <v>0</v>
      </c>
      <c r="Q91" s="46">
        <f t="shared" si="23"/>
        <v>0</v>
      </c>
      <c r="R91" s="46">
        <f t="shared" si="24"/>
        <v>0</v>
      </c>
      <c r="S91" s="265">
        <f>'прил 7.1'!V91</f>
        <v>0</v>
      </c>
      <c r="T91" s="265"/>
      <c r="U91" s="265"/>
      <c r="V91" s="265"/>
      <c r="W91" s="265"/>
      <c r="X91" s="265">
        <f>'прил 7.1'!W91</f>
        <v>0</v>
      </c>
      <c r="Y91" s="265"/>
      <c r="Z91" s="265"/>
      <c r="AA91" s="265"/>
      <c r="AB91" s="265"/>
      <c r="AC91" s="46">
        <f t="shared" si="28"/>
        <v>0</v>
      </c>
      <c r="AD91" s="46">
        <f t="shared" si="29"/>
        <v>0</v>
      </c>
      <c r="AE91" s="46">
        <f t="shared" si="30"/>
        <v>0</v>
      </c>
      <c r="AF91" s="46">
        <f t="shared" si="31"/>
        <v>0</v>
      </c>
      <c r="AG91" s="46">
        <f t="shared" si="32"/>
        <v>0</v>
      </c>
      <c r="AH91" s="539"/>
      <c r="AI91" s="539"/>
      <c r="AJ91" s="539"/>
      <c r="AK91" s="539"/>
      <c r="AL91" s="539"/>
      <c r="AM91" s="539"/>
      <c r="AN91" s="539"/>
      <c r="AO91" s="539"/>
      <c r="AP91" s="539"/>
      <c r="AQ91" s="539"/>
    </row>
    <row r="92" spans="1:43" x14ac:dyDescent="0.25">
      <c r="A92" s="9">
        <f>'прил 7.1'!A92</f>
        <v>10</v>
      </c>
      <c r="B92" s="291" t="s">
        <v>29</v>
      </c>
      <c r="C92" s="27"/>
      <c r="D92" s="200">
        <f>'прил 7.1'!F92</f>
        <v>0</v>
      </c>
      <c r="E92" s="200"/>
      <c r="F92" s="200"/>
      <c r="G92" s="200"/>
      <c r="H92" s="200"/>
      <c r="I92" s="200">
        <f>'прил 7.1'!G92</f>
        <v>0</v>
      </c>
      <c r="J92" s="200"/>
      <c r="K92" s="200"/>
      <c r="L92" s="200"/>
      <c r="M92" s="200"/>
      <c r="N92" s="211">
        <f t="shared" si="20"/>
        <v>0</v>
      </c>
      <c r="O92" s="211">
        <f t="shared" si="21"/>
        <v>0</v>
      </c>
      <c r="P92" s="211">
        <f t="shared" si="22"/>
        <v>0</v>
      </c>
      <c r="Q92" s="211">
        <f t="shared" si="23"/>
        <v>0</v>
      </c>
      <c r="R92" s="211">
        <f t="shared" si="24"/>
        <v>0</v>
      </c>
      <c r="S92" s="200">
        <f>'прил 7.1'!V92</f>
        <v>0</v>
      </c>
      <c r="T92" s="200"/>
      <c r="U92" s="200"/>
      <c r="V92" s="200"/>
      <c r="W92" s="200"/>
      <c r="X92" s="200">
        <f>'прил 7.1'!W92</f>
        <v>0</v>
      </c>
      <c r="Y92" s="200"/>
      <c r="Z92" s="200"/>
      <c r="AA92" s="200"/>
      <c r="AB92" s="200"/>
      <c r="AC92" s="211">
        <f t="shared" si="28"/>
        <v>0</v>
      </c>
      <c r="AD92" s="211">
        <f t="shared" si="29"/>
        <v>0</v>
      </c>
      <c r="AE92" s="211">
        <f t="shared" si="30"/>
        <v>0</v>
      </c>
      <c r="AF92" s="211">
        <f t="shared" si="31"/>
        <v>0</v>
      </c>
      <c r="AG92" s="211">
        <f t="shared" si="32"/>
        <v>0</v>
      </c>
      <c r="AH92" s="539"/>
      <c r="AI92" s="539"/>
      <c r="AJ92" s="539"/>
      <c r="AK92" s="539"/>
      <c r="AL92" s="539"/>
      <c r="AM92" s="539"/>
      <c r="AN92" s="539"/>
      <c r="AO92" s="539"/>
      <c r="AP92" s="539"/>
      <c r="AQ92" s="539"/>
    </row>
    <row r="93" spans="1:43" hidden="1" x14ac:dyDescent="0.25">
      <c r="A93" s="565"/>
      <c r="B93" s="86"/>
      <c r="C93" s="27"/>
      <c r="D93" s="265">
        <f>'прил 7.1'!F93</f>
        <v>0</v>
      </c>
      <c r="E93" s="265"/>
      <c r="F93" s="265"/>
      <c r="G93" s="265"/>
      <c r="H93" s="265"/>
      <c r="I93" s="265">
        <f>'прил 7.1'!G93</f>
        <v>0</v>
      </c>
      <c r="J93" s="265"/>
      <c r="K93" s="265"/>
      <c r="L93" s="265"/>
      <c r="M93" s="265"/>
      <c r="N93" s="46">
        <f t="shared" si="20"/>
        <v>0</v>
      </c>
      <c r="O93" s="46">
        <f t="shared" si="21"/>
        <v>0</v>
      </c>
      <c r="P93" s="46">
        <f t="shared" si="22"/>
        <v>0</v>
      </c>
      <c r="Q93" s="46">
        <f t="shared" si="23"/>
        <v>0</v>
      </c>
      <c r="R93" s="46">
        <f t="shared" si="24"/>
        <v>0</v>
      </c>
      <c r="S93" s="265">
        <f>'прил 7.1'!V93</f>
        <v>0</v>
      </c>
      <c r="T93" s="265"/>
      <c r="U93" s="265"/>
      <c r="V93" s="265"/>
      <c r="W93" s="265"/>
      <c r="X93" s="265">
        <f>'прил 7.1'!W93</f>
        <v>0</v>
      </c>
      <c r="Y93" s="265"/>
      <c r="Z93" s="265"/>
      <c r="AA93" s="265"/>
      <c r="AB93" s="265"/>
      <c r="AC93" s="46">
        <f t="shared" si="28"/>
        <v>0</v>
      </c>
      <c r="AD93" s="46">
        <f t="shared" si="29"/>
        <v>0</v>
      </c>
      <c r="AE93" s="46">
        <f t="shared" si="30"/>
        <v>0</v>
      </c>
      <c r="AF93" s="46">
        <f t="shared" si="31"/>
        <v>0</v>
      </c>
      <c r="AG93" s="46">
        <f t="shared" si="32"/>
        <v>0</v>
      </c>
      <c r="AH93" s="539"/>
      <c r="AI93" s="539"/>
      <c r="AJ93" s="539"/>
      <c r="AK93" s="539"/>
      <c r="AL93" s="539"/>
      <c r="AM93" s="539"/>
      <c r="AN93" s="539"/>
      <c r="AO93" s="539"/>
      <c r="AP93" s="539"/>
      <c r="AQ93" s="539"/>
    </row>
    <row r="94" spans="1:43" x14ac:dyDescent="0.25">
      <c r="A94" s="9">
        <f>'прил 7.1'!A94</f>
        <v>11</v>
      </c>
      <c r="B94" s="291" t="s">
        <v>30</v>
      </c>
      <c r="C94" s="27"/>
      <c r="D94" s="200">
        <f>'прил 7.1'!F94</f>
        <v>0</v>
      </c>
      <c r="E94" s="200"/>
      <c r="F94" s="200"/>
      <c r="G94" s="200"/>
      <c r="H94" s="200"/>
      <c r="I94" s="200">
        <f>'прил 7.1'!G94</f>
        <v>0</v>
      </c>
      <c r="J94" s="200"/>
      <c r="K94" s="200"/>
      <c r="L94" s="200"/>
      <c r="M94" s="200"/>
      <c r="N94" s="211">
        <f t="shared" si="20"/>
        <v>0</v>
      </c>
      <c r="O94" s="211">
        <f t="shared" si="21"/>
        <v>0</v>
      </c>
      <c r="P94" s="211">
        <f t="shared" si="22"/>
        <v>0</v>
      </c>
      <c r="Q94" s="211">
        <f t="shared" si="23"/>
        <v>0</v>
      </c>
      <c r="R94" s="211">
        <f t="shared" si="24"/>
        <v>0</v>
      </c>
      <c r="S94" s="200">
        <f>'прил 7.1'!V94</f>
        <v>0</v>
      </c>
      <c r="T94" s="200"/>
      <c r="U94" s="200"/>
      <c r="V94" s="200"/>
      <c r="W94" s="200"/>
      <c r="X94" s="200">
        <f>'прил 7.1'!W94</f>
        <v>0</v>
      </c>
      <c r="Y94" s="200"/>
      <c r="Z94" s="200"/>
      <c r="AA94" s="200"/>
      <c r="AB94" s="200"/>
      <c r="AC94" s="211">
        <f t="shared" si="28"/>
        <v>0</v>
      </c>
      <c r="AD94" s="211">
        <f t="shared" si="29"/>
        <v>0</v>
      </c>
      <c r="AE94" s="211">
        <f t="shared" si="30"/>
        <v>0</v>
      </c>
      <c r="AF94" s="211">
        <f t="shared" si="31"/>
        <v>0</v>
      </c>
      <c r="AG94" s="211">
        <f t="shared" si="32"/>
        <v>0</v>
      </c>
      <c r="AH94" s="539"/>
      <c r="AI94" s="539"/>
      <c r="AJ94" s="539"/>
      <c r="AK94" s="539"/>
      <c r="AL94" s="539"/>
      <c r="AM94" s="539"/>
      <c r="AN94" s="539"/>
      <c r="AO94" s="539"/>
      <c r="AP94" s="539"/>
      <c r="AQ94" s="539"/>
    </row>
    <row r="95" spans="1:43" hidden="1" x14ac:dyDescent="0.25">
      <c r="A95" s="565"/>
      <c r="B95" s="86"/>
      <c r="C95" s="27"/>
      <c r="D95" s="265">
        <f>'прил 7.1'!F95</f>
        <v>0</v>
      </c>
      <c r="E95" s="265"/>
      <c r="F95" s="265"/>
      <c r="G95" s="265"/>
      <c r="H95" s="265"/>
      <c r="I95" s="265">
        <f>'прил 7.1'!G95</f>
        <v>0</v>
      </c>
      <c r="J95" s="265"/>
      <c r="K95" s="265"/>
      <c r="L95" s="265"/>
      <c r="M95" s="265"/>
      <c r="N95" s="46">
        <f t="shared" si="20"/>
        <v>0</v>
      </c>
      <c r="O95" s="46">
        <f t="shared" si="21"/>
        <v>0</v>
      </c>
      <c r="P95" s="46">
        <f t="shared" si="22"/>
        <v>0</v>
      </c>
      <c r="Q95" s="46">
        <f t="shared" si="23"/>
        <v>0</v>
      </c>
      <c r="R95" s="46">
        <f t="shared" si="24"/>
        <v>0</v>
      </c>
      <c r="S95" s="265">
        <f>'прил 7.1'!V95</f>
        <v>0</v>
      </c>
      <c r="T95" s="265"/>
      <c r="U95" s="265"/>
      <c r="V95" s="265"/>
      <c r="W95" s="265"/>
      <c r="X95" s="265">
        <f>'прил 7.1'!W95</f>
        <v>0</v>
      </c>
      <c r="Y95" s="265"/>
      <c r="Z95" s="265"/>
      <c r="AA95" s="265"/>
      <c r="AB95" s="265"/>
      <c r="AC95" s="46">
        <f t="shared" si="28"/>
        <v>0</v>
      </c>
      <c r="AD95" s="46">
        <f t="shared" si="29"/>
        <v>0</v>
      </c>
      <c r="AE95" s="46">
        <f t="shared" si="30"/>
        <v>0</v>
      </c>
      <c r="AF95" s="46">
        <f t="shared" si="31"/>
        <v>0</v>
      </c>
      <c r="AG95" s="46">
        <f t="shared" si="32"/>
        <v>0</v>
      </c>
      <c r="AH95" s="539"/>
      <c r="AI95" s="539"/>
      <c r="AJ95" s="539"/>
      <c r="AK95" s="539"/>
      <c r="AL95" s="539"/>
      <c r="AM95" s="539"/>
      <c r="AN95" s="539"/>
      <c r="AO95" s="539"/>
      <c r="AP95" s="539"/>
      <c r="AQ95" s="539"/>
    </row>
    <row r="96" spans="1:43" x14ac:dyDescent="0.25">
      <c r="A96" s="9">
        <f>'прил 7.1'!A96</f>
        <v>12</v>
      </c>
      <c r="B96" s="291" t="s">
        <v>31</v>
      </c>
      <c r="C96" s="27"/>
      <c r="D96" s="200">
        <f>'прил 7.1'!F96</f>
        <v>0</v>
      </c>
      <c r="E96" s="200"/>
      <c r="F96" s="200"/>
      <c r="G96" s="200"/>
      <c r="H96" s="200"/>
      <c r="I96" s="200">
        <f>'прил 7.1'!G96</f>
        <v>0</v>
      </c>
      <c r="J96" s="200"/>
      <c r="K96" s="200"/>
      <c r="L96" s="200"/>
      <c r="M96" s="200"/>
      <c r="N96" s="211">
        <f t="shared" si="20"/>
        <v>0</v>
      </c>
      <c r="O96" s="211">
        <f t="shared" si="21"/>
        <v>0</v>
      </c>
      <c r="P96" s="211">
        <f t="shared" si="22"/>
        <v>0</v>
      </c>
      <c r="Q96" s="211">
        <f t="shared" si="23"/>
        <v>0</v>
      </c>
      <c r="R96" s="211">
        <f t="shared" si="24"/>
        <v>0</v>
      </c>
      <c r="S96" s="200">
        <f>'прил 7.1'!V96</f>
        <v>0</v>
      </c>
      <c r="T96" s="200"/>
      <c r="U96" s="200"/>
      <c r="V96" s="200"/>
      <c r="W96" s="200"/>
      <c r="X96" s="200">
        <f>'прил 7.1'!W96</f>
        <v>0</v>
      </c>
      <c r="Y96" s="200"/>
      <c r="Z96" s="200"/>
      <c r="AA96" s="200"/>
      <c r="AB96" s="200"/>
      <c r="AC96" s="211">
        <f t="shared" si="28"/>
        <v>0</v>
      </c>
      <c r="AD96" s="211">
        <f t="shared" si="29"/>
        <v>0</v>
      </c>
      <c r="AE96" s="211">
        <f t="shared" si="30"/>
        <v>0</v>
      </c>
      <c r="AF96" s="211">
        <f t="shared" si="31"/>
        <v>0</v>
      </c>
      <c r="AG96" s="211">
        <f t="shared" si="32"/>
        <v>0</v>
      </c>
      <c r="AH96" s="539"/>
      <c r="AI96" s="539"/>
      <c r="AJ96" s="539"/>
      <c r="AK96" s="539"/>
      <c r="AL96" s="539"/>
      <c r="AM96" s="539"/>
      <c r="AN96" s="539"/>
      <c r="AO96" s="539"/>
      <c r="AP96" s="539"/>
      <c r="AQ96" s="539"/>
    </row>
    <row r="97" spans="1:43" hidden="1" x14ac:dyDescent="0.25">
      <c r="A97" s="391"/>
      <c r="B97" s="89"/>
      <c r="C97" s="27"/>
      <c r="D97" s="265">
        <f>'прил 7.1'!F97</f>
        <v>0</v>
      </c>
      <c r="E97" s="265"/>
      <c r="F97" s="265"/>
      <c r="G97" s="265"/>
      <c r="H97" s="265"/>
      <c r="I97" s="265">
        <f>'прил 7.1'!G97</f>
        <v>0</v>
      </c>
      <c r="J97" s="265"/>
      <c r="K97" s="265"/>
      <c r="L97" s="265"/>
      <c r="M97" s="265"/>
      <c r="N97" s="46">
        <f t="shared" si="20"/>
        <v>0</v>
      </c>
      <c r="O97" s="46">
        <f t="shared" si="21"/>
        <v>0</v>
      </c>
      <c r="P97" s="46">
        <f t="shared" si="22"/>
        <v>0</v>
      </c>
      <c r="Q97" s="46">
        <f t="shared" si="23"/>
        <v>0</v>
      </c>
      <c r="R97" s="46">
        <f t="shared" si="24"/>
        <v>0</v>
      </c>
      <c r="S97" s="265">
        <f>'прил 7.1'!V97</f>
        <v>0</v>
      </c>
      <c r="T97" s="265"/>
      <c r="U97" s="265"/>
      <c r="V97" s="265"/>
      <c r="W97" s="265"/>
      <c r="X97" s="265">
        <f>'прил 7.1'!W97</f>
        <v>0</v>
      </c>
      <c r="Y97" s="265"/>
      <c r="Z97" s="265"/>
      <c r="AA97" s="265"/>
      <c r="AB97" s="265"/>
      <c r="AC97" s="46">
        <f t="shared" si="28"/>
        <v>0</v>
      </c>
      <c r="AD97" s="46">
        <f t="shared" si="29"/>
        <v>0</v>
      </c>
      <c r="AE97" s="46">
        <f t="shared" si="30"/>
        <v>0</v>
      </c>
      <c r="AF97" s="46">
        <f t="shared" si="31"/>
        <v>0</v>
      </c>
      <c r="AG97" s="46">
        <f t="shared" si="32"/>
        <v>0</v>
      </c>
      <c r="AH97" s="539"/>
      <c r="AI97" s="539"/>
      <c r="AJ97" s="539"/>
      <c r="AK97" s="539"/>
      <c r="AL97" s="539"/>
      <c r="AM97" s="539"/>
      <c r="AN97" s="539"/>
      <c r="AO97" s="539"/>
      <c r="AP97" s="539"/>
      <c r="AQ97" s="539"/>
    </row>
    <row r="98" spans="1:43" x14ac:dyDescent="0.25">
      <c r="A98" s="9" t="str">
        <f>'прил 7.1'!A98</f>
        <v>2.2.</v>
      </c>
      <c r="B98" s="435" t="s">
        <v>33</v>
      </c>
      <c r="C98" s="438"/>
      <c r="D98" s="233">
        <f>'прил 7.1'!F98</f>
        <v>0</v>
      </c>
      <c r="E98" s="233">
        <f t="shared" ref="E98:AB98" si="33">E99+E101+E103+E105+E107+E109+E111+E113+E115+E117+E119+E121</f>
        <v>0</v>
      </c>
      <c r="F98" s="233">
        <f t="shared" si="33"/>
        <v>0</v>
      </c>
      <c r="G98" s="233">
        <f t="shared" si="33"/>
        <v>0</v>
      </c>
      <c r="H98" s="233">
        <f t="shared" si="33"/>
        <v>0</v>
      </c>
      <c r="I98" s="233">
        <f>'прил 7.1'!G98</f>
        <v>0</v>
      </c>
      <c r="J98" s="233">
        <f t="shared" si="33"/>
        <v>0</v>
      </c>
      <c r="K98" s="233">
        <f t="shared" si="33"/>
        <v>0</v>
      </c>
      <c r="L98" s="233">
        <f t="shared" si="33"/>
        <v>0</v>
      </c>
      <c r="M98" s="233">
        <f t="shared" si="33"/>
        <v>0</v>
      </c>
      <c r="N98" s="233">
        <f t="shared" si="20"/>
        <v>0</v>
      </c>
      <c r="O98" s="233">
        <f t="shared" si="21"/>
        <v>0</v>
      </c>
      <c r="P98" s="233">
        <f t="shared" si="22"/>
        <v>0</v>
      </c>
      <c r="Q98" s="233">
        <f t="shared" si="23"/>
        <v>0</v>
      </c>
      <c r="R98" s="233">
        <f t="shared" si="24"/>
        <v>0</v>
      </c>
      <c r="S98" s="233">
        <f>'прил 7.1'!V98</f>
        <v>0</v>
      </c>
      <c r="T98" s="233">
        <f t="shared" si="33"/>
        <v>0</v>
      </c>
      <c r="U98" s="233">
        <f t="shared" si="33"/>
        <v>0</v>
      </c>
      <c r="V98" s="233">
        <f t="shared" si="33"/>
        <v>0</v>
      </c>
      <c r="W98" s="233">
        <f t="shared" si="33"/>
        <v>0</v>
      </c>
      <c r="X98" s="233">
        <f>'прил 7.1'!W98</f>
        <v>0</v>
      </c>
      <c r="Y98" s="233">
        <f t="shared" si="33"/>
        <v>0</v>
      </c>
      <c r="Z98" s="233">
        <f t="shared" si="33"/>
        <v>0</v>
      </c>
      <c r="AA98" s="233">
        <f t="shared" si="33"/>
        <v>0</v>
      </c>
      <c r="AB98" s="233">
        <f t="shared" si="33"/>
        <v>0</v>
      </c>
      <c r="AC98" s="233">
        <f t="shared" si="28"/>
        <v>0</v>
      </c>
      <c r="AD98" s="233">
        <f t="shared" si="29"/>
        <v>0</v>
      </c>
      <c r="AE98" s="233">
        <f t="shared" si="30"/>
        <v>0</v>
      </c>
      <c r="AF98" s="233">
        <f t="shared" si="31"/>
        <v>0</v>
      </c>
      <c r="AG98" s="233">
        <f t="shared" si="32"/>
        <v>0</v>
      </c>
      <c r="AH98" s="542"/>
      <c r="AI98" s="542"/>
      <c r="AJ98" s="542"/>
      <c r="AK98" s="542"/>
      <c r="AL98" s="542"/>
      <c r="AM98" s="542"/>
      <c r="AN98" s="542"/>
      <c r="AO98" s="542"/>
      <c r="AP98" s="542"/>
      <c r="AQ98" s="542"/>
    </row>
    <row r="99" spans="1:43" x14ac:dyDescent="0.25">
      <c r="A99" s="9">
        <f>'прил 7.1'!A99</f>
        <v>1</v>
      </c>
      <c r="B99" s="291" t="s">
        <v>20</v>
      </c>
      <c r="C99" s="27"/>
      <c r="D99" s="200">
        <f>'прил 7.1'!F99</f>
        <v>0</v>
      </c>
      <c r="E99" s="200"/>
      <c r="F99" s="200"/>
      <c r="G99" s="200"/>
      <c r="H99" s="200"/>
      <c r="I99" s="200">
        <f>'прил 7.1'!G99</f>
        <v>0</v>
      </c>
      <c r="J99" s="200"/>
      <c r="K99" s="200"/>
      <c r="L99" s="200"/>
      <c r="M99" s="200"/>
      <c r="N99" s="211">
        <f t="shared" si="20"/>
        <v>0</v>
      </c>
      <c r="O99" s="211">
        <f t="shared" si="21"/>
        <v>0</v>
      </c>
      <c r="P99" s="211">
        <f t="shared" si="22"/>
        <v>0</v>
      </c>
      <c r="Q99" s="211">
        <f t="shared" si="23"/>
        <v>0</v>
      </c>
      <c r="R99" s="211">
        <f t="shared" si="24"/>
        <v>0</v>
      </c>
      <c r="S99" s="200">
        <f>'прил 7.1'!V99</f>
        <v>0</v>
      </c>
      <c r="T99" s="200"/>
      <c r="U99" s="200"/>
      <c r="V99" s="200"/>
      <c r="W99" s="200"/>
      <c r="X99" s="200">
        <f>'прил 7.1'!W99</f>
        <v>0</v>
      </c>
      <c r="Y99" s="200"/>
      <c r="Z99" s="200"/>
      <c r="AA99" s="200"/>
      <c r="AB99" s="200"/>
      <c r="AC99" s="211">
        <f t="shared" si="28"/>
        <v>0</v>
      </c>
      <c r="AD99" s="211">
        <f t="shared" si="29"/>
        <v>0</v>
      </c>
      <c r="AE99" s="211">
        <f t="shared" si="30"/>
        <v>0</v>
      </c>
      <c r="AF99" s="211">
        <f t="shared" si="31"/>
        <v>0</v>
      </c>
      <c r="AG99" s="211">
        <f t="shared" si="32"/>
        <v>0</v>
      </c>
      <c r="AH99" s="539"/>
      <c r="AI99" s="539"/>
      <c r="AJ99" s="539"/>
      <c r="AK99" s="539"/>
      <c r="AL99" s="539"/>
      <c r="AM99" s="539"/>
      <c r="AN99" s="539"/>
      <c r="AO99" s="539"/>
      <c r="AP99" s="539"/>
      <c r="AQ99" s="539"/>
    </row>
    <row r="100" spans="1:43" hidden="1" x14ac:dyDescent="0.25">
      <c r="A100" s="391"/>
      <c r="B100" s="86"/>
      <c r="C100" s="27"/>
      <c r="D100" s="265">
        <f>'прил 7.1'!F100</f>
        <v>0</v>
      </c>
      <c r="E100" s="265"/>
      <c r="F100" s="265"/>
      <c r="G100" s="265"/>
      <c r="H100" s="265"/>
      <c r="I100" s="265">
        <f>'прил 7.1'!G100</f>
        <v>0</v>
      </c>
      <c r="J100" s="265"/>
      <c r="K100" s="265"/>
      <c r="L100" s="265"/>
      <c r="M100" s="265"/>
      <c r="N100" s="46">
        <f t="shared" si="20"/>
        <v>0</v>
      </c>
      <c r="O100" s="46">
        <f t="shared" si="21"/>
        <v>0</v>
      </c>
      <c r="P100" s="46">
        <f t="shared" si="22"/>
        <v>0</v>
      </c>
      <c r="Q100" s="46">
        <f t="shared" si="23"/>
        <v>0</v>
      </c>
      <c r="R100" s="46">
        <f t="shared" si="24"/>
        <v>0</v>
      </c>
      <c r="S100" s="265">
        <f>'прил 7.1'!V100</f>
        <v>0</v>
      </c>
      <c r="T100" s="265"/>
      <c r="U100" s="265"/>
      <c r="V100" s="265"/>
      <c r="W100" s="265"/>
      <c r="X100" s="265">
        <f>'прил 7.1'!W100</f>
        <v>0</v>
      </c>
      <c r="Y100" s="265"/>
      <c r="Z100" s="265"/>
      <c r="AA100" s="265"/>
      <c r="AB100" s="265"/>
      <c r="AC100" s="46">
        <f t="shared" si="28"/>
        <v>0</v>
      </c>
      <c r="AD100" s="46">
        <f t="shared" si="29"/>
        <v>0</v>
      </c>
      <c r="AE100" s="46">
        <f t="shared" si="30"/>
        <v>0</v>
      </c>
      <c r="AF100" s="46">
        <f t="shared" si="31"/>
        <v>0</v>
      </c>
      <c r="AG100" s="46">
        <f t="shared" si="32"/>
        <v>0</v>
      </c>
      <c r="AH100" s="539"/>
      <c r="AI100" s="539"/>
      <c r="AJ100" s="539"/>
      <c r="AK100" s="539"/>
      <c r="AL100" s="539"/>
      <c r="AM100" s="539"/>
      <c r="AN100" s="539"/>
      <c r="AO100" s="539"/>
      <c r="AP100" s="539"/>
      <c r="AQ100" s="539"/>
    </row>
    <row r="101" spans="1:43" x14ac:dyDescent="0.25">
      <c r="A101" s="9">
        <f>'прил 7.1'!A101</f>
        <v>2</v>
      </c>
      <c r="B101" s="291" t="s">
        <v>21</v>
      </c>
      <c r="C101" s="27"/>
      <c r="D101" s="200">
        <f>'прил 7.1'!F101</f>
        <v>0</v>
      </c>
      <c r="E101" s="200"/>
      <c r="F101" s="200"/>
      <c r="G101" s="200"/>
      <c r="H101" s="200"/>
      <c r="I101" s="200">
        <f>'прил 7.1'!G101</f>
        <v>0</v>
      </c>
      <c r="J101" s="200"/>
      <c r="K101" s="200"/>
      <c r="L101" s="200"/>
      <c r="M101" s="200"/>
      <c r="N101" s="211">
        <f t="shared" si="20"/>
        <v>0</v>
      </c>
      <c r="O101" s="211">
        <f t="shared" si="21"/>
        <v>0</v>
      </c>
      <c r="P101" s="211">
        <f t="shared" si="22"/>
        <v>0</v>
      </c>
      <c r="Q101" s="211">
        <f t="shared" si="23"/>
        <v>0</v>
      </c>
      <c r="R101" s="211">
        <f t="shared" si="24"/>
        <v>0</v>
      </c>
      <c r="S101" s="200">
        <f>'прил 7.1'!V101</f>
        <v>0</v>
      </c>
      <c r="T101" s="200"/>
      <c r="U101" s="200"/>
      <c r="V101" s="200"/>
      <c r="W101" s="200"/>
      <c r="X101" s="200">
        <f>'прил 7.1'!W101</f>
        <v>0</v>
      </c>
      <c r="Y101" s="200"/>
      <c r="Z101" s="200"/>
      <c r="AA101" s="200"/>
      <c r="AB101" s="200"/>
      <c r="AC101" s="211">
        <f t="shared" si="28"/>
        <v>0</v>
      </c>
      <c r="AD101" s="211">
        <f t="shared" si="29"/>
        <v>0</v>
      </c>
      <c r="AE101" s="211">
        <f t="shared" si="30"/>
        <v>0</v>
      </c>
      <c r="AF101" s="211">
        <f t="shared" si="31"/>
        <v>0</v>
      </c>
      <c r="AG101" s="211">
        <f t="shared" si="32"/>
        <v>0</v>
      </c>
      <c r="AH101" s="539"/>
      <c r="AI101" s="539"/>
      <c r="AJ101" s="539"/>
      <c r="AK101" s="539"/>
      <c r="AL101" s="539"/>
      <c r="AM101" s="539"/>
      <c r="AN101" s="539"/>
      <c r="AO101" s="539"/>
      <c r="AP101" s="539"/>
      <c r="AQ101" s="539"/>
    </row>
    <row r="102" spans="1:43" hidden="1" x14ac:dyDescent="0.25">
      <c r="A102" s="391"/>
      <c r="B102" s="86"/>
      <c r="C102" s="27"/>
      <c r="D102" s="265">
        <f>'прил 7.1'!F102</f>
        <v>0</v>
      </c>
      <c r="E102" s="265"/>
      <c r="F102" s="265"/>
      <c r="G102" s="265"/>
      <c r="H102" s="265"/>
      <c r="I102" s="265">
        <f>'прил 7.1'!G102</f>
        <v>0</v>
      </c>
      <c r="J102" s="265"/>
      <c r="K102" s="265"/>
      <c r="L102" s="265"/>
      <c r="M102" s="265"/>
      <c r="N102" s="46">
        <f t="shared" si="20"/>
        <v>0</v>
      </c>
      <c r="O102" s="46">
        <f t="shared" si="21"/>
        <v>0</v>
      </c>
      <c r="P102" s="46">
        <f t="shared" si="22"/>
        <v>0</v>
      </c>
      <c r="Q102" s="46">
        <f t="shared" si="23"/>
        <v>0</v>
      </c>
      <c r="R102" s="46">
        <f t="shared" si="24"/>
        <v>0</v>
      </c>
      <c r="S102" s="265">
        <f>'прил 7.1'!V102</f>
        <v>0</v>
      </c>
      <c r="T102" s="265"/>
      <c r="U102" s="265"/>
      <c r="V102" s="265"/>
      <c r="W102" s="265"/>
      <c r="X102" s="265">
        <f>'прил 7.1'!W102</f>
        <v>0</v>
      </c>
      <c r="Y102" s="265"/>
      <c r="Z102" s="265"/>
      <c r="AA102" s="265"/>
      <c r="AB102" s="265"/>
      <c r="AC102" s="46">
        <f t="shared" si="28"/>
        <v>0</v>
      </c>
      <c r="AD102" s="46">
        <f t="shared" si="29"/>
        <v>0</v>
      </c>
      <c r="AE102" s="46">
        <f t="shared" si="30"/>
        <v>0</v>
      </c>
      <c r="AF102" s="46">
        <f t="shared" si="31"/>
        <v>0</v>
      </c>
      <c r="AG102" s="46">
        <f t="shared" si="32"/>
        <v>0</v>
      </c>
      <c r="AH102" s="539"/>
      <c r="AI102" s="539"/>
      <c r="AJ102" s="539"/>
      <c r="AK102" s="539"/>
      <c r="AL102" s="539"/>
      <c r="AM102" s="539"/>
      <c r="AN102" s="539"/>
      <c r="AO102" s="539"/>
      <c r="AP102" s="539"/>
      <c r="AQ102" s="539"/>
    </row>
    <row r="103" spans="1:43" x14ac:dyDescent="0.25">
      <c r="A103" s="9">
        <f>'прил 7.1'!A103</f>
        <v>3</v>
      </c>
      <c r="B103" s="291" t="s">
        <v>22</v>
      </c>
      <c r="C103" s="27"/>
      <c r="D103" s="200">
        <f>'прил 7.1'!F103</f>
        <v>0</v>
      </c>
      <c r="E103" s="200"/>
      <c r="F103" s="200"/>
      <c r="G103" s="200"/>
      <c r="H103" s="200"/>
      <c r="I103" s="200">
        <f>'прил 7.1'!G103</f>
        <v>0</v>
      </c>
      <c r="J103" s="200"/>
      <c r="K103" s="200"/>
      <c r="L103" s="200"/>
      <c r="M103" s="200"/>
      <c r="N103" s="211">
        <f t="shared" si="20"/>
        <v>0</v>
      </c>
      <c r="O103" s="211">
        <f t="shared" si="21"/>
        <v>0</v>
      </c>
      <c r="P103" s="211">
        <f t="shared" si="22"/>
        <v>0</v>
      </c>
      <c r="Q103" s="211">
        <f t="shared" si="23"/>
        <v>0</v>
      </c>
      <c r="R103" s="211">
        <f t="shared" si="24"/>
        <v>0</v>
      </c>
      <c r="S103" s="200">
        <f>'прил 7.1'!V103</f>
        <v>0</v>
      </c>
      <c r="T103" s="200"/>
      <c r="U103" s="200"/>
      <c r="V103" s="200"/>
      <c r="W103" s="200"/>
      <c r="X103" s="200">
        <f>'прил 7.1'!W103</f>
        <v>0</v>
      </c>
      <c r="Y103" s="200"/>
      <c r="Z103" s="200"/>
      <c r="AA103" s="200"/>
      <c r="AB103" s="200"/>
      <c r="AC103" s="211">
        <f t="shared" si="28"/>
        <v>0</v>
      </c>
      <c r="AD103" s="211">
        <f t="shared" si="29"/>
        <v>0</v>
      </c>
      <c r="AE103" s="211">
        <f t="shared" si="30"/>
        <v>0</v>
      </c>
      <c r="AF103" s="211">
        <f t="shared" si="31"/>
        <v>0</v>
      </c>
      <c r="AG103" s="211">
        <f t="shared" si="32"/>
        <v>0</v>
      </c>
      <c r="AH103" s="539"/>
      <c r="AI103" s="539"/>
      <c r="AJ103" s="539"/>
      <c r="AK103" s="539"/>
      <c r="AL103" s="539"/>
      <c r="AM103" s="539"/>
      <c r="AN103" s="539"/>
      <c r="AO103" s="539"/>
      <c r="AP103" s="539"/>
      <c r="AQ103" s="539"/>
    </row>
    <row r="104" spans="1:43" hidden="1" x14ac:dyDescent="0.25">
      <c r="A104" s="391"/>
      <c r="B104" s="86"/>
      <c r="C104" s="27"/>
      <c r="D104" s="265">
        <f>'прил 7.1'!F104</f>
        <v>0</v>
      </c>
      <c r="E104" s="265"/>
      <c r="F104" s="265"/>
      <c r="G104" s="265"/>
      <c r="H104" s="265"/>
      <c r="I104" s="265">
        <f>'прил 7.1'!G104</f>
        <v>0</v>
      </c>
      <c r="J104" s="265"/>
      <c r="K104" s="265"/>
      <c r="L104" s="265"/>
      <c r="M104" s="265"/>
      <c r="N104" s="46">
        <f t="shared" si="20"/>
        <v>0</v>
      </c>
      <c r="O104" s="46">
        <f t="shared" si="21"/>
        <v>0</v>
      </c>
      <c r="P104" s="46">
        <f t="shared" si="22"/>
        <v>0</v>
      </c>
      <c r="Q104" s="46">
        <f t="shared" si="23"/>
        <v>0</v>
      </c>
      <c r="R104" s="46">
        <f t="shared" si="24"/>
        <v>0</v>
      </c>
      <c r="S104" s="265">
        <f>'прил 7.1'!V104</f>
        <v>0</v>
      </c>
      <c r="T104" s="265"/>
      <c r="U104" s="265"/>
      <c r="V104" s="265"/>
      <c r="W104" s="265"/>
      <c r="X104" s="265">
        <f>'прил 7.1'!W104</f>
        <v>0</v>
      </c>
      <c r="Y104" s="265"/>
      <c r="Z104" s="265"/>
      <c r="AA104" s="265"/>
      <c r="AB104" s="265"/>
      <c r="AC104" s="46">
        <f t="shared" si="28"/>
        <v>0</v>
      </c>
      <c r="AD104" s="46">
        <f t="shared" si="29"/>
        <v>0</v>
      </c>
      <c r="AE104" s="46">
        <f t="shared" si="30"/>
        <v>0</v>
      </c>
      <c r="AF104" s="46">
        <f t="shared" si="31"/>
        <v>0</v>
      </c>
      <c r="AG104" s="46">
        <f t="shared" si="32"/>
        <v>0</v>
      </c>
      <c r="AH104" s="539"/>
      <c r="AI104" s="539"/>
      <c r="AJ104" s="539"/>
      <c r="AK104" s="539"/>
      <c r="AL104" s="539"/>
      <c r="AM104" s="539"/>
      <c r="AN104" s="539"/>
      <c r="AO104" s="539"/>
      <c r="AP104" s="539"/>
      <c r="AQ104" s="539"/>
    </row>
    <row r="105" spans="1:43" x14ac:dyDescent="0.25">
      <c r="A105" s="9">
        <f>'прил 7.1'!A105</f>
        <v>4</v>
      </c>
      <c r="B105" s="291" t="s">
        <v>23</v>
      </c>
      <c r="C105" s="27"/>
      <c r="D105" s="200">
        <f>'прил 7.1'!F105</f>
        <v>0</v>
      </c>
      <c r="E105" s="200"/>
      <c r="F105" s="200"/>
      <c r="G105" s="200"/>
      <c r="H105" s="200"/>
      <c r="I105" s="200">
        <f>'прил 7.1'!G105</f>
        <v>0</v>
      </c>
      <c r="J105" s="200"/>
      <c r="K105" s="200"/>
      <c r="L105" s="200"/>
      <c r="M105" s="200"/>
      <c r="N105" s="211">
        <f t="shared" si="20"/>
        <v>0</v>
      </c>
      <c r="O105" s="211">
        <f t="shared" si="21"/>
        <v>0</v>
      </c>
      <c r="P105" s="211">
        <f t="shared" si="22"/>
        <v>0</v>
      </c>
      <c r="Q105" s="211">
        <f t="shared" si="23"/>
        <v>0</v>
      </c>
      <c r="R105" s="211">
        <f t="shared" si="24"/>
        <v>0</v>
      </c>
      <c r="S105" s="200">
        <f>'прил 7.1'!V105</f>
        <v>0</v>
      </c>
      <c r="T105" s="200"/>
      <c r="U105" s="200"/>
      <c r="V105" s="200"/>
      <c r="W105" s="200"/>
      <c r="X105" s="200">
        <f>'прил 7.1'!W105</f>
        <v>0</v>
      </c>
      <c r="Y105" s="200"/>
      <c r="Z105" s="200"/>
      <c r="AA105" s="200"/>
      <c r="AB105" s="200"/>
      <c r="AC105" s="211">
        <f t="shared" si="28"/>
        <v>0</v>
      </c>
      <c r="AD105" s="211">
        <f t="shared" si="29"/>
        <v>0</v>
      </c>
      <c r="AE105" s="211">
        <f t="shared" si="30"/>
        <v>0</v>
      </c>
      <c r="AF105" s="211">
        <f t="shared" si="31"/>
        <v>0</v>
      </c>
      <c r="AG105" s="211">
        <f t="shared" si="32"/>
        <v>0</v>
      </c>
      <c r="AH105" s="539"/>
      <c r="AI105" s="539"/>
      <c r="AJ105" s="539"/>
      <c r="AK105" s="539"/>
      <c r="AL105" s="539"/>
      <c r="AM105" s="539"/>
      <c r="AN105" s="539"/>
      <c r="AO105" s="539"/>
      <c r="AP105" s="539"/>
      <c r="AQ105" s="539"/>
    </row>
    <row r="106" spans="1:43" hidden="1" x14ac:dyDescent="0.25">
      <c r="A106" s="391"/>
      <c r="B106" s="86"/>
      <c r="C106" s="27"/>
      <c r="D106" s="265">
        <f>'прил 7.1'!F106</f>
        <v>0</v>
      </c>
      <c r="E106" s="265"/>
      <c r="F106" s="265"/>
      <c r="G106" s="265"/>
      <c r="H106" s="265"/>
      <c r="I106" s="265">
        <f>'прил 7.1'!G106</f>
        <v>0</v>
      </c>
      <c r="J106" s="265"/>
      <c r="K106" s="265"/>
      <c r="L106" s="265"/>
      <c r="M106" s="265"/>
      <c r="N106" s="46">
        <f t="shared" si="20"/>
        <v>0</v>
      </c>
      <c r="O106" s="46">
        <f t="shared" si="21"/>
        <v>0</v>
      </c>
      <c r="P106" s="46">
        <f t="shared" si="22"/>
        <v>0</v>
      </c>
      <c r="Q106" s="46">
        <f t="shared" si="23"/>
        <v>0</v>
      </c>
      <c r="R106" s="46">
        <f t="shared" si="24"/>
        <v>0</v>
      </c>
      <c r="S106" s="265">
        <f>'прил 7.1'!V106</f>
        <v>0</v>
      </c>
      <c r="T106" s="265"/>
      <c r="U106" s="265"/>
      <c r="V106" s="265"/>
      <c r="W106" s="265"/>
      <c r="X106" s="265">
        <f>'прил 7.1'!W106</f>
        <v>0</v>
      </c>
      <c r="Y106" s="265"/>
      <c r="Z106" s="265"/>
      <c r="AA106" s="265"/>
      <c r="AB106" s="265"/>
      <c r="AC106" s="46">
        <f t="shared" si="28"/>
        <v>0</v>
      </c>
      <c r="AD106" s="46">
        <f t="shared" si="29"/>
        <v>0</v>
      </c>
      <c r="AE106" s="46">
        <f t="shared" si="30"/>
        <v>0</v>
      </c>
      <c r="AF106" s="46">
        <f t="shared" si="31"/>
        <v>0</v>
      </c>
      <c r="AG106" s="46">
        <f t="shared" si="32"/>
        <v>0</v>
      </c>
      <c r="AH106" s="539"/>
      <c r="AI106" s="539"/>
      <c r="AJ106" s="539"/>
      <c r="AK106" s="539"/>
      <c r="AL106" s="539"/>
      <c r="AM106" s="539"/>
      <c r="AN106" s="539"/>
      <c r="AO106" s="539"/>
      <c r="AP106" s="539"/>
      <c r="AQ106" s="539"/>
    </row>
    <row r="107" spans="1:43" x14ac:dyDescent="0.25">
      <c r="A107" s="9">
        <f>'прил 7.1'!A107</f>
        <v>5</v>
      </c>
      <c r="B107" s="291" t="s">
        <v>24</v>
      </c>
      <c r="C107" s="27"/>
      <c r="D107" s="200">
        <f>'прил 7.1'!F107</f>
        <v>0</v>
      </c>
      <c r="E107" s="200"/>
      <c r="F107" s="200"/>
      <c r="G107" s="200"/>
      <c r="H107" s="200"/>
      <c r="I107" s="200">
        <f>'прил 7.1'!G107</f>
        <v>0</v>
      </c>
      <c r="J107" s="200"/>
      <c r="K107" s="200"/>
      <c r="L107" s="200"/>
      <c r="M107" s="200"/>
      <c r="N107" s="211">
        <f t="shared" si="20"/>
        <v>0</v>
      </c>
      <c r="O107" s="211">
        <f t="shared" si="21"/>
        <v>0</v>
      </c>
      <c r="P107" s="211">
        <f t="shared" si="22"/>
        <v>0</v>
      </c>
      <c r="Q107" s="211">
        <f t="shared" si="23"/>
        <v>0</v>
      </c>
      <c r="R107" s="211">
        <f t="shared" si="24"/>
        <v>0</v>
      </c>
      <c r="S107" s="200">
        <f>'прил 7.1'!V107</f>
        <v>0</v>
      </c>
      <c r="T107" s="200"/>
      <c r="U107" s="200"/>
      <c r="V107" s="200"/>
      <c r="W107" s="200"/>
      <c r="X107" s="200">
        <f>'прил 7.1'!W107</f>
        <v>0</v>
      </c>
      <c r="Y107" s="200"/>
      <c r="Z107" s="200"/>
      <c r="AA107" s="200"/>
      <c r="AB107" s="200"/>
      <c r="AC107" s="211">
        <f t="shared" si="28"/>
        <v>0</v>
      </c>
      <c r="AD107" s="211">
        <f t="shared" si="29"/>
        <v>0</v>
      </c>
      <c r="AE107" s="211">
        <f t="shared" si="30"/>
        <v>0</v>
      </c>
      <c r="AF107" s="211">
        <f t="shared" si="31"/>
        <v>0</v>
      </c>
      <c r="AG107" s="211">
        <f t="shared" si="32"/>
        <v>0</v>
      </c>
      <c r="AH107" s="539"/>
      <c r="AI107" s="539"/>
      <c r="AJ107" s="539"/>
      <c r="AK107" s="539"/>
      <c r="AL107" s="539"/>
      <c r="AM107" s="539"/>
      <c r="AN107" s="539"/>
      <c r="AO107" s="539"/>
      <c r="AP107" s="539"/>
      <c r="AQ107" s="539"/>
    </row>
    <row r="108" spans="1:43" hidden="1" x14ac:dyDescent="0.25">
      <c r="A108" s="391"/>
      <c r="B108" s="89"/>
      <c r="C108" s="27"/>
      <c r="D108" s="265">
        <f>'прил 7.1'!F108</f>
        <v>0</v>
      </c>
      <c r="E108" s="265"/>
      <c r="F108" s="265"/>
      <c r="G108" s="265"/>
      <c r="H108" s="265"/>
      <c r="I108" s="265">
        <f>'прил 7.1'!G108</f>
        <v>0</v>
      </c>
      <c r="J108" s="265"/>
      <c r="K108" s="265"/>
      <c r="L108" s="265"/>
      <c r="M108" s="265"/>
      <c r="N108" s="46">
        <f t="shared" si="20"/>
        <v>0</v>
      </c>
      <c r="O108" s="46">
        <f t="shared" si="21"/>
        <v>0</v>
      </c>
      <c r="P108" s="46">
        <f t="shared" si="22"/>
        <v>0</v>
      </c>
      <c r="Q108" s="46">
        <f t="shared" si="23"/>
        <v>0</v>
      </c>
      <c r="R108" s="46">
        <f t="shared" si="24"/>
        <v>0</v>
      </c>
      <c r="S108" s="265">
        <f>'прил 7.1'!V108</f>
        <v>0</v>
      </c>
      <c r="T108" s="265"/>
      <c r="U108" s="265"/>
      <c r="V108" s="265"/>
      <c r="W108" s="265"/>
      <c r="X108" s="265">
        <f>'прил 7.1'!W108</f>
        <v>0</v>
      </c>
      <c r="Y108" s="265"/>
      <c r="Z108" s="265"/>
      <c r="AA108" s="265"/>
      <c r="AB108" s="265"/>
      <c r="AC108" s="46">
        <f t="shared" si="28"/>
        <v>0</v>
      </c>
      <c r="AD108" s="46">
        <f t="shared" si="29"/>
        <v>0</v>
      </c>
      <c r="AE108" s="46">
        <f t="shared" si="30"/>
        <v>0</v>
      </c>
      <c r="AF108" s="46">
        <f t="shared" si="31"/>
        <v>0</v>
      </c>
      <c r="AG108" s="46">
        <f t="shared" si="32"/>
        <v>0</v>
      </c>
      <c r="AH108" s="539"/>
      <c r="AI108" s="539"/>
      <c r="AJ108" s="539"/>
      <c r="AK108" s="539"/>
      <c r="AL108" s="539"/>
      <c r="AM108" s="539"/>
      <c r="AN108" s="539"/>
      <c r="AO108" s="539"/>
      <c r="AP108" s="539"/>
      <c r="AQ108" s="539"/>
    </row>
    <row r="109" spans="1:43" x14ac:dyDescent="0.25">
      <c r="A109" s="9">
        <f>'прил 7.1'!A109</f>
        <v>6</v>
      </c>
      <c r="B109" s="291" t="s">
        <v>25</v>
      </c>
      <c r="C109" s="27"/>
      <c r="D109" s="200">
        <f>'прил 7.1'!F109</f>
        <v>0</v>
      </c>
      <c r="E109" s="200"/>
      <c r="F109" s="200"/>
      <c r="G109" s="200"/>
      <c r="H109" s="200"/>
      <c r="I109" s="200">
        <f>'прил 7.1'!G109</f>
        <v>0</v>
      </c>
      <c r="J109" s="200"/>
      <c r="K109" s="200"/>
      <c r="L109" s="200"/>
      <c r="M109" s="200"/>
      <c r="N109" s="211">
        <f t="shared" si="20"/>
        <v>0</v>
      </c>
      <c r="O109" s="211">
        <f t="shared" si="21"/>
        <v>0</v>
      </c>
      <c r="P109" s="211">
        <f t="shared" si="22"/>
        <v>0</v>
      </c>
      <c r="Q109" s="211">
        <f t="shared" si="23"/>
        <v>0</v>
      </c>
      <c r="R109" s="211">
        <f t="shared" si="24"/>
        <v>0</v>
      </c>
      <c r="S109" s="200">
        <f>'прил 7.1'!V109</f>
        <v>0</v>
      </c>
      <c r="T109" s="200"/>
      <c r="U109" s="200"/>
      <c r="V109" s="200"/>
      <c r="W109" s="200"/>
      <c r="X109" s="200">
        <f>'прил 7.1'!W109</f>
        <v>0</v>
      </c>
      <c r="Y109" s="200"/>
      <c r="Z109" s="200"/>
      <c r="AA109" s="200"/>
      <c r="AB109" s="200"/>
      <c r="AC109" s="211">
        <f t="shared" si="28"/>
        <v>0</v>
      </c>
      <c r="AD109" s="211">
        <f t="shared" si="29"/>
        <v>0</v>
      </c>
      <c r="AE109" s="211">
        <f t="shared" si="30"/>
        <v>0</v>
      </c>
      <c r="AF109" s="211">
        <f t="shared" si="31"/>
        <v>0</v>
      </c>
      <c r="AG109" s="211">
        <f t="shared" si="32"/>
        <v>0</v>
      </c>
      <c r="AH109" s="539"/>
      <c r="AI109" s="539"/>
      <c r="AJ109" s="539"/>
      <c r="AK109" s="539"/>
      <c r="AL109" s="539"/>
      <c r="AM109" s="539"/>
      <c r="AN109" s="539"/>
      <c r="AO109" s="539"/>
      <c r="AP109" s="539"/>
      <c r="AQ109" s="539"/>
    </row>
    <row r="110" spans="1:43" hidden="1" x14ac:dyDescent="0.25">
      <c r="A110" s="391"/>
      <c r="B110" s="89"/>
      <c r="C110" s="27"/>
      <c r="D110" s="265">
        <f>'прил 7.1'!F110</f>
        <v>0</v>
      </c>
      <c r="E110" s="265"/>
      <c r="F110" s="265"/>
      <c r="G110" s="265"/>
      <c r="H110" s="265"/>
      <c r="I110" s="265">
        <f>'прил 7.1'!G110</f>
        <v>0</v>
      </c>
      <c r="J110" s="265"/>
      <c r="K110" s="265"/>
      <c r="L110" s="265"/>
      <c r="M110" s="265"/>
      <c r="N110" s="46">
        <f t="shared" si="20"/>
        <v>0</v>
      </c>
      <c r="O110" s="46">
        <f t="shared" si="21"/>
        <v>0</v>
      </c>
      <c r="P110" s="46">
        <f t="shared" si="22"/>
        <v>0</v>
      </c>
      <c r="Q110" s="46">
        <f t="shared" si="23"/>
        <v>0</v>
      </c>
      <c r="R110" s="46">
        <f t="shared" si="24"/>
        <v>0</v>
      </c>
      <c r="S110" s="265">
        <f>'прил 7.1'!V110</f>
        <v>0</v>
      </c>
      <c r="T110" s="265"/>
      <c r="U110" s="265"/>
      <c r="V110" s="265"/>
      <c r="W110" s="265"/>
      <c r="X110" s="265">
        <f>'прил 7.1'!W110</f>
        <v>0</v>
      </c>
      <c r="Y110" s="265"/>
      <c r="Z110" s="265"/>
      <c r="AA110" s="265"/>
      <c r="AB110" s="265"/>
      <c r="AC110" s="46">
        <f t="shared" si="28"/>
        <v>0</v>
      </c>
      <c r="AD110" s="46">
        <f t="shared" si="29"/>
        <v>0</v>
      </c>
      <c r="AE110" s="46">
        <f t="shared" si="30"/>
        <v>0</v>
      </c>
      <c r="AF110" s="46">
        <f t="shared" si="31"/>
        <v>0</v>
      </c>
      <c r="AG110" s="46">
        <f t="shared" si="32"/>
        <v>0</v>
      </c>
      <c r="AH110" s="539"/>
      <c r="AI110" s="539"/>
      <c r="AJ110" s="539"/>
      <c r="AK110" s="539"/>
      <c r="AL110" s="539"/>
      <c r="AM110" s="539"/>
      <c r="AN110" s="539"/>
      <c r="AO110" s="539"/>
      <c r="AP110" s="539"/>
      <c r="AQ110" s="539"/>
    </row>
    <row r="111" spans="1:43" x14ac:dyDescent="0.25">
      <c r="A111" s="9">
        <f>'прил 7.1'!A111</f>
        <v>7</v>
      </c>
      <c r="B111" s="291" t="s">
        <v>26</v>
      </c>
      <c r="C111" s="27"/>
      <c r="D111" s="200">
        <f>'прил 7.1'!F111</f>
        <v>0</v>
      </c>
      <c r="E111" s="200"/>
      <c r="F111" s="200"/>
      <c r="G111" s="200"/>
      <c r="H111" s="200"/>
      <c r="I111" s="200">
        <f>'прил 7.1'!G111</f>
        <v>0</v>
      </c>
      <c r="J111" s="200"/>
      <c r="K111" s="200"/>
      <c r="L111" s="200"/>
      <c r="M111" s="200"/>
      <c r="N111" s="211">
        <f t="shared" si="20"/>
        <v>0</v>
      </c>
      <c r="O111" s="211">
        <f t="shared" si="21"/>
        <v>0</v>
      </c>
      <c r="P111" s="211">
        <f t="shared" si="22"/>
        <v>0</v>
      </c>
      <c r="Q111" s="211">
        <f t="shared" si="23"/>
        <v>0</v>
      </c>
      <c r="R111" s="211">
        <f t="shared" si="24"/>
        <v>0</v>
      </c>
      <c r="S111" s="200">
        <f>'прил 7.1'!V111</f>
        <v>0</v>
      </c>
      <c r="T111" s="200"/>
      <c r="U111" s="200"/>
      <c r="V111" s="200"/>
      <c r="W111" s="200"/>
      <c r="X111" s="200">
        <f>'прил 7.1'!W111</f>
        <v>0</v>
      </c>
      <c r="Y111" s="200"/>
      <c r="Z111" s="200"/>
      <c r="AA111" s="200"/>
      <c r="AB111" s="200"/>
      <c r="AC111" s="211">
        <f t="shared" si="28"/>
        <v>0</v>
      </c>
      <c r="AD111" s="211">
        <f t="shared" si="29"/>
        <v>0</v>
      </c>
      <c r="AE111" s="211">
        <f t="shared" si="30"/>
        <v>0</v>
      </c>
      <c r="AF111" s="211">
        <f t="shared" si="31"/>
        <v>0</v>
      </c>
      <c r="AG111" s="211">
        <f t="shared" si="32"/>
        <v>0</v>
      </c>
      <c r="AH111" s="539"/>
      <c r="AI111" s="539"/>
      <c r="AJ111" s="539"/>
      <c r="AK111" s="539"/>
      <c r="AL111" s="539"/>
      <c r="AM111" s="539"/>
      <c r="AN111" s="539"/>
      <c r="AO111" s="539"/>
      <c r="AP111" s="539"/>
      <c r="AQ111" s="539"/>
    </row>
    <row r="112" spans="1:43" hidden="1" x14ac:dyDescent="0.25">
      <c r="A112" s="391"/>
      <c r="B112" s="89"/>
      <c r="C112" s="27"/>
      <c r="D112" s="265">
        <f>'прил 7.1'!F112</f>
        <v>0</v>
      </c>
      <c r="E112" s="265"/>
      <c r="F112" s="265"/>
      <c r="G112" s="265"/>
      <c r="H112" s="265"/>
      <c r="I112" s="265">
        <f>'прил 7.1'!G112</f>
        <v>0</v>
      </c>
      <c r="J112" s="265"/>
      <c r="K112" s="265"/>
      <c r="L112" s="265"/>
      <c r="M112" s="265"/>
      <c r="N112" s="46">
        <f t="shared" si="20"/>
        <v>0</v>
      </c>
      <c r="O112" s="46">
        <f t="shared" si="21"/>
        <v>0</v>
      </c>
      <c r="P112" s="46">
        <f t="shared" si="22"/>
        <v>0</v>
      </c>
      <c r="Q112" s="46">
        <f t="shared" si="23"/>
        <v>0</v>
      </c>
      <c r="R112" s="46">
        <f t="shared" si="24"/>
        <v>0</v>
      </c>
      <c r="S112" s="265">
        <f>'прил 7.1'!V112</f>
        <v>0</v>
      </c>
      <c r="T112" s="265"/>
      <c r="U112" s="265"/>
      <c r="V112" s="265"/>
      <c r="W112" s="265"/>
      <c r="X112" s="265">
        <f>'прил 7.1'!W112</f>
        <v>0</v>
      </c>
      <c r="Y112" s="265"/>
      <c r="Z112" s="265"/>
      <c r="AA112" s="265"/>
      <c r="AB112" s="265"/>
      <c r="AC112" s="46">
        <f t="shared" si="28"/>
        <v>0</v>
      </c>
      <c r="AD112" s="46">
        <f t="shared" si="29"/>
        <v>0</v>
      </c>
      <c r="AE112" s="46">
        <f t="shared" si="30"/>
        <v>0</v>
      </c>
      <c r="AF112" s="46">
        <f t="shared" si="31"/>
        <v>0</v>
      </c>
      <c r="AG112" s="46">
        <f t="shared" si="32"/>
        <v>0</v>
      </c>
      <c r="AH112" s="539"/>
      <c r="AI112" s="539"/>
      <c r="AJ112" s="539"/>
      <c r="AK112" s="539"/>
      <c r="AL112" s="539"/>
      <c r="AM112" s="539"/>
      <c r="AN112" s="539"/>
      <c r="AO112" s="539"/>
      <c r="AP112" s="539"/>
      <c r="AQ112" s="539"/>
    </row>
    <row r="113" spans="1:43" x14ac:dyDescent="0.25">
      <c r="A113" s="9">
        <f>'прил 7.1'!A113</f>
        <v>8</v>
      </c>
      <c r="B113" s="291" t="s">
        <v>27</v>
      </c>
      <c r="C113" s="27"/>
      <c r="D113" s="200">
        <f>'прил 7.1'!F113</f>
        <v>0</v>
      </c>
      <c r="E113" s="200"/>
      <c r="F113" s="200"/>
      <c r="G113" s="200"/>
      <c r="H113" s="200"/>
      <c r="I113" s="200">
        <f>'прил 7.1'!G113</f>
        <v>0</v>
      </c>
      <c r="J113" s="200"/>
      <c r="K113" s="200"/>
      <c r="L113" s="200"/>
      <c r="M113" s="200"/>
      <c r="N113" s="211">
        <f t="shared" si="20"/>
        <v>0</v>
      </c>
      <c r="O113" s="211">
        <f t="shared" si="21"/>
        <v>0</v>
      </c>
      <c r="P113" s="211">
        <f t="shared" si="22"/>
        <v>0</v>
      </c>
      <c r="Q113" s="211">
        <f t="shared" si="23"/>
        <v>0</v>
      </c>
      <c r="R113" s="211">
        <f t="shared" si="24"/>
        <v>0</v>
      </c>
      <c r="S113" s="200">
        <f>'прил 7.1'!V113</f>
        <v>0</v>
      </c>
      <c r="T113" s="200"/>
      <c r="U113" s="200"/>
      <c r="V113" s="200"/>
      <c r="W113" s="200"/>
      <c r="X113" s="200">
        <f>'прил 7.1'!W113</f>
        <v>0</v>
      </c>
      <c r="Y113" s="200"/>
      <c r="Z113" s="200"/>
      <c r="AA113" s="200"/>
      <c r="AB113" s="200"/>
      <c r="AC113" s="211">
        <f t="shared" si="28"/>
        <v>0</v>
      </c>
      <c r="AD113" s="211">
        <f t="shared" si="29"/>
        <v>0</v>
      </c>
      <c r="AE113" s="211">
        <f t="shared" si="30"/>
        <v>0</v>
      </c>
      <c r="AF113" s="211">
        <f t="shared" si="31"/>
        <v>0</v>
      </c>
      <c r="AG113" s="211">
        <f t="shared" si="32"/>
        <v>0</v>
      </c>
      <c r="AH113" s="539"/>
      <c r="AI113" s="539"/>
      <c r="AJ113" s="539"/>
      <c r="AK113" s="539"/>
      <c r="AL113" s="539"/>
      <c r="AM113" s="539"/>
      <c r="AN113" s="539"/>
      <c r="AO113" s="539"/>
      <c r="AP113" s="539"/>
      <c r="AQ113" s="539"/>
    </row>
    <row r="114" spans="1:43" hidden="1" x14ac:dyDescent="0.25">
      <c r="A114" s="565"/>
      <c r="B114" s="86"/>
      <c r="C114" s="27"/>
      <c r="D114" s="265">
        <f>'прил 7.1'!F114</f>
        <v>0</v>
      </c>
      <c r="E114" s="265"/>
      <c r="F114" s="265"/>
      <c r="G114" s="265"/>
      <c r="H114" s="265"/>
      <c r="I114" s="265">
        <f>'прил 7.1'!G114</f>
        <v>0</v>
      </c>
      <c r="J114" s="265"/>
      <c r="K114" s="265"/>
      <c r="L114" s="265"/>
      <c r="M114" s="265"/>
      <c r="N114" s="46">
        <f t="shared" si="20"/>
        <v>0</v>
      </c>
      <c r="O114" s="46">
        <f t="shared" si="21"/>
        <v>0</v>
      </c>
      <c r="P114" s="46">
        <f t="shared" si="22"/>
        <v>0</v>
      </c>
      <c r="Q114" s="46">
        <f t="shared" si="23"/>
        <v>0</v>
      </c>
      <c r="R114" s="46">
        <f t="shared" si="24"/>
        <v>0</v>
      </c>
      <c r="S114" s="265">
        <f>'прил 7.1'!V114</f>
        <v>0</v>
      </c>
      <c r="T114" s="265"/>
      <c r="U114" s="265"/>
      <c r="V114" s="265"/>
      <c r="W114" s="265"/>
      <c r="X114" s="265">
        <f>'прил 7.1'!W114</f>
        <v>0</v>
      </c>
      <c r="Y114" s="265"/>
      <c r="Z114" s="265"/>
      <c r="AA114" s="265"/>
      <c r="AB114" s="265"/>
      <c r="AC114" s="46">
        <f t="shared" si="28"/>
        <v>0</v>
      </c>
      <c r="AD114" s="46">
        <f t="shared" si="29"/>
        <v>0</v>
      </c>
      <c r="AE114" s="46">
        <f t="shared" si="30"/>
        <v>0</v>
      </c>
      <c r="AF114" s="46">
        <f t="shared" si="31"/>
        <v>0</v>
      </c>
      <c r="AG114" s="46">
        <f t="shared" si="32"/>
        <v>0</v>
      </c>
      <c r="AH114" s="539"/>
      <c r="AI114" s="539"/>
      <c r="AJ114" s="539"/>
      <c r="AK114" s="539"/>
      <c r="AL114" s="539"/>
      <c r="AM114" s="539"/>
      <c r="AN114" s="539"/>
      <c r="AO114" s="539"/>
      <c r="AP114" s="539"/>
      <c r="AQ114" s="539"/>
    </row>
    <row r="115" spans="1:43" x14ac:dyDescent="0.25">
      <c r="A115" s="9">
        <f>'прил 7.1'!A115</f>
        <v>9</v>
      </c>
      <c r="B115" s="291" t="s">
        <v>28</v>
      </c>
      <c r="C115" s="27"/>
      <c r="D115" s="200">
        <f>'прил 7.1'!F115</f>
        <v>0</v>
      </c>
      <c r="E115" s="200"/>
      <c r="F115" s="200"/>
      <c r="G115" s="200"/>
      <c r="H115" s="200"/>
      <c r="I115" s="200">
        <f>'прил 7.1'!G115</f>
        <v>0</v>
      </c>
      <c r="J115" s="200"/>
      <c r="K115" s="200"/>
      <c r="L115" s="200"/>
      <c r="M115" s="200"/>
      <c r="N115" s="211">
        <f t="shared" si="20"/>
        <v>0</v>
      </c>
      <c r="O115" s="211">
        <f t="shared" si="21"/>
        <v>0</v>
      </c>
      <c r="P115" s="211">
        <f t="shared" si="22"/>
        <v>0</v>
      </c>
      <c r="Q115" s="211">
        <f t="shared" si="23"/>
        <v>0</v>
      </c>
      <c r="R115" s="211">
        <f t="shared" si="24"/>
        <v>0</v>
      </c>
      <c r="S115" s="200">
        <f>'прил 7.1'!V115</f>
        <v>0</v>
      </c>
      <c r="T115" s="200"/>
      <c r="U115" s="200"/>
      <c r="V115" s="200"/>
      <c r="W115" s="200"/>
      <c r="X115" s="200">
        <f>'прил 7.1'!W115</f>
        <v>0</v>
      </c>
      <c r="Y115" s="200"/>
      <c r="Z115" s="200"/>
      <c r="AA115" s="200"/>
      <c r="AB115" s="200"/>
      <c r="AC115" s="211">
        <f t="shared" si="28"/>
        <v>0</v>
      </c>
      <c r="AD115" s="211">
        <f t="shared" si="29"/>
        <v>0</v>
      </c>
      <c r="AE115" s="211">
        <f t="shared" si="30"/>
        <v>0</v>
      </c>
      <c r="AF115" s="211">
        <f t="shared" si="31"/>
        <v>0</v>
      </c>
      <c r="AG115" s="211">
        <f t="shared" si="32"/>
        <v>0</v>
      </c>
      <c r="AH115" s="539"/>
      <c r="AI115" s="539"/>
      <c r="AJ115" s="539"/>
      <c r="AK115" s="539"/>
      <c r="AL115" s="539"/>
      <c r="AM115" s="539"/>
      <c r="AN115" s="539"/>
      <c r="AO115" s="539"/>
      <c r="AP115" s="539"/>
      <c r="AQ115" s="539"/>
    </row>
    <row r="116" spans="1:43" hidden="1" x14ac:dyDescent="0.25">
      <c r="A116" s="565"/>
      <c r="B116" s="86"/>
      <c r="C116" s="27"/>
      <c r="D116" s="265">
        <f>'прил 7.1'!F116</f>
        <v>0</v>
      </c>
      <c r="E116" s="265"/>
      <c r="F116" s="265"/>
      <c r="G116" s="265"/>
      <c r="H116" s="265"/>
      <c r="I116" s="265">
        <f>'прил 7.1'!G116</f>
        <v>0</v>
      </c>
      <c r="J116" s="265"/>
      <c r="K116" s="265"/>
      <c r="L116" s="265"/>
      <c r="M116" s="265"/>
      <c r="N116" s="46">
        <f t="shared" si="20"/>
        <v>0</v>
      </c>
      <c r="O116" s="46">
        <f t="shared" si="21"/>
        <v>0</v>
      </c>
      <c r="P116" s="46">
        <f t="shared" si="22"/>
        <v>0</v>
      </c>
      <c r="Q116" s="46">
        <f t="shared" si="23"/>
        <v>0</v>
      </c>
      <c r="R116" s="46">
        <f t="shared" si="24"/>
        <v>0</v>
      </c>
      <c r="S116" s="265">
        <f>'прил 7.1'!V116</f>
        <v>0</v>
      </c>
      <c r="T116" s="265"/>
      <c r="U116" s="265"/>
      <c r="V116" s="265"/>
      <c r="W116" s="265"/>
      <c r="X116" s="265">
        <f>'прил 7.1'!W116</f>
        <v>0</v>
      </c>
      <c r="Y116" s="265"/>
      <c r="Z116" s="265"/>
      <c r="AA116" s="265"/>
      <c r="AB116" s="265"/>
      <c r="AC116" s="46">
        <f t="shared" si="28"/>
        <v>0</v>
      </c>
      <c r="AD116" s="46">
        <f t="shared" si="29"/>
        <v>0</v>
      </c>
      <c r="AE116" s="46">
        <f t="shared" si="30"/>
        <v>0</v>
      </c>
      <c r="AF116" s="46">
        <f t="shared" si="31"/>
        <v>0</v>
      </c>
      <c r="AG116" s="46">
        <f t="shared" si="32"/>
        <v>0</v>
      </c>
      <c r="AH116" s="539"/>
      <c r="AI116" s="539"/>
      <c r="AJ116" s="539"/>
      <c r="AK116" s="539"/>
      <c r="AL116" s="539"/>
      <c r="AM116" s="539"/>
      <c r="AN116" s="539"/>
      <c r="AO116" s="539"/>
      <c r="AP116" s="539"/>
      <c r="AQ116" s="539"/>
    </row>
    <row r="117" spans="1:43" x14ac:dyDescent="0.25">
      <c r="A117" s="9">
        <f>'прил 7.1'!A117</f>
        <v>10</v>
      </c>
      <c r="B117" s="291" t="s">
        <v>29</v>
      </c>
      <c r="C117" s="27"/>
      <c r="D117" s="200">
        <f>'прил 7.1'!F117</f>
        <v>0</v>
      </c>
      <c r="E117" s="200"/>
      <c r="F117" s="200"/>
      <c r="G117" s="200"/>
      <c r="H117" s="200"/>
      <c r="I117" s="200">
        <f>'прил 7.1'!G117</f>
        <v>0</v>
      </c>
      <c r="J117" s="200"/>
      <c r="K117" s="200"/>
      <c r="L117" s="200"/>
      <c r="M117" s="200"/>
      <c r="N117" s="211">
        <f t="shared" si="20"/>
        <v>0</v>
      </c>
      <c r="O117" s="211">
        <f t="shared" si="21"/>
        <v>0</v>
      </c>
      <c r="P117" s="211">
        <f t="shared" si="22"/>
        <v>0</v>
      </c>
      <c r="Q117" s="211">
        <f t="shared" si="23"/>
        <v>0</v>
      </c>
      <c r="R117" s="211">
        <f t="shared" si="24"/>
        <v>0</v>
      </c>
      <c r="S117" s="200">
        <f>'прил 7.1'!V117</f>
        <v>0</v>
      </c>
      <c r="T117" s="200"/>
      <c r="U117" s="200"/>
      <c r="V117" s="200"/>
      <c r="W117" s="200"/>
      <c r="X117" s="200">
        <f>'прил 7.1'!W117</f>
        <v>0</v>
      </c>
      <c r="Y117" s="200"/>
      <c r="Z117" s="200"/>
      <c r="AA117" s="200"/>
      <c r="AB117" s="200"/>
      <c r="AC117" s="211">
        <f t="shared" si="28"/>
        <v>0</v>
      </c>
      <c r="AD117" s="211">
        <f t="shared" si="29"/>
        <v>0</v>
      </c>
      <c r="AE117" s="211">
        <f t="shared" si="30"/>
        <v>0</v>
      </c>
      <c r="AF117" s="211">
        <f t="shared" si="31"/>
        <v>0</v>
      </c>
      <c r="AG117" s="211">
        <f t="shared" si="32"/>
        <v>0</v>
      </c>
      <c r="AH117" s="539"/>
      <c r="AI117" s="539"/>
      <c r="AJ117" s="539"/>
      <c r="AK117" s="539"/>
      <c r="AL117" s="539"/>
      <c r="AM117" s="539"/>
      <c r="AN117" s="539"/>
      <c r="AO117" s="539"/>
      <c r="AP117" s="539"/>
      <c r="AQ117" s="539"/>
    </row>
    <row r="118" spans="1:43" hidden="1" x14ac:dyDescent="0.25">
      <c r="A118" s="565"/>
      <c r="B118" s="86"/>
      <c r="C118" s="27"/>
      <c r="D118" s="265">
        <f>'прил 7.1'!F118</f>
        <v>0</v>
      </c>
      <c r="E118" s="265"/>
      <c r="F118" s="265"/>
      <c r="G118" s="265"/>
      <c r="H118" s="265"/>
      <c r="I118" s="265">
        <f>'прил 7.1'!G118</f>
        <v>0</v>
      </c>
      <c r="J118" s="265"/>
      <c r="K118" s="265"/>
      <c r="L118" s="265"/>
      <c r="M118" s="265"/>
      <c r="N118" s="46">
        <f t="shared" si="20"/>
        <v>0</v>
      </c>
      <c r="O118" s="46">
        <f t="shared" si="21"/>
        <v>0</v>
      </c>
      <c r="P118" s="46">
        <f t="shared" si="22"/>
        <v>0</v>
      </c>
      <c r="Q118" s="46">
        <f t="shared" si="23"/>
        <v>0</v>
      </c>
      <c r="R118" s="46">
        <f t="shared" si="24"/>
        <v>0</v>
      </c>
      <c r="S118" s="265">
        <f>'прил 7.1'!V118</f>
        <v>0</v>
      </c>
      <c r="T118" s="265"/>
      <c r="U118" s="265"/>
      <c r="V118" s="265"/>
      <c r="W118" s="265"/>
      <c r="X118" s="265">
        <f>'прил 7.1'!W118</f>
        <v>0</v>
      </c>
      <c r="Y118" s="265"/>
      <c r="Z118" s="265"/>
      <c r="AA118" s="265"/>
      <c r="AB118" s="265"/>
      <c r="AC118" s="46">
        <f t="shared" si="28"/>
        <v>0</v>
      </c>
      <c r="AD118" s="46">
        <f t="shared" si="29"/>
        <v>0</v>
      </c>
      <c r="AE118" s="46">
        <f t="shared" si="30"/>
        <v>0</v>
      </c>
      <c r="AF118" s="46">
        <f t="shared" si="31"/>
        <v>0</v>
      </c>
      <c r="AG118" s="46">
        <f t="shared" si="32"/>
        <v>0</v>
      </c>
      <c r="AH118" s="539"/>
      <c r="AI118" s="539"/>
      <c r="AJ118" s="539"/>
      <c r="AK118" s="539"/>
      <c r="AL118" s="539"/>
      <c r="AM118" s="539"/>
      <c r="AN118" s="539"/>
      <c r="AO118" s="539"/>
      <c r="AP118" s="539"/>
      <c r="AQ118" s="539"/>
    </row>
    <row r="119" spans="1:43" x14ac:dyDescent="0.25">
      <c r="A119" s="9">
        <f>'прил 7.1'!A119</f>
        <v>11</v>
      </c>
      <c r="B119" s="291" t="s">
        <v>30</v>
      </c>
      <c r="C119" s="27"/>
      <c r="D119" s="200">
        <f>'прил 7.1'!F119</f>
        <v>0</v>
      </c>
      <c r="E119" s="200"/>
      <c r="F119" s="200"/>
      <c r="G119" s="200"/>
      <c r="H119" s="200"/>
      <c r="I119" s="200">
        <f>'прил 7.1'!G119</f>
        <v>0</v>
      </c>
      <c r="J119" s="200"/>
      <c r="K119" s="200"/>
      <c r="L119" s="200"/>
      <c r="M119" s="200"/>
      <c r="N119" s="211">
        <f t="shared" si="20"/>
        <v>0</v>
      </c>
      <c r="O119" s="211">
        <f t="shared" si="21"/>
        <v>0</v>
      </c>
      <c r="P119" s="211">
        <f t="shared" si="22"/>
        <v>0</v>
      </c>
      <c r="Q119" s="211">
        <f t="shared" si="23"/>
        <v>0</v>
      </c>
      <c r="R119" s="211">
        <f t="shared" si="24"/>
        <v>0</v>
      </c>
      <c r="S119" s="200">
        <f>'прил 7.1'!V119</f>
        <v>0</v>
      </c>
      <c r="T119" s="200"/>
      <c r="U119" s="200"/>
      <c r="V119" s="200"/>
      <c r="W119" s="200"/>
      <c r="X119" s="200">
        <f>'прил 7.1'!W119</f>
        <v>0</v>
      </c>
      <c r="Y119" s="200"/>
      <c r="Z119" s="200"/>
      <c r="AA119" s="200"/>
      <c r="AB119" s="200"/>
      <c r="AC119" s="211">
        <f t="shared" si="28"/>
        <v>0</v>
      </c>
      <c r="AD119" s="211">
        <f t="shared" si="29"/>
        <v>0</v>
      </c>
      <c r="AE119" s="211">
        <f t="shared" si="30"/>
        <v>0</v>
      </c>
      <c r="AF119" s="211">
        <f t="shared" si="31"/>
        <v>0</v>
      </c>
      <c r="AG119" s="211">
        <f t="shared" si="32"/>
        <v>0</v>
      </c>
      <c r="AH119" s="539"/>
      <c r="AI119" s="539"/>
      <c r="AJ119" s="539"/>
      <c r="AK119" s="539"/>
      <c r="AL119" s="539"/>
      <c r="AM119" s="539"/>
      <c r="AN119" s="539"/>
      <c r="AO119" s="539"/>
      <c r="AP119" s="539"/>
      <c r="AQ119" s="539"/>
    </row>
    <row r="120" spans="1:43" hidden="1" x14ac:dyDescent="0.25">
      <c r="A120" s="565"/>
      <c r="B120" s="86"/>
      <c r="C120" s="27"/>
      <c r="D120" s="265">
        <f>'прил 7.1'!F120</f>
        <v>0</v>
      </c>
      <c r="E120" s="265"/>
      <c r="F120" s="265"/>
      <c r="G120" s="265"/>
      <c r="H120" s="265"/>
      <c r="I120" s="265">
        <f>'прил 7.1'!G120</f>
        <v>0</v>
      </c>
      <c r="J120" s="265"/>
      <c r="K120" s="265"/>
      <c r="L120" s="265"/>
      <c r="M120" s="265"/>
      <c r="N120" s="46">
        <f t="shared" si="20"/>
        <v>0</v>
      </c>
      <c r="O120" s="46">
        <f t="shared" si="21"/>
        <v>0</v>
      </c>
      <c r="P120" s="46">
        <f t="shared" si="22"/>
        <v>0</v>
      </c>
      <c r="Q120" s="46">
        <f t="shared" si="23"/>
        <v>0</v>
      </c>
      <c r="R120" s="46">
        <f t="shared" si="24"/>
        <v>0</v>
      </c>
      <c r="S120" s="265">
        <f>'прил 7.1'!V120</f>
        <v>0</v>
      </c>
      <c r="T120" s="265"/>
      <c r="U120" s="265"/>
      <c r="V120" s="265"/>
      <c r="W120" s="265"/>
      <c r="X120" s="265">
        <f>'прил 7.1'!W120</f>
        <v>0</v>
      </c>
      <c r="Y120" s="265"/>
      <c r="Z120" s="265"/>
      <c r="AA120" s="265"/>
      <c r="AB120" s="265"/>
      <c r="AC120" s="46">
        <f t="shared" si="28"/>
        <v>0</v>
      </c>
      <c r="AD120" s="46">
        <f t="shared" si="29"/>
        <v>0</v>
      </c>
      <c r="AE120" s="46">
        <f t="shared" si="30"/>
        <v>0</v>
      </c>
      <c r="AF120" s="46">
        <f t="shared" si="31"/>
        <v>0</v>
      </c>
      <c r="AG120" s="46">
        <f t="shared" si="32"/>
        <v>0</v>
      </c>
      <c r="AH120" s="539"/>
      <c r="AI120" s="539"/>
      <c r="AJ120" s="539"/>
      <c r="AK120" s="539"/>
      <c r="AL120" s="539"/>
      <c r="AM120" s="539"/>
      <c r="AN120" s="539"/>
      <c r="AO120" s="539"/>
      <c r="AP120" s="539"/>
      <c r="AQ120" s="539"/>
    </row>
    <row r="121" spans="1:43" x14ac:dyDescent="0.25">
      <c r="A121" s="9">
        <f>'прил 7.1'!A121</f>
        <v>12</v>
      </c>
      <c r="B121" s="291" t="s">
        <v>31</v>
      </c>
      <c r="C121" s="27"/>
      <c r="D121" s="200">
        <f>'прил 7.1'!F121</f>
        <v>0</v>
      </c>
      <c r="E121" s="200"/>
      <c r="F121" s="200"/>
      <c r="G121" s="200"/>
      <c r="H121" s="200"/>
      <c r="I121" s="200">
        <f>'прил 7.1'!G121</f>
        <v>0</v>
      </c>
      <c r="J121" s="200"/>
      <c r="K121" s="200"/>
      <c r="L121" s="200"/>
      <c r="M121" s="200"/>
      <c r="N121" s="211">
        <f t="shared" si="20"/>
        <v>0</v>
      </c>
      <c r="O121" s="211">
        <f t="shared" si="21"/>
        <v>0</v>
      </c>
      <c r="P121" s="211">
        <f t="shared" si="22"/>
        <v>0</v>
      </c>
      <c r="Q121" s="211">
        <f t="shared" si="23"/>
        <v>0</v>
      </c>
      <c r="R121" s="211">
        <f t="shared" si="24"/>
        <v>0</v>
      </c>
      <c r="S121" s="200">
        <f>'прил 7.1'!V121</f>
        <v>0</v>
      </c>
      <c r="T121" s="200"/>
      <c r="U121" s="200"/>
      <c r="V121" s="200"/>
      <c r="W121" s="200"/>
      <c r="X121" s="200">
        <f>'прил 7.1'!W121</f>
        <v>0</v>
      </c>
      <c r="Y121" s="200"/>
      <c r="Z121" s="200"/>
      <c r="AA121" s="200"/>
      <c r="AB121" s="200"/>
      <c r="AC121" s="211">
        <f t="shared" si="28"/>
        <v>0</v>
      </c>
      <c r="AD121" s="211">
        <f t="shared" si="29"/>
        <v>0</v>
      </c>
      <c r="AE121" s="211">
        <f t="shared" si="30"/>
        <v>0</v>
      </c>
      <c r="AF121" s="211">
        <f t="shared" si="31"/>
        <v>0</v>
      </c>
      <c r="AG121" s="211">
        <f t="shared" si="32"/>
        <v>0</v>
      </c>
      <c r="AH121" s="539"/>
      <c r="AI121" s="539"/>
      <c r="AJ121" s="539"/>
      <c r="AK121" s="539"/>
      <c r="AL121" s="539"/>
      <c r="AM121" s="539"/>
      <c r="AN121" s="539"/>
      <c r="AO121" s="539"/>
      <c r="AP121" s="539"/>
      <c r="AQ121" s="539"/>
    </row>
    <row r="122" spans="1:43" hidden="1" x14ac:dyDescent="0.25">
      <c r="A122" s="391"/>
      <c r="B122" s="32"/>
      <c r="C122" s="27"/>
      <c r="D122" s="265">
        <f>'прил 7.1'!F122</f>
        <v>0</v>
      </c>
      <c r="E122" s="265"/>
      <c r="F122" s="265"/>
      <c r="G122" s="265"/>
      <c r="H122" s="265"/>
      <c r="I122" s="265">
        <f>'прил 7.1'!G122</f>
        <v>0</v>
      </c>
      <c r="J122" s="265"/>
      <c r="K122" s="265"/>
      <c r="L122" s="265"/>
      <c r="M122" s="265"/>
      <c r="N122" s="46">
        <f t="shared" si="20"/>
        <v>0</v>
      </c>
      <c r="O122" s="46">
        <f t="shared" si="21"/>
        <v>0</v>
      </c>
      <c r="P122" s="46">
        <f t="shared" si="22"/>
        <v>0</v>
      </c>
      <c r="Q122" s="46">
        <f t="shared" si="23"/>
        <v>0</v>
      </c>
      <c r="R122" s="46">
        <f t="shared" si="24"/>
        <v>0</v>
      </c>
      <c r="S122" s="265">
        <f>'прил 7.1'!V122</f>
        <v>0</v>
      </c>
      <c r="T122" s="265"/>
      <c r="U122" s="265"/>
      <c r="V122" s="265"/>
      <c r="W122" s="265"/>
      <c r="X122" s="265">
        <f>'прил 7.1'!W122</f>
        <v>0</v>
      </c>
      <c r="Y122" s="265"/>
      <c r="Z122" s="265"/>
      <c r="AA122" s="265"/>
      <c r="AB122" s="265"/>
      <c r="AC122" s="46">
        <f t="shared" si="28"/>
        <v>0</v>
      </c>
      <c r="AD122" s="46">
        <f t="shared" si="29"/>
        <v>0</v>
      </c>
      <c r="AE122" s="46">
        <f t="shared" si="30"/>
        <v>0</v>
      </c>
      <c r="AF122" s="46">
        <f t="shared" si="31"/>
        <v>0</v>
      </c>
      <c r="AG122" s="46">
        <f t="shared" si="32"/>
        <v>0</v>
      </c>
      <c r="AH122" s="539"/>
      <c r="AI122" s="539"/>
      <c r="AJ122" s="539"/>
      <c r="AK122" s="539"/>
      <c r="AL122" s="539"/>
      <c r="AM122" s="539"/>
      <c r="AN122" s="539"/>
      <c r="AO122" s="539"/>
      <c r="AP122" s="539"/>
      <c r="AQ122" s="539"/>
    </row>
    <row r="123" spans="1:43" x14ac:dyDescent="0.25">
      <c r="A123" s="9">
        <f>'прил 7.1'!A123</f>
        <v>3</v>
      </c>
      <c r="B123" s="304" t="s">
        <v>37</v>
      </c>
      <c r="C123" s="421">
        <f>C124+C150</f>
        <v>0</v>
      </c>
      <c r="D123" s="231">
        <f>'прил 7.1'!F123</f>
        <v>0</v>
      </c>
      <c r="E123" s="231">
        <f>E124+E150</f>
        <v>0</v>
      </c>
      <c r="F123" s="231">
        <f>F124+F150</f>
        <v>0</v>
      </c>
      <c r="G123" s="231">
        <f>G124+G150</f>
        <v>0</v>
      </c>
      <c r="H123" s="231">
        <f>H124+H150</f>
        <v>0</v>
      </c>
      <c r="I123" s="231">
        <f>'прил 7.1'!G123</f>
        <v>9.5838270000000012</v>
      </c>
      <c r="J123" s="231">
        <f>J124+J150</f>
        <v>0</v>
      </c>
      <c r="K123" s="231">
        <f>K124+K150</f>
        <v>2.6834715600000001</v>
      </c>
      <c r="L123" s="231">
        <f>L124+L150</f>
        <v>5.7982153350000001</v>
      </c>
      <c r="M123" s="231">
        <f>M124+M150</f>
        <v>1.1021401050000001</v>
      </c>
      <c r="N123" s="231">
        <f t="shared" si="20"/>
        <v>9.5838270000000012</v>
      </c>
      <c r="O123" s="231">
        <f t="shared" si="21"/>
        <v>0</v>
      </c>
      <c r="P123" s="231">
        <f t="shared" si="22"/>
        <v>2.6834715600000001</v>
      </c>
      <c r="Q123" s="231">
        <f t="shared" si="23"/>
        <v>5.7982153350000001</v>
      </c>
      <c r="R123" s="231">
        <f t="shared" si="24"/>
        <v>1.1021401050000001</v>
      </c>
      <c r="S123" s="231">
        <f>'прил 7.1'!V123</f>
        <v>0</v>
      </c>
      <c r="T123" s="231">
        <f>T124+T150</f>
        <v>0</v>
      </c>
      <c r="U123" s="231">
        <f>U124+U150</f>
        <v>0</v>
      </c>
      <c r="V123" s="231">
        <f>V124+V150</f>
        <v>0</v>
      </c>
      <c r="W123" s="231">
        <f>W124+W150</f>
        <v>0</v>
      </c>
      <c r="X123" s="231">
        <f>'прил 7.1'!W123</f>
        <v>0</v>
      </c>
      <c r="Y123" s="231">
        <f>Y124+Y150</f>
        <v>0</v>
      </c>
      <c r="Z123" s="231">
        <f>Z124+Z150</f>
        <v>0</v>
      </c>
      <c r="AA123" s="231">
        <f>AA124+AA150</f>
        <v>0</v>
      </c>
      <c r="AB123" s="231">
        <f>AB124+AB150</f>
        <v>0</v>
      </c>
      <c r="AC123" s="231">
        <f t="shared" si="28"/>
        <v>0</v>
      </c>
      <c r="AD123" s="231">
        <f t="shared" si="29"/>
        <v>0</v>
      </c>
      <c r="AE123" s="231">
        <f t="shared" si="30"/>
        <v>0</v>
      </c>
      <c r="AF123" s="231">
        <f t="shared" si="31"/>
        <v>0</v>
      </c>
      <c r="AG123" s="231">
        <f t="shared" si="32"/>
        <v>0</v>
      </c>
      <c r="AH123" s="542"/>
      <c r="AI123" s="542"/>
      <c r="AJ123" s="542"/>
      <c r="AK123" s="542"/>
      <c r="AL123" s="542"/>
      <c r="AM123" s="542"/>
      <c r="AN123" s="542"/>
      <c r="AO123" s="542"/>
      <c r="AP123" s="542"/>
      <c r="AQ123" s="542"/>
    </row>
    <row r="124" spans="1:43" x14ac:dyDescent="0.25">
      <c r="A124" s="9" t="str">
        <f>'прил 7.1'!A124</f>
        <v>3.1</v>
      </c>
      <c r="B124" s="435" t="s">
        <v>39</v>
      </c>
      <c r="C124" s="264"/>
      <c r="D124" s="233">
        <f>'прил 7.1'!F124</f>
        <v>0</v>
      </c>
      <c r="E124" s="233">
        <f>E125+E127+E129+E131+E133+E135+E137+E139+E141+E143+E146+E148</f>
        <v>0</v>
      </c>
      <c r="F124" s="233">
        <f>F125+F127+F129+F131+F133+F135+F137+F139+F141+F143+F146+F148</f>
        <v>0</v>
      </c>
      <c r="G124" s="233">
        <f>G125+G127+G129+G131+G133+G135+G137+G139+G141+G143+G146+G148</f>
        <v>0</v>
      </c>
      <c r="H124" s="233">
        <f>H125+H127+H129+H131+H133+H135+H137+H139+H141+H143+H146+H148</f>
        <v>0</v>
      </c>
      <c r="I124" s="233">
        <f>'прил 7.1'!G124</f>
        <v>9.5838270000000012</v>
      </c>
      <c r="J124" s="233">
        <f>J125+J127+J129+J131+J133+J135+J137+J139+J141+J143+J146+J148</f>
        <v>0</v>
      </c>
      <c r="K124" s="233">
        <f>K125+K127+K129+K131+K133+K135+K137+K139+K141+K143+K146+K148</f>
        <v>2.6834715600000001</v>
      </c>
      <c r="L124" s="233">
        <f>L125+L127+L129+L131+L133+L135+L137+L139+L141+L143+L146+L148</f>
        <v>5.7982153350000001</v>
      </c>
      <c r="M124" s="233">
        <f>M125+M127+M129+M131+M133+M135+M137+M139+M141+M143+M146+M148</f>
        <v>1.1021401050000001</v>
      </c>
      <c r="N124" s="233">
        <f t="shared" si="20"/>
        <v>9.5838270000000012</v>
      </c>
      <c r="O124" s="233">
        <f t="shared" si="21"/>
        <v>0</v>
      </c>
      <c r="P124" s="233">
        <f t="shared" si="22"/>
        <v>2.6834715600000001</v>
      </c>
      <c r="Q124" s="233">
        <f t="shared" si="23"/>
        <v>5.7982153350000001</v>
      </c>
      <c r="R124" s="233">
        <f t="shared" si="24"/>
        <v>1.1021401050000001</v>
      </c>
      <c r="S124" s="233">
        <f>'прил 7.1'!V124</f>
        <v>0</v>
      </c>
      <c r="T124" s="233">
        <f>T125+T127+T129+T131+T133+T135+T137+T139+T141+T143+T146+T148</f>
        <v>0</v>
      </c>
      <c r="U124" s="233">
        <f>U125+U127+U129+U131+U133+U135+U137+U139+U141+U143+U146+U148</f>
        <v>0</v>
      </c>
      <c r="V124" s="233">
        <f>V125+V127+V129+V131+V133+V135+V137+V139+V141+V143+V146+V148</f>
        <v>0</v>
      </c>
      <c r="W124" s="233">
        <f>W125+W127+W129+W131+W133+W135+W137+W139+W141+W143+W146+W148</f>
        <v>0</v>
      </c>
      <c r="X124" s="233">
        <f>'прил 7.1'!W124</f>
        <v>0</v>
      </c>
      <c r="Y124" s="233">
        <f>Y125+Y127+Y129+Y131+Y133+Y135+Y137+Y139+Y141+Y143+Y146+Y148</f>
        <v>0</v>
      </c>
      <c r="Z124" s="233">
        <f>Z125+Z127+Z129+Z131+Z133+Z135+Z137+Z139+Z141+Z143+Z146+Z148</f>
        <v>0</v>
      </c>
      <c r="AA124" s="233">
        <f>AA125+AA127+AA129+AA131+AA133+AA135+AA137+AA139+AA141+AA143+AA146+AA148</f>
        <v>0</v>
      </c>
      <c r="AB124" s="233">
        <f>AB125+AB127+AB129+AB131+AB133+AB135+AB137+AB139+AB141+AB143+AB146+AB148</f>
        <v>0</v>
      </c>
      <c r="AC124" s="233">
        <f t="shared" si="28"/>
        <v>0</v>
      </c>
      <c r="AD124" s="233">
        <f t="shared" si="29"/>
        <v>0</v>
      </c>
      <c r="AE124" s="233">
        <f t="shared" si="30"/>
        <v>0</v>
      </c>
      <c r="AF124" s="233">
        <f t="shared" si="31"/>
        <v>0</v>
      </c>
      <c r="AG124" s="233">
        <f t="shared" si="32"/>
        <v>0</v>
      </c>
      <c r="AH124" s="542"/>
      <c r="AI124" s="542"/>
      <c r="AJ124" s="542"/>
      <c r="AK124" s="542"/>
      <c r="AL124" s="542"/>
      <c r="AM124" s="542"/>
      <c r="AN124" s="542"/>
      <c r="AO124" s="542"/>
      <c r="AP124" s="542"/>
      <c r="AQ124" s="542"/>
    </row>
    <row r="125" spans="1:43" s="390" customFormat="1" x14ac:dyDescent="0.25">
      <c r="A125" s="391">
        <f>'прил 7.1'!A125</f>
        <v>1</v>
      </c>
      <c r="B125" s="291" t="s">
        <v>20</v>
      </c>
      <c r="C125" s="31"/>
      <c r="D125" s="212">
        <f>'прил 7.1'!F125</f>
        <v>0</v>
      </c>
      <c r="E125" s="212"/>
      <c r="F125" s="212"/>
      <c r="G125" s="212"/>
      <c r="H125" s="212"/>
      <c r="I125" s="212">
        <f>'прил 7.1'!G125</f>
        <v>0</v>
      </c>
      <c r="J125" s="212"/>
      <c r="K125" s="212"/>
      <c r="L125" s="212"/>
      <c r="M125" s="212"/>
      <c r="N125" s="296">
        <f t="shared" si="20"/>
        <v>0</v>
      </c>
      <c r="O125" s="296">
        <f t="shared" si="21"/>
        <v>0</v>
      </c>
      <c r="P125" s="296">
        <f t="shared" si="22"/>
        <v>0</v>
      </c>
      <c r="Q125" s="296">
        <f t="shared" si="23"/>
        <v>0</v>
      </c>
      <c r="R125" s="296">
        <f t="shared" si="24"/>
        <v>0</v>
      </c>
      <c r="S125" s="212">
        <f>'прил 7.1'!V125</f>
        <v>0</v>
      </c>
      <c r="T125" s="212"/>
      <c r="U125" s="212"/>
      <c r="V125" s="212"/>
      <c r="W125" s="212"/>
      <c r="X125" s="212">
        <f>'прил 7.1'!W125</f>
        <v>0</v>
      </c>
      <c r="Y125" s="212"/>
      <c r="Z125" s="212"/>
      <c r="AA125" s="212"/>
      <c r="AB125" s="212"/>
      <c r="AC125" s="296">
        <f t="shared" si="28"/>
        <v>0</v>
      </c>
      <c r="AD125" s="296">
        <f t="shared" si="29"/>
        <v>0</v>
      </c>
      <c r="AE125" s="296">
        <f t="shared" si="30"/>
        <v>0</v>
      </c>
      <c r="AF125" s="296">
        <f t="shared" si="31"/>
        <v>0</v>
      </c>
      <c r="AG125" s="296">
        <f t="shared" si="32"/>
        <v>0</v>
      </c>
      <c r="AH125" s="536"/>
      <c r="AI125" s="536"/>
      <c r="AJ125" s="536"/>
      <c r="AK125" s="536"/>
      <c r="AL125" s="536"/>
      <c r="AM125" s="536"/>
      <c r="AN125" s="536"/>
      <c r="AO125" s="536"/>
      <c r="AP125" s="536"/>
      <c r="AQ125" s="536"/>
    </row>
    <row r="126" spans="1:43" hidden="1" x14ac:dyDescent="0.25">
      <c r="A126" s="391"/>
      <c r="B126" s="86"/>
      <c r="C126" s="27"/>
      <c r="D126" s="265">
        <f>'прил 7.1'!F126</f>
        <v>0</v>
      </c>
      <c r="E126" s="265"/>
      <c r="F126" s="265"/>
      <c r="G126" s="265"/>
      <c r="H126" s="265"/>
      <c r="I126" s="265">
        <f>'прил 7.1'!G126</f>
        <v>0</v>
      </c>
      <c r="J126" s="265"/>
      <c r="K126" s="265"/>
      <c r="L126" s="265"/>
      <c r="M126" s="265"/>
      <c r="N126" s="46">
        <f t="shared" si="20"/>
        <v>0</v>
      </c>
      <c r="O126" s="46">
        <f t="shared" si="21"/>
        <v>0</v>
      </c>
      <c r="P126" s="46">
        <f t="shared" si="22"/>
        <v>0</v>
      </c>
      <c r="Q126" s="46">
        <f t="shared" si="23"/>
        <v>0</v>
      </c>
      <c r="R126" s="46">
        <f t="shared" si="24"/>
        <v>0</v>
      </c>
      <c r="S126" s="265">
        <f>'прил 7.1'!V126</f>
        <v>0</v>
      </c>
      <c r="T126" s="265"/>
      <c r="U126" s="265"/>
      <c r="V126" s="265"/>
      <c r="W126" s="265"/>
      <c r="X126" s="265">
        <f>'прил 7.1'!W126</f>
        <v>0</v>
      </c>
      <c r="Y126" s="265"/>
      <c r="Z126" s="265"/>
      <c r="AA126" s="265"/>
      <c r="AB126" s="265"/>
      <c r="AC126" s="46">
        <f t="shared" si="28"/>
        <v>0</v>
      </c>
      <c r="AD126" s="46">
        <f t="shared" si="29"/>
        <v>0</v>
      </c>
      <c r="AE126" s="46">
        <f t="shared" si="30"/>
        <v>0</v>
      </c>
      <c r="AF126" s="46">
        <f t="shared" si="31"/>
        <v>0</v>
      </c>
      <c r="AG126" s="46">
        <f t="shared" si="32"/>
        <v>0</v>
      </c>
      <c r="AH126" s="539"/>
      <c r="AI126" s="539"/>
      <c r="AJ126" s="539"/>
      <c r="AK126" s="539"/>
      <c r="AL126" s="539"/>
      <c r="AM126" s="539"/>
      <c r="AN126" s="539"/>
      <c r="AO126" s="539"/>
      <c r="AP126" s="539"/>
      <c r="AQ126" s="539"/>
    </row>
    <row r="127" spans="1:43" s="390" customFormat="1" x14ac:dyDescent="0.25">
      <c r="A127" s="391">
        <f>'прил 7.1'!A127</f>
        <v>2</v>
      </c>
      <c r="B127" s="291" t="s">
        <v>21</v>
      </c>
      <c r="C127" s="31"/>
      <c r="D127" s="212">
        <f>'прил 7.1'!F127</f>
        <v>0</v>
      </c>
      <c r="E127" s="212"/>
      <c r="F127" s="212"/>
      <c r="G127" s="212"/>
      <c r="H127" s="212"/>
      <c r="I127" s="212">
        <f>'прил 7.1'!G127</f>
        <v>0</v>
      </c>
      <c r="J127" s="212"/>
      <c r="K127" s="212"/>
      <c r="L127" s="212"/>
      <c r="M127" s="212"/>
      <c r="N127" s="296">
        <f t="shared" si="20"/>
        <v>0</v>
      </c>
      <c r="O127" s="296">
        <f t="shared" si="21"/>
        <v>0</v>
      </c>
      <c r="P127" s="296">
        <f t="shared" si="22"/>
        <v>0</v>
      </c>
      <c r="Q127" s="296">
        <f t="shared" si="23"/>
        <v>0</v>
      </c>
      <c r="R127" s="296">
        <f t="shared" si="24"/>
        <v>0</v>
      </c>
      <c r="S127" s="212">
        <f>'прил 7.1'!V127</f>
        <v>0</v>
      </c>
      <c r="T127" s="212"/>
      <c r="U127" s="212"/>
      <c r="V127" s="212"/>
      <c r="W127" s="212"/>
      <c r="X127" s="212">
        <f>'прил 7.1'!W127</f>
        <v>0</v>
      </c>
      <c r="Y127" s="212"/>
      <c r="Z127" s="212"/>
      <c r="AA127" s="212"/>
      <c r="AB127" s="212"/>
      <c r="AC127" s="296">
        <f t="shared" si="28"/>
        <v>0</v>
      </c>
      <c r="AD127" s="296">
        <f t="shared" si="29"/>
        <v>0</v>
      </c>
      <c r="AE127" s="296">
        <f t="shared" si="30"/>
        <v>0</v>
      </c>
      <c r="AF127" s="296">
        <f t="shared" si="31"/>
        <v>0</v>
      </c>
      <c r="AG127" s="296">
        <f t="shared" si="32"/>
        <v>0</v>
      </c>
      <c r="AH127" s="536"/>
      <c r="AI127" s="536"/>
      <c r="AJ127" s="536"/>
      <c r="AK127" s="536"/>
      <c r="AL127" s="536"/>
      <c r="AM127" s="536"/>
      <c r="AN127" s="536"/>
      <c r="AO127" s="536"/>
      <c r="AP127" s="536"/>
      <c r="AQ127" s="536"/>
    </row>
    <row r="128" spans="1:43" hidden="1" x14ac:dyDescent="0.25">
      <c r="A128" s="391"/>
      <c r="B128" s="86"/>
      <c r="C128" s="27"/>
      <c r="D128" s="265">
        <f>'прил 7.1'!F128</f>
        <v>0</v>
      </c>
      <c r="E128" s="265"/>
      <c r="F128" s="265"/>
      <c r="G128" s="265"/>
      <c r="H128" s="265"/>
      <c r="I128" s="265">
        <f>'прил 7.1'!G128</f>
        <v>0</v>
      </c>
      <c r="J128" s="265"/>
      <c r="K128" s="265"/>
      <c r="L128" s="265"/>
      <c r="M128" s="265"/>
      <c r="N128" s="46">
        <f t="shared" si="20"/>
        <v>0</v>
      </c>
      <c r="O128" s="46">
        <f t="shared" si="21"/>
        <v>0</v>
      </c>
      <c r="P128" s="46">
        <f t="shared" si="22"/>
        <v>0</v>
      </c>
      <c r="Q128" s="46">
        <f t="shared" si="23"/>
        <v>0</v>
      </c>
      <c r="R128" s="46">
        <f t="shared" si="24"/>
        <v>0</v>
      </c>
      <c r="S128" s="265">
        <f>'прил 7.1'!V128</f>
        <v>0</v>
      </c>
      <c r="T128" s="265"/>
      <c r="U128" s="265"/>
      <c r="V128" s="265"/>
      <c r="W128" s="265"/>
      <c r="X128" s="265">
        <f>'прил 7.1'!W128</f>
        <v>0</v>
      </c>
      <c r="Y128" s="265"/>
      <c r="Z128" s="265"/>
      <c r="AA128" s="265"/>
      <c r="AB128" s="265"/>
      <c r="AC128" s="46">
        <f t="shared" si="28"/>
        <v>0</v>
      </c>
      <c r="AD128" s="46">
        <f t="shared" si="29"/>
        <v>0</v>
      </c>
      <c r="AE128" s="46">
        <f t="shared" si="30"/>
        <v>0</v>
      </c>
      <c r="AF128" s="46">
        <f t="shared" si="31"/>
        <v>0</v>
      </c>
      <c r="AG128" s="46">
        <f t="shared" si="32"/>
        <v>0</v>
      </c>
      <c r="AH128" s="539"/>
      <c r="AI128" s="539"/>
      <c r="AJ128" s="539"/>
      <c r="AK128" s="539"/>
      <c r="AL128" s="539"/>
      <c r="AM128" s="539"/>
      <c r="AN128" s="539"/>
      <c r="AO128" s="539"/>
      <c r="AP128" s="539"/>
      <c r="AQ128" s="539"/>
    </row>
    <row r="129" spans="1:43" s="390" customFormat="1" x14ac:dyDescent="0.25">
      <c r="A129" s="9">
        <f>'прил 7.1'!A129</f>
        <v>3</v>
      </c>
      <c r="B129" s="291" t="s">
        <v>22</v>
      </c>
      <c r="C129" s="93"/>
      <c r="D129" s="148">
        <f>'прил 7.1'!F129</f>
        <v>0</v>
      </c>
      <c r="E129" s="148">
        <f>E130</f>
        <v>0</v>
      </c>
      <c r="F129" s="148">
        <f t="shared" ref="F129:AB129" si="34">F130</f>
        <v>0</v>
      </c>
      <c r="G129" s="900">
        <f t="shared" si="34"/>
        <v>0</v>
      </c>
      <c r="H129" s="900">
        <f t="shared" si="34"/>
        <v>0</v>
      </c>
      <c r="I129" s="900">
        <f>'прил 7.1'!G129</f>
        <v>0</v>
      </c>
      <c r="J129" s="900">
        <f t="shared" si="34"/>
        <v>0</v>
      </c>
      <c r="K129" s="900">
        <f t="shared" si="34"/>
        <v>0</v>
      </c>
      <c r="L129" s="900">
        <f t="shared" si="34"/>
        <v>0</v>
      </c>
      <c r="M129" s="900">
        <f t="shared" si="34"/>
        <v>0</v>
      </c>
      <c r="N129" s="900">
        <f t="shared" si="20"/>
        <v>0</v>
      </c>
      <c r="O129" s="900">
        <f t="shared" si="21"/>
        <v>0</v>
      </c>
      <c r="P129" s="900">
        <f t="shared" si="22"/>
        <v>0</v>
      </c>
      <c r="Q129" s="900">
        <f t="shared" si="23"/>
        <v>0</v>
      </c>
      <c r="R129" s="900">
        <f t="shared" si="24"/>
        <v>0</v>
      </c>
      <c r="S129" s="900">
        <f>'прил 7.1'!V129</f>
        <v>0</v>
      </c>
      <c r="T129" s="900">
        <f t="shared" si="34"/>
        <v>0</v>
      </c>
      <c r="U129" s="900">
        <f t="shared" si="34"/>
        <v>0</v>
      </c>
      <c r="V129" s="900">
        <f t="shared" si="34"/>
        <v>0</v>
      </c>
      <c r="W129" s="900">
        <f t="shared" si="34"/>
        <v>0</v>
      </c>
      <c r="X129" s="148">
        <f>'прил 7.1'!W129</f>
        <v>0</v>
      </c>
      <c r="Y129" s="900">
        <f t="shared" si="34"/>
        <v>0</v>
      </c>
      <c r="Z129" s="900">
        <f t="shared" si="34"/>
        <v>0</v>
      </c>
      <c r="AA129" s="900">
        <f t="shared" si="34"/>
        <v>0</v>
      </c>
      <c r="AB129" s="900">
        <f t="shared" si="34"/>
        <v>0</v>
      </c>
      <c r="AC129" s="900">
        <f t="shared" si="28"/>
        <v>0</v>
      </c>
      <c r="AD129" s="900">
        <f t="shared" si="29"/>
        <v>0</v>
      </c>
      <c r="AE129" s="900">
        <f t="shared" si="30"/>
        <v>0</v>
      </c>
      <c r="AF129" s="900">
        <f t="shared" si="31"/>
        <v>0</v>
      </c>
      <c r="AG129" s="900">
        <f t="shared" si="32"/>
        <v>0</v>
      </c>
      <c r="AH129" s="536"/>
      <c r="AI129" s="536"/>
      <c r="AJ129" s="536"/>
      <c r="AK129" s="536"/>
      <c r="AL129" s="536"/>
      <c r="AM129" s="536"/>
      <c r="AN129" s="536"/>
      <c r="AO129" s="536"/>
      <c r="AP129" s="536"/>
      <c r="AQ129" s="536"/>
    </row>
    <row r="130" spans="1:43" s="390" customFormat="1" hidden="1" x14ac:dyDescent="0.25">
      <c r="A130" s="391">
        <f>'прил 7.1'!A130</f>
        <v>0</v>
      </c>
      <c r="B130" s="31">
        <f>'прил 7.1'!B130</f>
        <v>0</v>
      </c>
      <c r="C130" s="31"/>
      <c r="D130" s="301">
        <f>'прил 7.1'!F130</f>
        <v>0</v>
      </c>
      <c r="E130" s="301"/>
      <c r="F130" s="301"/>
      <c r="G130" s="301"/>
      <c r="H130" s="301"/>
      <c r="I130" s="301">
        <f>'прил 7.1'!G130</f>
        <v>0</v>
      </c>
      <c r="J130" s="301"/>
      <c r="K130" s="301">
        <f>I130-L130-M130</f>
        <v>0</v>
      </c>
      <c r="L130" s="301">
        <f>I130*0.04</f>
        <v>0</v>
      </c>
      <c r="M130" s="301">
        <f>I130*0.09</f>
        <v>0</v>
      </c>
      <c r="N130" s="416">
        <f t="shared" si="20"/>
        <v>0</v>
      </c>
      <c r="O130" s="416">
        <f t="shared" si="21"/>
        <v>0</v>
      </c>
      <c r="P130" s="416">
        <f t="shared" si="22"/>
        <v>0</v>
      </c>
      <c r="Q130" s="416">
        <f t="shared" si="23"/>
        <v>0</v>
      </c>
      <c r="R130" s="416">
        <f t="shared" si="24"/>
        <v>0</v>
      </c>
      <c r="S130" s="301">
        <f>'прил 7.1'!V130</f>
        <v>0</v>
      </c>
      <c r="T130" s="301"/>
      <c r="U130" s="301"/>
      <c r="V130" s="301"/>
      <c r="W130" s="301"/>
      <c r="X130" s="301">
        <f>'прил 7.1'!W130</f>
        <v>0</v>
      </c>
      <c r="Y130" s="301">
        <v>0</v>
      </c>
      <c r="Z130" s="301"/>
      <c r="AA130" s="301"/>
      <c r="AB130" s="301"/>
      <c r="AC130" s="416">
        <f t="shared" si="28"/>
        <v>0</v>
      </c>
      <c r="AD130" s="416">
        <f t="shared" si="29"/>
        <v>0</v>
      </c>
      <c r="AE130" s="416">
        <f t="shared" si="30"/>
        <v>0</v>
      </c>
      <c r="AF130" s="416">
        <f t="shared" si="31"/>
        <v>0</v>
      </c>
      <c r="AG130" s="416">
        <f t="shared" si="32"/>
        <v>0</v>
      </c>
      <c r="AH130" s="539"/>
      <c r="AI130" s="539"/>
      <c r="AJ130" s="539"/>
      <c r="AK130" s="539"/>
      <c r="AL130" s="539"/>
      <c r="AM130" s="539"/>
      <c r="AN130" s="539"/>
      <c r="AO130" s="539"/>
      <c r="AP130" s="539"/>
      <c r="AQ130" s="539"/>
    </row>
    <row r="131" spans="1:43" s="390" customFormat="1" x14ac:dyDescent="0.25">
      <c r="A131" s="9">
        <f>'прил 7.1'!A131</f>
        <v>4</v>
      </c>
      <c r="B131" s="291" t="s">
        <v>23</v>
      </c>
      <c r="C131" s="93"/>
      <c r="D131" s="900">
        <f>'прил 7.1'!F131</f>
        <v>0</v>
      </c>
      <c r="E131" s="900">
        <f t="shared" ref="E131:AB131" si="35">E132</f>
        <v>0</v>
      </c>
      <c r="F131" s="900">
        <f t="shared" si="35"/>
        <v>0</v>
      </c>
      <c r="G131" s="900">
        <f t="shared" si="35"/>
        <v>0</v>
      </c>
      <c r="H131" s="900">
        <f t="shared" si="35"/>
        <v>0</v>
      </c>
      <c r="I131" s="900">
        <f>'прил 7.1'!G131</f>
        <v>0</v>
      </c>
      <c r="J131" s="900">
        <f t="shared" si="35"/>
        <v>0</v>
      </c>
      <c r="K131" s="900">
        <f t="shared" si="35"/>
        <v>0</v>
      </c>
      <c r="L131" s="900">
        <f t="shared" si="35"/>
        <v>0</v>
      </c>
      <c r="M131" s="900">
        <f t="shared" si="35"/>
        <v>0</v>
      </c>
      <c r="N131" s="900">
        <f t="shared" si="20"/>
        <v>0</v>
      </c>
      <c r="O131" s="900">
        <f t="shared" si="21"/>
        <v>0</v>
      </c>
      <c r="P131" s="900">
        <f t="shared" si="22"/>
        <v>0</v>
      </c>
      <c r="Q131" s="900">
        <f t="shared" si="23"/>
        <v>0</v>
      </c>
      <c r="R131" s="900">
        <f t="shared" si="24"/>
        <v>0</v>
      </c>
      <c r="S131" s="900">
        <f>'прил 7.1'!V131</f>
        <v>0</v>
      </c>
      <c r="T131" s="900">
        <f t="shared" si="35"/>
        <v>0</v>
      </c>
      <c r="U131" s="900">
        <f t="shared" si="35"/>
        <v>0</v>
      </c>
      <c r="V131" s="900">
        <f t="shared" si="35"/>
        <v>0</v>
      </c>
      <c r="W131" s="900">
        <f t="shared" si="35"/>
        <v>0</v>
      </c>
      <c r="X131" s="148">
        <f>'прил 7.1'!W131</f>
        <v>0</v>
      </c>
      <c r="Y131" s="900">
        <f t="shared" si="35"/>
        <v>0</v>
      </c>
      <c r="Z131" s="900">
        <f t="shared" si="35"/>
        <v>0</v>
      </c>
      <c r="AA131" s="900">
        <f t="shared" si="35"/>
        <v>0</v>
      </c>
      <c r="AB131" s="900">
        <f t="shared" si="35"/>
        <v>0</v>
      </c>
      <c r="AC131" s="900">
        <f t="shared" si="28"/>
        <v>0</v>
      </c>
      <c r="AD131" s="900">
        <f t="shared" si="29"/>
        <v>0</v>
      </c>
      <c r="AE131" s="900">
        <f t="shared" si="30"/>
        <v>0</v>
      </c>
      <c r="AF131" s="900">
        <f t="shared" si="31"/>
        <v>0</v>
      </c>
      <c r="AG131" s="900">
        <f t="shared" si="32"/>
        <v>0</v>
      </c>
      <c r="AH131" s="536"/>
      <c r="AI131" s="536"/>
      <c r="AJ131" s="536"/>
      <c r="AK131" s="536"/>
      <c r="AL131" s="536"/>
      <c r="AM131" s="536"/>
      <c r="AN131" s="536"/>
      <c r="AO131" s="536"/>
      <c r="AP131" s="536"/>
      <c r="AQ131" s="536"/>
    </row>
    <row r="132" spans="1:43" hidden="1" x14ac:dyDescent="0.25">
      <c r="A132" s="391"/>
      <c r="B132" s="146"/>
      <c r="C132" s="27"/>
      <c r="D132" s="265">
        <f>'прил 7.1'!F132</f>
        <v>0</v>
      </c>
      <c r="E132" s="265"/>
      <c r="F132" s="265"/>
      <c r="G132" s="265"/>
      <c r="H132" s="265"/>
      <c r="I132" s="265">
        <f>'прил 7.1'!G132</f>
        <v>0</v>
      </c>
      <c r="J132" s="265"/>
      <c r="K132" s="265"/>
      <c r="L132" s="265"/>
      <c r="M132" s="265"/>
      <c r="N132" s="46">
        <f t="shared" si="20"/>
        <v>0</v>
      </c>
      <c r="O132" s="46">
        <f t="shared" si="21"/>
        <v>0</v>
      </c>
      <c r="P132" s="46">
        <f t="shared" si="22"/>
        <v>0</v>
      </c>
      <c r="Q132" s="46">
        <f t="shared" si="23"/>
        <v>0</v>
      </c>
      <c r="R132" s="46">
        <f t="shared" si="24"/>
        <v>0</v>
      </c>
      <c r="S132" s="265">
        <f>'прил 7.1'!V132</f>
        <v>0</v>
      </c>
      <c r="T132" s="265"/>
      <c r="U132" s="265"/>
      <c r="V132" s="265"/>
      <c r="W132" s="265"/>
      <c r="X132" s="265">
        <f>'прил 7.1'!W132</f>
        <v>0</v>
      </c>
      <c r="Y132" s="265"/>
      <c r="Z132" s="265"/>
      <c r="AA132" s="265"/>
      <c r="AB132" s="265"/>
      <c r="AC132" s="46">
        <f t="shared" si="28"/>
        <v>0</v>
      </c>
      <c r="AD132" s="46">
        <f t="shared" si="29"/>
        <v>0</v>
      </c>
      <c r="AE132" s="46">
        <f t="shared" si="30"/>
        <v>0</v>
      </c>
      <c r="AF132" s="46">
        <f t="shared" si="31"/>
        <v>0</v>
      </c>
      <c r="AG132" s="46">
        <f t="shared" si="32"/>
        <v>0</v>
      </c>
      <c r="AH132" s="539"/>
      <c r="AI132" s="539"/>
      <c r="AJ132" s="539"/>
      <c r="AK132" s="539"/>
      <c r="AL132" s="539"/>
      <c r="AM132" s="539"/>
      <c r="AN132" s="539"/>
      <c r="AO132" s="539"/>
      <c r="AP132" s="539"/>
      <c r="AQ132" s="539"/>
    </row>
    <row r="133" spans="1:43" s="390" customFormat="1" x14ac:dyDescent="0.25">
      <c r="A133" s="391">
        <f>'прил 7.1'!A133</f>
        <v>5</v>
      </c>
      <c r="B133" s="291" t="s">
        <v>24</v>
      </c>
      <c r="C133" s="31"/>
      <c r="D133" s="212">
        <f>'прил 7.1'!F133</f>
        <v>0</v>
      </c>
      <c r="E133" s="212"/>
      <c r="F133" s="212"/>
      <c r="G133" s="212"/>
      <c r="H133" s="212"/>
      <c r="I133" s="212">
        <f>'прил 7.1'!G133</f>
        <v>0</v>
      </c>
      <c r="J133" s="212"/>
      <c r="K133" s="212"/>
      <c r="L133" s="212"/>
      <c r="M133" s="212"/>
      <c r="N133" s="296">
        <f t="shared" ref="N133:N196" si="36">I133-D133</f>
        <v>0</v>
      </c>
      <c r="O133" s="296">
        <f t="shared" ref="O133:O196" si="37">J133-E133</f>
        <v>0</v>
      </c>
      <c r="P133" s="296">
        <f t="shared" ref="P133:P196" si="38">K133-F133</f>
        <v>0</v>
      </c>
      <c r="Q133" s="296">
        <f t="shared" ref="Q133:Q196" si="39">L133-G133</f>
        <v>0</v>
      </c>
      <c r="R133" s="296">
        <f t="shared" ref="R133:R196" si="40">M133-H133</f>
        <v>0</v>
      </c>
      <c r="S133" s="212">
        <f>'прил 7.1'!V133</f>
        <v>0</v>
      </c>
      <c r="T133" s="212"/>
      <c r="U133" s="212"/>
      <c r="V133" s="212"/>
      <c r="W133" s="212"/>
      <c r="X133" s="212">
        <f>'прил 7.1'!W133</f>
        <v>0</v>
      </c>
      <c r="Y133" s="212"/>
      <c r="Z133" s="212"/>
      <c r="AA133" s="212"/>
      <c r="AB133" s="212"/>
      <c r="AC133" s="296">
        <f t="shared" si="28"/>
        <v>0</v>
      </c>
      <c r="AD133" s="296">
        <f t="shared" si="29"/>
        <v>0</v>
      </c>
      <c r="AE133" s="296">
        <f t="shared" si="30"/>
        <v>0</v>
      </c>
      <c r="AF133" s="296">
        <f t="shared" si="31"/>
        <v>0</v>
      </c>
      <c r="AG133" s="296">
        <f t="shared" si="32"/>
        <v>0</v>
      </c>
      <c r="AH133" s="536"/>
      <c r="AI133" s="536"/>
      <c r="AJ133" s="536"/>
      <c r="AK133" s="536"/>
      <c r="AL133" s="536"/>
      <c r="AM133" s="536"/>
      <c r="AN133" s="536"/>
      <c r="AO133" s="536"/>
      <c r="AP133" s="536"/>
      <c r="AQ133" s="536"/>
    </row>
    <row r="134" spans="1:43" hidden="1" x14ac:dyDescent="0.25">
      <c r="A134" s="391"/>
      <c r="B134" s="89"/>
      <c r="C134" s="27"/>
      <c r="D134" s="265">
        <f>'прил 7.1'!F134</f>
        <v>0</v>
      </c>
      <c r="E134" s="265"/>
      <c r="F134" s="265"/>
      <c r="G134" s="265"/>
      <c r="H134" s="265"/>
      <c r="I134" s="265">
        <f>'прил 7.1'!G134</f>
        <v>0</v>
      </c>
      <c r="J134" s="265"/>
      <c r="K134" s="265"/>
      <c r="L134" s="265"/>
      <c r="M134" s="265"/>
      <c r="N134" s="46">
        <f t="shared" si="36"/>
        <v>0</v>
      </c>
      <c r="O134" s="46">
        <f t="shared" si="37"/>
        <v>0</v>
      </c>
      <c r="P134" s="46">
        <f t="shared" si="38"/>
        <v>0</v>
      </c>
      <c r="Q134" s="46">
        <f t="shared" si="39"/>
        <v>0</v>
      </c>
      <c r="R134" s="46">
        <f t="shared" si="40"/>
        <v>0</v>
      </c>
      <c r="S134" s="265">
        <f>'прил 7.1'!V134</f>
        <v>0</v>
      </c>
      <c r="T134" s="265"/>
      <c r="U134" s="265"/>
      <c r="V134" s="265"/>
      <c r="W134" s="265"/>
      <c r="X134" s="265">
        <f>'прил 7.1'!W134</f>
        <v>0</v>
      </c>
      <c r="Y134" s="265"/>
      <c r="Z134" s="265"/>
      <c r="AA134" s="265"/>
      <c r="AB134" s="265"/>
      <c r="AC134" s="46">
        <f t="shared" si="28"/>
        <v>0</v>
      </c>
      <c r="AD134" s="46">
        <f t="shared" si="29"/>
        <v>0</v>
      </c>
      <c r="AE134" s="46">
        <f t="shared" si="30"/>
        <v>0</v>
      </c>
      <c r="AF134" s="46">
        <f t="shared" si="31"/>
        <v>0</v>
      </c>
      <c r="AG134" s="46">
        <f t="shared" si="32"/>
        <v>0</v>
      </c>
      <c r="AH134" s="539"/>
      <c r="AI134" s="539"/>
      <c r="AJ134" s="539"/>
      <c r="AK134" s="539"/>
      <c r="AL134" s="539"/>
      <c r="AM134" s="539"/>
      <c r="AN134" s="539"/>
      <c r="AO134" s="539"/>
      <c r="AP134" s="539"/>
      <c r="AQ134" s="539"/>
    </row>
    <row r="135" spans="1:43" s="390" customFormat="1" x14ac:dyDescent="0.25">
      <c r="A135" s="391">
        <f>'прил 7.1'!A135</f>
        <v>6</v>
      </c>
      <c r="B135" s="291" t="s">
        <v>25</v>
      </c>
      <c r="C135" s="31"/>
      <c r="D135" s="212">
        <f>'прил 7.1'!F135</f>
        <v>0</v>
      </c>
      <c r="E135" s="212"/>
      <c r="F135" s="212"/>
      <c r="G135" s="212"/>
      <c r="H135" s="212"/>
      <c r="I135" s="212">
        <f>'прил 7.1'!G135</f>
        <v>0</v>
      </c>
      <c r="J135" s="212"/>
      <c r="K135" s="212"/>
      <c r="L135" s="212"/>
      <c r="M135" s="212"/>
      <c r="N135" s="296">
        <f t="shared" si="36"/>
        <v>0</v>
      </c>
      <c r="O135" s="296">
        <f t="shared" si="37"/>
        <v>0</v>
      </c>
      <c r="P135" s="296">
        <f t="shared" si="38"/>
        <v>0</v>
      </c>
      <c r="Q135" s="296">
        <f t="shared" si="39"/>
        <v>0</v>
      </c>
      <c r="R135" s="296">
        <f t="shared" si="40"/>
        <v>0</v>
      </c>
      <c r="S135" s="212">
        <f>'прил 7.1'!V135</f>
        <v>0</v>
      </c>
      <c r="T135" s="212"/>
      <c r="U135" s="212"/>
      <c r="V135" s="212"/>
      <c r="W135" s="212"/>
      <c r="X135" s="212">
        <f>'прил 7.1'!W135</f>
        <v>0</v>
      </c>
      <c r="Y135" s="212"/>
      <c r="Z135" s="212"/>
      <c r="AA135" s="212"/>
      <c r="AB135" s="212"/>
      <c r="AC135" s="296">
        <f t="shared" si="28"/>
        <v>0</v>
      </c>
      <c r="AD135" s="296">
        <f t="shared" si="29"/>
        <v>0</v>
      </c>
      <c r="AE135" s="296">
        <f t="shared" si="30"/>
        <v>0</v>
      </c>
      <c r="AF135" s="296">
        <f t="shared" si="31"/>
        <v>0</v>
      </c>
      <c r="AG135" s="296">
        <f t="shared" si="32"/>
        <v>0</v>
      </c>
      <c r="AH135" s="536"/>
      <c r="AI135" s="536"/>
      <c r="AJ135" s="536"/>
      <c r="AK135" s="536"/>
      <c r="AL135" s="536"/>
      <c r="AM135" s="536"/>
      <c r="AN135" s="536"/>
      <c r="AO135" s="536"/>
      <c r="AP135" s="536"/>
      <c r="AQ135" s="536"/>
    </row>
    <row r="136" spans="1:43" hidden="1" x14ac:dyDescent="0.25">
      <c r="A136" s="391"/>
      <c r="B136" s="89"/>
      <c r="C136" s="27"/>
      <c r="D136" s="265">
        <f>'прил 7.1'!F136</f>
        <v>0</v>
      </c>
      <c r="E136" s="265"/>
      <c r="F136" s="265"/>
      <c r="G136" s="265"/>
      <c r="H136" s="265"/>
      <c r="I136" s="265">
        <f>'прил 7.1'!G136</f>
        <v>0</v>
      </c>
      <c r="J136" s="265"/>
      <c r="K136" s="265"/>
      <c r="L136" s="265"/>
      <c r="M136" s="265"/>
      <c r="N136" s="46">
        <f t="shared" si="36"/>
        <v>0</v>
      </c>
      <c r="O136" s="46">
        <f t="shared" si="37"/>
        <v>0</v>
      </c>
      <c r="P136" s="46">
        <f t="shared" si="38"/>
        <v>0</v>
      </c>
      <c r="Q136" s="46">
        <f t="shared" si="39"/>
        <v>0</v>
      </c>
      <c r="R136" s="46">
        <f t="shared" si="40"/>
        <v>0</v>
      </c>
      <c r="S136" s="265">
        <f>'прил 7.1'!V136</f>
        <v>0</v>
      </c>
      <c r="T136" s="265"/>
      <c r="U136" s="265"/>
      <c r="V136" s="265"/>
      <c r="W136" s="265"/>
      <c r="X136" s="265">
        <f>'прил 7.1'!W136</f>
        <v>0</v>
      </c>
      <c r="Y136" s="265"/>
      <c r="Z136" s="265"/>
      <c r="AA136" s="265"/>
      <c r="AB136" s="265"/>
      <c r="AC136" s="46">
        <f t="shared" si="28"/>
        <v>0</v>
      </c>
      <c r="AD136" s="46">
        <f t="shared" si="29"/>
        <v>0</v>
      </c>
      <c r="AE136" s="46">
        <f t="shared" si="30"/>
        <v>0</v>
      </c>
      <c r="AF136" s="46">
        <f t="shared" si="31"/>
        <v>0</v>
      </c>
      <c r="AG136" s="46">
        <f t="shared" si="32"/>
        <v>0</v>
      </c>
      <c r="AH136" s="539"/>
      <c r="AI136" s="539"/>
      <c r="AJ136" s="539"/>
      <c r="AK136" s="539"/>
      <c r="AL136" s="539"/>
      <c r="AM136" s="539"/>
      <c r="AN136" s="539"/>
      <c r="AO136" s="539"/>
      <c r="AP136" s="539"/>
      <c r="AQ136" s="539"/>
    </row>
    <row r="137" spans="1:43" s="390" customFormat="1" x14ac:dyDescent="0.25">
      <c r="A137" s="391">
        <f>'прил 7.1'!A137</f>
        <v>7</v>
      </c>
      <c r="B137" s="291" t="s">
        <v>26</v>
      </c>
      <c r="C137" s="31"/>
      <c r="D137" s="212">
        <f>'прил 7.1'!F137</f>
        <v>0</v>
      </c>
      <c r="E137" s="212"/>
      <c r="F137" s="212"/>
      <c r="G137" s="212"/>
      <c r="H137" s="212"/>
      <c r="I137" s="212">
        <f>'прил 7.1'!G137</f>
        <v>0</v>
      </c>
      <c r="J137" s="212"/>
      <c r="K137" s="212"/>
      <c r="L137" s="212"/>
      <c r="M137" s="212"/>
      <c r="N137" s="296">
        <f t="shared" si="36"/>
        <v>0</v>
      </c>
      <c r="O137" s="296">
        <f t="shared" si="37"/>
        <v>0</v>
      </c>
      <c r="P137" s="296">
        <f t="shared" si="38"/>
        <v>0</v>
      </c>
      <c r="Q137" s="296">
        <f t="shared" si="39"/>
        <v>0</v>
      </c>
      <c r="R137" s="296">
        <f t="shared" si="40"/>
        <v>0</v>
      </c>
      <c r="S137" s="212">
        <f>'прил 7.1'!V137</f>
        <v>0</v>
      </c>
      <c r="T137" s="212"/>
      <c r="U137" s="212"/>
      <c r="V137" s="212"/>
      <c r="W137" s="212"/>
      <c r="X137" s="212">
        <f>'прил 7.1'!W137</f>
        <v>0</v>
      </c>
      <c r="Y137" s="212"/>
      <c r="Z137" s="212"/>
      <c r="AA137" s="212"/>
      <c r="AB137" s="212"/>
      <c r="AC137" s="296">
        <f t="shared" si="28"/>
        <v>0</v>
      </c>
      <c r="AD137" s="296">
        <f t="shared" si="29"/>
        <v>0</v>
      </c>
      <c r="AE137" s="296">
        <f t="shared" si="30"/>
        <v>0</v>
      </c>
      <c r="AF137" s="296">
        <f t="shared" si="31"/>
        <v>0</v>
      </c>
      <c r="AG137" s="296">
        <f t="shared" si="32"/>
        <v>0</v>
      </c>
      <c r="AH137" s="536"/>
      <c r="AI137" s="536"/>
      <c r="AJ137" s="536"/>
      <c r="AK137" s="536"/>
      <c r="AL137" s="536"/>
      <c r="AM137" s="536"/>
      <c r="AN137" s="536"/>
      <c r="AO137" s="536"/>
      <c r="AP137" s="536"/>
      <c r="AQ137" s="536"/>
    </row>
    <row r="138" spans="1:43" hidden="1" x14ac:dyDescent="0.25">
      <c r="A138" s="391"/>
      <c r="B138" s="89"/>
      <c r="C138" s="27"/>
      <c r="D138" s="265">
        <f>'прил 7.1'!F138</f>
        <v>0</v>
      </c>
      <c r="E138" s="265"/>
      <c r="F138" s="265"/>
      <c r="G138" s="265"/>
      <c r="H138" s="265"/>
      <c r="I138" s="265">
        <f>'прил 7.1'!G138</f>
        <v>0</v>
      </c>
      <c r="J138" s="265"/>
      <c r="K138" s="265"/>
      <c r="L138" s="265"/>
      <c r="M138" s="265"/>
      <c r="N138" s="46">
        <f t="shared" si="36"/>
        <v>0</v>
      </c>
      <c r="O138" s="46">
        <f t="shared" si="37"/>
        <v>0</v>
      </c>
      <c r="P138" s="46">
        <f t="shared" si="38"/>
        <v>0</v>
      </c>
      <c r="Q138" s="46">
        <f t="shared" si="39"/>
        <v>0</v>
      </c>
      <c r="R138" s="46">
        <f t="shared" si="40"/>
        <v>0</v>
      </c>
      <c r="S138" s="265">
        <f>'прил 7.1'!V138</f>
        <v>0</v>
      </c>
      <c r="T138" s="265"/>
      <c r="U138" s="265"/>
      <c r="V138" s="265"/>
      <c r="W138" s="265"/>
      <c r="X138" s="265">
        <f>'прил 7.1'!W138</f>
        <v>0</v>
      </c>
      <c r="Y138" s="265"/>
      <c r="Z138" s="265"/>
      <c r="AA138" s="265"/>
      <c r="AB138" s="265"/>
      <c r="AC138" s="46">
        <f t="shared" si="28"/>
        <v>0</v>
      </c>
      <c r="AD138" s="46">
        <f t="shared" si="29"/>
        <v>0</v>
      </c>
      <c r="AE138" s="46">
        <f t="shared" si="30"/>
        <v>0</v>
      </c>
      <c r="AF138" s="46">
        <f t="shared" si="31"/>
        <v>0</v>
      </c>
      <c r="AG138" s="46">
        <f t="shared" si="32"/>
        <v>0</v>
      </c>
      <c r="AH138" s="539"/>
      <c r="AI138" s="539"/>
      <c r="AJ138" s="539"/>
      <c r="AK138" s="539"/>
      <c r="AL138" s="539"/>
      <c r="AM138" s="539"/>
      <c r="AN138" s="539"/>
      <c r="AO138" s="539"/>
      <c r="AP138" s="539"/>
      <c r="AQ138" s="539"/>
    </row>
    <row r="139" spans="1:43" s="390" customFormat="1" x14ac:dyDescent="0.25">
      <c r="A139" s="391">
        <f>'прил 7.1'!A139</f>
        <v>8</v>
      </c>
      <c r="B139" s="291" t="s">
        <v>27</v>
      </c>
      <c r="C139" s="31"/>
      <c r="D139" s="212">
        <f>'прил 7.1'!F139</f>
        <v>0</v>
      </c>
      <c r="E139" s="212"/>
      <c r="F139" s="212"/>
      <c r="G139" s="212"/>
      <c r="H139" s="212"/>
      <c r="I139" s="212">
        <f>'прил 7.1'!G139</f>
        <v>0</v>
      </c>
      <c r="J139" s="212"/>
      <c r="K139" s="212"/>
      <c r="L139" s="212"/>
      <c r="M139" s="212"/>
      <c r="N139" s="296">
        <f t="shared" si="36"/>
        <v>0</v>
      </c>
      <c r="O139" s="296">
        <f t="shared" si="37"/>
        <v>0</v>
      </c>
      <c r="P139" s="296">
        <f t="shared" si="38"/>
        <v>0</v>
      </c>
      <c r="Q139" s="296">
        <f t="shared" si="39"/>
        <v>0</v>
      </c>
      <c r="R139" s="296">
        <f t="shared" si="40"/>
        <v>0</v>
      </c>
      <c r="S139" s="212">
        <f>'прил 7.1'!V139</f>
        <v>0</v>
      </c>
      <c r="T139" s="212"/>
      <c r="U139" s="212"/>
      <c r="V139" s="212"/>
      <c r="W139" s="212"/>
      <c r="X139" s="212">
        <f>'прил 7.1'!W139</f>
        <v>0</v>
      </c>
      <c r="Y139" s="212"/>
      <c r="Z139" s="212"/>
      <c r="AA139" s="212"/>
      <c r="AB139" s="212"/>
      <c r="AC139" s="296">
        <f t="shared" si="28"/>
        <v>0</v>
      </c>
      <c r="AD139" s="296">
        <f t="shared" si="29"/>
        <v>0</v>
      </c>
      <c r="AE139" s="296">
        <f t="shared" si="30"/>
        <v>0</v>
      </c>
      <c r="AF139" s="296">
        <f t="shared" si="31"/>
        <v>0</v>
      </c>
      <c r="AG139" s="296">
        <f t="shared" si="32"/>
        <v>0</v>
      </c>
      <c r="AH139" s="536"/>
      <c r="AI139" s="536"/>
      <c r="AJ139" s="536"/>
      <c r="AK139" s="536"/>
      <c r="AL139" s="536"/>
      <c r="AM139" s="536"/>
      <c r="AN139" s="536"/>
      <c r="AO139" s="536"/>
      <c r="AP139" s="536"/>
      <c r="AQ139" s="536"/>
    </row>
    <row r="140" spans="1:43" hidden="1" x14ac:dyDescent="0.25">
      <c r="A140" s="565"/>
      <c r="B140" s="86"/>
      <c r="C140" s="27"/>
      <c r="D140" s="265">
        <f>'прил 7.1'!F140</f>
        <v>0</v>
      </c>
      <c r="E140" s="265"/>
      <c r="F140" s="265"/>
      <c r="G140" s="265"/>
      <c r="H140" s="265"/>
      <c r="I140" s="265">
        <f>'прил 7.1'!G140</f>
        <v>0</v>
      </c>
      <c r="J140" s="265"/>
      <c r="K140" s="265"/>
      <c r="L140" s="265"/>
      <c r="M140" s="265"/>
      <c r="N140" s="46">
        <f t="shared" si="36"/>
        <v>0</v>
      </c>
      <c r="O140" s="46">
        <f t="shared" si="37"/>
        <v>0</v>
      </c>
      <c r="P140" s="46">
        <f t="shared" si="38"/>
        <v>0</v>
      </c>
      <c r="Q140" s="46">
        <f t="shared" si="39"/>
        <v>0</v>
      </c>
      <c r="R140" s="46">
        <f t="shared" si="40"/>
        <v>0</v>
      </c>
      <c r="S140" s="265">
        <f>'прил 7.1'!V140</f>
        <v>0</v>
      </c>
      <c r="T140" s="265"/>
      <c r="U140" s="265"/>
      <c r="V140" s="265"/>
      <c r="W140" s="265"/>
      <c r="X140" s="265">
        <f>'прил 7.1'!W140</f>
        <v>0</v>
      </c>
      <c r="Y140" s="265"/>
      <c r="Z140" s="265"/>
      <c r="AA140" s="265"/>
      <c r="AB140" s="265"/>
      <c r="AC140" s="46">
        <f t="shared" si="28"/>
        <v>0</v>
      </c>
      <c r="AD140" s="46">
        <f t="shared" si="29"/>
        <v>0</v>
      </c>
      <c r="AE140" s="46">
        <f t="shared" si="30"/>
        <v>0</v>
      </c>
      <c r="AF140" s="46">
        <f t="shared" si="31"/>
        <v>0</v>
      </c>
      <c r="AG140" s="46">
        <f t="shared" si="32"/>
        <v>0</v>
      </c>
      <c r="AH140" s="539"/>
      <c r="AI140" s="539"/>
      <c r="AJ140" s="539"/>
      <c r="AK140" s="539"/>
      <c r="AL140" s="539"/>
      <c r="AM140" s="539"/>
      <c r="AN140" s="539"/>
      <c r="AO140" s="539"/>
      <c r="AP140" s="539"/>
      <c r="AQ140" s="539"/>
    </row>
    <row r="141" spans="1:43" x14ac:dyDescent="0.25">
      <c r="A141" s="391">
        <f>'прил 7.1'!A141</f>
        <v>9</v>
      </c>
      <c r="B141" s="291" t="s">
        <v>28</v>
      </c>
      <c r="C141" s="27"/>
      <c r="D141" s="200">
        <f>'прил 7.1'!F141</f>
        <v>0</v>
      </c>
      <c r="E141" s="200"/>
      <c r="F141" s="200"/>
      <c r="G141" s="200"/>
      <c r="H141" s="200"/>
      <c r="I141" s="200">
        <f>'прил 7.1'!G141</f>
        <v>0</v>
      </c>
      <c r="J141" s="200"/>
      <c r="K141" s="200"/>
      <c r="L141" s="200"/>
      <c r="M141" s="200"/>
      <c r="N141" s="211">
        <f t="shared" si="36"/>
        <v>0</v>
      </c>
      <c r="O141" s="211">
        <f t="shared" si="37"/>
        <v>0</v>
      </c>
      <c r="P141" s="211">
        <f t="shared" si="38"/>
        <v>0</v>
      </c>
      <c r="Q141" s="211">
        <f t="shared" si="39"/>
        <v>0</v>
      </c>
      <c r="R141" s="211">
        <f t="shared" si="40"/>
        <v>0</v>
      </c>
      <c r="S141" s="200">
        <f>'прил 7.1'!V141</f>
        <v>0</v>
      </c>
      <c r="T141" s="200"/>
      <c r="U141" s="200"/>
      <c r="V141" s="200"/>
      <c r="W141" s="200"/>
      <c r="X141" s="200">
        <f>'прил 7.1'!W141</f>
        <v>0</v>
      </c>
      <c r="Y141" s="200"/>
      <c r="Z141" s="200"/>
      <c r="AA141" s="200"/>
      <c r="AB141" s="200"/>
      <c r="AC141" s="211">
        <f t="shared" si="28"/>
        <v>0</v>
      </c>
      <c r="AD141" s="211">
        <f t="shared" si="29"/>
        <v>0</v>
      </c>
      <c r="AE141" s="211">
        <f t="shared" si="30"/>
        <v>0</v>
      </c>
      <c r="AF141" s="211">
        <f t="shared" si="31"/>
        <v>0</v>
      </c>
      <c r="AG141" s="211">
        <f t="shared" si="32"/>
        <v>0</v>
      </c>
      <c r="AH141" s="539"/>
      <c r="AI141" s="539"/>
      <c r="AJ141" s="539"/>
      <c r="AK141" s="539"/>
      <c r="AL141" s="539"/>
      <c r="AM141" s="539"/>
      <c r="AN141" s="539"/>
      <c r="AO141" s="539"/>
      <c r="AP141" s="539"/>
      <c r="AQ141" s="539"/>
    </row>
    <row r="142" spans="1:43" hidden="1" x14ac:dyDescent="0.25">
      <c r="A142" s="565"/>
      <c r="B142" s="86"/>
      <c r="C142" s="27"/>
      <c r="D142" s="265">
        <f>'прил 7.1'!F142</f>
        <v>0</v>
      </c>
      <c r="E142" s="265"/>
      <c r="F142" s="265"/>
      <c r="G142" s="265"/>
      <c r="H142" s="265"/>
      <c r="I142" s="265">
        <f>'прил 7.1'!G142</f>
        <v>0</v>
      </c>
      <c r="J142" s="265"/>
      <c r="K142" s="265"/>
      <c r="L142" s="265"/>
      <c r="M142" s="265"/>
      <c r="N142" s="46">
        <f t="shared" si="36"/>
        <v>0</v>
      </c>
      <c r="O142" s="46">
        <f t="shared" si="37"/>
        <v>0</v>
      </c>
      <c r="P142" s="46">
        <f t="shared" si="38"/>
        <v>0</v>
      </c>
      <c r="Q142" s="46">
        <f t="shared" si="39"/>
        <v>0</v>
      </c>
      <c r="R142" s="46">
        <f t="shared" si="40"/>
        <v>0</v>
      </c>
      <c r="S142" s="265">
        <f>'прил 7.1'!V142</f>
        <v>0</v>
      </c>
      <c r="T142" s="265"/>
      <c r="U142" s="265"/>
      <c r="V142" s="265"/>
      <c r="W142" s="265"/>
      <c r="X142" s="265">
        <f>'прил 7.1'!W142</f>
        <v>0</v>
      </c>
      <c r="Y142" s="265"/>
      <c r="Z142" s="265"/>
      <c r="AA142" s="265"/>
      <c r="AB142" s="265"/>
      <c r="AC142" s="46">
        <f t="shared" si="28"/>
        <v>0</v>
      </c>
      <c r="AD142" s="46">
        <f t="shared" si="29"/>
        <v>0</v>
      </c>
      <c r="AE142" s="46">
        <f t="shared" si="30"/>
        <v>0</v>
      </c>
      <c r="AF142" s="46">
        <f t="shared" si="31"/>
        <v>0</v>
      </c>
      <c r="AG142" s="46">
        <f t="shared" si="32"/>
        <v>0</v>
      </c>
      <c r="AH142" s="539"/>
      <c r="AI142" s="539"/>
      <c r="AJ142" s="539"/>
      <c r="AK142" s="539"/>
      <c r="AL142" s="539"/>
      <c r="AM142" s="539"/>
      <c r="AN142" s="539"/>
      <c r="AO142" s="539"/>
      <c r="AP142" s="539"/>
      <c r="AQ142" s="539"/>
    </row>
    <row r="143" spans="1:43" x14ac:dyDescent="0.25">
      <c r="A143" s="9">
        <f>'прил 7.1'!A145</f>
        <v>11</v>
      </c>
      <c r="B143" s="291" t="s">
        <v>29</v>
      </c>
      <c r="C143" s="613"/>
      <c r="D143" s="625">
        <f>'прил 7.1'!F143</f>
        <v>0</v>
      </c>
      <c r="E143" s="625">
        <f>SUM(E144:E145)</f>
        <v>0</v>
      </c>
      <c r="F143" s="625">
        <f t="shared" ref="F143:AG143" si="41">SUM(F144:F145)</f>
        <v>0</v>
      </c>
      <c r="G143" s="625">
        <f t="shared" si="41"/>
        <v>0</v>
      </c>
      <c r="H143" s="625">
        <f t="shared" si="41"/>
        <v>0</v>
      </c>
      <c r="I143" s="625">
        <f t="shared" si="41"/>
        <v>9.5838270000000012</v>
      </c>
      <c r="J143" s="625">
        <f t="shared" si="41"/>
        <v>0</v>
      </c>
      <c r="K143" s="625">
        <f t="shared" si="41"/>
        <v>2.6834715600000001</v>
      </c>
      <c r="L143" s="625">
        <f t="shared" si="41"/>
        <v>5.7982153350000001</v>
      </c>
      <c r="M143" s="625">
        <f t="shared" si="41"/>
        <v>1.1021401050000001</v>
      </c>
      <c r="N143" s="625">
        <f t="shared" si="36"/>
        <v>9.5838270000000012</v>
      </c>
      <c r="O143" s="625">
        <f t="shared" si="37"/>
        <v>0</v>
      </c>
      <c r="P143" s="625">
        <f t="shared" si="38"/>
        <v>2.6834715600000001</v>
      </c>
      <c r="Q143" s="625">
        <f t="shared" si="39"/>
        <v>5.7982153350000001</v>
      </c>
      <c r="R143" s="625">
        <f t="shared" si="40"/>
        <v>1.1021401050000001</v>
      </c>
      <c r="S143" s="625">
        <f t="shared" si="41"/>
        <v>0</v>
      </c>
      <c r="T143" s="625">
        <f t="shared" si="41"/>
        <v>0</v>
      </c>
      <c r="U143" s="625">
        <f t="shared" si="41"/>
        <v>0</v>
      </c>
      <c r="V143" s="625">
        <f t="shared" si="41"/>
        <v>0</v>
      </c>
      <c r="W143" s="625">
        <f t="shared" si="41"/>
        <v>0</v>
      </c>
      <c r="X143" s="625">
        <f t="shared" si="41"/>
        <v>0</v>
      </c>
      <c r="Y143" s="625">
        <f t="shared" si="41"/>
        <v>0</v>
      </c>
      <c r="Z143" s="625">
        <f t="shared" si="41"/>
        <v>0</v>
      </c>
      <c r="AA143" s="625">
        <f t="shared" si="41"/>
        <v>0</v>
      </c>
      <c r="AB143" s="625">
        <f t="shared" si="41"/>
        <v>0</v>
      </c>
      <c r="AC143" s="625">
        <f t="shared" si="41"/>
        <v>0</v>
      </c>
      <c r="AD143" s="625">
        <f t="shared" si="41"/>
        <v>0</v>
      </c>
      <c r="AE143" s="625">
        <f t="shared" si="41"/>
        <v>0</v>
      </c>
      <c r="AF143" s="625">
        <f t="shared" si="41"/>
        <v>0</v>
      </c>
      <c r="AG143" s="625">
        <f t="shared" si="41"/>
        <v>0</v>
      </c>
      <c r="AH143" s="539"/>
      <c r="AI143" s="539"/>
      <c r="AJ143" s="539"/>
      <c r="AK143" s="539"/>
      <c r="AL143" s="539"/>
      <c r="AM143" s="539"/>
      <c r="AN143" s="539"/>
      <c r="AO143" s="539"/>
      <c r="AP143" s="539"/>
      <c r="AQ143" s="539"/>
    </row>
    <row r="144" spans="1:43" s="390" customFormat="1" x14ac:dyDescent="0.25">
      <c r="A144" s="391">
        <f>'прил 7.1'!A146</f>
        <v>1</v>
      </c>
      <c r="B144" s="32" t="str">
        <f>'прил 7.1'!B146</f>
        <v>ПС 110/35/6 кВ "Ищерская"</v>
      </c>
      <c r="C144" s="31"/>
      <c r="D144" s="212">
        <f>'прил 7.1'!F144</f>
        <v>0</v>
      </c>
      <c r="E144" s="212"/>
      <c r="F144" s="212"/>
      <c r="G144" s="212"/>
      <c r="H144" s="212"/>
      <c r="I144" s="212">
        <f>'прил 7.1'!G146</f>
        <v>8.2153170000000006</v>
      </c>
      <c r="J144" s="212">
        <v>0</v>
      </c>
      <c r="K144" s="212">
        <f>I144-L144-M144</f>
        <v>2.3002887599999999</v>
      </c>
      <c r="L144" s="212">
        <f>I144*0.605</f>
        <v>4.9702667850000006</v>
      </c>
      <c r="M144" s="212">
        <f>I144*0.115</f>
        <v>0.94476145500000008</v>
      </c>
      <c r="N144" s="296">
        <f t="shared" si="36"/>
        <v>8.2153170000000006</v>
      </c>
      <c r="O144" s="296">
        <f t="shared" si="37"/>
        <v>0</v>
      </c>
      <c r="P144" s="296">
        <f t="shared" si="38"/>
        <v>2.3002887599999999</v>
      </c>
      <c r="Q144" s="296">
        <f t="shared" si="39"/>
        <v>4.9702667850000006</v>
      </c>
      <c r="R144" s="296">
        <f t="shared" si="40"/>
        <v>0.94476145500000008</v>
      </c>
      <c r="S144" s="212">
        <f>'прил 7.1'!V144</f>
        <v>0</v>
      </c>
      <c r="T144" s="212"/>
      <c r="U144" s="212"/>
      <c r="V144" s="212"/>
      <c r="W144" s="212"/>
      <c r="X144" s="212">
        <f>'прил 7.1'!W144</f>
        <v>0</v>
      </c>
      <c r="Y144" s="212"/>
      <c r="Z144" s="212"/>
      <c r="AA144" s="212"/>
      <c r="AB144" s="212"/>
      <c r="AC144" s="296">
        <f t="shared" si="28"/>
        <v>0</v>
      </c>
      <c r="AD144" s="296">
        <f t="shared" si="29"/>
        <v>0</v>
      </c>
      <c r="AE144" s="296">
        <f t="shared" si="30"/>
        <v>0</v>
      </c>
      <c r="AF144" s="296">
        <f t="shared" si="31"/>
        <v>0</v>
      </c>
      <c r="AG144" s="296">
        <f t="shared" si="32"/>
        <v>0</v>
      </c>
      <c r="AH144" s="536"/>
      <c r="AI144" s="536"/>
      <c r="AJ144" s="536"/>
      <c r="AK144" s="536"/>
      <c r="AL144" s="536"/>
      <c r="AM144" s="536"/>
      <c r="AN144" s="536"/>
      <c r="AO144" s="536"/>
      <c r="AP144" s="536"/>
      <c r="AQ144" s="536"/>
    </row>
    <row r="145" spans="1:44" s="390" customFormat="1" x14ac:dyDescent="0.25">
      <c r="A145" s="391">
        <v>2</v>
      </c>
      <c r="B145" s="32" t="str">
        <f>'прил 7.1'!B147</f>
        <v>ПС 110/35 кВ ПС "Гудермес-Тяговая"</v>
      </c>
      <c r="C145" s="31"/>
      <c r="D145" s="212">
        <f>'прил 7.1'!F145</f>
        <v>0</v>
      </c>
      <c r="E145" s="212"/>
      <c r="F145" s="212"/>
      <c r="G145" s="212"/>
      <c r="H145" s="212"/>
      <c r="I145" s="212">
        <f>'прил 7.1'!G147</f>
        <v>1.3685099999999999</v>
      </c>
      <c r="J145" s="212">
        <v>0</v>
      </c>
      <c r="K145" s="212">
        <f>I145-L145-M145</f>
        <v>0.38318280000000005</v>
      </c>
      <c r="L145" s="212">
        <f>I145*0.605</f>
        <v>0.82794854999999989</v>
      </c>
      <c r="M145" s="212">
        <f>I145*0.115</f>
        <v>0.15737864999999998</v>
      </c>
      <c r="N145" s="296">
        <f t="shared" si="36"/>
        <v>1.3685099999999999</v>
      </c>
      <c r="O145" s="296">
        <f t="shared" si="37"/>
        <v>0</v>
      </c>
      <c r="P145" s="296">
        <f t="shared" si="38"/>
        <v>0.38318280000000005</v>
      </c>
      <c r="Q145" s="296">
        <f t="shared" si="39"/>
        <v>0.82794854999999989</v>
      </c>
      <c r="R145" s="296">
        <f t="shared" si="40"/>
        <v>0.15737864999999998</v>
      </c>
      <c r="S145" s="212">
        <f>'прил 7.1'!V145</f>
        <v>0</v>
      </c>
      <c r="T145" s="212"/>
      <c r="U145" s="212"/>
      <c r="V145" s="212"/>
      <c r="W145" s="212"/>
      <c r="X145" s="212">
        <f>'прил 7.1'!W145</f>
        <v>0</v>
      </c>
      <c r="Y145" s="212"/>
      <c r="Z145" s="212"/>
      <c r="AA145" s="212"/>
      <c r="AB145" s="212"/>
      <c r="AC145" s="296"/>
      <c r="AD145" s="296"/>
      <c r="AE145" s="296"/>
      <c r="AF145" s="296"/>
      <c r="AG145" s="296"/>
      <c r="AH145" s="536"/>
      <c r="AI145" s="536"/>
      <c r="AJ145" s="536"/>
      <c r="AK145" s="536"/>
      <c r="AL145" s="536"/>
      <c r="AM145" s="536"/>
      <c r="AN145" s="536"/>
      <c r="AO145" s="536"/>
      <c r="AP145" s="536"/>
      <c r="AQ145" s="536"/>
    </row>
    <row r="146" spans="1:44" x14ac:dyDescent="0.25">
      <c r="A146" s="9">
        <v>3</v>
      </c>
      <c r="B146" s="291" t="s">
        <v>30</v>
      </c>
      <c r="C146" s="615"/>
      <c r="D146" s="625">
        <f>'прил 7.1'!F146</f>
        <v>0</v>
      </c>
      <c r="E146" s="625">
        <f t="shared" ref="E146:AG146" si="42">E147</f>
        <v>0</v>
      </c>
      <c r="F146" s="625">
        <f t="shared" si="42"/>
        <v>0</v>
      </c>
      <c r="G146" s="625">
        <f t="shared" si="42"/>
        <v>0</v>
      </c>
      <c r="H146" s="625">
        <f t="shared" si="42"/>
        <v>0</v>
      </c>
      <c r="I146" s="625">
        <f>'прил 7.1'!G146</f>
        <v>8.2153170000000006</v>
      </c>
      <c r="J146" s="625">
        <f t="shared" si="42"/>
        <v>0</v>
      </c>
      <c r="K146" s="625">
        <f t="shared" si="42"/>
        <v>0</v>
      </c>
      <c r="L146" s="625">
        <f t="shared" si="42"/>
        <v>0</v>
      </c>
      <c r="M146" s="625">
        <f t="shared" si="42"/>
        <v>0</v>
      </c>
      <c r="N146" s="625">
        <f t="shared" si="36"/>
        <v>8.2153170000000006</v>
      </c>
      <c r="O146" s="625">
        <f t="shared" si="37"/>
        <v>0</v>
      </c>
      <c r="P146" s="625">
        <f t="shared" si="38"/>
        <v>0</v>
      </c>
      <c r="Q146" s="625">
        <f t="shared" si="39"/>
        <v>0</v>
      </c>
      <c r="R146" s="625">
        <f t="shared" si="40"/>
        <v>0</v>
      </c>
      <c r="S146" s="625">
        <f>'прил 7.1'!V146</f>
        <v>0</v>
      </c>
      <c r="T146" s="625">
        <f t="shared" si="42"/>
        <v>0</v>
      </c>
      <c r="U146" s="625">
        <f t="shared" si="42"/>
        <v>0</v>
      </c>
      <c r="V146" s="625">
        <f t="shared" si="42"/>
        <v>0</v>
      </c>
      <c r="W146" s="625">
        <f t="shared" si="42"/>
        <v>0</v>
      </c>
      <c r="X146" s="625">
        <f>'прил 7.1'!W146</f>
        <v>0</v>
      </c>
      <c r="Y146" s="625">
        <f t="shared" si="42"/>
        <v>0</v>
      </c>
      <c r="Z146" s="625">
        <f t="shared" si="42"/>
        <v>0</v>
      </c>
      <c r="AA146" s="625">
        <f t="shared" si="42"/>
        <v>0</v>
      </c>
      <c r="AB146" s="625">
        <f t="shared" si="42"/>
        <v>0</v>
      </c>
      <c r="AC146" s="625">
        <f t="shared" si="42"/>
        <v>0</v>
      </c>
      <c r="AD146" s="625">
        <f t="shared" si="42"/>
        <v>0</v>
      </c>
      <c r="AE146" s="625">
        <f t="shared" si="42"/>
        <v>0</v>
      </c>
      <c r="AF146" s="625">
        <f t="shared" si="42"/>
        <v>0</v>
      </c>
      <c r="AG146" s="625">
        <f t="shared" si="42"/>
        <v>0</v>
      </c>
      <c r="AH146" s="539"/>
      <c r="AI146" s="539"/>
      <c r="AJ146" s="539"/>
      <c r="AK146" s="539"/>
      <c r="AL146" s="539"/>
      <c r="AM146" s="539"/>
      <c r="AN146" s="539"/>
      <c r="AO146" s="539"/>
      <c r="AP146" s="539"/>
      <c r="AQ146" s="539"/>
      <c r="AR146" s="390"/>
    </row>
    <row r="147" spans="1:44" s="70" customFormat="1" hidden="1" x14ac:dyDescent="0.25">
      <c r="A147" s="45"/>
      <c r="B147" s="32"/>
      <c r="C147" s="27"/>
      <c r="D147" s="265">
        <f>'прил 7.1'!F147</f>
        <v>0</v>
      </c>
      <c r="E147" s="265"/>
      <c r="F147" s="265"/>
      <c r="G147" s="265"/>
      <c r="H147" s="265"/>
      <c r="I147" s="265"/>
      <c r="J147" s="265"/>
      <c r="K147" s="265"/>
      <c r="L147" s="265"/>
      <c r="M147" s="265"/>
      <c r="N147" s="46">
        <f t="shared" si="36"/>
        <v>0</v>
      </c>
      <c r="O147" s="46">
        <f t="shared" si="37"/>
        <v>0</v>
      </c>
      <c r="P147" s="46">
        <f t="shared" si="38"/>
        <v>0</v>
      </c>
      <c r="Q147" s="46">
        <f t="shared" si="39"/>
        <v>0</v>
      </c>
      <c r="R147" s="46">
        <f t="shared" si="40"/>
        <v>0</v>
      </c>
      <c r="S147" s="265">
        <f>'прил 7.1'!V147</f>
        <v>0</v>
      </c>
      <c r="T147" s="265"/>
      <c r="U147" s="265"/>
      <c r="V147" s="265"/>
      <c r="W147" s="265"/>
      <c r="X147" s="265">
        <f>'прил 7.1'!W147</f>
        <v>0</v>
      </c>
      <c r="Y147" s="265"/>
      <c r="Z147" s="265"/>
      <c r="AA147" s="265"/>
      <c r="AB147" s="265"/>
      <c r="AC147" s="46"/>
      <c r="AD147" s="46"/>
      <c r="AE147" s="46"/>
      <c r="AF147" s="46"/>
      <c r="AG147" s="46"/>
      <c r="AH147" s="539"/>
      <c r="AI147" s="539"/>
      <c r="AJ147" s="539"/>
      <c r="AK147" s="539"/>
      <c r="AL147" s="539"/>
      <c r="AM147" s="539"/>
      <c r="AN147" s="539"/>
      <c r="AO147" s="539"/>
      <c r="AP147" s="539"/>
      <c r="AQ147" s="539"/>
    </row>
    <row r="148" spans="1:44" s="390" customFormat="1" x14ac:dyDescent="0.25">
      <c r="A148" s="9">
        <f>'прил 7.1'!A148</f>
        <v>12</v>
      </c>
      <c r="B148" s="291" t="s">
        <v>31</v>
      </c>
      <c r="C148" s="93"/>
      <c r="D148" s="148">
        <f>'прил 7.1'!F148</f>
        <v>0</v>
      </c>
      <c r="E148" s="148">
        <f>SUM(E149:E149)</f>
        <v>0</v>
      </c>
      <c r="F148" s="148">
        <f>SUM(F149:F149)</f>
        <v>0</v>
      </c>
      <c r="G148" s="148">
        <f>SUM(G149:G149)</f>
        <v>0</v>
      </c>
      <c r="H148" s="148">
        <f>SUM(H149:H149)</f>
        <v>0</v>
      </c>
      <c r="I148" s="148">
        <f>'прил 7.1'!G148</f>
        <v>0</v>
      </c>
      <c r="J148" s="148">
        <f>SUM(J149:J149)</f>
        <v>0</v>
      </c>
      <c r="K148" s="148">
        <f>SUM(K149:K149)</f>
        <v>0</v>
      </c>
      <c r="L148" s="148">
        <f>SUM(L149:L149)</f>
        <v>0</v>
      </c>
      <c r="M148" s="148">
        <f>SUM(M149:M149)</f>
        <v>0</v>
      </c>
      <c r="N148" s="148">
        <f t="shared" si="36"/>
        <v>0</v>
      </c>
      <c r="O148" s="148">
        <f t="shared" si="37"/>
        <v>0</v>
      </c>
      <c r="P148" s="148">
        <f t="shared" si="38"/>
        <v>0</v>
      </c>
      <c r="Q148" s="148">
        <f t="shared" si="39"/>
        <v>0</v>
      </c>
      <c r="R148" s="148">
        <f t="shared" si="40"/>
        <v>0</v>
      </c>
      <c r="S148" s="148">
        <f>'прил 7.1'!V148</f>
        <v>0</v>
      </c>
      <c r="T148" s="148">
        <f>SUM(T149:T149)</f>
        <v>0</v>
      </c>
      <c r="U148" s="148">
        <f>SUM(U149:U149)</f>
        <v>0</v>
      </c>
      <c r="V148" s="148">
        <f>SUM(V149:V149)</f>
        <v>0</v>
      </c>
      <c r="W148" s="148">
        <f>SUM(W149:W149)</f>
        <v>0</v>
      </c>
      <c r="X148" s="148">
        <f>'прил 7.1'!W148</f>
        <v>0</v>
      </c>
      <c r="Y148" s="148">
        <f>SUM(Y149:Y149)</f>
        <v>0</v>
      </c>
      <c r="Z148" s="148">
        <f>SUM(Z149:Z149)</f>
        <v>0</v>
      </c>
      <c r="AA148" s="148">
        <f>SUM(AA149:AA149)</f>
        <v>0</v>
      </c>
      <c r="AB148" s="148">
        <f>SUM(AB149:AB149)</f>
        <v>0</v>
      </c>
      <c r="AC148" s="148">
        <f t="shared" ref="AC148:AC207" si="43">X148-S148</f>
        <v>0</v>
      </c>
      <c r="AD148" s="148">
        <f t="shared" ref="AD148:AD207" si="44">Y148-T148</f>
        <v>0</v>
      </c>
      <c r="AE148" s="148">
        <f t="shared" ref="AE148:AE207" si="45">Z148-U148</f>
        <v>0</v>
      </c>
      <c r="AF148" s="148">
        <f t="shared" ref="AF148:AF207" si="46">AA148-V148</f>
        <v>0</v>
      </c>
      <c r="AG148" s="148">
        <f t="shared" ref="AG148:AG207" si="47">AB148-W148</f>
        <v>0</v>
      </c>
      <c r="AH148" s="536"/>
      <c r="AI148" s="536"/>
      <c r="AJ148" s="536"/>
      <c r="AK148" s="536"/>
      <c r="AL148" s="536"/>
      <c r="AM148" s="536"/>
      <c r="AN148" s="536"/>
      <c r="AO148" s="536"/>
      <c r="AP148" s="536"/>
      <c r="AQ148" s="536"/>
    </row>
    <row r="149" spans="1:44" s="70" customFormat="1" hidden="1" x14ac:dyDescent="0.25">
      <c r="A149" s="391">
        <v>1</v>
      </c>
      <c r="B149" s="32">
        <f>'прил 7.1'!B149</f>
        <v>0</v>
      </c>
      <c r="C149" s="31"/>
      <c r="D149" s="301">
        <f>'прил 7.1'!F149</f>
        <v>0</v>
      </c>
      <c r="E149" s="301"/>
      <c r="F149" s="301"/>
      <c r="G149" s="301"/>
      <c r="H149" s="301"/>
      <c r="I149" s="301"/>
      <c r="J149" s="301"/>
      <c r="K149" s="301"/>
      <c r="L149" s="301"/>
      <c r="M149" s="301"/>
      <c r="N149" s="416">
        <f t="shared" si="36"/>
        <v>0</v>
      </c>
      <c r="O149" s="416">
        <f t="shared" si="37"/>
        <v>0</v>
      </c>
      <c r="P149" s="416">
        <f t="shared" si="38"/>
        <v>0</v>
      </c>
      <c r="Q149" s="416">
        <f t="shared" si="39"/>
        <v>0</v>
      </c>
      <c r="R149" s="416">
        <f t="shared" si="40"/>
        <v>0</v>
      </c>
      <c r="S149" s="301">
        <f>'прил 7.1'!V149</f>
        <v>0</v>
      </c>
      <c r="T149" s="301"/>
      <c r="U149" s="301"/>
      <c r="V149" s="301"/>
      <c r="W149" s="301"/>
      <c r="X149" s="301">
        <f>'прил 7.1'!W149</f>
        <v>0</v>
      </c>
      <c r="Y149" s="301"/>
      <c r="Z149" s="301"/>
      <c r="AA149" s="301"/>
      <c r="AB149" s="301"/>
      <c r="AC149" s="46">
        <f t="shared" si="43"/>
        <v>0</v>
      </c>
      <c r="AD149" s="46">
        <f t="shared" si="44"/>
        <v>0</v>
      </c>
      <c r="AE149" s="46">
        <f t="shared" si="45"/>
        <v>0</v>
      </c>
      <c r="AF149" s="46">
        <f t="shared" si="46"/>
        <v>0</v>
      </c>
      <c r="AG149" s="46">
        <f t="shared" si="47"/>
        <v>0</v>
      </c>
      <c r="AH149" s="539"/>
      <c r="AI149" s="539"/>
      <c r="AJ149" s="539"/>
      <c r="AK149" s="539"/>
      <c r="AL149" s="539"/>
      <c r="AM149" s="539"/>
      <c r="AN149" s="539"/>
      <c r="AO149" s="539"/>
      <c r="AP149" s="539"/>
      <c r="AQ149" s="539"/>
    </row>
    <row r="150" spans="1:44" x14ac:dyDescent="0.25">
      <c r="A150" s="9" t="str">
        <f>'прил 7.1'!A150</f>
        <v>3.2</v>
      </c>
      <c r="B150" s="439" t="str">
        <f>'прил 7.1'!B150</f>
        <v xml:space="preserve">Новое строительство </v>
      </c>
      <c r="C150" s="264"/>
      <c r="D150" s="233">
        <f>'прил 7.1'!F150</f>
        <v>0</v>
      </c>
      <c r="E150" s="233">
        <f t="shared" ref="E150:AB150" si="48">E151+E153+E155+E157+E159+E161+E163+E165+E167+E169+E171+E173</f>
        <v>0</v>
      </c>
      <c r="F150" s="233">
        <f t="shared" si="48"/>
        <v>0</v>
      </c>
      <c r="G150" s="233">
        <f t="shared" si="48"/>
        <v>0</v>
      </c>
      <c r="H150" s="233">
        <f t="shared" si="48"/>
        <v>0</v>
      </c>
      <c r="I150" s="233">
        <f>'прил 7.1'!G150</f>
        <v>0</v>
      </c>
      <c r="J150" s="233">
        <f t="shared" si="48"/>
        <v>0</v>
      </c>
      <c r="K150" s="233">
        <f t="shared" si="48"/>
        <v>0</v>
      </c>
      <c r="L150" s="233">
        <f t="shared" si="48"/>
        <v>0</v>
      </c>
      <c r="M150" s="233">
        <f t="shared" si="48"/>
        <v>0</v>
      </c>
      <c r="N150" s="233">
        <f t="shared" si="36"/>
        <v>0</v>
      </c>
      <c r="O150" s="233">
        <f t="shared" si="37"/>
        <v>0</v>
      </c>
      <c r="P150" s="233">
        <f t="shared" si="38"/>
        <v>0</v>
      </c>
      <c r="Q150" s="233">
        <f t="shared" si="39"/>
        <v>0</v>
      </c>
      <c r="R150" s="233">
        <f t="shared" si="40"/>
        <v>0</v>
      </c>
      <c r="S150" s="233">
        <f>'прил 7.1'!V150</f>
        <v>0</v>
      </c>
      <c r="T150" s="233">
        <f t="shared" si="48"/>
        <v>0</v>
      </c>
      <c r="U150" s="233">
        <f t="shared" si="48"/>
        <v>0</v>
      </c>
      <c r="V150" s="233">
        <f t="shared" si="48"/>
        <v>0</v>
      </c>
      <c r="W150" s="233">
        <f t="shared" si="48"/>
        <v>0</v>
      </c>
      <c r="X150" s="233">
        <f>'прил 7.1'!W150</f>
        <v>0</v>
      </c>
      <c r="Y150" s="233">
        <f t="shared" si="48"/>
        <v>0</v>
      </c>
      <c r="Z150" s="233">
        <f t="shared" si="48"/>
        <v>0</v>
      </c>
      <c r="AA150" s="233">
        <f t="shared" si="48"/>
        <v>0</v>
      </c>
      <c r="AB150" s="233">
        <f t="shared" si="48"/>
        <v>0</v>
      </c>
      <c r="AC150" s="233">
        <f t="shared" si="43"/>
        <v>0</v>
      </c>
      <c r="AD150" s="233">
        <f t="shared" si="44"/>
        <v>0</v>
      </c>
      <c r="AE150" s="233">
        <f t="shared" si="45"/>
        <v>0</v>
      </c>
      <c r="AF150" s="233">
        <f t="shared" si="46"/>
        <v>0</v>
      </c>
      <c r="AG150" s="233">
        <f t="shared" si="47"/>
        <v>0</v>
      </c>
      <c r="AH150" s="542"/>
      <c r="AI150" s="542"/>
      <c r="AJ150" s="542"/>
      <c r="AK150" s="542"/>
      <c r="AL150" s="542"/>
      <c r="AM150" s="542"/>
      <c r="AN150" s="542"/>
      <c r="AO150" s="542"/>
      <c r="AP150" s="542"/>
      <c r="AQ150" s="542"/>
    </row>
    <row r="151" spans="1:44" s="8" customFormat="1" x14ac:dyDescent="0.25">
      <c r="A151" s="9">
        <f>'прил 7.1'!A151</f>
        <v>1</v>
      </c>
      <c r="B151" s="291" t="str">
        <f>'прил 7.1'!B151</f>
        <v>Воздушные Линии 35 кВ (ВН)</v>
      </c>
      <c r="C151" s="894"/>
      <c r="D151" s="148">
        <f>'прил 7.1'!F151</f>
        <v>0</v>
      </c>
      <c r="E151" s="148">
        <f t="shared" ref="E151:AB151" si="49">E152</f>
        <v>0</v>
      </c>
      <c r="F151" s="148">
        <f t="shared" si="49"/>
        <v>0</v>
      </c>
      <c r="G151" s="148">
        <f t="shared" si="49"/>
        <v>0</v>
      </c>
      <c r="H151" s="148">
        <f t="shared" si="49"/>
        <v>0</v>
      </c>
      <c r="I151" s="148">
        <f>'прил 7.1'!G151</f>
        <v>0</v>
      </c>
      <c r="J151" s="148">
        <f t="shared" si="49"/>
        <v>0</v>
      </c>
      <c r="K151" s="148">
        <f t="shared" si="49"/>
        <v>0</v>
      </c>
      <c r="L151" s="148">
        <f t="shared" si="49"/>
        <v>0</v>
      </c>
      <c r="M151" s="148">
        <f t="shared" si="49"/>
        <v>0</v>
      </c>
      <c r="N151" s="148">
        <f t="shared" si="36"/>
        <v>0</v>
      </c>
      <c r="O151" s="148">
        <f t="shared" si="37"/>
        <v>0</v>
      </c>
      <c r="P151" s="148">
        <f t="shared" si="38"/>
        <v>0</v>
      </c>
      <c r="Q151" s="148">
        <f t="shared" si="39"/>
        <v>0</v>
      </c>
      <c r="R151" s="148">
        <f t="shared" si="40"/>
        <v>0</v>
      </c>
      <c r="S151" s="148">
        <f>'прил 7.1'!V151</f>
        <v>0</v>
      </c>
      <c r="T151" s="148">
        <f t="shared" si="49"/>
        <v>0</v>
      </c>
      <c r="U151" s="148">
        <f t="shared" si="49"/>
        <v>0</v>
      </c>
      <c r="V151" s="148">
        <f t="shared" si="49"/>
        <v>0</v>
      </c>
      <c r="W151" s="148">
        <f t="shared" si="49"/>
        <v>0</v>
      </c>
      <c r="X151" s="148">
        <f>'прил 7.1'!W151</f>
        <v>0</v>
      </c>
      <c r="Y151" s="148">
        <f t="shared" si="49"/>
        <v>0</v>
      </c>
      <c r="Z151" s="148">
        <f t="shared" si="49"/>
        <v>0</v>
      </c>
      <c r="AA151" s="148">
        <f t="shared" si="49"/>
        <v>0</v>
      </c>
      <c r="AB151" s="148">
        <f t="shared" si="49"/>
        <v>0</v>
      </c>
      <c r="AC151" s="148">
        <f t="shared" si="43"/>
        <v>0</v>
      </c>
      <c r="AD151" s="148">
        <f t="shared" si="44"/>
        <v>0</v>
      </c>
      <c r="AE151" s="148">
        <f t="shared" si="45"/>
        <v>0</v>
      </c>
      <c r="AF151" s="148">
        <f t="shared" si="46"/>
        <v>0</v>
      </c>
      <c r="AG151" s="148">
        <f t="shared" si="47"/>
        <v>0</v>
      </c>
      <c r="AH151" s="536"/>
      <c r="AI151" s="536"/>
      <c r="AJ151" s="536"/>
      <c r="AK151" s="536"/>
      <c r="AL151" s="536"/>
      <c r="AM151" s="536"/>
      <c r="AN151" s="536"/>
      <c r="AO151" s="536"/>
      <c r="AP151" s="536"/>
      <c r="AQ151" s="536"/>
    </row>
    <row r="152" spans="1:44" s="390" customFormat="1" hidden="1" x14ac:dyDescent="0.25">
      <c r="A152" s="391">
        <f>'прил 7.1'!A152</f>
        <v>0</v>
      </c>
      <c r="B152" s="32">
        <f>'прил 7.1'!B152</f>
        <v>0</v>
      </c>
      <c r="C152" s="31"/>
      <c r="D152" s="301">
        <f>'прил 7.1'!F152</f>
        <v>0</v>
      </c>
      <c r="E152" s="301"/>
      <c r="F152" s="301"/>
      <c r="G152" s="301"/>
      <c r="H152" s="301"/>
      <c r="I152" s="301">
        <f>'прил 7.1'!G152</f>
        <v>0</v>
      </c>
      <c r="J152" s="301"/>
      <c r="K152" s="301"/>
      <c r="L152" s="301"/>
      <c r="M152" s="301"/>
      <c r="N152" s="416">
        <f t="shared" si="36"/>
        <v>0</v>
      </c>
      <c r="O152" s="416">
        <f t="shared" si="37"/>
        <v>0</v>
      </c>
      <c r="P152" s="416">
        <f t="shared" si="38"/>
        <v>0</v>
      </c>
      <c r="Q152" s="416">
        <f t="shared" si="39"/>
        <v>0</v>
      </c>
      <c r="R152" s="416">
        <f t="shared" si="40"/>
        <v>0</v>
      </c>
      <c r="S152" s="301">
        <f>'прил 7.1'!V152</f>
        <v>0</v>
      </c>
      <c r="T152" s="301"/>
      <c r="U152" s="301"/>
      <c r="V152" s="301"/>
      <c r="W152" s="301"/>
      <c r="X152" s="301">
        <f>'прил 7.1'!W152</f>
        <v>0</v>
      </c>
      <c r="Y152" s="301"/>
      <c r="Z152" s="418"/>
      <c r="AA152" s="418"/>
      <c r="AB152" s="418"/>
      <c r="AC152" s="416">
        <f t="shared" si="43"/>
        <v>0</v>
      </c>
      <c r="AD152" s="416">
        <f t="shared" si="44"/>
        <v>0</v>
      </c>
      <c r="AE152" s="416">
        <f t="shared" si="45"/>
        <v>0</v>
      </c>
      <c r="AF152" s="416">
        <f t="shared" si="46"/>
        <v>0</v>
      </c>
      <c r="AG152" s="416">
        <f t="shared" si="47"/>
        <v>0</v>
      </c>
      <c r="AH152" s="539"/>
      <c r="AI152" s="539"/>
      <c r="AJ152" s="539"/>
      <c r="AK152" s="539"/>
      <c r="AL152" s="539"/>
      <c r="AM152" s="539"/>
      <c r="AN152" s="539"/>
      <c r="AO152" s="539"/>
      <c r="AP152" s="539"/>
      <c r="AQ152" s="539"/>
    </row>
    <row r="153" spans="1:44" s="390" customFormat="1" x14ac:dyDescent="0.25">
      <c r="A153" s="9">
        <f>'прил 7.1'!A153</f>
        <v>2</v>
      </c>
      <c r="B153" s="291" t="str">
        <f>'прил 7.1'!B153</f>
        <v>Воздушные Линии 220 кВ (ВН)</v>
      </c>
      <c r="C153" s="31"/>
      <c r="D153" s="212">
        <f>'прил 7.1'!F153</f>
        <v>0</v>
      </c>
      <c r="E153" s="212"/>
      <c r="F153" s="212"/>
      <c r="G153" s="212"/>
      <c r="H153" s="212"/>
      <c r="I153" s="212">
        <f>'прил 7.1'!G153</f>
        <v>0</v>
      </c>
      <c r="J153" s="212"/>
      <c r="K153" s="212"/>
      <c r="L153" s="212"/>
      <c r="M153" s="212"/>
      <c r="N153" s="296">
        <f t="shared" si="36"/>
        <v>0</v>
      </c>
      <c r="O153" s="296">
        <f t="shared" si="37"/>
        <v>0</v>
      </c>
      <c r="P153" s="296">
        <f t="shared" si="38"/>
        <v>0</v>
      </c>
      <c r="Q153" s="296">
        <f t="shared" si="39"/>
        <v>0</v>
      </c>
      <c r="R153" s="296">
        <f t="shared" si="40"/>
        <v>0</v>
      </c>
      <c r="S153" s="212">
        <f>'прил 7.1'!V153</f>
        <v>0</v>
      </c>
      <c r="T153" s="212"/>
      <c r="U153" s="212"/>
      <c r="V153" s="212"/>
      <c r="W153" s="212"/>
      <c r="X153" s="212">
        <f>'прил 7.1'!W153</f>
        <v>0</v>
      </c>
      <c r="Y153" s="212"/>
      <c r="Z153" s="212"/>
      <c r="AA153" s="212"/>
      <c r="AB153" s="212"/>
      <c r="AC153" s="296">
        <f t="shared" si="43"/>
        <v>0</v>
      </c>
      <c r="AD153" s="296">
        <f t="shared" si="44"/>
        <v>0</v>
      </c>
      <c r="AE153" s="296">
        <f t="shared" si="45"/>
        <v>0</v>
      </c>
      <c r="AF153" s="296">
        <f t="shared" si="46"/>
        <v>0</v>
      </c>
      <c r="AG153" s="296">
        <f t="shared" si="47"/>
        <v>0</v>
      </c>
      <c r="AH153" s="536"/>
      <c r="AI153" s="536"/>
      <c r="AJ153" s="536"/>
      <c r="AK153" s="536"/>
      <c r="AL153" s="536"/>
      <c r="AM153" s="536"/>
      <c r="AN153" s="536"/>
      <c r="AO153" s="536"/>
      <c r="AP153" s="536"/>
      <c r="AQ153" s="536"/>
    </row>
    <row r="154" spans="1:44" s="390" customFormat="1" hidden="1" x14ac:dyDescent="0.25">
      <c r="A154" s="391"/>
      <c r="B154" s="32"/>
      <c r="C154" s="31"/>
      <c r="D154" s="301">
        <f>'прил 7.1'!F154</f>
        <v>0</v>
      </c>
      <c r="E154" s="301"/>
      <c r="F154" s="301"/>
      <c r="G154" s="301"/>
      <c r="H154" s="301"/>
      <c r="I154" s="301">
        <f>'прил 7.1'!G154</f>
        <v>0</v>
      </c>
      <c r="J154" s="301"/>
      <c r="K154" s="301"/>
      <c r="L154" s="301"/>
      <c r="M154" s="301"/>
      <c r="N154" s="416">
        <f t="shared" si="36"/>
        <v>0</v>
      </c>
      <c r="O154" s="416">
        <f t="shared" si="37"/>
        <v>0</v>
      </c>
      <c r="P154" s="416">
        <f t="shared" si="38"/>
        <v>0</v>
      </c>
      <c r="Q154" s="416">
        <f t="shared" si="39"/>
        <v>0</v>
      </c>
      <c r="R154" s="416">
        <f t="shared" si="40"/>
        <v>0</v>
      </c>
      <c r="S154" s="301">
        <f>'прил 7.1'!V154</f>
        <v>0</v>
      </c>
      <c r="T154" s="301"/>
      <c r="U154" s="301"/>
      <c r="V154" s="301"/>
      <c r="W154" s="301"/>
      <c r="X154" s="301">
        <f>'прил 7.1'!W154</f>
        <v>0</v>
      </c>
      <c r="Y154" s="301"/>
      <c r="Z154" s="301"/>
      <c r="AA154" s="301"/>
      <c r="AB154" s="301"/>
      <c r="AC154" s="416">
        <f t="shared" si="43"/>
        <v>0</v>
      </c>
      <c r="AD154" s="416">
        <f t="shared" si="44"/>
        <v>0</v>
      </c>
      <c r="AE154" s="416">
        <f t="shared" si="45"/>
        <v>0</v>
      </c>
      <c r="AF154" s="416">
        <f t="shared" si="46"/>
        <v>0</v>
      </c>
      <c r="AG154" s="416">
        <f t="shared" si="47"/>
        <v>0</v>
      </c>
      <c r="AH154" s="539"/>
      <c r="AI154" s="539"/>
      <c r="AJ154" s="539"/>
      <c r="AK154" s="539"/>
      <c r="AL154" s="539"/>
      <c r="AM154" s="539"/>
      <c r="AN154" s="539"/>
      <c r="AO154" s="539"/>
      <c r="AP154" s="539"/>
      <c r="AQ154" s="539"/>
    </row>
    <row r="155" spans="1:44" s="8" customFormat="1" x14ac:dyDescent="0.25">
      <c r="A155" s="9">
        <f>'прил 7.1'!A155</f>
        <v>3</v>
      </c>
      <c r="B155" s="291" t="str">
        <f>'прил 7.1'!B155</f>
        <v>Воздушные Линии 110 кВ (ВН)</v>
      </c>
      <c r="C155" s="93"/>
      <c r="D155" s="212">
        <f>'прил 7.1'!F155</f>
        <v>0</v>
      </c>
      <c r="E155" s="212"/>
      <c r="F155" s="212"/>
      <c r="G155" s="212"/>
      <c r="H155" s="212"/>
      <c r="I155" s="212">
        <f>'прил 7.1'!G155</f>
        <v>0</v>
      </c>
      <c r="J155" s="212"/>
      <c r="K155" s="212"/>
      <c r="L155" s="212"/>
      <c r="M155" s="212"/>
      <c r="N155" s="296">
        <f t="shared" si="36"/>
        <v>0</v>
      </c>
      <c r="O155" s="296">
        <f t="shared" si="37"/>
        <v>0</v>
      </c>
      <c r="P155" s="296">
        <f t="shared" si="38"/>
        <v>0</v>
      </c>
      <c r="Q155" s="296">
        <f t="shared" si="39"/>
        <v>0</v>
      </c>
      <c r="R155" s="296">
        <f t="shared" si="40"/>
        <v>0</v>
      </c>
      <c r="S155" s="212">
        <f>'прил 7.1'!V155</f>
        <v>0</v>
      </c>
      <c r="T155" s="212"/>
      <c r="U155" s="212"/>
      <c r="V155" s="212"/>
      <c r="W155" s="212"/>
      <c r="X155" s="212">
        <f>'прил 7.1'!W155</f>
        <v>0</v>
      </c>
      <c r="Y155" s="212"/>
      <c r="Z155" s="212"/>
      <c r="AA155" s="212"/>
      <c r="AB155" s="212"/>
      <c r="AC155" s="296">
        <f t="shared" si="43"/>
        <v>0</v>
      </c>
      <c r="AD155" s="296">
        <f t="shared" si="44"/>
        <v>0</v>
      </c>
      <c r="AE155" s="296">
        <f t="shared" si="45"/>
        <v>0</v>
      </c>
      <c r="AF155" s="296">
        <f t="shared" si="46"/>
        <v>0</v>
      </c>
      <c r="AG155" s="296">
        <f t="shared" si="47"/>
        <v>0</v>
      </c>
      <c r="AH155" s="536"/>
      <c r="AI155" s="536"/>
      <c r="AJ155" s="536"/>
      <c r="AK155" s="536"/>
      <c r="AL155" s="536"/>
      <c r="AM155" s="536"/>
      <c r="AN155" s="536"/>
      <c r="AO155" s="536"/>
      <c r="AP155" s="536"/>
      <c r="AQ155" s="536"/>
    </row>
    <row r="156" spans="1:44" s="390" customFormat="1" hidden="1" x14ac:dyDescent="0.25">
      <c r="A156" s="391"/>
      <c r="B156" s="32"/>
      <c r="C156" s="31"/>
      <c r="D156" s="301">
        <f>'прил 7.1'!F156</f>
        <v>0</v>
      </c>
      <c r="E156" s="301"/>
      <c r="F156" s="301"/>
      <c r="G156" s="301"/>
      <c r="H156" s="301"/>
      <c r="I156" s="301">
        <f>'прил 7.1'!G156</f>
        <v>0</v>
      </c>
      <c r="J156" s="301"/>
      <c r="K156" s="301"/>
      <c r="L156" s="301"/>
      <c r="M156" s="301"/>
      <c r="N156" s="416">
        <f t="shared" si="36"/>
        <v>0</v>
      </c>
      <c r="O156" s="416">
        <f t="shared" si="37"/>
        <v>0</v>
      </c>
      <c r="P156" s="416">
        <f t="shared" si="38"/>
        <v>0</v>
      </c>
      <c r="Q156" s="416">
        <f t="shared" si="39"/>
        <v>0</v>
      </c>
      <c r="R156" s="416">
        <f t="shared" si="40"/>
        <v>0</v>
      </c>
      <c r="S156" s="301">
        <f>'прил 7.1'!V156</f>
        <v>0</v>
      </c>
      <c r="T156" s="301"/>
      <c r="U156" s="301"/>
      <c r="V156" s="301"/>
      <c r="W156" s="301"/>
      <c r="X156" s="301">
        <f>'прил 7.1'!W156</f>
        <v>0</v>
      </c>
      <c r="Y156" s="301"/>
      <c r="Z156" s="301"/>
      <c r="AA156" s="301"/>
      <c r="AB156" s="301"/>
      <c r="AC156" s="416">
        <f t="shared" si="43"/>
        <v>0</v>
      </c>
      <c r="AD156" s="416">
        <f t="shared" si="44"/>
        <v>0</v>
      </c>
      <c r="AE156" s="416">
        <f t="shared" si="45"/>
        <v>0</v>
      </c>
      <c r="AF156" s="416">
        <f t="shared" si="46"/>
        <v>0</v>
      </c>
      <c r="AG156" s="416">
        <f t="shared" si="47"/>
        <v>0</v>
      </c>
      <c r="AH156" s="539"/>
      <c r="AI156" s="539"/>
      <c r="AJ156" s="539"/>
      <c r="AK156" s="539"/>
      <c r="AL156" s="539"/>
      <c r="AM156" s="539"/>
      <c r="AN156" s="539"/>
      <c r="AO156" s="539"/>
      <c r="AP156" s="539"/>
      <c r="AQ156" s="539"/>
    </row>
    <row r="157" spans="1:44" s="390" customFormat="1" x14ac:dyDescent="0.25">
      <c r="A157" s="9">
        <f>'прил 7.1'!A157</f>
        <v>4</v>
      </c>
      <c r="B157" s="291" t="str">
        <f>'прил 7.1'!B157</f>
        <v xml:space="preserve">Воздушные Линии 35 кВ (СН1) </v>
      </c>
      <c r="C157" s="31"/>
      <c r="D157" s="212">
        <f>'прил 7.1'!F157</f>
        <v>0</v>
      </c>
      <c r="E157" s="212"/>
      <c r="F157" s="212"/>
      <c r="G157" s="212"/>
      <c r="H157" s="212"/>
      <c r="I157" s="212">
        <f>'прил 7.1'!G157</f>
        <v>0</v>
      </c>
      <c r="J157" s="212"/>
      <c r="K157" s="212"/>
      <c r="L157" s="212"/>
      <c r="M157" s="212"/>
      <c r="N157" s="296">
        <f t="shared" si="36"/>
        <v>0</v>
      </c>
      <c r="O157" s="296">
        <f t="shared" si="37"/>
        <v>0</v>
      </c>
      <c r="P157" s="296">
        <f t="shared" si="38"/>
        <v>0</v>
      </c>
      <c r="Q157" s="296">
        <f t="shared" si="39"/>
        <v>0</v>
      </c>
      <c r="R157" s="296">
        <f t="shared" si="40"/>
        <v>0</v>
      </c>
      <c r="S157" s="212">
        <f>'прил 7.1'!V157</f>
        <v>0</v>
      </c>
      <c r="T157" s="212"/>
      <c r="U157" s="212"/>
      <c r="V157" s="212"/>
      <c r="W157" s="212"/>
      <c r="X157" s="212">
        <f>'прил 7.1'!W157</f>
        <v>0</v>
      </c>
      <c r="Y157" s="212"/>
      <c r="Z157" s="212"/>
      <c r="AA157" s="212"/>
      <c r="AB157" s="212"/>
      <c r="AC157" s="296">
        <f t="shared" si="43"/>
        <v>0</v>
      </c>
      <c r="AD157" s="296">
        <f t="shared" si="44"/>
        <v>0</v>
      </c>
      <c r="AE157" s="296">
        <f t="shared" si="45"/>
        <v>0</v>
      </c>
      <c r="AF157" s="296">
        <f t="shared" si="46"/>
        <v>0</v>
      </c>
      <c r="AG157" s="296">
        <f t="shared" si="47"/>
        <v>0</v>
      </c>
      <c r="AH157" s="536"/>
      <c r="AI157" s="536"/>
      <c r="AJ157" s="536"/>
      <c r="AK157" s="536"/>
      <c r="AL157" s="536"/>
      <c r="AM157" s="536"/>
      <c r="AN157" s="536"/>
      <c r="AO157" s="536"/>
      <c r="AP157" s="536"/>
      <c r="AQ157" s="536"/>
    </row>
    <row r="158" spans="1:44" s="390" customFormat="1" hidden="1" x14ac:dyDescent="0.25">
      <c r="A158" s="391"/>
      <c r="B158" s="32"/>
      <c r="C158" s="31"/>
      <c r="D158" s="301">
        <f>'прил 7.1'!F158</f>
        <v>0</v>
      </c>
      <c r="E158" s="301"/>
      <c r="F158" s="301"/>
      <c r="G158" s="301"/>
      <c r="H158" s="301"/>
      <c r="I158" s="301">
        <f>'прил 7.1'!G158</f>
        <v>0</v>
      </c>
      <c r="J158" s="301"/>
      <c r="K158" s="301"/>
      <c r="L158" s="301"/>
      <c r="M158" s="301"/>
      <c r="N158" s="416">
        <f t="shared" si="36"/>
        <v>0</v>
      </c>
      <c r="O158" s="416">
        <f t="shared" si="37"/>
        <v>0</v>
      </c>
      <c r="P158" s="416">
        <f t="shared" si="38"/>
        <v>0</v>
      </c>
      <c r="Q158" s="416">
        <f t="shared" si="39"/>
        <v>0</v>
      </c>
      <c r="R158" s="416">
        <f t="shared" si="40"/>
        <v>0</v>
      </c>
      <c r="S158" s="301">
        <f>'прил 7.1'!V158</f>
        <v>0</v>
      </c>
      <c r="T158" s="301"/>
      <c r="U158" s="301"/>
      <c r="V158" s="301"/>
      <c r="W158" s="301"/>
      <c r="X158" s="301">
        <f>'прил 7.1'!W158</f>
        <v>0</v>
      </c>
      <c r="Y158" s="301"/>
      <c r="Z158" s="301"/>
      <c r="AA158" s="301"/>
      <c r="AB158" s="301"/>
      <c r="AC158" s="416">
        <f t="shared" si="43"/>
        <v>0</v>
      </c>
      <c r="AD158" s="416">
        <f t="shared" si="44"/>
        <v>0</v>
      </c>
      <c r="AE158" s="416">
        <f t="shared" si="45"/>
        <v>0</v>
      </c>
      <c r="AF158" s="416">
        <f t="shared" si="46"/>
        <v>0</v>
      </c>
      <c r="AG158" s="416">
        <f t="shared" si="47"/>
        <v>0</v>
      </c>
      <c r="AH158" s="539"/>
      <c r="AI158" s="539"/>
      <c r="AJ158" s="539"/>
      <c r="AK158" s="539"/>
      <c r="AL158" s="539"/>
      <c r="AM158" s="539"/>
      <c r="AN158" s="539"/>
      <c r="AO158" s="539"/>
      <c r="AP158" s="539"/>
      <c r="AQ158" s="539"/>
    </row>
    <row r="159" spans="1:44" s="390" customFormat="1" x14ac:dyDescent="0.25">
      <c r="A159" s="9">
        <f>'прил 7.1'!A159</f>
        <v>5</v>
      </c>
      <c r="B159" s="291" t="str">
        <f>'прил 7.1'!B159</f>
        <v>Кабельные Линии 330 кВ (ВН)</v>
      </c>
      <c r="C159" s="31"/>
      <c r="D159" s="212">
        <f>'прил 7.1'!F159</f>
        <v>0</v>
      </c>
      <c r="E159" s="212"/>
      <c r="F159" s="212"/>
      <c r="G159" s="212"/>
      <c r="H159" s="212"/>
      <c r="I159" s="212">
        <f>'прил 7.1'!G159</f>
        <v>0</v>
      </c>
      <c r="J159" s="212"/>
      <c r="K159" s="212"/>
      <c r="L159" s="212"/>
      <c r="M159" s="212"/>
      <c r="N159" s="296">
        <f t="shared" si="36"/>
        <v>0</v>
      </c>
      <c r="O159" s="296">
        <f t="shared" si="37"/>
        <v>0</v>
      </c>
      <c r="P159" s="296">
        <f t="shared" si="38"/>
        <v>0</v>
      </c>
      <c r="Q159" s="296">
        <f t="shared" si="39"/>
        <v>0</v>
      </c>
      <c r="R159" s="296">
        <f t="shared" si="40"/>
        <v>0</v>
      </c>
      <c r="S159" s="212">
        <f>'прил 7.1'!V159</f>
        <v>0</v>
      </c>
      <c r="T159" s="212"/>
      <c r="U159" s="212"/>
      <c r="V159" s="212"/>
      <c r="W159" s="212"/>
      <c r="X159" s="212">
        <f>'прил 7.1'!W159</f>
        <v>0</v>
      </c>
      <c r="Y159" s="212"/>
      <c r="Z159" s="212"/>
      <c r="AA159" s="212"/>
      <c r="AB159" s="212"/>
      <c r="AC159" s="296">
        <f t="shared" si="43"/>
        <v>0</v>
      </c>
      <c r="AD159" s="296">
        <f t="shared" si="44"/>
        <v>0</v>
      </c>
      <c r="AE159" s="296">
        <f t="shared" si="45"/>
        <v>0</v>
      </c>
      <c r="AF159" s="296">
        <f t="shared" si="46"/>
        <v>0</v>
      </c>
      <c r="AG159" s="296">
        <f t="shared" si="47"/>
        <v>0</v>
      </c>
      <c r="AH159" s="536"/>
      <c r="AI159" s="536"/>
      <c r="AJ159" s="536"/>
      <c r="AK159" s="536"/>
      <c r="AL159" s="536"/>
      <c r="AM159" s="536"/>
      <c r="AN159" s="536"/>
      <c r="AO159" s="536"/>
      <c r="AP159" s="536"/>
      <c r="AQ159" s="536"/>
    </row>
    <row r="160" spans="1:44" s="390" customFormat="1" hidden="1" x14ac:dyDescent="0.25">
      <c r="A160" s="391"/>
      <c r="B160" s="32"/>
      <c r="C160" s="31"/>
      <c r="D160" s="301">
        <f>'прил 7.1'!F160</f>
        <v>0</v>
      </c>
      <c r="E160" s="301"/>
      <c r="F160" s="301"/>
      <c r="G160" s="301"/>
      <c r="H160" s="301"/>
      <c r="I160" s="301">
        <f>'прил 7.1'!G160</f>
        <v>0</v>
      </c>
      <c r="J160" s="301"/>
      <c r="K160" s="301"/>
      <c r="L160" s="301"/>
      <c r="M160" s="301"/>
      <c r="N160" s="416">
        <f t="shared" si="36"/>
        <v>0</v>
      </c>
      <c r="O160" s="416">
        <f t="shared" si="37"/>
        <v>0</v>
      </c>
      <c r="P160" s="416">
        <f t="shared" si="38"/>
        <v>0</v>
      </c>
      <c r="Q160" s="416">
        <f t="shared" si="39"/>
        <v>0</v>
      </c>
      <c r="R160" s="416">
        <f t="shared" si="40"/>
        <v>0</v>
      </c>
      <c r="S160" s="301">
        <f>'прил 7.1'!V160</f>
        <v>0</v>
      </c>
      <c r="T160" s="301"/>
      <c r="U160" s="301"/>
      <c r="V160" s="301"/>
      <c r="W160" s="301"/>
      <c r="X160" s="301">
        <f>'прил 7.1'!W160</f>
        <v>0</v>
      </c>
      <c r="Y160" s="301"/>
      <c r="Z160" s="301"/>
      <c r="AA160" s="301"/>
      <c r="AB160" s="301"/>
      <c r="AC160" s="416">
        <f t="shared" si="43"/>
        <v>0</v>
      </c>
      <c r="AD160" s="416">
        <f t="shared" si="44"/>
        <v>0</v>
      </c>
      <c r="AE160" s="416">
        <f t="shared" si="45"/>
        <v>0</v>
      </c>
      <c r="AF160" s="416">
        <f t="shared" si="46"/>
        <v>0</v>
      </c>
      <c r="AG160" s="416">
        <f t="shared" si="47"/>
        <v>0</v>
      </c>
      <c r="AH160" s="539"/>
      <c r="AI160" s="539"/>
      <c r="AJ160" s="539"/>
      <c r="AK160" s="539"/>
      <c r="AL160" s="539"/>
      <c r="AM160" s="539"/>
      <c r="AN160" s="539"/>
      <c r="AO160" s="539"/>
      <c r="AP160" s="539"/>
      <c r="AQ160" s="539"/>
    </row>
    <row r="161" spans="1:43" s="390" customFormat="1" x14ac:dyDescent="0.25">
      <c r="A161" s="9">
        <f>'прил 7.1'!A161</f>
        <v>6</v>
      </c>
      <c r="B161" s="291" t="str">
        <f>'прил 7.1'!B161</f>
        <v>Кабельные Линии 220 кВ (ВН)</v>
      </c>
      <c r="C161" s="31"/>
      <c r="D161" s="212">
        <f>'прил 7.1'!F161</f>
        <v>0</v>
      </c>
      <c r="E161" s="212"/>
      <c r="F161" s="212"/>
      <c r="G161" s="212"/>
      <c r="H161" s="212"/>
      <c r="I161" s="212">
        <f>'прил 7.1'!G161</f>
        <v>0</v>
      </c>
      <c r="J161" s="212"/>
      <c r="K161" s="212"/>
      <c r="L161" s="212"/>
      <c r="M161" s="212"/>
      <c r="N161" s="296">
        <f t="shared" si="36"/>
        <v>0</v>
      </c>
      <c r="O161" s="296">
        <f t="shared" si="37"/>
        <v>0</v>
      </c>
      <c r="P161" s="296">
        <f t="shared" si="38"/>
        <v>0</v>
      </c>
      <c r="Q161" s="296">
        <f t="shared" si="39"/>
        <v>0</v>
      </c>
      <c r="R161" s="296">
        <f t="shared" si="40"/>
        <v>0</v>
      </c>
      <c r="S161" s="212">
        <f>'прил 7.1'!V161</f>
        <v>0</v>
      </c>
      <c r="T161" s="212"/>
      <c r="U161" s="212"/>
      <c r="V161" s="212"/>
      <c r="W161" s="212"/>
      <c r="X161" s="212">
        <f>'прил 7.1'!W161</f>
        <v>0</v>
      </c>
      <c r="Y161" s="212"/>
      <c r="Z161" s="212"/>
      <c r="AA161" s="212"/>
      <c r="AB161" s="212"/>
      <c r="AC161" s="296">
        <f t="shared" si="43"/>
        <v>0</v>
      </c>
      <c r="AD161" s="296">
        <f t="shared" si="44"/>
        <v>0</v>
      </c>
      <c r="AE161" s="296">
        <f t="shared" si="45"/>
        <v>0</v>
      </c>
      <c r="AF161" s="296">
        <f t="shared" si="46"/>
        <v>0</v>
      </c>
      <c r="AG161" s="296">
        <f t="shared" si="47"/>
        <v>0</v>
      </c>
      <c r="AH161" s="536"/>
      <c r="AI161" s="536"/>
      <c r="AJ161" s="536"/>
      <c r="AK161" s="536"/>
      <c r="AL161" s="536"/>
      <c r="AM161" s="536"/>
      <c r="AN161" s="536"/>
      <c r="AO161" s="536"/>
      <c r="AP161" s="536"/>
      <c r="AQ161" s="536"/>
    </row>
    <row r="162" spans="1:43" s="390" customFormat="1" hidden="1" x14ac:dyDescent="0.25">
      <c r="A162" s="391"/>
      <c r="B162" s="32"/>
      <c r="C162" s="31"/>
      <c r="D162" s="301">
        <f>'прил 7.1'!F162</f>
        <v>0</v>
      </c>
      <c r="E162" s="301"/>
      <c r="F162" s="301"/>
      <c r="G162" s="301"/>
      <c r="H162" s="301"/>
      <c r="I162" s="301">
        <f>'прил 7.1'!G162</f>
        <v>0</v>
      </c>
      <c r="J162" s="301"/>
      <c r="K162" s="301"/>
      <c r="L162" s="301"/>
      <c r="M162" s="301"/>
      <c r="N162" s="416">
        <f t="shared" si="36"/>
        <v>0</v>
      </c>
      <c r="O162" s="416">
        <f t="shared" si="37"/>
        <v>0</v>
      </c>
      <c r="P162" s="416">
        <f t="shared" si="38"/>
        <v>0</v>
      </c>
      <c r="Q162" s="416">
        <f t="shared" si="39"/>
        <v>0</v>
      </c>
      <c r="R162" s="416">
        <f t="shared" si="40"/>
        <v>0</v>
      </c>
      <c r="S162" s="301">
        <f>'прил 7.1'!V162</f>
        <v>0</v>
      </c>
      <c r="T162" s="301"/>
      <c r="U162" s="301"/>
      <c r="V162" s="301"/>
      <c r="W162" s="301"/>
      <c r="X162" s="301">
        <f>'прил 7.1'!W162</f>
        <v>0</v>
      </c>
      <c r="Y162" s="301"/>
      <c r="Z162" s="301"/>
      <c r="AA162" s="301"/>
      <c r="AB162" s="301"/>
      <c r="AC162" s="416">
        <f t="shared" si="43"/>
        <v>0</v>
      </c>
      <c r="AD162" s="416">
        <f t="shared" si="44"/>
        <v>0</v>
      </c>
      <c r="AE162" s="416">
        <f t="shared" si="45"/>
        <v>0</v>
      </c>
      <c r="AF162" s="416">
        <f t="shared" si="46"/>
        <v>0</v>
      </c>
      <c r="AG162" s="416">
        <f t="shared" si="47"/>
        <v>0</v>
      </c>
      <c r="AH162" s="539"/>
      <c r="AI162" s="539"/>
      <c r="AJ162" s="539"/>
      <c r="AK162" s="539"/>
      <c r="AL162" s="539"/>
      <c r="AM162" s="539"/>
      <c r="AN162" s="539"/>
      <c r="AO162" s="539"/>
      <c r="AP162" s="539"/>
      <c r="AQ162" s="539"/>
    </row>
    <row r="163" spans="1:43" s="390" customFormat="1" x14ac:dyDescent="0.25">
      <c r="A163" s="9">
        <f>'прил 7.1'!A163</f>
        <v>7</v>
      </c>
      <c r="B163" s="291" t="str">
        <f>'прил 7.1'!B163</f>
        <v>Кабельные Линии 110 кВ (ВН)</v>
      </c>
      <c r="C163" s="86"/>
      <c r="D163" s="212">
        <f>'прил 7.1'!F163</f>
        <v>0</v>
      </c>
      <c r="E163" s="392"/>
      <c r="F163" s="392"/>
      <c r="G163" s="392"/>
      <c r="H163" s="392"/>
      <c r="I163" s="212">
        <f>'прил 7.1'!G163</f>
        <v>0</v>
      </c>
      <c r="J163" s="392"/>
      <c r="K163" s="392"/>
      <c r="L163" s="392"/>
      <c r="M163" s="392"/>
      <c r="N163" s="296">
        <f t="shared" si="36"/>
        <v>0</v>
      </c>
      <c r="O163" s="296">
        <f t="shared" si="37"/>
        <v>0</v>
      </c>
      <c r="P163" s="296">
        <f t="shared" si="38"/>
        <v>0</v>
      </c>
      <c r="Q163" s="296">
        <f t="shared" si="39"/>
        <v>0</v>
      </c>
      <c r="R163" s="296">
        <f t="shared" si="40"/>
        <v>0</v>
      </c>
      <c r="S163" s="212">
        <f>'прил 7.1'!V163</f>
        <v>0</v>
      </c>
      <c r="T163" s="392"/>
      <c r="U163" s="392"/>
      <c r="V163" s="392"/>
      <c r="W163" s="392"/>
      <c r="X163" s="212">
        <f>'прил 7.1'!W163</f>
        <v>0</v>
      </c>
      <c r="Y163" s="392"/>
      <c r="Z163" s="392"/>
      <c r="AA163" s="392"/>
      <c r="AB163" s="392"/>
      <c r="AC163" s="296">
        <f t="shared" si="43"/>
        <v>0</v>
      </c>
      <c r="AD163" s="296">
        <f t="shared" si="44"/>
        <v>0</v>
      </c>
      <c r="AE163" s="296">
        <f t="shared" si="45"/>
        <v>0</v>
      </c>
      <c r="AF163" s="296">
        <f t="shared" si="46"/>
        <v>0</v>
      </c>
      <c r="AG163" s="296">
        <f t="shared" si="47"/>
        <v>0</v>
      </c>
      <c r="AH163" s="896"/>
      <c r="AI163" s="896"/>
      <c r="AJ163" s="896"/>
      <c r="AK163" s="896"/>
      <c r="AL163" s="896"/>
      <c r="AM163" s="896"/>
      <c r="AN163" s="896"/>
      <c r="AO163" s="896"/>
      <c r="AP163" s="896"/>
      <c r="AQ163" s="896"/>
    </row>
    <row r="164" spans="1:43" s="390" customFormat="1" hidden="1" x14ac:dyDescent="0.25">
      <c r="A164" s="391"/>
      <c r="B164" s="32"/>
      <c r="C164" s="86"/>
      <c r="D164" s="301">
        <f>'прил 7.1'!F164</f>
        <v>0</v>
      </c>
      <c r="E164" s="301"/>
      <c r="F164" s="301"/>
      <c r="G164" s="301"/>
      <c r="H164" s="301"/>
      <c r="I164" s="301">
        <f>'прил 7.1'!G164</f>
        <v>0</v>
      </c>
      <c r="J164" s="301"/>
      <c r="K164" s="301"/>
      <c r="L164" s="301"/>
      <c r="M164" s="301"/>
      <c r="N164" s="416">
        <f t="shared" si="36"/>
        <v>0</v>
      </c>
      <c r="O164" s="416">
        <f t="shared" si="37"/>
        <v>0</v>
      </c>
      <c r="P164" s="416">
        <f t="shared" si="38"/>
        <v>0</v>
      </c>
      <c r="Q164" s="416">
        <f t="shared" si="39"/>
        <v>0</v>
      </c>
      <c r="R164" s="416">
        <f t="shared" si="40"/>
        <v>0</v>
      </c>
      <c r="S164" s="301">
        <f>'прил 7.1'!V164</f>
        <v>0</v>
      </c>
      <c r="T164" s="301"/>
      <c r="U164" s="301"/>
      <c r="V164" s="301"/>
      <c r="W164" s="301"/>
      <c r="X164" s="301">
        <f>'прил 7.1'!W164</f>
        <v>0</v>
      </c>
      <c r="Y164" s="301"/>
      <c r="Z164" s="301"/>
      <c r="AA164" s="301"/>
      <c r="AB164" s="301"/>
      <c r="AC164" s="416">
        <f t="shared" si="43"/>
        <v>0</v>
      </c>
      <c r="AD164" s="416">
        <f t="shared" si="44"/>
        <v>0</v>
      </c>
      <c r="AE164" s="416">
        <f t="shared" si="45"/>
        <v>0</v>
      </c>
      <c r="AF164" s="416">
        <f t="shared" si="46"/>
        <v>0</v>
      </c>
      <c r="AG164" s="416">
        <f t="shared" si="47"/>
        <v>0</v>
      </c>
      <c r="AH164" s="539"/>
      <c r="AI164" s="539"/>
      <c r="AJ164" s="539"/>
      <c r="AK164" s="539"/>
      <c r="AL164" s="539"/>
      <c r="AM164" s="539"/>
      <c r="AN164" s="539"/>
      <c r="AO164" s="539"/>
      <c r="AP164" s="539"/>
      <c r="AQ164" s="539"/>
    </row>
    <row r="165" spans="1:43" s="390" customFormat="1" x14ac:dyDescent="0.25">
      <c r="A165" s="9">
        <f>'прил 7.1'!A165</f>
        <v>8</v>
      </c>
      <c r="B165" s="291" t="str">
        <f>'прил 7.1'!B165</f>
        <v>Кабельные Линии 35 кВ (СН1)</v>
      </c>
      <c r="C165" s="31"/>
      <c r="D165" s="212">
        <f>'прил 7.1'!F165</f>
        <v>0</v>
      </c>
      <c r="E165" s="212"/>
      <c r="F165" s="212"/>
      <c r="G165" s="212"/>
      <c r="H165" s="212"/>
      <c r="I165" s="212">
        <f>'прил 7.1'!G165</f>
        <v>0</v>
      </c>
      <c r="J165" s="212"/>
      <c r="K165" s="212"/>
      <c r="L165" s="212"/>
      <c r="M165" s="212"/>
      <c r="N165" s="296">
        <f t="shared" si="36"/>
        <v>0</v>
      </c>
      <c r="O165" s="296">
        <f t="shared" si="37"/>
        <v>0</v>
      </c>
      <c r="P165" s="296">
        <f t="shared" si="38"/>
        <v>0</v>
      </c>
      <c r="Q165" s="296">
        <f t="shared" si="39"/>
        <v>0</v>
      </c>
      <c r="R165" s="296">
        <f t="shared" si="40"/>
        <v>0</v>
      </c>
      <c r="S165" s="212">
        <f>'прил 7.1'!V165</f>
        <v>0</v>
      </c>
      <c r="T165" s="212"/>
      <c r="U165" s="212"/>
      <c r="V165" s="212"/>
      <c r="W165" s="212"/>
      <c r="X165" s="212">
        <f>'прил 7.1'!W165</f>
        <v>0</v>
      </c>
      <c r="Y165" s="212"/>
      <c r="Z165" s="212"/>
      <c r="AA165" s="212"/>
      <c r="AB165" s="212"/>
      <c r="AC165" s="296">
        <f t="shared" si="43"/>
        <v>0</v>
      </c>
      <c r="AD165" s="296">
        <f t="shared" si="44"/>
        <v>0</v>
      </c>
      <c r="AE165" s="296">
        <f t="shared" si="45"/>
        <v>0</v>
      </c>
      <c r="AF165" s="296">
        <f t="shared" si="46"/>
        <v>0</v>
      </c>
      <c r="AG165" s="296">
        <f t="shared" si="47"/>
        <v>0</v>
      </c>
      <c r="AH165" s="536"/>
      <c r="AI165" s="536"/>
      <c r="AJ165" s="536"/>
      <c r="AK165" s="536"/>
      <c r="AL165" s="536"/>
      <c r="AM165" s="536"/>
      <c r="AN165" s="536"/>
      <c r="AO165" s="536"/>
      <c r="AP165" s="536"/>
      <c r="AQ165" s="536"/>
    </row>
    <row r="166" spans="1:43" s="390" customFormat="1" hidden="1" x14ac:dyDescent="0.25">
      <c r="A166" s="565"/>
      <c r="B166" s="32"/>
      <c r="C166" s="86"/>
      <c r="D166" s="301">
        <f>'прил 7.1'!F166</f>
        <v>0</v>
      </c>
      <c r="E166" s="301"/>
      <c r="F166" s="301"/>
      <c r="G166" s="301"/>
      <c r="H166" s="301"/>
      <c r="I166" s="301">
        <f>'прил 7.1'!G166</f>
        <v>0</v>
      </c>
      <c r="J166" s="301"/>
      <c r="K166" s="301"/>
      <c r="L166" s="301"/>
      <c r="M166" s="301"/>
      <c r="N166" s="416">
        <f t="shared" si="36"/>
        <v>0</v>
      </c>
      <c r="O166" s="416">
        <f t="shared" si="37"/>
        <v>0</v>
      </c>
      <c r="P166" s="416">
        <f t="shared" si="38"/>
        <v>0</v>
      </c>
      <c r="Q166" s="416">
        <f t="shared" si="39"/>
        <v>0</v>
      </c>
      <c r="R166" s="416">
        <f t="shared" si="40"/>
        <v>0</v>
      </c>
      <c r="S166" s="301">
        <f>'прил 7.1'!V166</f>
        <v>0</v>
      </c>
      <c r="T166" s="301"/>
      <c r="U166" s="301"/>
      <c r="V166" s="301"/>
      <c r="W166" s="301"/>
      <c r="X166" s="301">
        <f>'прил 7.1'!W166</f>
        <v>0</v>
      </c>
      <c r="Y166" s="301"/>
      <c r="Z166" s="301"/>
      <c r="AA166" s="301"/>
      <c r="AB166" s="301"/>
      <c r="AC166" s="416">
        <f t="shared" si="43"/>
        <v>0</v>
      </c>
      <c r="AD166" s="416">
        <f t="shared" si="44"/>
        <v>0</v>
      </c>
      <c r="AE166" s="416">
        <f t="shared" si="45"/>
        <v>0</v>
      </c>
      <c r="AF166" s="416">
        <f t="shared" si="46"/>
        <v>0</v>
      </c>
      <c r="AG166" s="416">
        <f t="shared" si="47"/>
        <v>0</v>
      </c>
      <c r="AH166" s="539"/>
      <c r="AI166" s="539"/>
      <c r="AJ166" s="539"/>
      <c r="AK166" s="539"/>
      <c r="AL166" s="539"/>
      <c r="AM166" s="539"/>
      <c r="AN166" s="539"/>
      <c r="AO166" s="539"/>
      <c r="AP166" s="539"/>
      <c r="AQ166" s="539"/>
    </row>
    <row r="167" spans="1:43" s="390" customFormat="1" x14ac:dyDescent="0.25">
      <c r="A167" s="9">
        <f>'прил 7.1'!A167</f>
        <v>9</v>
      </c>
      <c r="B167" s="291" t="str">
        <f>'прил 7.1'!B167</f>
        <v xml:space="preserve">ПС 330 кВ (ВН) </v>
      </c>
      <c r="C167" s="31"/>
      <c r="D167" s="212">
        <f>'прил 7.1'!F167</f>
        <v>0</v>
      </c>
      <c r="E167" s="212"/>
      <c r="F167" s="212"/>
      <c r="G167" s="212"/>
      <c r="H167" s="212"/>
      <c r="I167" s="212">
        <f>'прил 7.1'!G167</f>
        <v>0</v>
      </c>
      <c r="J167" s="212"/>
      <c r="K167" s="212"/>
      <c r="L167" s="212"/>
      <c r="M167" s="212"/>
      <c r="N167" s="296">
        <f t="shared" si="36"/>
        <v>0</v>
      </c>
      <c r="O167" s="296">
        <f t="shared" si="37"/>
        <v>0</v>
      </c>
      <c r="P167" s="296">
        <f t="shared" si="38"/>
        <v>0</v>
      </c>
      <c r="Q167" s="296">
        <f t="shared" si="39"/>
        <v>0</v>
      </c>
      <c r="R167" s="296">
        <f t="shared" si="40"/>
        <v>0</v>
      </c>
      <c r="S167" s="212">
        <f>'прил 7.1'!V167</f>
        <v>0</v>
      </c>
      <c r="T167" s="212"/>
      <c r="U167" s="212"/>
      <c r="V167" s="212"/>
      <c r="W167" s="212"/>
      <c r="X167" s="212">
        <f>'прил 7.1'!W167</f>
        <v>0</v>
      </c>
      <c r="Y167" s="212"/>
      <c r="Z167" s="212"/>
      <c r="AA167" s="212"/>
      <c r="AB167" s="212"/>
      <c r="AC167" s="296">
        <f t="shared" si="43"/>
        <v>0</v>
      </c>
      <c r="AD167" s="296">
        <f t="shared" si="44"/>
        <v>0</v>
      </c>
      <c r="AE167" s="296">
        <f t="shared" si="45"/>
        <v>0</v>
      </c>
      <c r="AF167" s="296">
        <f t="shared" si="46"/>
        <v>0</v>
      </c>
      <c r="AG167" s="296">
        <f t="shared" si="47"/>
        <v>0</v>
      </c>
      <c r="AH167" s="536"/>
      <c r="AI167" s="536"/>
      <c r="AJ167" s="536"/>
      <c r="AK167" s="536"/>
      <c r="AL167" s="536"/>
      <c r="AM167" s="536"/>
      <c r="AN167" s="536"/>
      <c r="AO167" s="536"/>
      <c r="AP167" s="536"/>
      <c r="AQ167" s="536"/>
    </row>
    <row r="168" spans="1:43" s="390" customFormat="1" hidden="1" x14ac:dyDescent="0.25">
      <c r="A168" s="565"/>
      <c r="B168" s="32"/>
      <c r="C168" s="86"/>
      <c r="D168" s="301">
        <f>'прил 7.1'!F168</f>
        <v>0</v>
      </c>
      <c r="E168" s="301"/>
      <c r="F168" s="301"/>
      <c r="G168" s="301"/>
      <c r="H168" s="301"/>
      <c r="I168" s="301">
        <f>'прил 7.1'!G168</f>
        <v>0</v>
      </c>
      <c r="J168" s="301"/>
      <c r="K168" s="301"/>
      <c r="L168" s="301"/>
      <c r="M168" s="301"/>
      <c r="N168" s="416">
        <f t="shared" si="36"/>
        <v>0</v>
      </c>
      <c r="O168" s="416">
        <f t="shared" si="37"/>
        <v>0</v>
      </c>
      <c r="P168" s="416">
        <f t="shared" si="38"/>
        <v>0</v>
      </c>
      <c r="Q168" s="416">
        <f t="shared" si="39"/>
        <v>0</v>
      </c>
      <c r="R168" s="416">
        <f t="shared" si="40"/>
        <v>0</v>
      </c>
      <c r="S168" s="301">
        <f>'прил 7.1'!V168</f>
        <v>0</v>
      </c>
      <c r="T168" s="301"/>
      <c r="U168" s="301"/>
      <c r="V168" s="301"/>
      <c r="W168" s="301"/>
      <c r="X168" s="301">
        <f>'прил 7.1'!W168</f>
        <v>0</v>
      </c>
      <c r="Y168" s="301"/>
      <c r="Z168" s="301"/>
      <c r="AA168" s="301"/>
      <c r="AB168" s="301"/>
      <c r="AC168" s="416">
        <f t="shared" si="43"/>
        <v>0</v>
      </c>
      <c r="AD168" s="416">
        <f t="shared" si="44"/>
        <v>0</v>
      </c>
      <c r="AE168" s="416">
        <f t="shared" si="45"/>
        <v>0</v>
      </c>
      <c r="AF168" s="416">
        <f t="shared" si="46"/>
        <v>0</v>
      </c>
      <c r="AG168" s="416">
        <f t="shared" si="47"/>
        <v>0</v>
      </c>
      <c r="AH168" s="539"/>
      <c r="AI168" s="539"/>
      <c r="AJ168" s="539"/>
      <c r="AK168" s="539"/>
      <c r="AL168" s="539"/>
      <c r="AM168" s="539"/>
      <c r="AN168" s="539"/>
      <c r="AO168" s="539"/>
      <c r="AP168" s="539"/>
      <c r="AQ168" s="539"/>
    </row>
    <row r="169" spans="1:43" s="390" customFormat="1" x14ac:dyDescent="0.25">
      <c r="A169" s="9">
        <f>'прил 7.1'!A169</f>
        <v>10</v>
      </c>
      <c r="B169" s="291" t="str">
        <f>'прил 7.1'!B169</f>
        <v xml:space="preserve">ПС 220 кВ (ВН) </v>
      </c>
      <c r="C169" s="31"/>
      <c r="D169" s="212">
        <f>'прил 7.1'!F169</f>
        <v>0</v>
      </c>
      <c r="E169" s="212">
        <f t="shared" ref="E169:W169" si="50">E170</f>
        <v>0</v>
      </c>
      <c r="F169" s="212">
        <f t="shared" si="50"/>
        <v>0</v>
      </c>
      <c r="G169" s="212">
        <f t="shared" si="50"/>
        <v>0</v>
      </c>
      <c r="H169" s="212">
        <f t="shared" si="50"/>
        <v>0</v>
      </c>
      <c r="I169" s="212">
        <f>'прил 7.1'!G169</f>
        <v>0</v>
      </c>
      <c r="J169" s="212"/>
      <c r="K169" s="212"/>
      <c r="L169" s="212"/>
      <c r="M169" s="212"/>
      <c r="N169" s="296">
        <f t="shared" si="36"/>
        <v>0</v>
      </c>
      <c r="O169" s="296">
        <f t="shared" si="37"/>
        <v>0</v>
      </c>
      <c r="P169" s="296">
        <f t="shared" si="38"/>
        <v>0</v>
      </c>
      <c r="Q169" s="296">
        <f t="shared" si="39"/>
        <v>0</v>
      </c>
      <c r="R169" s="296">
        <f t="shared" si="40"/>
        <v>0</v>
      </c>
      <c r="S169" s="212">
        <f>'прил 7.1'!V169</f>
        <v>0</v>
      </c>
      <c r="T169" s="212">
        <f t="shared" si="50"/>
        <v>0</v>
      </c>
      <c r="U169" s="212">
        <f t="shared" si="50"/>
        <v>0</v>
      </c>
      <c r="V169" s="212">
        <f t="shared" si="50"/>
        <v>0</v>
      </c>
      <c r="W169" s="212">
        <f t="shared" si="50"/>
        <v>0</v>
      </c>
      <c r="X169" s="212">
        <f>'прил 7.1'!W169</f>
        <v>0</v>
      </c>
      <c r="Y169" s="212"/>
      <c r="Z169" s="212"/>
      <c r="AA169" s="212"/>
      <c r="AB169" s="212"/>
      <c r="AC169" s="296">
        <f t="shared" si="43"/>
        <v>0</v>
      </c>
      <c r="AD169" s="296">
        <f t="shared" si="44"/>
        <v>0</v>
      </c>
      <c r="AE169" s="296">
        <f t="shared" si="45"/>
        <v>0</v>
      </c>
      <c r="AF169" s="296">
        <f t="shared" si="46"/>
        <v>0</v>
      </c>
      <c r="AG169" s="296">
        <f t="shared" si="47"/>
        <v>0</v>
      </c>
      <c r="AH169" s="536"/>
      <c r="AI169" s="536"/>
      <c r="AJ169" s="536"/>
      <c r="AK169" s="536"/>
      <c r="AL169" s="536"/>
      <c r="AM169" s="536"/>
      <c r="AN169" s="536"/>
      <c r="AO169" s="536"/>
      <c r="AP169" s="536"/>
      <c r="AQ169" s="536"/>
    </row>
    <row r="170" spans="1:43" s="390" customFormat="1" hidden="1" x14ac:dyDescent="0.25">
      <c r="A170" s="565"/>
      <c r="B170" s="32"/>
      <c r="C170" s="86"/>
      <c r="D170" s="301">
        <f>'прил 7.1'!F170</f>
        <v>0</v>
      </c>
      <c r="E170" s="301"/>
      <c r="F170" s="301"/>
      <c r="G170" s="301"/>
      <c r="H170" s="301"/>
      <c r="I170" s="301">
        <f>'прил 7.1'!G170</f>
        <v>0</v>
      </c>
      <c r="J170" s="301"/>
      <c r="K170" s="301"/>
      <c r="L170" s="301"/>
      <c r="M170" s="301"/>
      <c r="N170" s="416">
        <f t="shared" si="36"/>
        <v>0</v>
      </c>
      <c r="O170" s="416">
        <f t="shared" si="37"/>
        <v>0</v>
      </c>
      <c r="P170" s="416">
        <f t="shared" si="38"/>
        <v>0</v>
      </c>
      <c r="Q170" s="416">
        <f t="shared" si="39"/>
        <v>0</v>
      </c>
      <c r="R170" s="416">
        <f t="shared" si="40"/>
        <v>0</v>
      </c>
      <c r="S170" s="301">
        <f>'прил 7.1'!V170</f>
        <v>0</v>
      </c>
      <c r="T170" s="301"/>
      <c r="U170" s="301"/>
      <c r="V170" s="301"/>
      <c r="W170" s="301"/>
      <c r="X170" s="301">
        <f>'прил 7.1'!W170</f>
        <v>0</v>
      </c>
      <c r="Y170" s="301"/>
      <c r="Z170" s="301"/>
      <c r="AA170" s="301"/>
      <c r="AB170" s="301"/>
      <c r="AC170" s="416">
        <f t="shared" si="43"/>
        <v>0</v>
      </c>
      <c r="AD170" s="416">
        <f t="shared" si="44"/>
        <v>0</v>
      </c>
      <c r="AE170" s="416">
        <f t="shared" si="45"/>
        <v>0</v>
      </c>
      <c r="AF170" s="416">
        <f t="shared" si="46"/>
        <v>0</v>
      </c>
      <c r="AG170" s="416">
        <f t="shared" si="47"/>
        <v>0</v>
      </c>
      <c r="AH170" s="539"/>
      <c r="AI170" s="539"/>
      <c r="AJ170" s="539"/>
      <c r="AK170" s="539"/>
      <c r="AL170" s="539"/>
      <c r="AM170" s="539"/>
      <c r="AN170" s="539"/>
      <c r="AO170" s="539"/>
      <c r="AP170" s="539"/>
      <c r="AQ170" s="539"/>
    </row>
    <row r="171" spans="1:43" s="390" customFormat="1" x14ac:dyDescent="0.25">
      <c r="A171" s="9">
        <f>'прил 7.1'!A171</f>
        <v>11</v>
      </c>
      <c r="B171" s="291" t="str">
        <f>'прил 7.1'!B171</f>
        <v xml:space="preserve">ПС 110 кВ (ВН) </v>
      </c>
      <c r="C171" s="86"/>
      <c r="D171" s="148">
        <f>'прил 7.1'!F171</f>
        <v>0</v>
      </c>
      <c r="E171" s="148">
        <f t="shared" ref="E171:AB171" si="51">E172</f>
        <v>0</v>
      </c>
      <c r="F171" s="148">
        <f t="shared" si="51"/>
        <v>0</v>
      </c>
      <c r="G171" s="148">
        <f t="shared" si="51"/>
        <v>0</v>
      </c>
      <c r="H171" s="148">
        <f t="shared" si="51"/>
        <v>0</v>
      </c>
      <c r="I171" s="148">
        <f>'прил 7.1'!G171</f>
        <v>0</v>
      </c>
      <c r="J171" s="148">
        <f t="shared" si="51"/>
        <v>0</v>
      </c>
      <c r="K171" s="148">
        <f t="shared" si="51"/>
        <v>0</v>
      </c>
      <c r="L171" s="148">
        <f t="shared" si="51"/>
        <v>0</v>
      </c>
      <c r="M171" s="148">
        <f t="shared" si="51"/>
        <v>0</v>
      </c>
      <c r="N171" s="148">
        <f t="shared" si="36"/>
        <v>0</v>
      </c>
      <c r="O171" s="148">
        <f t="shared" si="37"/>
        <v>0</v>
      </c>
      <c r="P171" s="148">
        <f t="shared" si="38"/>
        <v>0</v>
      </c>
      <c r="Q171" s="148">
        <f t="shared" si="39"/>
        <v>0</v>
      </c>
      <c r="R171" s="148">
        <f t="shared" si="40"/>
        <v>0</v>
      </c>
      <c r="S171" s="148">
        <f>'прил 7.1'!V171</f>
        <v>0</v>
      </c>
      <c r="T171" s="148">
        <f t="shared" si="51"/>
        <v>0</v>
      </c>
      <c r="U171" s="148">
        <f t="shared" si="51"/>
        <v>0</v>
      </c>
      <c r="V171" s="148">
        <f t="shared" si="51"/>
        <v>0</v>
      </c>
      <c r="W171" s="148">
        <f t="shared" si="51"/>
        <v>0</v>
      </c>
      <c r="X171" s="148">
        <f>'прил 7.1'!W171</f>
        <v>0</v>
      </c>
      <c r="Y171" s="148">
        <f t="shared" si="51"/>
        <v>0</v>
      </c>
      <c r="Z171" s="148">
        <f t="shared" si="51"/>
        <v>0</v>
      </c>
      <c r="AA171" s="148">
        <f t="shared" si="51"/>
        <v>0</v>
      </c>
      <c r="AB171" s="148">
        <f t="shared" si="51"/>
        <v>0</v>
      </c>
      <c r="AC171" s="148">
        <f t="shared" si="43"/>
        <v>0</v>
      </c>
      <c r="AD171" s="148">
        <f t="shared" si="44"/>
        <v>0</v>
      </c>
      <c r="AE171" s="148">
        <f t="shared" si="45"/>
        <v>0</v>
      </c>
      <c r="AF171" s="148">
        <f t="shared" si="46"/>
        <v>0</v>
      </c>
      <c r="AG171" s="148">
        <f t="shared" si="47"/>
        <v>0</v>
      </c>
      <c r="AH171" s="536"/>
      <c r="AI171" s="536"/>
      <c r="AJ171" s="536"/>
      <c r="AK171" s="536"/>
      <c r="AL171" s="536"/>
      <c r="AM171" s="536"/>
      <c r="AN171" s="536"/>
      <c r="AO171" s="536"/>
      <c r="AP171" s="536"/>
      <c r="AQ171" s="536"/>
    </row>
    <row r="172" spans="1:43" s="390" customFormat="1" hidden="1" x14ac:dyDescent="0.25">
      <c r="A172" s="391">
        <f>'прил 7.1'!A172</f>
        <v>0</v>
      </c>
      <c r="B172" s="32">
        <f>'прил 7.1'!B172</f>
        <v>0</v>
      </c>
      <c r="C172" s="31"/>
      <c r="D172" s="301">
        <f>'прил 7.1'!F172</f>
        <v>0</v>
      </c>
      <c r="E172" s="301"/>
      <c r="F172" s="301"/>
      <c r="G172" s="301"/>
      <c r="H172" s="301"/>
      <c r="I172" s="301">
        <f>'прил 7.1'!G172</f>
        <v>0</v>
      </c>
      <c r="J172" s="301"/>
      <c r="K172" s="301"/>
      <c r="L172" s="301"/>
      <c r="M172" s="301"/>
      <c r="N172" s="416">
        <f t="shared" si="36"/>
        <v>0</v>
      </c>
      <c r="O172" s="416">
        <f t="shared" si="37"/>
        <v>0</v>
      </c>
      <c r="P172" s="416">
        <f t="shared" si="38"/>
        <v>0</v>
      </c>
      <c r="Q172" s="416">
        <f t="shared" si="39"/>
        <v>0</v>
      </c>
      <c r="R172" s="416">
        <f t="shared" si="40"/>
        <v>0</v>
      </c>
      <c r="S172" s="301">
        <f>'прил 7.1'!V172</f>
        <v>0</v>
      </c>
      <c r="T172" s="301"/>
      <c r="U172" s="301"/>
      <c r="V172" s="301"/>
      <c r="W172" s="301"/>
      <c r="X172" s="301">
        <f>'прил 7.1'!W172</f>
        <v>0</v>
      </c>
      <c r="Y172" s="301"/>
      <c r="Z172" s="301"/>
      <c r="AA172" s="301"/>
      <c r="AB172" s="301"/>
      <c r="AC172" s="416">
        <f t="shared" si="43"/>
        <v>0</v>
      </c>
      <c r="AD172" s="416">
        <f t="shared" si="44"/>
        <v>0</v>
      </c>
      <c r="AE172" s="416">
        <f t="shared" si="45"/>
        <v>0</v>
      </c>
      <c r="AF172" s="416">
        <f t="shared" si="46"/>
        <v>0</v>
      </c>
      <c r="AG172" s="416">
        <f t="shared" si="47"/>
        <v>0</v>
      </c>
      <c r="AH172" s="539"/>
      <c r="AI172" s="539"/>
      <c r="AJ172" s="539"/>
      <c r="AK172" s="539"/>
      <c r="AL172" s="539"/>
      <c r="AM172" s="539"/>
      <c r="AN172" s="539"/>
      <c r="AO172" s="539"/>
      <c r="AP172" s="539"/>
      <c r="AQ172" s="539"/>
    </row>
    <row r="173" spans="1:43" s="390" customFormat="1" x14ac:dyDescent="0.25">
      <c r="A173" s="9">
        <f>'прил 7.1'!A173</f>
        <v>12</v>
      </c>
      <c r="B173" s="291" t="str">
        <f>'прил 7.1'!B173</f>
        <v xml:space="preserve">ПС 220 кВ (ВН) </v>
      </c>
      <c r="C173" s="895"/>
      <c r="D173" s="900">
        <f>'прил 7.1'!F173</f>
        <v>0</v>
      </c>
      <c r="E173" s="900">
        <f t="shared" ref="E173" si="52">E174</f>
        <v>0</v>
      </c>
      <c r="F173" s="900">
        <f t="shared" ref="F173" si="53">F174</f>
        <v>0</v>
      </c>
      <c r="G173" s="900">
        <f t="shared" ref="G173" si="54">G174</f>
        <v>0</v>
      </c>
      <c r="H173" s="900">
        <f t="shared" ref="H173" si="55">H174</f>
        <v>0</v>
      </c>
      <c r="I173" s="900">
        <f>'прил 7.1'!G173</f>
        <v>0</v>
      </c>
      <c r="J173" s="900">
        <f t="shared" ref="J173" si="56">J174</f>
        <v>0</v>
      </c>
      <c r="K173" s="900">
        <f t="shared" ref="K173" si="57">K174</f>
        <v>0</v>
      </c>
      <c r="L173" s="900">
        <f t="shared" ref="L173" si="58">L174</f>
        <v>0</v>
      </c>
      <c r="M173" s="900">
        <f t="shared" ref="M173" si="59">M174</f>
        <v>0</v>
      </c>
      <c r="N173" s="900">
        <f t="shared" si="36"/>
        <v>0</v>
      </c>
      <c r="O173" s="900">
        <f t="shared" si="37"/>
        <v>0</v>
      </c>
      <c r="P173" s="900">
        <f t="shared" si="38"/>
        <v>0</v>
      </c>
      <c r="Q173" s="900">
        <f t="shared" si="39"/>
        <v>0</v>
      </c>
      <c r="R173" s="900">
        <f t="shared" si="40"/>
        <v>0</v>
      </c>
      <c r="S173" s="900">
        <f>'прил 7.1'!V173</f>
        <v>0</v>
      </c>
      <c r="T173" s="900">
        <f t="shared" ref="T173" si="60">T174</f>
        <v>0</v>
      </c>
      <c r="U173" s="900">
        <f t="shared" ref="U173" si="61">U174</f>
        <v>0</v>
      </c>
      <c r="V173" s="900">
        <f t="shared" ref="V173" si="62">V174</f>
        <v>0</v>
      </c>
      <c r="W173" s="900">
        <f t="shared" ref="W173" si="63">W174</f>
        <v>0</v>
      </c>
      <c r="X173" s="148">
        <f>'прил 7.1'!W173</f>
        <v>0</v>
      </c>
      <c r="Y173" s="900">
        <f t="shared" ref="Y173" si="64">Y174</f>
        <v>0</v>
      </c>
      <c r="Z173" s="900">
        <f t="shared" ref="Z173" si="65">Z174</f>
        <v>0</v>
      </c>
      <c r="AA173" s="900">
        <f t="shared" ref="AA173" si="66">AA174</f>
        <v>0</v>
      </c>
      <c r="AB173" s="900">
        <f t="shared" ref="AB173" si="67">AB174</f>
        <v>0</v>
      </c>
      <c r="AC173" s="900">
        <f t="shared" si="43"/>
        <v>0</v>
      </c>
      <c r="AD173" s="900">
        <f t="shared" si="44"/>
        <v>0</v>
      </c>
      <c r="AE173" s="900">
        <f t="shared" si="45"/>
        <v>0</v>
      </c>
      <c r="AF173" s="900">
        <f t="shared" si="46"/>
        <v>0</v>
      </c>
      <c r="AG173" s="900">
        <f t="shared" si="47"/>
        <v>0</v>
      </c>
      <c r="AH173" s="536"/>
      <c r="AI173" s="536"/>
      <c r="AJ173" s="536"/>
      <c r="AK173" s="536"/>
      <c r="AL173" s="536"/>
      <c r="AM173" s="536"/>
      <c r="AN173" s="536"/>
      <c r="AO173" s="536"/>
      <c r="AP173" s="536"/>
      <c r="AQ173" s="536"/>
    </row>
    <row r="174" spans="1:43" s="390" customFormat="1" hidden="1" x14ac:dyDescent="0.25">
      <c r="A174" s="391"/>
      <c r="B174" s="32"/>
      <c r="C174" s="86"/>
      <c r="D174" s="301">
        <f>'прил 7.1'!F174</f>
        <v>0</v>
      </c>
      <c r="E174" s="567">
        <f t="shared" ref="E174" si="68">D174*0.08</f>
        <v>0</v>
      </c>
      <c r="F174" s="567">
        <f t="shared" ref="F174" si="69">D174*0.2</f>
        <v>0</v>
      </c>
      <c r="G174" s="567">
        <f t="shared" ref="G174" si="70">D174*0.605</f>
        <v>0</v>
      </c>
      <c r="H174" s="567">
        <f t="shared" ref="H174" si="71">D174*0.115</f>
        <v>0</v>
      </c>
      <c r="I174" s="301">
        <f>'прил 7.1'!G174</f>
        <v>0</v>
      </c>
      <c r="J174" s="568">
        <f t="shared" ref="J174" si="72">I174*0.08</f>
        <v>0</v>
      </c>
      <c r="K174" s="568">
        <f t="shared" ref="K174" si="73">I174*0.2</f>
        <v>0</v>
      </c>
      <c r="L174" s="568">
        <f t="shared" ref="L174" si="74">I174*0.605</f>
        <v>0</v>
      </c>
      <c r="M174" s="568">
        <f t="shared" ref="M174" si="75">I174*0.115</f>
        <v>0</v>
      </c>
      <c r="N174" s="416">
        <f t="shared" si="36"/>
        <v>0</v>
      </c>
      <c r="O174" s="416">
        <f t="shared" si="37"/>
        <v>0</v>
      </c>
      <c r="P174" s="416">
        <f t="shared" si="38"/>
        <v>0</v>
      </c>
      <c r="Q174" s="416">
        <f t="shared" si="39"/>
        <v>0</v>
      </c>
      <c r="R174" s="416">
        <f t="shared" si="40"/>
        <v>0</v>
      </c>
      <c r="S174" s="301">
        <f>'прил 7.1'!V174</f>
        <v>0</v>
      </c>
      <c r="T174" s="568">
        <f t="shared" ref="T174" si="76">S174*0.08</f>
        <v>0</v>
      </c>
      <c r="U174" s="568">
        <f t="shared" ref="U174" si="77">S174*0.2</f>
        <v>0</v>
      </c>
      <c r="V174" s="568">
        <f t="shared" ref="V174" si="78">S174*0.605</f>
        <v>0</v>
      </c>
      <c r="W174" s="568">
        <f t="shared" ref="W174" si="79">S174*0.115</f>
        <v>0</v>
      </c>
      <c r="X174" s="301">
        <f>'прил 7.1'!W174</f>
        <v>0</v>
      </c>
      <c r="Y174" s="568">
        <f t="shared" ref="Y174" si="80">X174*0.08</f>
        <v>0</v>
      </c>
      <c r="Z174" s="301">
        <f t="shared" ref="Z174" si="81">X174*0.2</f>
        <v>0</v>
      </c>
      <c r="AA174" s="301">
        <f t="shared" ref="AA174" si="82">X174*0.605</f>
        <v>0</v>
      </c>
      <c r="AB174" s="301">
        <f t="shared" ref="AB174" si="83">X174*0.115</f>
        <v>0</v>
      </c>
      <c r="AC174" s="416">
        <f t="shared" si="43"/>
        <v>0</v>
      </c>
      <c r="AD174" s="416">
        <f t="shared" si="44"/>
        <v>0</v>
      </c>
      <c r="AE174" s="416">
        <f t="shared" si="45"/>
        <v>0</v>
      </c>
      <c r="AF174" s="416">
        <f t="shared" si="46"/>
        <v>0</v>
      </c>
      <c r="AG174" s="416">
        <f t="shared" si="47"/>
        <v>0</v>
      </c>
      <c r="AH174" s="556"/>
      <c r="AI174" s="556"/>
      <c r="AJ174" s="556"/>
      <c r="AK174" s="556"/>
      <c r="AL174" s="556"/>
      <c r="AM174" s="556"/>
      <c r="AN174" s="556"/>
      <c r="AO174" s="556"/>
      <c r="AP174" s="556"/>
      <c r="AQ174" s="556"/>
    </row>
    <row r="175" spans="1:43" x14ac:dyDescent="0.25">
      <c r="A175" s="9">
        <f>'прил 7.1'!A175</f>
        <v>4</v>
      </c>
      <c r="B175" s="291" t="str">
        <f>'прил 7.1'!B175</f>
        <v>Технологическое присоединение</v>
      </c>
      <c r="C175" s="617"/>
      <c r="D175" s="320">
        <f>'прил 7.1'!F175</f>
        <v>0</v>
      </c>
      <c r="E175" s="320">
        <f>E176+E255+E334+E377+E408</f>
        <v>0</v>
      </c>
      <c r="F175" s="320">
        <f>F176+F255+F334+F377+F408</f>
        <v>0</v>
      </c>
      <c r="G175" s="320">
        <f>G176+G255+G334+G377+G408</f>
        <v>0</v>
      </c>
      <c r="H175" s="320">
        <f>H176+H255+H334+H377+H408</f>
        <v>0</v>
      </c>
      <c r="I175" s="320">
        <f>'прил 7.1'!G175</f>
        <v>0.193248</v>
      </c>
      <c r="J175" s="320">
        <f>J176+J255+J334+J377+J408</f>
        <v>5.7974400000000001E-3</v>
      </c>
      <c r="K175" s="320">
        <f>K176+K255+K334+K377+K408</f>
        <v>0.18358559999999999</v>
      </c>
      <c r="L175" s="320">
        <f>L176+L255+L334+L377+L408</f>
        <v>0</v>
      </c>
      <c r="M175" s="320">
        <f>M176+M255+M334+M377+M408</f>
        <v>3.8649600000000284E-3</v>
      </c>
      <c r="N175" s="320">
        <f t="shared" si="36"/>
        <v>0.193248</v>
      </c>
      <c r="O175" s="320">
        <f t="shared" si="37"/>
        <v>5.7974400000000001E-3</v>
      </c>
      <c r="P175" s="320">
        <f t="shared" si="38"/>
        <v>0.18358559999999999</v>
      </c>
      <c r="Q175" s="320">
        <f t="shared" si="39"/>
        <v>0</v>
      </c>
      <c r="R175" s="320">
        <f t="shared" si="40"/>
        <v>3.8649600000000284E-3</v>
      </c>
      <c r="S175" s="320">
        <f>'прил 7.1'!V175</f>
        <v>0</v>
      </c>
      <c r="T175" s="320">
        <f>T176+T255+T334+T377+T408</f>
        <v>0</v>
      </c>
      <c r="U175" s="320">
        <f>U176+U255+U334+U377+U408</f>
        <v>0</v>
      </c>
      <c r="V175" s="320">
        <f>V176+V255+V334+V377+V408</f>
        <v>0</v>
      </c>
      <c r="W175" s="320">
        <f>W176+W255+W334+W377+W408</f>
        <v>0</v>
      </c>
      <c r="X175" s="320">
        <f>'прил 7.1'!W175</f>
        <v>7.7970000000000001E-3</v>
      </c>
      <c r="Y175" s="320">
        <f>Y176+Y255+Y334+Y377+Y408</f>
        <v>7.7970000000000001E-3</v>
      </c>
      <c r="Z175" s="320">
        <f>Z176+Z255+Z334+Z377+Z408</f>
        <v>0</v>
      </c>
      <c r="AA175" s="320">
        <f>AA176+AA255+AA334+AA377+AA408</f>
        <v>0</v>
      </c>
      <c r="AB175" s="320">
        <f>AB176+AB255+AB334+AB377+AB408</f>
        <v>0</v>
      </c>
      <c r="AC175" s="320">
        <f t="shared" si="43"/>
        <v>7.7970000000000001E-3</v>
      </c>
      <c r="AD175" s="320">
        <f t="shared" si="44"/>
        <v>7.7970000000000001E-3</v>
      </c>
      <c r="AE175" s="320">
        <f t="shared" si="45"/>
        <v>0</v>
      </c>
      <c r="AF175" s="320">
        <f t="shared" si="46"/>
        <v>0</v>
      </c>
      <c r="AG175" s="320">
        <f t="shared" si="47"/>
        <v>0</v>
      </c>
      <c r="AH175" s="552"/>
      <c r="AI175" s="552"/>
      <c r="AJ175" s="552"/>
      <c r="AK175" s="552"/>
      <c r="AL175" s="552"/>
      <c r="AM175" s="552"/>
      <c r="AN175" s="552"/>
      <c r="AO175" s="552"/>
      <c r="AP175" s="552"/>
      <c r="AQ175" s="552"/>
    </row>
    <row r="176" spans="1:43" ht="31.5" x14ac:dyDescent="0.25">
      <c r="A176" s="9" t="str">
        <f>'прил 7.1'!A176</f>
        <v>4.1</v>
      </c>
      <c r="B176" s="291" t="str">
        <f>'прил 7.1'!B176</f>
        <v xml:space="preserve">Объекты технологического присоединения мощностью свыше 750 кВт. </v>
      </c>
      <c r="C176" s="624"/>
      <c r="D176" s="321">
        <f>'прил 7.1'!F176</f>
        <v>0</v>
      </c>
      <c r="E176" s="321">
        <f t="shared" ref="E176" si="84">E177+E216</f>
        <v>0</v>
      </c>
      <c r="F176" s="321">
        <f t="shared" ref="F176:AB176" si="85">F177+F216</f>
        <v>0</v>
      </c>
      <c r="G176" s="321">
        <f t="shared" si="85"/>
        <v>0</v>
      </c>
      <c r="H176" s="321">
        <f t="shared" si="85"/>
        <v>0</v>
      </c>
      <c r="I176" s="321">
        <f>'прил 7.1'!G176</f>
        <v>0</v>
      </c>
      <c r="J176" s="321">
        <f t="shared" si="85"/>
        <v>0</v>
      </c>
      <c r="K176" s="321">
        <f t="shared" si="85"/>
        <v>0</v>
      </c>
      <c r="L176" s="321">
        <f t="shared" si="85"/>
        <v>0</v>
      </c>
      <c r="M176" s="321">
        <f t="shared" si="85"/>
        <v>0</v>
      </c>
      <c r="N176" s="321">
        <f t="shared" si="36"/>
        <v>0</v>
      </c>
      <c r="O176" s="321">
        <f t="shared" si="37"/>
        <v>0</v>
      </c>
      <c r="P176" s="321">
        <f t="shared" si="38"/>
        <v>0</v>
      </c>
      <c r="Q176" s="321">
        <f t="shared" si="39"/>
        <v>0</v>
      </c>
      <c r="R176" s="321">
        <f t="shared" si="40"/>
        <v>0</v>
      </c>
      <c r="S176" s="321">
        <f>'прил 7.1'!V176</f>
        <v>0</v>
      </c>
      <c r="T176" s="321">
        <f t="shared" si="85"/>
        <v>0</v>
      </c>
      <c r="U176" s="321">
        <f t="shared" si="85"/>
        <v>0</v>
      </c>
      <c r="V176" s="321">
        <f t="shared" si="85"/>
        <v>0</v>
      </c>
      <c r="W176" s="321">
        <f t="shared" si="85"/>
        <v>0</v>
      </c>
      <c r="X176" s="321">
        <f>'прил 7.1'!W176</f>
        <v>0</v>
      </c>
      <c r="Y176" s="321">
        <f t="shared" si="85"/>
        <v>0</v>
      </c>
      <c r="Z176" s="321">
        <f t="shared" si="85"/>
        <v>0</v>
      </c>
      <c r="AA176" s="321">
        <f t="shared" si="85"/>
        <v>0</v>
      </c>
      <c r="AB176" s="321">
        <f t="shared" si="85"/>
        <v>0</v>
      </c>
      <c r="AC176" s="321">
        <f t="shared" si="43"/>
        <v>0</v>
      </c>
      <c r="AD176" s="321">
        <f t="shared" si="44"/>
        <v>0</v>
      </c>
      <c r="AE176" s="321">
        <f t="shared" si="45"/>
        <v>0</v>
      </c>
      <c r="AF176" s="321">
        <f t="shared" si="46"/>
        <v>0</v>
      </c>
      <c r="AG176" s="321">
        <f t="shared" si="47"/>
        <v>0</v>
      </c>
      <c r="AH176" s="541"/>
      <c r="AI176" s="541"/>
      <c r="AJ176" s="541"/>
      <c r="AK176" s="541"/>
      <c r="AL176" s="541"/>
      <c r="AM176" s="541"/>
      <c r="AN176" s="541"/>
      <c r="AO176" s="541"/>
      <c r="AP176" s="541"/>
      <c r="AQ176" s="541"/>
    </row>
    <row r="177" spans="1:43" x14ac:dyDescent="0.25">
      <c r="A177" s="9" t="str">
        <f>'прил 7.1'!A177</f>
        <v>4.1.1</v>
      </c>
      <c r="B177" s="439" t="str">
        <f>'прил 7.1'!B177</f>
        <v xml:space="preserve">ТПиР </v>
      </c>
      <c r="C177" s="264"/>
      <c r="D177" s="233">
        <f>'прил 7.1'!F177</f>
        <v>0</v>
      </c>
      <c r="E177" s="233">
        <f t="shared" ref="E177" si="86">E178+E180+E182+E184+E186+E188+E190+E192+E194+E196+E198+E200+E202+E204+E206+E208+E210+E212+E214</f>
        <v>0</v>
      </c>
      <c r="F177" s="233">
        <f t="shared" ref="F177:AB177" si="87">F178+F180+F182+F184+F186+F188+F190+F192+F194+F196+F198+F200+F202+F204+F206+F208+F210+F212+F214</f>
        <v>0</v>
      </c>
      <c r="G177" s="233">
        <f t="shared" si="87"/>
        <v>0</v>
      </c>
      <c r="H177" s="233">
        <f t="shared" si="87"/>
        <v>0</v>
      </c>
      <c r="I177" s="233">
        <f>'прил 7.1'!G177</f>
        <v>0</v>
      </c>
      <c r="J177" s="233">
        <f t="shared" si="87"/>
        <v>0</v>
      </c>
      <c r="K177" s="233">
        <f t="shared" si="87"/>
        <v>0</v>
      </c>
      <c r="L177" s="233">
        <f t="shared" si="87"/>
        <v>0</v>
      </c>
      <c r="M177" s="233">
        <f t="shared" si="87"/>
        <v>0</v>
      </c>
      <c r="N177" s="233">
        <f t="shared" si="36"/>
        <v>0</v>
      </c>
      <c r="O177" s="233">
        <f t="shared" si="37"/>
        <v>0</v>
      </c>
      <c r="P177" s="233">
        <f t="shared" si="38"/>
        <v>0</v>
      </c>
      <c r="Q177" s="233">
        <f t="shared" si="39"/>
        <v>0</v>
      </c>
      <c r="R177" s="233">
        <f t="shared" si="40"/>
        <v>0</v>
      </c>
      <c r="S177" s="233">
        <f>'прил 7.1'!V177</f>
        <v>0</v>
      </c>
      <c r="T177" s="233">
        <f t="shared" si="87"/>
        <v>0</v>
      </c>
      <c r="U177" s="233">
        <f t="shared" si="87"/>
        <v>0</v>
      </c>
      <c r="V177" s="233">
        <f t="shared" si="87"/>
        <v>0</v>
      </c>
      <c r="W177" s="233">
        <f t="shared" si="87"/>
        <v>0</v>
      </c>
      <c r="X177" s="233">
        <f>'прил 7.1'!W177</f>
        <v>0</v>
      </c>
      <c r="Y177" s="233">
        <f t="shared" si="87"/>
        <v>0</v>
      </c>
      <c r="Z177" s="233">
        <f t="shared" si="87"/>
        <v>0</v>
      </c>
      <c r="AA177" s="233">
        <f t="shared" si="87"/>
        <v>0</v>
      </c>
      <c r="AB177" s="233">
        <f t="shared" si="87"/>
        <v>0</v>
      </c>
      <c r="AC177" s="233">
        <f t="shared" si="43"/>
        <v>0</v>
      </c>
      <c r="AD177" s="233">
        <f t="shared" si="44"/>
        <v>0</v>
      </c>
      <c r="AE177" s="233">
        <f t="shared" si="45"/>
        <v>0</v>
      </c>
      <c r="AF177" s="233">
        <f t="shared" si="46"/>
        <v>0</v>
      </c>
      <c r="AG177" s="233">
        <f t="shared" si="47"/>
        <v>0</v>
      </c>
      <c r="AH177" s="542"/>
      <c r="AI177" s="542"/>
      <c r="AJ177" s="542"/>
      <c r="AK177" s="542"/>
      <c r="AL177" s="542"/>
      <c r="AM177" s="542"/>
      <c r="AN177" s="542"/>
      <c r="AO177" s="542"/>
      <c r="AP177" s="542"/>
      <c r="AQ177" s="542"/>
    </row>
    <row r="178" spans="1:43" x14ac:dyDescent="0.25">
      <c r="A178" s="9">
        <f>'прил 7.1'!A178</f>
        <v>1</v>
      </c>
      <c r="B178" s="291" t="str">
        <f>'прил 7.1'!B178</f>
        <v>Воздушные Линии 330 кВ (ВН)</v>
      </c>
      <c r="C178" s="35"/>
      <c r="D178" s="200">
        <f>'прил 7.1'!F178</f>
        <v>0</v>
      </c>
      <c r="E178" s="149"/>
      <c r="F178" s="149"/>
      <c r="G178" s="149"/>
      <c r="H178" s="149"/>
      <c r="I178" s="200">
        <f>'прил 7.1'!G178</f>
        <v>0</v>
      </c>
      <c r="J178" s="149"/>
      <c r="K178" s="149"/>
      <c r="L178" s="149"/>
      <c r="M178" s="149"/>
      <c r="N178" s="211">
        <f t="shared" si="36"/>
        <v>0</v>
      </c>
      <c r="O178" s="211">
        <f t="shared" si="37"/>
        <v>0</v>
      </c>
      <c r="P178" s="211">
        <f t="shared" si="38"/>
        <v>0</v>
      </c>
      <c r="Q178" s="211">
        <f t="shared" si="39"/>
        <v>0</v>
      </c>
      <c r="R178" s="211">
        <f t="shared" si="40"/>
        <v>0</v>
      </c>
      <c r="S178" s="200">
        <f>'прил 7.1'!V178</f>
        <v>0</v>
      </c>
      <c r="T178" s="149"/>
      <c r="U178" s="149"/>
      <c r="V178" s="149"/>
      <c r="W178" s="149"/>
      <c r="X178" s="200">
        <f>'прил 7.1'!W178</f>
        <v>0</v>
      </c>
      <c r="Y178" s="149"/>
      <c r="Z178" s="149"/>
      <c r="AA178" s="149"/>
      <c r="AB178" s="149"/>
      <c r="AC178" s="211">
        <f t="shared" si="43"/>
        <v>0</v>
      </c>
      <c r="AD178" s="211">
        <f t="shared" si="44"/>
        <v>0</v>
      </c>
      <c r="AE178" s="211">
        <f t="shared" si="45"/>
        <v>0</v>
      </c>
      <c r="AF178" s="211">
        <f t="shared" si="46"/>
        <v>0</v>
      </c>
      <c r="AG178" s="211">
        <f t="shared" si="47"/>
        <v>0</v>
      </c>
      <c r="AH178" s="553"/>
      <c r="AI178" s="553"/>
      <c r="AJ178" s="553"/>
      <c r="AK178" s="553"/>
      <c r="AL178" s="553"/>
      <c r="AM178" s="553"/>
      <c r="AN178" s="553"/>
      <c r="AO178" s="553"/>
      <c r="AP178" s="553"/>
      <c r="AQ178" s="553"/>
    </row>
    <row r="179" spans="1:43" hidden="1" x14ac:dyDescent="0.25">
      <c r="A179" s="391"/>
      <c r="B179" s="32"/>
      <c r="C179" s="36"/>
      <c r="D179" s="265">
        <f>'прил 7.1'!F179</f>
        <v>0</v>
      </c>
      <c r="E179" s="265"/>
      <c r="F179" s="265"/>
      <c r="G179" s="265"/>
      <c r="H179" s="265"/>
      <c r="I179" s="265">
        <f>'прил 7.1'!G179</f>
        <v>0</v>
      </c>
      <c r="J179" s="265"/>
      <c r="K179" s="265"/>
      <c r="L179" s="265"/>
      <c r="M179" s="265"/>
      <c r="N179" s="46">
        <f t="shared" si="36"/>
        <v>0</v>
      </c>
      <c r="O179" s="46">
        <f t="shared" si="37"/>
        <v>0</v>
      </c>
      <c r="P179" s="46">
        <f t="shared" si="38"/>
        <v>0</v>
      </c>
      <c r="Q179" s="46">
        <f t="shared" si="39"/>
        <v>0</v>
      </c>
      <c r="R179" s="46">
        <f t="shared" si="40"/>
        <v>0</v>
      </c>
      <c r="S179" s="265">
        <f>'прил 7.1'!V179</f>
        <v>0</v>
      </c>
      <c r="T179" s="265"/>
      <c r="U179" s="265"/>
      <c r="V179" s="265"/>
      <c r="W179" s="265"/>
      <c r="X179" s="265">
        <f>'прил 7.1'!W179</f>
        <v>0</v>
      </c>
      <c r="Y179" s="265"/>
      <c r="Z179" s="265"/>
      <c r="AA179" s="265"/>
      <c r="AB179" s="265"/>
      <c r="AC179" s="46">
        <f t="shared" si="43"/>
        <v>0</v>
      </c>
      <c r="AD179" s="46">
        <f t="shared" si="44"/>
        <v>0</v>
      </c>
      <c r="AE179" s="46">
        <f t="shared" si="45"/>
        <v>0</v>
      </c>
      <c r="AF179" s="46">
        <f t="shared" si="46"/>
        <v>0</v>
      </c>
      <c r="AG179" s="46">
        <f t="shared" si="47"/>
        <v>0</v>
      </c>
      <c r="AH179" s="539"/>
      <c r="AI179" s="539"/>
      <c r="AJ179" s="539"/>
      <c r="AK179" s="539"/>
      <c r="AL179" s="539"/>
      <c r="AM179" s="539"/>
      <c r="AN179" s="539"/>
      <c r="AO179" s="539"/>
      <c r="AP179" s="539"/>
      <c r="AQ179" s="539"/>
    </row>
    <row r="180" spans="1:43" x14ac:dyDescent="0.25">
      <c r="A180" s="9">
        <f>'прил 7.1'!A180</f>
        <v>2</v>
      </c>
      <c r="B180" s="291" t="str">
        <f>'прил 7.1'!B180</f>
        <v>Воздушные Линии 220 кВ (ВН)</v>
      </c>
      <c r="C180" s="27"/>
      <c r="D180" s="200">
        <f>'прил 7.1'!F180</f>
        <v>0</v>
      </c>
      <c r="E180" s="149"/>
      <c r="F180" s="149"/>
      <c r="G180" s="149"/>
      <c r="H180" s="149"/>
      <c r="I180" s="200">
        <f>'прил 7.1'!G180</f>
        <v>0</v>
      </c>
      <c r="J180" s="149"/>
      <c r="K180" s="149"/>
      <c r="L180" s="149"/>
      <c r="M180" s="149"/>
      <c r="N180" s="211">
        <f t="shared" si="36"/>
        <v>0</v>
      </c>
      <c r="O180" s="211">
        <f t="shared" si="37"/>
        <v>0</v>
      </c>
      <c r="P180" s="211">
        <f t="shared" si="38"/>
        <v>0</v>
      </c>
      <c r="Q180" s="211">
        <f t="shared" si="39"/>
        <v>0</v>
      </c>
      <c r="R180" s="211">
        <f t="shared" si="40"/>
        <v>0</v>
      </c>
      <c r="S180" s="200">
        <f>'прил 7.1'!V180</f>
        <v>0</v>
      </c>
      <c r="T180" s="149"/>
      <c r="U180" s="149"/>
      <c r="V180" s="149"/>
      <c r="W180" s="149"/>
      <c r="X180" s="200">
        <f>'прил 7.1'!W180</f>
        <v>0</v>
      </c>
      <c r="Y180" s="149"/>
      <c r="Z180" s="149"/>
      <c r="AA180" s="149"/>
      <c r="AB180" s="149"/>
      <c r="AC180" s="211">
        <f t="shared" si="43"/>
        <v>0</v>
      </c>
      <c r="AD180" s="211">
        <f t="shared" si="44"/>
        <v>0</v>
      </c>
      <c r="AE180" s="211">
        <f t="shared" si="45"/>
        <v>0</v>
      </c>
      <c r="AF180" s="211">
        <f t="shared" si="46"/>
        <v>0</v>
      </c>
      <c r="AG180" s="211">
        <f t="shared" si="47"/>
        <v>0</v>
      </c>
      <c r="AH180" s="553"/>
      <c r="AI180" s="553"/>
      <c r="AJ180" s="553"/>
      <c r="AK180" s="553"/>
      <c r="AL180" s="553"/>
      <c r="AM180" s="553"/>
      <c r="AN180" s="553"/>
      <c r="AO180" s="553"/>
      <c r="AP180" s="553"/>
      <c r="AQ180" s="553"/>
    </row>
    <row r="181" spans="1:43" hidden="1" x14ac:dyDescent="0.25">
      <c r="A181" s="391"/>
      <c r="B181" s="32"/>
      <c r="C181" s="27"/>
      <c r="D181" s="265">
        <f>'прил 7.1'!F181</f>
        <v>0</v>
      </c>
      <c r="E181" s="265"/>
      <c r="F181" s="265"/>
      <c r="G181" s="265"/>
      <c r="H181" s="265"/>
      <c r="I181" s="265">
        <f>'прил 7.1'!G181</f>
        <v>0</v>
      </c>
      <c r="J181" s="265"/>
      <c r="K181" s="265"/>
      <c r="L181" s="265"/>
      <c r="M181" s="265"/>
      <c r="N181" s="46">
        <f t="shared" si="36"/>
        <v>0</v>
      </c>
      <c r="O181" s="46">
        <f t="shared" si="37"/>
        <v>0</v>
      </c>
      <c r="P181" s="46">
        <f t="shared" si="38"/>
        <v>0</v>
      </c>
      <c r="Q181" s="46">
        <f t="shared" si="39"/>
        <v>0</v>
      </c>
      <c r="R181" s="46">
        <f t="shared" si="40"/>
        <v>0</v>
      </c>
      <c r="S181" s="265">
        <f>'прил 7.1'!V181</f>
        <v>0</v>
      </c>
      <c r="T181" s="265"/>
      <c r="U181" s="265"/>
      <c r="V181" s="265"/>
      <c r="W181" s="265"/>
      <c r="X181" s="265">
        <f>'прил 7.1'!W181</f>
        <v>0</v>
      </c>
      <c r="Y181" s="265"/>
      <c r="Z181" s="265"/>
      <c r="AA181" s="265"/>
      <c r="AB181" s="265"/>
      <c r="AC181" s="46">
        <f t="shared" si="43"/>
        <v>0</v>
      </c>
      <c r="AD181" s="46">
        <f t="shared" si="44"/>
        <v>0</v>
      </c>
      <c r="AE181" s="46">
        <f t="shared" si="45"/>
        <v>0</v>
      </c>
      <c r="AF181" s="46">
        <f t="shared" si="46"/>
        <v>0</v>
      </c>
      <c r="AG181" s="46">
        <f t="shared" si="47"/>
        <v>0</v>
      </c>
      <c r="AH181" s="539"/>
      <c r="AI181" s="539"/>
      <c r="AJ181" s="539"/>
      <c r="AK181" s="539"/>
      <c r="AL181" s="539"/>
      <c r="AM181" s="539"/>
      <c r="AN181" s="539"/>
      <c r="AO181" s="539"/>
      <c r="AP181" s="539"/>
      <c r="AQ181" s="539"/>
    </row>
    <row r="182" spans="1:43" s="8" customFormat="1" x14ac:dyDescent="0.25">
      <c r="A182" s="9">
        <f>'прил 7.1'!A182</f>
        <v>3</v>
      </c>
      <c r="B182" s="291" t="str">
        <f>'прил 7.1'!B182</f>
        <v>Воздушные Линии 110 кВ (ВН)</v>
      </c>
      <c r="C182" s="86"/>
      <c r="D182" s="148">
        <f>'прил 7.1'!F182</f>
        <v>0</v>
      </c>
      <c r="E182" s="148">
        <f t="shared" ref="E182:AB182" si="88">E183</f>
        <v>0</v>
      </c>
      <c r="F182" s="148">
        <f t="shared" si="88"/>
        <v>0</v>
      </c>
      <c r="G182" s="148">
        <f t="shared" si="88"/>
        <v>0</v>
      </c>
      <c r="H182" s="148">
        <f t="shared" si="88"/>
        <v>0</v>
      </c>
      <c r="I182" s="148">
        <f>'прил 7.1'!G182</f>
        <v>0</v>
      </c>
      <c r="J182" s="148">
        <f t="shared" si="88"/>
        <v>0</v>
      </c>
      <c r="K182" s="148">
        <f t="shared" si="88"/>
        <v>0</v>
      </c>
      <c r="L182" s="148">
        <f t="shared" si="88"/>
        <v>0</v>
      </c>
      <c r="M182" s="148">
        <f t="shared" si="88"/>
        <v>0</v>
      </c>
      <c r="N182" s="148">
        <f t="shared" si="36"/>
        <v>0</v>
      </c>
      <c r="O182" s="148">
        <f t="shared" si="37"/>
        <v>0</v>
      </c>
      <c r="P182" s="148">
        <f t="shared" si="38"/>
        <v>0</v>
      </c>
      <c r="Q182" s="148">
        <f t="shared" si="39"/>
        <v>0</v>
      </c>
      <c r="R182" s="148">
        <f t="shared" si="40"/>
        <v>0</v>
      </c>
      <c r="S182" s="148">
        <f>'прил 7.1'!V182</f>
        <v>0</v>
      </c>
      <c r="T182" s="148">
        <f t="shared" si="88"/>
        <v>0</v>
      </c>
      <c r="U182" s="148">
        <f t="shared" si="88"/>
        <v>0</v>
      </c>
      <c r="V182" s="148">
        <f t="shared" si="88"/>
        <v>0</v>
      </c>
      <c r="W182" s="148">
        <f t="shared" si="88"/>
        <v>0</v>
      </c>
      <c r="X182" s="148">
        <f>'прил 7.1'!W182</f>
        <v>0</v>
      </c>
      <c r="Y182" s="148">
        <f t="shared" si="88"/>
        <v>0</v>
      </c>
      <c r="Z182" s="148">
        <f t="shared" si="88"/>
        <v>0</v>
      </c>
      <c r="AA182" s="148">
        <f t="shared" si="88"/>
        <v>0</v>
      </c>
      <c r="AB182" s="148">
        <f t="shared" si="88"/>
        <v>0</v>
      </c>
      <c r="AC182" s="148">
        <f t="shared" si="43"/>
        <v>0</v>
      </c>
      <c r="AD182" s="148">
        <f t="shared" si="44"/>
        <v>0</v>
      </c>
      <c r="AE182" s="148">
        <f t="shared" si="45"/>
        <v>0</v>
      </c>
      <c r="AF182" s="148">
        <f t="shared" si="46"/>
        <v>0</v>
      </c>
      <c r="AG182" s="148">
        <f t="shared" si="47"/>
        <v>0</v>
      </c>
      <c r="AH182" s="897"/>
      <c r="AI182" s="897"/>
      <c r="AJ182" s="897"/>
      <c r="AK182" s="897"/>
      <c r="AL182" s="897"/>
      <c r="AM182" s="897"/>
      <c r="AN182" s="897"/>
      <c r="AO182" s="897"/>
      <c r="AP182" s="897"/>
      <c r="AQ182" s="897"/>
    </row>
    <row r="183" spans="1:43" hidden="1" x14ac:dyDescent="0.25">
      <c r="A183" s="391">
        <f>'прил 7.1'!A183</f>
        <v>0</v>
      </c>
      <c r="B183" s="32">
        <f>'прил 7.1'!B183</f>
        <v>0</v>
      </c>
      <c r="C183" s="27"/>
      <c r="D183" s="265">
        <f>'прил 7.1'!F183</f>
        <v>0</v>
      </c>
      <c r="E183" s="265"/>
      <c r="F183" s="265"/>
      <c r="G183" s="265"/>
      <c r="H183" s="265"/>
      <c r="I183" s="265">
        <f>'прил 7.1'!G183</f>
        <v>0</v>
      </c>
      <c r="J183" s="265"/>
      <c r="K183" s="265"/>
      <c r="L183" s="265"/>
      <c r="M183" s="265"/>
      <c r="N183" s="46">
        <f t="shared" si="36"/>
        <v>0</v>
      </c>
      <c r="O183" s="46">
        <f t="shared" si="37"/>
        <v>0</v>
      </c>
      <c r="P183" s="46">
        <f t="shared" si="38"/>
        <v>0</v>
      </c>
      <c r="Q183" s="46">
        <f t="shared" si="39"/>
        <v>0</v>
      </c>
      <c r="R183" s="46">
        <f t="shared" si="40"/>
        <v>0</v>
      </c>
      <c r="S183" s="265">
        <f>'прил 7.1'!V183</f>
        <v>0</v>
      </c>
      <c r="T183" s="265"/>
      <c r="U183" s="265"/>
      <c r="V183" s="265"/>
      <c r="W183" s="265"/>
      <c r="X183" s="265">
        <f>'прил 7.1'!W183</f>
        <v>0</v>
      </c>
      <c r="Y183" s="265"/>
      <c r="Z183" s="265"/>
      <c r="AA183" s="265"/>
      <c r="AB183" s="265"/>
      <c r="AC183" s="46">
        <f t="shared" si="43"/>
        <v>0</v>
      </c>
      <c r="AD183" s="46">
        <f t="shared" si="44"/>
        <v>0</v>
      </c>
      <c r="AE183" s="46">
        <f t="shared" si="45"/>
        <v>0</v>
      </c>
      <c r="AF183" s="46">
        <f t="shared" si="46"/>
        <v>0</v>
      </c>
      <c r="AG183" s="46">
        <f t="shared" si="47"/>
        <v>0</v>
      </c>
      <c r="AH183" s="539"/>
      <c r="AI183" s="539"/>
      <c r="AJ183" s="539"/>
      <c r="AK183" s="539"/>
      <c r="AL183" s="539"/>
      <c r="AM183" s="539"/>
      <c r="AN183" s="539"/>
      <c r="AO183" s="539"/>
      <c r="AP183" s="539"/>
      <c r="AQ183" s="539"/>
    </row>
    <row r="184" spans="1:43" s="8" customFormat="1" x14ac:dyDescent="0.25">
      <c r="A184" s="9">
        <f>'прил 7.1'!A184</f>
        <v>4</v>
      </c>
      <c r="B184" s="291" t="str">
        <f>'прил 7.1'!B184</f>
        <v xml:space="preserve">Воздушные Линии 35 кВ (СН1) </v>
      </c>
      <c r="C184" s="93"/>
      <c r="D184" s="148">
        <f>'прил 7.1'!F184</f>
        <v>0</v>
      </c>
      <c r="E184" s="388"/>
      <c r="F184" s="388"/>
      <c r="G184" s="388"/>
      <c r="H184" s="388"/>
      <c r="I184" s="148">
        <f>'прил 7.1'!G184</f>
        <v>0</v>
      </c>
      <c r="J184" s="388"/>
      <c r="K184" s="388"/>
      <c r="L184" s="388"/>
      <c r="M184" s="388"/>
      <c r="N184" s="295">
        <f t="shared" si="36"/>
        <v>0</v>
      </c>
      <c r="O184" s="295">
        <f t="shared" si="37"/>
        <v>0</v>
      </c>
      <c r="P184" s="295">
        <f t="shared" si="38"/>
        <v>0</v>
      </c>
      <c r="Q184" s="295">
        <f t="shared" si="39"/>
        <v>0</v>
      </c>
      <c r="R184" s="295">
        <f t="shared" si="40"/>
        <v>0</v>
      </c>
      <c r="S184" s="148">
        <f>'прил 7.1'!V184</f>
        <v>0</v>
      </c>
      <c r="T184" s="388"/>
      <c r="U184" s="388"/>
      <c r="V184" s="388"/>
      <c r="W184" s="388"/>
      <c r="X184" s="148">
        <f>'прил 7.1'!W184</f>
        <v>0</v>
      </c>
      <c r="Y184" s="388"/>
      <c r="Z184" s="388"/>
      <c r="AA184" s="388"/>
      <c r="AB184" s="388"/>
      <c r="AC184" s="295">
        <f t="shared" si="43"/>
        <v>0</v>
      </c>
      <c r="AD184" s="295">
        <f t="shared" si="44"/>
        <v>0</v>
      </c>
      <c r="AE184" s="295">
        <f t="shared" si="45"/>
        <v>0</v>
      </c>
      <c r="AF184" s="295">
        <f t="shared" si="46"/>
        <v>0</v>
      </c>
      <c r="AG184" s="295">
        <f t="shared" si="47"/>
        <v>0</v>
      </c>
      <c r="AH184" s="897"/>
      <c r="AI184" s="897"/>
      <c r="AJ184" s="897"/>
      <c r="AK184" s="897"/>
      <c r="AL184" s="897"/>
      <c r="AM184" s="897"/>
      <c r="AN184" s="897"/>
      <c r="AO184" s="897"/>
      <c r="AP184" s="897"/>
      <c r="AQ184" s="897"/>
    </row>
    <row r="185" spans="1:43" s="390" customFormat="1" hidden="1" x14ac:dyDescent="0.25">
      <c r="A185" s="391"/>
      <c r="B185" s="32"/>
      <c r="C185" s="86"/>
      <c r="D185" s="301">
        <f>'прил 7.1'!F185</f>
        <v>0</v>
      </c>
      <c r="E185" s="301"/>
      <c r="F185" s="301"/>
      <c r="G185" s="301"/>
      <c r="H185" s="301"/>
      <c r="I185" s="301">
        <f>'прил 7.1'!G185</f>
        <v>0</v>
      </c>
      <c r="J185" s="301"/>
      <c r="K185" s="301"/>
      <c r="L185" s="301"/>
      <c r="M185" s="301"/>
      <c r="N185" s="416">
        <f t="shared" si="36"/>
        <v>0</v>
      </c>
      <c r="O185" s="416">
        <f t="shared" si="37"/>
        <v>0</v>
      </c>
      <c r="P185" s="416">
        <f t="shared" si="38"/>
        <v>0</v>
      </c>
      <c r="Q185" s="416">
        <f t="shared" si="39"/>
        <v>0</v>
      </c>
      <c r="R185" s="416">
        <f t="shared" si="40"/>
        <v>0</v>
      </c>
      <c r="S185" s="301">
        <f>'прил 7.1'!V185</f>
        <v>0</v>
      </c>
      <c r="T185" s="301"/>
      <c r="U185" s="301"/>
      <c r="V185" s="301"/>
      <c r="W185" s="301"/>
      <c r="X185" s="301">
        <f>'прил 7.1'!W185</f>
        <v>0</v>
      </c>
      <c r="Y185" s="301"/>
      <c r="Z185" s="301"/>
      <c r="AA185" s="301"/>
      <c r="AB185" s="301"/>
      <c r="AC185" s="416">
        <f t="shared" si="43"/>
        <v>0</v>
      </c>
      <c r="AD185" s="416">
        <f t="shared" si="44"/>
        <v>0</v>
      </c>
      <c r="AE185" s="416">
        <f t="shared" si="45"/>
        <v>0</v>
      </c>
      <c r="AF185" s="416">
        <f t="shared" si="46"/>
        <v>0</v>
      </c>
      <c r="AG185" s="416">
        <f t="shared" si="47"/>
        <v>0</v>
      </c>
      <c r="AH185" s="539"/>
      <c r="AI185" s="539"/>
      <c r="AJ185" s="539"/>
      <c r="AK185" s="539"/>
      <c r="AL185" s="539"/>
      <c r="AM185" s="539"/>
      <c r="AN185" s="539"/>
      <c r="AO185" s="539"/>
      <c r="AP185" s="539"/>
      <c r="AQ185" s="539"/>
    </row>
    <row r="186" spans="1:43" s="390" customFormat="1" x14ac:dyDescent="0.25">
      <c r="A186" s="9">
        <f>'прил 7.1'!A186</f>
        <v>5</v>
      </c>
      <c r="B186" s="291" t="str">
        <f>'прил 7.1'!B186</f>
        <v>Воздушные Линии 1-20 кВ (СН2)</v>
      </c>
      <c r="C186" s="31"/>
      <c r="D186" s="212">
        <f>'прил 7.1'!F186</f>
        <v>0</v>
      </c>
      <c r="E186" s="392"/>
      <c r="F186" s="392"/>
      <c r="G186" s="392"/>
      <c r="H186" s="392"/>
      <c r="I186" s="212">
        <f>'прил 7.1'!G186</f>
        <v>0</v>
      </c>
      <c r="J186" s="392"/>
      <c r="K186" s="392"/>
      <c r="L186" s="392"/>
      <c r="M186" s="392"/>
      <c r="N186" s="296">
        <f t="shared" si="36"/>
        <v>0</v>
      </c>
      <c r="O186" s="296">
        <f t="shared" si="37"/>
        <v>0</v>
      </c>
      <c r="P186" s="296">
        <f t="shared" si="38"/>
        <v>0</v>
      </c>
      <c r="Q186" s="296">
        <f t="shared" si="39"/>
        <v>0</v>
      </c>
      <c r="R186" s="296">
        <f t="shared" si="40"/>
        <v>0</v>
      </c>
      <c r="S186" s="212">
        <f>'прил 7.1'!V186</f>
        <v>0</v>
      </c>
      <c r="T186" s="392"/>
      <c r="U186" s="392"/>
      <c r="V186" s="392"/>
      <c r="W186" s="392"/>
      <c r="X186" s="212">
        <f>'прил 7.1'!W186</f>
        <v>0</v>
      </c>
      <c r="Y186" s="392"/>
      <c r="Z186" s="392"/>
      <c r="AA186" s="392"/>
      <c r="AB186" s="392"/>
      <c r="AC186" s="296">
        <f t="shared" si="43"/>
        <v>0</v>
      </c>
      <c r="AD186" s="296">
        <f t="shared" si="44"/>
        <v>0</v>
      </c>
      <c r="AE186" s="296">
        <f t="shared" si="45"/>
        <v>0</v>
      </c>
      <c r="AF186" s="296">
        <f t="shared" si="46"/>
        <v>0</v>
      </c>
      <c r="AG186" s="296">
        <f t="shared" si="47"/>
        <v>0</v>
      </c>
      <c r="AH186" s="553"/>
      <c r="AI186" s="553"/>
      <c r="AJ186" s="553"/>
      <c r="AK186" s="553"/>
      <c r="AL186" s="553"/>
      <c r="AM186" s="553"/>
      <c r="AN186" s="553"/>
      <c r="AO186" s="553"/>
      <c r="AP186" s="553"/>
      <c r="AQ186" s="553"/>
    </row>
    <row r="187" spans="1:43" s="390" customFormat="1" hidden="1" x14ac:dyDescent="0.25">
      <c r="A187" s="391"/>
      <c r="B187" s="32"/>
      <c r="C187" s="31"/>
      <c r="D187" s="301">
        <f>'прил 7.1'!F187</f>
        <v>0</v>
      </c>
      <c r="E187" s="416"/>
      <c r="F187" s="416"/>
      <c r="G187" s="416"/>
      <c r="H187" s="416"/>
      <c r="I187" s="301">
        <f>'прил 7.1'!G187</f>
        <v>0</v>
      </c>
      <c r="J187" s="416"/>
      <c r="K187" s="416"/>
      <c r="L187" s="416"/>
      <c r="M187" s="416"/>
      <c r="N187" s="416">
        <f t="shared" si="36"/>
        <v>0</v>
      </c>
      <c r="O187" s="416">
        <f t="shared" si="37"/>
        <v>0</v>
      </c>
      <c r="P187" s="416">
        <f t="shared" si="38"/>
        <v>0</v>
      </c>
      <c r="Q187" s="416">
        <f t="shared" si="39"/>
        <v>0</v>
      </c>
      <c r="R187" s="416">
        <f t="shared" si="40"/>
        <v>0</v>
      </c>
      <c r="S187" s="301">
        <f>'прил 7.1'!V187</f>
        <v>0</v>
      </c>
      <c r="T187" s="416"/>
      <c r="U187" s="416"/>
      <c r="V187" s="416"/>
      <c r="W187" s="416"/>
      <c r="X187" s="301">
        <f>'прил 7.1'!W187</f>
        <v>0</v>
      </c>
      <c r="Y187" s="416"/>
      <c r="Z187" s="416"/>
      <c r="AA187" s="416"/>
      <c r="AB187" s="416"/>
      <c r="AC187" s="416">
        <f t="shared" si="43"/>
        <v>0</v>
      </c>
      <c r="AD187" s="416">
        <f t="shared" si="44"/>
        <v>0</v>
      </c>
      <c r="AE187" s="416">
        <f t="shared" si="45"/>
        <v>0</v>
      </c>
      <c r="AF187" s="416">
        <f t="shared" si="46"/>
        <v>0</v>
      </c>
      <c r="AG187" s="416">
        <f t="shared" si="47"/>
        <v>0</v>
      </c>
      <c r="AH187" s="553"/>
      <c r="AI187" s="553"/>
      <c r="AJ187" s="553"/>
      <c r="AK187" s="553"/>
      <c r="AL187" s="553"/>
      <c r="AM187" s="553"/>
      <c r="AN187" s="553"/>
      <c r="AO187" s="553"/>
      <c r="AP187" s="553"/>
      <c r="AQ187" s="553"/>
    </row>
    <row r="188" spans="1:43" s="390" customFormat="1" x14ac:dyDescent="0.25">
      <c r="A188" s="9">
        <f>'прил 7.1'!A188</f>
        <v>6</v>
      </c>
      <c r="B188" s="291" t="str">
        <f>'прил 7.1'!B188</f>
        <v>Воздушные Линии 0,4 кВ (НН)</v>
      </c>
      <c r="C188" s="31"/>
      <c r="D188" s="212">
        <f>'прил 7.1'!F188</f>
        <v>0</v>
      </c>
      <c r="E188" s="392"/>
      <c r="F188" s="392"/>
      <c r="G188" s="392"/>
      <c r="H188" s="392"/>
      <c r="I188" s="212">
        <f>'прил 7.1'!G188</f>
        <v>0</v>
      </c>
      <c r="J188" s="392"/>
      <c r="K188" s="392"/>
      <c r="L188" s="392"/>
      <c r="M188" s="392"/>
      <c r="N188" s="296">
        <f t="shared" si="36"/>
        <v>0</v>
      </c>
      <c r="O188" s="296">
        <f t="shared" si="37"/>
        <v>0</v>
      </c>
      <c r="P188" s="296">
        <f t="shared" si="38"/>
        <v>0</v>
      </c>
      <c r="Q188" s="296">
        <f t="shared" si="39"/>
        <v>0</v>
      </c>
      <c r="R188" s="296">
        <f t="shared" si="40"/>
        <v>0</v>
      </c>
      <c r="S188" s="212">
        <f>'прил 7.1'!V188</f>
        <v>0</v>
      </c>
      <c r="T188" s="392"/>
      <c r="U188" s="392"/>
      <c r="V188" s="392"/>
      <c r="W188" s="392"/>
      <c r="X188" s="212">
        <f>'прил 7.1'!W188</f>
        <v>0</v>
      </c>
      <c r="Y188" s="392"/>
      <c r="Z188" s="392"/>
      <c r="AA188" s="392"/>
      <c r="AB188" s="392"/>
      <c r="AC188" s="296">
        <f t="shared" si="43"/>
        <v>0</v>
      </c>
      <c r="AD188" s="296">
        <f t="shared" si="44"/>
        <v>0</v>
      </c>
      <c r="AE188" s="296">
        <f t="shared" si="45"/>
        <v>0</v>
      </c>
      <c r="AF188" s="296">
        <f t="shared" si="46"/>
        <v>0</v>
      </c>
      <c r="AG188" s="296">
        <f t="shared" si="47"/>
        <v>0</v>
      </c>
      <c r="AH188" s="553"/>
      <c r="AI188" s="553"/>
      <c r="AJ188" s="553"/>
      <c r="AK188" s="553"/>
      <c r="AL188" s="553"/>
      <c r="AM188" s="553"/>
      <c r="AN188" s="553"/>
      <c r="AO188" s="553"/>
      <c r="AP188" s="553"/>
      <c r="AQ188" s="553"/>
    </row>
    <row r="189" spans="1:43" s="390" customFormat="1" hidden="1" x14ac:dyDescent="0.25">
      <c r="A189" s="391"/>
      <c r="B189" s="32"/>
      <c r="C189" s="31"/>
      <c r="D189" s="301">
        <f>'прил 7.1'!F189</f>
        <v>0</v>
      </c>
      <c r="E189" s="301"/>
      <c r="F189" s="301"/>
      <c r="G189" s="301"/>
      <c r="H189" s="301"/>
      <c r="I189" s="301">
        <f>'прил 7.1'!G189</f>
        <v>0</v>
      </c>
      <c r="J189" s="301"/>
      <c r="K189" s="301"/>
      <c r="L189" s="301"/>
      <c r="M189" s="301"/>
      <c r="N189" s="416">
        <f t="shared" si="36"/>
        <v>0</v>
      </c>
      <c r="O189" s="416">
        <f t="shared" si="37"/>
        <v>0</v>
      </c>
      <c r="P189" s="416">
        <f t="shared" si="38"/>
        <v>0</v>
      </c>
      <c r="Q189" s="416">
        <f t="shared" si="39"/>
        <v>0</v>
      </c>
      <c r="R189" s="416">
        <f t="shared" si="40"/>
        <v>0</v>
      </c>
      <c r="S189" s="301">
        <f>'прил 7.1'!V189</f>
        <v>0</v>
      </c>
      <c r="T189" s="301"/>
      <c r="U189" s="301"/>
      <c r="V189" s="301"/>
      <c r="W189" s="301"/>
      <c r="X189" s="301">
        <f>'прил 7.1'!W189</f>
        <v>0</v>
      </c>
      <c r="Y189" s="301"/>
      <c r="Z189" s="301"/>
      <c r="AA189" s="301"/>
      <c r="AB189" s="301"/>
      <c r="AC189" s="416">
        <f t="shared" si="43"/>
        <v>0</v>
      </c>
      <c r="AD189" s="416">
        <f t="shared" si="44"/>
        <v>0</v>
      </c>
      <c r="AE189" s="416">
        <f t="shared" si="45"/>
        <v>0</v>
      </c>
      <c r="AF189" s="416">
        <f t="shared" si="46"/>
        <v>0</v>
      </c>
      <c r="AG189" s="416">
        <f t="shared" si="47"/>
        <v>0</v>
      </c>
      <c r="AH189" s="539"/>
      <c r="AI189" s="539"/>
      <c r="AJ189" s="539"/>
      <c r="AK189" s="539"/>
      <c r="AL189" s="539"/>
      <c r="AM189" s="539"/>
      <c r="AN189" s="539"/>
      <c r="AO189" s="539"/>
      <c r="AP189" s="539"/>
      <c r="AQ189" s="539"/>
    </row>
    <row r="190" spans="1:43" x14ac:dyDescent="0.25">
      <c r="A190" s="9">
        <f>'прил 7.1'!A190</f>
        <v>7</v>
      </c>
      <c r="B190" s="291" t="str">
        <f>'прил 7.1'!B190</f>
        <v>Кабельные Линии 330 кВ (ВН)</v>
      </c>
      <c r="C190" s="36"/>
      <c r="D190" s="200">
        <f>'прил 7.1'!F190</f>
        <v>0</v>
      </c>
      <c r="E190" s="149"/>
      <c r="F190" s="149"/>
      <c r="G190" s="149"/>
      <c r="H190" s="149"/>
      <c r="I190" s="200">
        <f>'прил 7.1'!G190</f>
        <v>0</v>
      </c>
      <c r="J190" s="149"/>
      <c r="K190" s="149"/>
      <c r="L190" s="149"/>
      <c r="M190" s="149"/>
      <c r="N190" s="211">
        <f t="shared" si="36"/>
        <v>0</v>
      </c>
      <c r="O190" s="211">
        <f t="shared" si="37"/>
        <v>0</v>
      </c>
      <c r="P190" s="211">
        <f t="shared" si="38"/>
        <v>0</v>
      </c>
      <c r="Q190" s="211">
        <f t="shared" si="39"/>
        <v>0</v>
      </c>
      <c r="R190" s="211">
        <f t="shared" si="40"/>
        <v>0</v>
      </c>
      <c r="S190" s="200">
        <f>'прил 7.1'!V190</f>
        <v>0</v>
      </c>
      <c r="T190" s="149"/>
      <c r="U190" s="149"/>
      <c r="V190" s="149"/>
      <c r="W190" s="149"/>
      <c r="X190" s="200">
        <f>'прил 7.1'!W190</f>
        <v>0</v>
      </c>
      <c r="Y190" s="149"/>
      <c r="Z190" s="149"/>
      <c r="AA190" s="149"/>
      <c r="AB190" s="149"/>
      <c r="AC190" s="211">
        <f t="shared" si="43"/>
        <v>0</v>
      </c>
      <c r="AD190" s="211">
        <f t="shared" si="44"/>
        <v>0</v>
      </c>
      <c r="AE190" s="211">
        <f t="shared" si="45"/>
        <v>0</v>
      </c>
      <c r="AF190" s="211">
        <f t="shared" si="46"/>
        <v>0</v>
      </c>
      <c r="AG190" s="211">
        <f t="shared" si="47"/>
        <v>0</v>
      </c>
      <c r="AH190" s="553"/>
      <c r="AI190" s="553"/>
      <c r="AJ190" s="553"/>
      <c r="AK190" s="553"/>
      <c r="AL190" s="553"/>
      <c r="AM190" s="553"/>
      <c r="AN190" s="553"/>
      <c r="AO190" s="553"/>
      <c r="AP190" s="553"/>
      <c r="AQ190" s="553"/>
    </row>
    <row r="191" spans="1:43" hidden="1" x14ac:dyDescent="0.25">
      <c r="A191" s="391"/>
      <c r="B191" s="32"/>
      <c r="C191" s="27"/>
      <c r="D191" s="265">
        <f>'прил 7.1'!F191</f>
        <v>0</v>
      </c>
      <c r="E191" s="265"/>
      <c r="F191" s="265"/>
      <c r="G191" s="265"/>
      <c r="H191" s="265"/>
      <c r="I191" s="265">
        <f>'прил 7.1'!G191</f>
        <v>0</v>
      </c>
      <c r="J191" s="265"/>
      <c r="K191" s="265"/>
      <c r="L191" s="265"/>
      <c r="M191" s="265"/>
      <c r="N191" s="46">
        <f t="shared" si="36"/>
        <v>0</v>
      </c>
      <c r="O191" s="46">
        <f t="shared" si="37"/>
        <v>0</v>
      </c>
      <c r="P191" s="46">
        <f t="shared" si="38"/>
        <v>0</v>
      </c>
      <c r="Q191" s="46">
        <f t="shared" si="39"/>
        <v>0</v>
      </c>
      <c r="R191" s="46">
        <f t="shared" si="40"/>
        <v>0</v>
      </c>
      <c r="S191" s="265">
        <f>'прил 7.1'!V191</f>
        <v>0</v>
      </c>
      <c r="T191" s="265"/>
      <c r="U191" s="265"/>
      <c r="V191" s="265"/>
      <c r="W191" s="265"/>
      <c r="X191" s="265">
        <f>'прил 7.1'!W191</f>
        <v>0</v>
      </c>
      <c r="Y191" s="265"/>
      <c r="Z191" s="265"/>
      <c r="AA191" s="265"/>
      <c r="AB191" s="265"/>
      <c r="AC191" s="46">
        <f t="shared" si="43"/>
        <v>0</v>
      </c>
      <c r="AD191" s="46">
        <f t="shared" si="44"/>
        <v>0</v>
      </c>
      <c r="AE191" s="46">
        <f t="shared" si="45"/>
        <v>0</v>
      </c>
      <c r="AF191" s="46">
        <f t="shared" si="46"/>
        <v>0</v>
      </c>
      <c r="AG191" s="46">
        <f t="shared" si="47"/>
        <v>0</v>
      </c>
      <c r="AH191" s="539"/>
      <c r="AI191" s="539"/>
      <c r="AJ191" s="539"/>
      <c r="AK191" s="539"/>
      <c r="AL191" s="539"/>
      <c r="AM191" s="539"/>
      <c r="AN191" s="539"/>
      <c r="AO191" s="539"/>
      <c r="AP191" s="539"/>
      <c r="AQ191" s="539"/>
    </row>
    <row r="192" spans="1:43" x14ac:dyDescent="0.25">
      <c r="A192" s="9">
        <f>'прил 7.1'!A192</f>
        <v>8</v>
      </c>
      <c r="B192" s="291" t="str">
        <f>'прил 7.1'!B192</f>
        <v>Кабельные Линии 220 кВ (ВН)</v>
      </c>
      <c r="C192" s="27"/>
      <c r="D192" s="200">
        <f>'прил 7.1'!F192</f>
        <v>0</v>
      </c>
      <c r="E192" s="149"/>
      <c r="F192" s="149"/>
      <c r="G192" s="149"/>
      <c r="H192" s="149"/>
      <c r="I192" s="200">
        <f>'прил 7.1'!G192</f>
        <v>0</v>
      </c>
      <c r="J192" s="149"/>
      <c r="K192" s="149"/>
      <c r="L192" s="149"/>
      <c r="M192" s="149"/>
      <c r="N192" s="211">
        <f t="shared" si="36"/>
        <v>0</v>
      </c>
      <c r="O192" s="211">
        <f t="shared" si="37"/>
        <v>0</v>
      </c>
      <c r="P192" s="211">
        <f t="shared" si="38"/>
        <v>0</v>
      </c>
      <c r="Q192" s="211">
        <f t="shared" si="39"/>
        <v>0</v>
      </c>
      <c r="R192" s="211">
        <f t="shared" si="40"/>
        <v>0</v>
      </c>
      <c r="S192" s="200">
        <f>'прил 7.1'!V192</f>
        <v>0</v>
      </c>
      <c r="T192" s="149"/>
      <c r="U192" s="149"/>
      <c r="V192" s="149"/>
      <c r="W192" s="149"/>
      <c r="X192" s="200">
        <f>'прил 7.1'!W192</f>
        <v>0</v>
      </c>
      <c r="Y192" s="149"/>
      <c r="Z192" s="149"/>
      <c r="AA192" s="149"/>
      <c r="AB192" s="149"/>
      <c r="AC192" s="211">
        <f t="shared" si="43"/>
        <v>0</v>
      </c>
      <c r="AD192" s="211">
        <f t="shared" si="44"/>
        <v>0</v>
      </c>
      <c r="AE192" s="211">
        <f t="shared" si="45"/>
        <v>0</v>
      </c>
      <c r="AF192" s="211">
        <f t="shared" si="46"/>
        <v>0</v>
      </c>
      <c r="AG192" s="211">
        <f t="shared" si="47"/>
        <v>0</v>
      </c>
      <c r="AH192" s="553"/>
      <c r="AI192" s="553"/>
      <c r="AJ192" s="553"/>
      <c r="AK192" s="553"/>
      <c r="AL192" s="553"/>
      <c r="AM192" s="553"/>
      <c r="AN192" s="553"/>
      <c r="AO192" s="553"/>
      <c r="AP192" s="553"/>
      <c r="AQ192" s="553"/>
    </row>
    <row r="193" spans="1:43" hidden="1" x14ac:dyDescent="0.25">
      <c r="A193" s="391"/>
      <c r="B193" s="32"/>
      <c r="C193" s="27"/>
      <c r="D193" s="265">
        <f>'прил 7.1'!F193</f>
        <v>0</v>
      </c>
      <c r="E193" s="265"/>
      <c r="F193" s="265"/>
      <c r="G193" s="265"/>
      <c r="H193" s="265"/>
      <c r="I193" s="265">
        <f>'прил 7.1'!G193</f>
        <v>0</v>
      </c>
      <c r="J193" s="265"/>
      <c r="K193" s="265"/>
      <c r="L193" s="265"/>
      <c r="M193" s="265"/>
      <c r="N193" s="46">
        <f t="shared" si="36"/>
        <v>0</v>
      </c>
      <c r="O193" s="46">
        <f t="shared" si="37"/>
        <v>0</v>
      </c>
      <c r="P193" s="46">
        <f t="shared" si="38"/>
        <v>0</v>
      </c>
      <c r="Q193" s="46">
        <f t="shared" si="39"/>
        <v>0</v>
      </c>
      <c r="R193" s="46">
        <f t="shared" si="40"/>
        <v>0</v>
      </c>
      <c r="S193" s="265">
        <f>'прил 7.1'!V193</f>
        <v>0</v>
      </c>
      <c r="T193" s="265"/>
      <c r="U193" s="265"/>
      <c r="V193" s="265"/>
      <c r="W193" s="265"/>
      <c r="X193" s="265">
        <f>'прил 7.1'!W193</f>
        <v>0</v>
      </c>
      <c r="Y193" s="265"/>
      <c r="Z193" s="265"/>
      <c r="AA193" s="265"/>
      <c r="AB193" s="265"/>
      <c r="AC193" s="46">
        <f t="shared" si="43"/>
        <v>0</v>
      </c>
      <c r="AD193" s="46">
        <f t="shared" si="44"/>
        <v>0</v>
      </c>
      <c r="AE193" s="46">
        <f t="shared" si="45"/>
        <v>0</v>
      </c>
      <c r="AF193" s="46">
        <f t="shared" si="46"/>
        <v>0</v>
      </c>
      <c r="AG193" s="46">
        <f t="shared" si="47"/>
        <v>0</v>
      </c>
      <c r="AH193" s="539"/>
      <c r="AI193" s="539"/>
      <c r="AJ193" s="539"/>
      <c r="AK193" s="539"/>
      <c r="AL193" s="539"/>
      <c r="AM193" s="539"/>
      <c r="AN193" s="539"/>
      <c r="AO193" s="539"/>
      <c r="AP193" s="539"/>
      <c r="AQ193" s="539"/>
    </row>
    <row r="194" spans="1:43" x14ac:dyDescent="0.25">
      <c r="A194" s="9">
        <f>'прил 7.1'!A194</f>
        <v>9</v>
      </c>
      <c r="B194" s="291" t="str">
        <f>'прил 7.1'!B194</f>
        <v>Кабельные Линии 110 кВ (ВН)</v>
      </c>
      <c r="C194" s="37"/>
      <c r="D194" s="200">
        <f>'прил 7.1'!F194</f>
        <v>0</v>
      </c>
      <c r="E194" s="149"/>
      <c r="F194" s="149"/>
      <c r="G194" s="149"/>
      <c r="H194" s="149"/>
      <c r="I194" s="200">
        <f>'прил 7.1'!G194</f>
        <v>0</v>
      </c>
      <c r="J194" s="149"/>
      <c r="K194" s="149"/>
      <c r="L194" s="149"/>
      <c r="M194" s="149"/>
      <c r="N194" s="211">
        <f t="shared" si="36"/>
        <v>0</v>
      </c>
      <c r="O194" s="211">
        <f t="shared" si="37"/>
        <v>0</v>
      </c>
      <c r="P194" s="211">
        <f t="shared" si="38"/>
        <v>0</v>
      </c>
      <c r="Q194" s="211">
        <f t="shared" si="39"/>
        <v>0</v>
      </c>
      <c r="R194" s="211">
        <f t="shared" si="40"/>
        <v>0</v>
      </c>
      <c r="S194" s="200">
        <f>'прил 7.1'!V194</f>
        <v>0</v>
      </c>
      <c r="T194" s="149"/>
      <c r="U194" s="149"/>
      <c r="V194" s="149"/>
      <c r="W194" s="149"/>
      <c r="X194" s="200">
        <f>'прил 7.1'!W194</f>
        <v>0</v>
      </c>
      <c r="Y194" s="149"/>
      <c r="Z194" s="149"/>
      <c r="AA194" s="149"/>
      <c r="AB194" s="149"/>
      <c r="AC194" s="211">
        <f t="shared" si="43"/>
        <v>0</v>
      </c>
      <c r="AD194" s="211">
        <f t="shared" si="44"/>
        <v>0</v>
      </c>
      <c r="AE194" s="211">
        <f t="shared" si="45"/>
        <v>0</v>
      </c>
      <c r="AF194" s="211">
        <f t="shared" si="46"/>
        <v>0</v>
      </c>
      <c r="AG194" s="211">
        <f t="shared" si="47"/>
        <v>0</v>
      </c>
      <c r="AH194" s="553"/>
      <c r="AI194" s="553"/>
      <c r="AJ194" s="553"/>
      <c r="AK194" s="553"/>
      <c r="AL194" s="553"/>
      <c r="AM194" s="553"/>
      <c r="AN194" s="553"/>
      <c r="AO194" s="553"/>
      <c r="AP194" s="553"/>
      <c r="AQ194" s="553"/>
    </row>
    <row r="195" spans="1:43" hidden="1" x14ac:dyDescent="0.25">
      <c r="A195" s="391"/>
      <c r="B195" s="32"/>
      <c r="C195" s="35"/>
      <c r="D195" s="265">
        <f>'прил 7.1'!F195</f>
        <v>0</v>
      </c>
      <c r="E195" s="302"/>
      <c r="F195" s="302"/>
      <c r="G195" s="302"/>
      <c r="H195" s="302"/>
      <c r="I195" s="265">
        <f>'прил 7.1'!G195</f>
        <v>0</v>
      </c>
      <c r="J195" s="302"/>
      <c r="K195" s="302"/>
      <c r="L195" s="302"/>
      <c r="M195" s="302"/>
      <c r="N195" s="46">
        <f t="shared" si="36"/>
        <v>0</v>
      </c>
      <c r="O195" s="46">
        <f t="shared" si="37"/>
        <v>0</v>
      </c>
      <c r="P195" s="46">
        <f t="shared" si="38"/>
        <v>0</v>
      </c>
      <c r="Q195" s="46">
        <f t="shared" si="39"/>
        <v>0</v>
      </c>
      <c r="R195" s="46">
        <f t="shared" si="40"/>
        <v>0</v>
      </c>
      <c r="S195" s="265">
        <f>'прил 7.1'!V195</f>
        <v>0</v>
      </c>
      <c r="T195" s="302"/>
      <c r="U195" s="302"/>
      <c r="V195" s="302"/>
      <c r="W195" s="302"/>
      <c r="X195" s="265">
        <f>'прил 7.1'!W195</f>
        <v>0</v>
      </c>
      <c r="Y195" s="302"/>
      <c r="Z195" s="302"/>
      <c r="AA195" s="302"/>
      <c r="AB195" s="302"/>
      <c r="AC195" s="46">
        <f t="shared" si="43"/>
        <v>0</v>
      </c>
      <c r="AD195" s="46">
        <f t="shared" si="44"/>
        <v>0</v>
      </c>
      <c r="AE195" s="46">
        <f t="shared" si="45"/>
        <v>0</v>
      </c>
      <c r="AF195" s="46">
        <f t="shared" si="46"/>
        <v>0</v>
      </c>
      <c r="AG195" s="46">
        <f t="shared" si="47"/>
        <v>0</v>
      </c>
      <c r="AH195" s="553"/>
      <c r="AI195" s="553"/>
      <c r="AJ195" s="553"/>
      <c r="AK195" s="553"/>
      <c r="AL195" s="553"/>
      <c r="AM195" s="553"/>
      <c r="AN195" s="553"/>
      <c r="AO195" s="553"/>
      <c r="AP195" s="553"/>
      <c r="AQ195" s="553"/>
    </row>
    <row r="196" spans="1:43" x14ac:dyDescent="0.25">
      <c r="A196" s="9">
        <f>'прил 7.1'!A196</f>
        <v>10</v>
      </c>
      <c r="B196" s="291" t="str">
        <f>'прил 7.1'!B196</f>
        <v>Кабельные Линии 35 кВ (СН1)</v>
      </c>
      <c r="C196" s="37"/>
      <c r="D196" s="200">
        <f>'прил 7.1'!F196</f>
        <v>0</v>
      </c>
      <c r="E196" s="149"/>
      <c r="F196" s="149"/>
      <c r="G196" s="149"/>
      <c r="H196" s="149"/>
      <c r="I196" s="200">
        <f>'прил 7.1'!G196</f>
        <v>0</v>
      </c>
      <c r="J196" s="149"/>
      <c r="K196" s="149"/>
      <c r="L196" s="149"/>
      <c r="M196" s="149"/>
      <c r="N196" s="211">
        <f t="shared" si="36"/>
        <v>0</v>
      </c>
      <c r="O196" s="211">
        <f t="shared" si="37"/>
        <v>0</v>
      </c>
      <c r="P196" s="211">
        <f t="shared" si="38"/>
        <v>0</v>
      </c>
      <c r="Q196" s="211">
        <f t="shared" si="39"/>
        <v>0</v>
      </c>
      <c r="R196" s="211">
        <f t="shared" si="40"/>
        <v>0</v>
      </c>
      <c r="S196" s="200">
        <f>'прил 7.1'!V196</f>
        <v>0</v>
      </c>
      <c r="T196" s="149"/>
      <c r="U196" s="149"/>
      <c r="V196" s="149"/>
      <c r="W196" s="149"/>
      <c r="X196" s="200">
        <f>'прил 7.1'!W196</f>
        <v>0</v>
      </c>
      <c r="Y196" s="149"/>
      <c r="Z196" s="149"/>
      <c r="AA196" s="149"/>
      <c r="AB196" s="149"/>
      <c r="AC196" s="211">
        <f t="shared" si="43"/>
        <v>0</v>
      </c>
      <c r="AD196" s="211">
        <f t="shared" si="44"/>
        <v>0</v>
      </c>
      <c r="AE196" s="211">
        <f t="shared" si="45"/>
        <v>0</v>
      </c>
      <c r="AF196" s="211">
        <f t="shared" si="46"/>
        <v>0</v>
      </c>
      <c r="AG196" s="211">
        <f t="shared" si="47"/>
        <v>0</v>
      </c>
      <c r="AH196" s="553"/>
      <c r="AI196" s="553"/>
      <c r="AJ196" s="553"/>
      <c r="AK196" s="553"/>
      <c r="AL196" s="553"/>
      <c r="AM196" s="553"/>
      <c r="AN196" s="553"/>
      <c r="AO196" s="553"/>
      <c r="AP196" s="553"/>
      <c r="AQ196" s="553"/>
    </row>
    <row r="197" spans="1:43" hidden="1" x14ac:dyDescent="0.25">
      <c r="A197" s="565"/>
      <c r="B197" s="32"/>
      <c r="C197" s="27"/>
      <c r="D197" s="265">
        <f>'прил 7.1'!F197</f>
        <v>0</v>
      </c>
      <c r="E197" s="265"/>
      <c r="F197" s="265"/>
      <c r="G197" s="265"/>
      <c r="H197" s="265"/>
      <c r="I197" s="265">
        <f>'прил 7.1'!G197</f>
        <v>0</v>
      </c>
      <c r="J197" s="265"/>
      <c r="K197" s="265"/>
      <c r="L197" s="265"/>
      <c r="M197" s="265"/>
      <c r="N197" s="46">
        <f t="shared" ref="N197:N260" si="89">I197-D197</f>
        <v>0</v>
      </c>
      <c r="O197" s="46">
        <f t="shared" ref="O197:O260" si="90">J197-E197</f>
        <v>0</v>
      </c>
      <c r="P197" s="46">
        <f t="shared" ref="P197:P260" si="91">K197-F197</f>
        <v>0</v>
      </c>
      <c r="Q197" s="46">
        <f t="shared" ref="Q197:Q260" si="92">L197-G197</f>
        <v>0</v>
      </c>
      <c r="R197" s="46">
        <f t="shared" ref="R197:R260" si="93">M197-H197</f>
        <v>0</v>
      </c>
      <c r="S197" s="265">
        <f>'прил 7.1'!V197</f>
        <v>0</v>
      </c>
      <c r="T197" s="265"/>
      <c r="U197" s="265"/>
      <c r="V197" s="265"/>
      <c r="W197" s="265"/>
      <c r="X197" s="265">
        <f>'прил 7.1'!W197</f>
        <v>0</v>
      </c>
      <c r="Y197" s="265"/>
      <c r="Z197" s="265"/>
      <c r="AA197" s="265"/>
      <c r="AB197" s="265"/>
      <c r="AC197" s="46">
        <f t="shared" si="43"/>
        <v>0</v>
      </c>
      <c r="AD197" s="46">
        <f t="shared" si="44"/>
        <v>0</v>
      </c>
      <c r="AE197" s="46">
        <f t="shared" si="45"/>
        <v>0</v>
      </c>
      <c r="AF197" s="46">
        <f t="shared" si="46"/>
        <v>0</v>
      </c>
      <c r="AG197" s="46">
        <f t="shared" si="47"/>
        <v>0</v>
      </c>
      <c r="AH197" s="539"/>
      <c r="AI197" s="539"/>
      <c r="AJ197" s="539"/>
      <c r="AK197" s="539"/>
      <c r="AL197" s="539"/>
      <c r="AM197" s="539"/>
      <c r="AN197" s="539"/>
      <c r="AO197" s="539"/>
      <c r="AP197" s="539"/>
      <c r="AQ197" s="539"/>
    </row>
    <row r="198" spans="1:43" x14ac:dyDescent="0.25">
      <c r="A198" s="9">
        <f>'прил 7.1'!A198</f>
        <v>11</v>
      </c>
      <c r="B198" s="291" t="str">
        <f>'прил 7.1'!B198</f>
        <v>Кабельные Линии 20 кВ (СН2)</v>
      </c>
      <c r="C198" s="37"/>
      <c r="D198" s="200">
        <f>'прил 7.1'!F198</f>
        <v>0</v>
      </c>
      <c r="E198" s="149"/>
      <c r="F198" s="149"/>
      <c r="G198" s="149"/>
      <c r="H198" s="149"/>
      <c r="I198" s="200">
        <f>'прил 7.1'!G198</f>
        <v>0</v>
      </c>
      <c r="J198" s="149"/>
      <c r="K198" s="149"/>
      <c r="L198" s="149"/>
      <c r="M198" s="149"/>
      <c r="N198" s="211">
        <f t="shared" si="89"/>
        <v>0</v>
      </c>
      <c r="O198" s="211">
        <f t="shared" si="90"/>
        <v>0</v>
      </c>
      <c r="P198" s="211">
        <f t="shared" si="91"/>
        <v>0</v>
      </c>
      <c r="Q198" s="211">
        <f t="shared" si="92"/>
        <v>0</v>
      </c>
      <c r="R198" s="211">
        <f t="shared" si="93"/>
        <v>0</v>
      </c>
      <c r="S198" s="200">
        <f>'прил 7.1'!V198</f>
        <v>0</v>
      </c>
      <c r="T198" s="149"/>
      <c r="U198" s="149"/>
      <c r="V198" s="149"/>
      <c r="W198" s="149"/>
      <c r="X198" s="200">
        <f>'прил 7.1'!W198</f>
        <v>0</v>
      </c>
      <c r="Y198" s="149"/>
      <c r="Z198" s="149"/>
      <c r="AA198" s="149"/>
      <c r="AB198" s="149"/>
      <c r="AC198" s="211">
        <f t="shared" si="43"/>
        <v>0</v>
      </c>
      <c r="AD198" s="211">
        <f t="shared" si="44"/>
        <v>0</v>
      </c>
      <c r="AE198" s="211">
        <f t="shared" si="45"/>
        <v>0</v>
      </c>
      <c r="AF198" s="211">
        <f t="shared" si="46"/>
        <v>0</v>
      </c>
      <c r="AG198" s="211">
        <f t="shared" si="47"/>
        <v>0</v>
      </c>
      <c r="AH198" s="553"/>
      <c r="AI198" s="553"/>
      <c r="AJ198" s="553"/>
      <c r="AK198" s="553"/>
      <c r="AL198" s="553"/>
      <c r="AM198" s="553"/>
      <c r="AN198" s="553"/>
      <c r="AO198" s="553"/>
      <c r="AP198" s="553"/>
      <c r="AQ198" s="553"/>
    </row>
    <row r="199" spans="1:43" hidden="1" x14ac:dyDescent="0.25">
      <c r="A199" s="565"/>
      <c r="B199" s="32"/>
      <c r="C199" s="37"/>
      <c r="D199" s="265">
        <f>'прил 7.1'!F199</f>
        <v>0</v>
      </c>
      <c r="E199" s="265"/>
      <c r="F199" s="265"/>
      <c r="G199" s="265"/>
      <c r="H199" s="265"/>
      <c r="I199" s="265">
        <f>'прил 7.1'!G199</f>
        <v>0</v>
      </c>
      <c r="J199" s="265"/>
      <c r="K199" s="265"/>
      <c r="L199" s="265"/>
      <c r="M199" s="265"/>
      <c r="N199" s="46">
        <f t="shared" si="89"/>
        <v>0</v>
      </c>
      <c r="O199" s="46">
        <f t="shared" si="90"/>
        <v>0</v>
      </c>
      <c r="P199" s="46">
        <f t="shared" si="91"/>
        <v>0</v>
      </c>
      <c r="Q199" s="46">
        <f t="shared" si="92"/>
        <v>0</v>
      </c>
      <c r="R199" s="46">
        <f t="shared" si="93"/>
        <v>0</v>
      </c>
      <c r="S199" s="265">
        <f>'прил 7.1'!V199</f>
        <v>0</v>
      </c>
      <c r="T199" s="265"/>
      <c r="U199" s="265"/>
      <c r="V199" s="265"/>
      <c r="W199" s="265"/>
      <c r="X199" s="265">
        <f>'прил 7.1'!W199</f>
        <v>0</v>
      </c>
      <c r="Y199" s="265"/>
      <c r="Z199" s="265"/>
      <c r="AA199" s="265"/>
      <c r="AB199" s="265"/>
      <c r="AC199" s="46">
        <f t="shared" si="43"/>
        <v>0</v>
      </c>
      <c r="AD199" s="46">
        <f t="shared" si="44"/>
        <v>0</v>
      </c>
      <c r="AE199" s="46">
        <f t="shared" si="45"/>
        <v>0</v>
      </c>
      <c r="AF199" s="46">
        <f t="shared" si="46"/>
        <v>0</v>
      </c>
      <c r="AG199" s="46">
        <f t="shared" si="47"/>
        <v>0</v>
      </c>
      <c r="AH199" s="539"/>
      <c r="AI199" s="539"/>
      <c r="AJ199" s="539"/>
      <c r="AK199" s="539"/>
      <c r="AL199" s="539"/>
      <c r="AM199" s="539"/>
      <c r="AN199" s="539"/>
      <c r="AO199" s="539"/>
      <c r="AP199" s="539"/>
      <c r="AQ199" s="539"/>
    </row>
    <row r="200" spans="1:43" x14ac:dyDescent="0.25">
      <c r="A200" s="9">
        <f>'прил 7.1'!A200</f>
        <v>12</v>
      </c>
      <c r="B200" s="291" t="str">
        <f>'прил 7.1'!B200</f>
        <v xml:space="preserve">Кабельные Линии 3-10 кВ (СН2) </v>
      </c>
      <c r="C200" s="27"/>
      <c r="D200" s="200">
        <f>'прил 7.1'!F200</f>
        <v>0</v>
      </c>
      <c r="E200" s="149"/>
      <c r="F200" s="149"/>
      <c r="G200" s="149"/>
      <c r="H200" s="149"/>
      <c r="I200" s="200">
        <f>'прил 7.1'!G200</f>
        <v>0</v>
      </c>
      <c r="J200" s="149"/>
      <c r="K200" s="149"/>
      <c r="L200" s="149"/>
      <c r="M200" s="149"/>
      <c r="N200" s="211">
        <f t="shared" si="89"/>
        <v>0</v>
      </c>
      <c r="O200" s="211">
        <f t="shared" si="90"/>
        <v>0</v>
      </c>
      <c r="P200" s="211">
        <f t="shared" si="91"/>
        <v>0</v>
      </c>
      <c r="Q200" s="211">
        <f t="shared" si="92"/>
        <v>0</v>
      </c>
      <c r="R200" s="211">
        <f t="shared" si="93"/>
        <v>0</v>
      </c>
      <c r="S200" s="200">
        <f>'прил 7.1'!V200</f>
        <v>0</v>
      </c>
      <c r="T200" s="149"/>
      <c r="U200" s="149"/>
      <c r="V200" s="149"/>
      <c r="W200" s="149"/>
      <c r="X200" s="200">
        <f>'прил 7.1'!W200</f>
        <v>0</v>
      </c>
      <c r="Y200" s="149"/>
      <c r="Z200" s="149"/>
      <c r="AA200" s="149"/>
      <c r="AB200" s="149"/>
      <c r="AC200" s="211">
        <f t="shared" si="43"/>
        <v>0</v>
      </c>
      <c r="AD200" s="211">
        <f t="shared" si="44"/>
        <v>0</v>
      </c>
      <c r="AE200" s="211">
        <f t="shared" si="45"/>
        <v>0</v>
      </c>
      <c r="AF200" s="211">
        <f t="shared" si="46"/>
        <v>0</v>
      </c>
      <c r="AG200" s="211">
        <f t="shared" si="47"/>
        <v>0</v>
      </c>
      <c r="AH200" s="553"/>
      <c r="AI200" s="553"/>
      <c r="AJ200" s="553"/>
      <c r="AK200" s="553"/>
      <c r="AL200" s="553"/>
      <c r="AM200" s="553"/>
      <c r="AN200" s="553"/>
      <c r="AO200" s="553"/>
      <c r="AP200" s="553"/>
      <c r="AQ200" s="553"/>
    </row>
    <row r="201" spans="1:43" hidden="1" x14ac:dyDescent="0.25">
      <c r="A201" s="565"/>
      <c r="B201" s="32"/>
      <c r="C201" s="37"/>
      <c r="D201" s="265">
        <f>'прил 7.1'!F201</f>
        <v>0</v>
      </c>
      <c r="E201" s="265"/>
      <c r="F201" s="265"/>
      <c r="G201" s="265"/>
      <c r="H201" s="265"/>
      <c r="I201" s="265">
        <f>'прил 7.1'!G201</f>
        <v>0</v>
      </c>
      <c r="J201" s="265"/>
      <c r="K201" s="265"/>
      <c r="L201" s="265"/>
      <c r="M201" s="265"/>
      <c r="N201" s="46">
        <f t="shared" si="89"/>
        <v>0</v>
      </c>
      <c r="O201" s="46">
        <f t="shared" si="90"/>
        <v>0</v>
      </c>
      <c r="P201" s="46">
        <f t="shared" si="91"/>
        <v>0</v>
      </c>
      <c r="Q201" s="46">
        <f t="shared" si="92"/>
        <v>0</v>
      </c>
      <c r="R201" s="46">
        <f t="shared" si="93"/>
        <v>0</v>
      </c>
      <c r="S201" s="265">
        <f>'прил 7.1'!V201</f>
        <v>0</v>
      </c>
      <c r="T201" s="265"/>
      <c r="U201" s="265"/>
      <c r="V201" s="265"/>
      <c r="W201" s="265"/>
      <c r="X201" s="265">
        <f>'прил 7.1'!W201</f>
        <v>0</v>
      </c>
      <c r="Y201" s="265"/>
      <c r="Z201" s="265"/>
      <c r="AA201" s="265"/>
      <c r="AB201" s="265"/>
      <c r="AC201" s="46">
        <f t="shared" si="43"/>
        <v>0</v>
      </c>
      <c r="AD201" s="46">
        <f t="shared" si="44"/>
        <v>0</v>
      </c>
      <c r="AE201" s="46">
        <f t="shared" si="45"/>
        <v>0</v>
      </c>
      <c r="AF201" s="46">
        <f t="shared" si="46"/>
        <v>0</v>
      </c>
      <c r="AG201" s="46">
        <f t="shared" si="47"/>
        <v>0</v>
      </c>
      <c r="AH201" s="539"/>
      <c r="AI201" s="539"/>
      <c r="AJ201" s="539"/>
      <c r="AK201" s="539"/>
      <c r="AL201" s="539"/>
      <c r="AM201" s="539"/>
      <c r="AN201" s="539"/>
      <c r="AO201" s="539"/>
      <c r="AP201" s="539"/>
      <c r="AQ201" s="539"/>
    </row>
    <row r="202" spans="1:43" x14ac:dyDescent="0.25">
      <c r="A202" s="9">
        <f>'прил 7.1'!A202</f>
        <v>13</v>
      </c>
      <c r="B202" s="291" t="str">
        <f>'прил 7.1'!B202</f>
        <v xml:space="preserve">Кабельные Линии до 1 кВ (НН) </v>
      </c>
      <c r="C202" s="27"/>
      <c r="D202" s="200">
        <f>'прил 7.1'!F202</f>
        <v>0</v>
      </c>
      <c r="E202" s="149"/>
      <c r="F202" s="149"/>
      <c r="G202" s="149"/>
      <c r="H202" s="149"/>
      <c r="I202" s="200">
        <f>'прил 7.1'!G202</f>
        <v>0</v>
      </c>
      <c r="J202" s="149"/>
      <c r="K202" s="149"/>
      <c r="L202" s="149"/>
      <c r="M202" s="149"/>
      <c r="N202" s="211">
        <f t="shared" si="89"/>
        <v>0</v>
      </c>
      <c r="O202" s="211">
        <f t="shared" si="90"/>
        <v>0</v>
      </c>
      <c r="P202" s="211">
        <f t="shared" si="91"/>
        <v>0</v>
      </c>
      <c r="Q202" s="211">
        <f t="shared" si="92"/>
        <v>0</v>
      </c>
      <c r="R202" s="211">
        <f t="shared" si="93"/>
        <v>0</v>
      </c>
      <c r="S202" s="200">
        <f>'прил 7.1'!V202</f>
        <v>0</v>
      </c>
      <c r="T202" s="149"/>
      <c r="U202" s="149"/>
      <c r="V202" s="149"/>
      <c r="W202" s="149"/>
      <c r="X202" s="200">
        <f>'прил 7.1'!W202</f>
        <v>0</v>
      </c>
      <c r="Y202" s="149"/>
      <c r="Z202" s="149"/>
      <c r="AA202" s="149"/>
      <c r="AB202" s="149"/>
      <c r="AC202" s="211">
        <f t="shared" si="43"/>
        <v>0</v>
      </c>
      <c r="AD202" s="211">
        <f t="shared" si="44"/>
        <v>0</v>
      </c>
      <c r="AE202" s="211">
        <f t="shared" si="45"/>
        <v>0</v>
      </c>
      <c r="AF202" s="211">
        <f t="shared" si="46"/>
        <v>0</v>
      </c>
      <c r="AG202" s="211">
        <f t="shared" si="47"/>
        <v>0</v>
      </c>
      <c r="AH202" s="553"/>
      <c r="AI202" s="553"/>
      <c r="AJ202" s="553"/>
      <c r="AK202" s="553"/>
      <c r="AL202" s="553"/>
      <c r="AM202" s="553"/>
      <c r="AN202" s="553"/>
      <c r="AO202" s="553"/>
      <c r="AP202" s="553"/>
      <c r="AQ202" s="553"/>
    </row>
    <row r="203" spans="1:43" hidden="1" x14ac:dyDescent="0.25">
      <c r="A203" s="565"/>
      <c r="B203" s="32"/>
      <c r="C203" s="38"/>
      <c r="D203" s="265">
        <f>'прил 7.1'!F203</f>
        <v>0</v>
      </c>
      <c r="E203" s="265"/>
      <c r="F203" s="265"/>
      <c r="G203" s="265"/>
      <c r="H203" s="265"/>
      <c r="I203" s="265">
        <f>'прил 7.1'!G203</f>
        <v>0</v>
      </c>
      <c r="J203" s="265"/>
      <c r="K203" s="265"/>
      <c r="L203" s="265"/>
      <c r="M203" s="265"/>
      <c r="N203" s="46">
        <f t="shared" si="89"/>
        <v>0</v>
      </c>
      <c r="O203" s="46">
        <f t="shared" si="90"/>
        <v>0</v>
      </c>
      <c r="P203" s="46">
        <f t="shared" si="91"/>
        <v>0</v>
      </c>
      <c r="Q203" s="46">
        <f t="shared" si="92"/>
        <v>0</v>
      </c>
      <c r="R203" s="46">
        <f t="shared" si="93"/>
        <v>0</v>
      </c>
      <c r="S203" s="265">
        <f>'прил 7.1'!V203</f>
        <v>0</v>
      </c>
      <c r="T203" s="265"/>
      <c r="U203" s="265"/>
      <c r="V203" s="265"/>
      <c r="W203" s="265"/>
      <c r="X203" s="265">
        <f>'прил 7.1'!W203</f>
        <v>0</v>
      </c>
      <c r="Y203" s="265"/>
      <c r="Z203" s="265"/>
      <c r="AA203" s="265"/>
      <c r="AB203" s="265"/>
      <c r="AC203" s="46">
        <f t="shared" si="43"/>
        <v>0</v>
      </c>
      <c r="AD203" s="46">
        <f t="shared" si="44"/>
        <v>0</v>
      </c>
      <c r="AE203" s="46">
        <f t="shared" si="45"/>
        <v>0</v>
      </c>
      <c r="AF203" s="46">
        <f t="shared" si="46"/>
        <v>0</v>
      </c>
      <c r="AG203" s="46">
        <f t="shared" si="47"/>
        <v>0</v>
      </c>
      <c r="AH203" s="539"/>
      <c r="AI203" s="539"/>
      <c r="AJ203" s="539"/>
      <c r="AK203" s="539"/>
      <c r="AL203" s="539"/>
      <c r="AM203" s="539"/>
      <c r="AN203" s="539"/>
      <c r="AO203" s="539"/>
      <c r="AP203" s="539"/>
      <c r="AQ203" s="539"/>
    </row>
    <row r="204" spans="1:43" x14ac:dyDescent="0.25">
      <c r="A204" s="9">
        <f>'прил 7.1'!A204</f>
        <v>14</v>
      </c>
      <c r="B204" s="291" t="str">
        <f>'прил 7.1'!B204</f>
        <v xml:space="preserve">ПС 330 кВ (ВН) </v>
      </c>
      <c r="C204" s="37"/>
      <c r="D204" s="200">
        <f>'прил 7.1'!F204</f>
        <v>0</v>
      </c>
      <c r="E204" s="149"/>
      <c r="F204" s="149"/>
      <c r="G204" s="149"/>
      <c r="H204" s="149"/>
      <c r="I204" s="200">
        <f>'прил 7.1'!G204</f>
        <v>0</v>
      </c>
      <c r="J204" s="149"/>
      <c r="K204" s="149"/>
      <c r="L204" s="149"/>
      <c r="M204" s="149"/>
      <c r="N204" s="211">
        <f t="shared" si="89"/>
        <v>0</v>
      </c>
      <c r="O204" s="211">
        <f t="shared" si="90"/>
        <v>0</v>
      </c>
      <c r="P204" s="211">
        <f t="shared" si="91"/>
        <v>0</v>
      </c>
      <c r="Q204" s="211">
        <f t="shared" si="92"/>
        <v>0</v>
      </c>
      <c r="R204" s="211">
        <f t="shared" si="93"/>
        <v>0</v>
      </c>
      <c r="S204" s="200">
        <f>'прил 7.1'!V204</f>
        <v>0</v>
      </c>
      <c r="T204" s="149"/>
      <c r="U204" s="149"/>
      <c r="V204" s="149"/>
      <c r="W204" s="149"/>
      <c r="X204" s="200">
        <f>'прил 7.1'!W204</f>
        <v>0</v>
      </c>
      <c r="Y204" s="149"/>
      <c r="Z204" s="149"/>
      <c r="AA204" s="149"/>
      <c r="AB204" s="149"/>
      <c r="AC204" s="211">
        <f t="shared" si="43"/>
        <v>0</v>
      </c>
      <c r="AD204" s="211">
        <f t="shared" si="44"/>
        <v>0</v>
      </c>
      <c r="AE204" s="211">
        <f t="shared" si="45"/>
        <v>0</v>
      </c>
      <c r="AF204" s="211">
        <f t="shared" si="46"/>
        <v>0</v>
      </c>
      <c r="AG204" s="211">
        <f t="shared" si="47"/>
        <v>0</v>
      </c>
      <c r="AH204" s="553"/>
      <c r="AI204" s="553"/>
      <c r="AJ204" s="553"/>
      <c r="AK204" s="553"/>
      <c r="AL204" s="553"/>
      <c r="AM204" s="553"/>
      <c r="AN204" s="553"/>
      <c r="AO204" s="553"/>
      <c r="AP204" s="553"/>
      <c r="AQ204" s="553"/>
    </row>
    <row r="205" spans="1:43" hidden="1" x14ac:dyDescent="0.25">
      <c r="A205" s="565"/>
      <c r="B205" s="32"/>
      <c r="C205" s="27"/>
      <c r="D205" s="265">
        <f>'прил 7.1'!F205</f>
        <v>0</v>
      </c>
      <c r="E205" s="265"/>
      <c r="F205" s="265"/>
      <c r="G205" s="265"/>
      <c r="H205" s="265"/>
      <c r="I205" s="265">
        <f>'прил 7.1'!G205</f>
        <v>0</v>
      </c>
      <c r="J205" s="265"/>
      <c r="K205" s="265"/>
      <c r="L205" s="265"/>
      <c r="M205" s="265"/>
      <c r="N205" s="46">
        <f t="shared" si="89"/>
        <v>0</v>
      </c>
      <c r="O205" s="46">
        <f t="shared" si="90"/>
        <v>0</v>
      </c>
      <c r="P205" s="46">
        <f t="shared" si="91"/>
        <v>0</v>
      </c>
      <c r="Q205" s="46">
        <f t="shared" si="92"/>
        <v>0</v>
      </c>
      <c r="R205" s="46">
        <f t="shared" si="93"/>
        <v>0</v>
      </c>
      <c r="S205" s="265">
        <f>'прил 7.1'!V205</f>
        <v>0</v>
      </c>
      <c r="T205" s="265"/>
      <c r="U205" s="265"/>
      <c r="V205" s="265"/>
      <c r="W205" s="265"/>
      <c r="X205" s="265">
        <f>'прил 7.1'!W205</f>
        <v>0</v>
      </c>
      <c r="Y205" s="265"/>
      <c r="Z205" s="265"/>
      <c r="AA205" s="265"/>
      <c r="AB205" s="265"/>
      <c r="AC205" s="46">
        <f t="shared" si="43"/>
        <v>0</v>
      </c>
      <c r="AD205" s="46">
        <f t="shared" si="44"/>
        <v>0</v>
      </c>
      <c r="AE205" s="46">
        <f t="shared" si="45"/>
        <v>0</v>
      </c>
      <c r="AF205" s="46">
        <f t="shared" si="46"/>
        <v>0</v>
      </c>
      <c r="AG205" s="46">
        <f t="shared" si="47"/>
        <v>0</v>
      </c>
      <c r="AH205" s="539"/>
      <c r="AI205" s="539"/>
      <c r="AJ205" s="539"/>
      <c r="AK205" s="539"/>
      <c r="AL205" s="539"/>
      <c r="AM205" s="539"/>
      <c r="AN205" s="539"/>
      <c r="AO205" s="539"/>
      <c r="AP205" s="539"/>
      <c r="AQ205" s="539"/>
    </row>
    <row r="206" spans="1:43" x14ac:dyDescent="0.25">
      <c r="A206" s="9">
        <f>'прил 7.1'!A206</f>
        <v>15</v>
      </c>
      <c r="B206" s="291" t="str">
        <f>'прил 7.1'!B206</f>
        <v xml:space="preserve">ПС 220 кВ (ВН) </v>
      </c>
      <c r="C206" s="38"/>
      <c r="D206" s="200">
        <f>'прил 7.1'!F206</f>
        <v>0</v>
      </c>
      <c r="E206" s="149"/>
      <c r="F206" s="149"/>
      <c r="G206" s="149"/>
      <c r="H206" s="149"/>
      <c r="I206" s="200">
        <f>'прил 7.1'!G206</f>
        <v>0</v>
      </c>
      <c r="J206" s="149"/>
      <c r="K206" s="149"/>
      <c r="L206" s="149"/>
      <c r="M206" s="149"/>
      <c r="N206" s="211">
        <f t="shared" si="89"/>
        <v>0</v>
      </c>
      <c r="O206" s="211">
        <f t="shared" si="90"/>
        <v>0</v>
      </c>
      <c r="P206" s="211">
        <f t="shared" si="91"/>
        <v>0</v>
      </c>
      <c r="Q206" s="211">
        <f t="shared" si="92"/>
        <v>0</v>
      </c>
      <c r="R206" s="211">
        <f t="shared" si="93"/>
        <v>0</v>
      </c>
      <c r="S206" s="200">
        <f>'прил 7.1'!V206</f>
        <v>0</v>
      </c>
      <c r="T206" s="149"/>
      <c r="U206" s="149"/>
      <c r="V206" s="149"/>
      <c r="W206" s="149"/>
      <c r="X206" s="200">
        <f>'прил 7.1'!W206</f>
        <v>0</v>
      </c>
      <c r="Y206" s="149"/>
      <c r="Z206" s="149"/>
      <c r="AA206" s="149"/>
      <c r="AB206" s="149"/>
      <c r="AC206" s="211">
        <f t="shared" si="43"/>
        <v>0</v>
      </c>
      <c r="AD206" s="211">
        <f t="shared" si="44"/>
        <v>0</v>
      </c>
      <c r="AE206" s="211">
        <f t="shared" si="45"/>
        <v>0</v>
      </c>
      <c r="AF206" s="211">
        <f t="shared" si="46"/>
        <v>0</v>
      </c>
      <c r="AG206" s="211">
        <f t="shared" si="47"/>
        <v>0</v>
      </c>
      <c r="AH206" s="553"/>
      <c r="AI206" s="553"/>
      <c r="AJ206" s="553"/>
      <c r="AK206" s="553"/>
      <c r="AL206" s="553"/>
      <c r="AM206" s="553"/>
      <c r="AN206" s="553"/>
      <c r="AO206" s="553"/>
      <c r="AP206" s="553"/>
      <c r="AQ206" s="553"/>
    </row>
    <row r="207" spans="1:43" hidden="1" x14ac:dyDescent="0.25">
      <c r="A207" s="565"/>
      <c r="B207" s="32"/>
      <c r="C207" s="39"/>
      <c r="D207" s="265">
        <f>'прил 7.1'!F207</f>
        <v>0</v>
      </c>
      <c r="E207" s="265"/>
      <c r="F207" s="265"/>
      <c r="G207" s="265"/>
      <c r="H207" s="265"/>
      <c r="I207" s="265">
        <f>'прил 7.1'!G207</f>
        <v>0</v>
      </c>
      <c r="J207" s="265"/>
      <c r="K207" s="265"/>
      <c r="L207" s="265"/>
      <c r="M207" s="265"/>
      <c r="N207" s="46">
        <f t="shared" si="89"/>
        <v>0</v>
      </c>
      <c r="O207" s="46">
        <f t="shared" si="90"/>
        <v>0</v>
      </c>
      <c r="P207" s="46">
        <f t="shared" si="91"/>
        <v>0</v>
      </c>
      <c r="Q207" s="46">
        <f t="shared" si="92"/>
        <v>0</v>
      </c>
      <c r="R207" s="46">
        <f t="shared" si="93"/>
        <v>0</v>
      </c>
      <c r="S207" s="265">
        <f>'прил 7.1'!V207</f>
        <v>0</v>
      </c>
      <c r="T207" s="265"/>
      <c r="U207" s="265"/>
      <c r="V207" s="265"/>
      <c r="W207" s="265"/>
      <c r="X207" s="265">
        <f>'прил 7.1'!W207</f>
        <v>0</v>
      </c>
      <c r="Y207" s="265"/>
      <c r="Z207" s="265"/>
      <c r="AA207" s="265"/>
      <c r="AB207" s="265"/>
      <c r="AC207" s="46">
        <f t="shared" si="43"/>
        <v>0</v>
      </c>
      <c r="AD207" s="46">
        <f t="shared" si="44"/>
        <v>0</v>
      </c>
      <c r="AE207" s="46">
        <f t="shared" si="45"/>
        <v>0</v>
      </c>
      <c r="AF207" s="46">
        <f t="shared" si="46"/>
        <v>0</v>
      </c>
      <c r="AG207" s="46">
        <f t="shared" si="47"/>
        <v>0</v>
      </c>
      <c r="AH207" s="539"/>
      <c r="AI207" s="539"/>
      <c r="AJ207" s="539"/>
      <c r="AK207" s="539"/>
      <c r="AL207" s="539"/>
      <c r="AM207" s="539"/>
      <c r="AN207" s="539"/>
      <c r="AO207" s="539"/>
      <c r="AP207" s="539"/>
      <c r="AQ207" s="539"/>
    </row>
    <row r="208" spans="1:43" x14ac:dyDescent="0.25">
      <c r="A208" s="9">
        <f>'прил 7.1'!A208</f>
        <v>16</v>
      </c>
      <c r="B208" s="291" t="str">
        <f>'прил 7.1'!B208</f>
        <v xml:space="preserve">ПС 110 кВ (ВН) </v>
      </c>
      <c r="C208" s="27"/>
      <c r="D208" s="200">
        <f>'прил 7.1'!F208</f>
        <v>0</v>
      </c>
      <c r="E208" s="149"/>
      <c r="F208" s="149"/>
      <c r="G208" s="149"/>
      <c r="H208" s="149"/>
      <c r="I208" s="200">
        <f>'прил 7.1'!G208</f>
        <v>0</v>
      </c>
      <c r="J208" s="149"/>
      <c r="K208" s="149"/>
      <c r="L208" s="149"/>
      <c r="M208" s="149"/>
      <c r="N208" s="211">
        <f t="shared" si="89"/>
        <v>0</v>
      </c>
      <c r="O208" s="211">
        <f t="shared" si="90"/>
        <v>0</v>
      </c>
      <c r="P208" s="211">
        <f t="shared" si="91"/>
        <v>0</v>
      </c>
      <c r="Q208" s="211">
        <f t="shared" si="92"/>
        <v>0</v>
      </c>
      <c r="R208" s="211">
        <f t="shared" si="93"/>
        <v>0</v>
      </c>
      <c r="S208" s="200">
        <f>'прил 7.1'!V208</f>
        <v>0</v>
      </c>
      <c r="T208" s="149"/>
      <c r="U208" s="149"/>
      <c r="V208" s="149"/>
      <c r="W208" s="149"/>
      <c r="X208" s="200">
        <f>'прил 7.1'!W208</f>
        <v>0</v>
      </c>
      <c r="Y208" s="149"/>
      <c r="Z208" s="149"/>
      <c r="AA208" s="149"/>
      <c r="AB208" s="149"/>
      <c r="AC208" s="211">
        <f t="shared" ref="AC208:AC271" si="94">X208-S208</f>
        <v>0</v>
      </c>
      <c r="AD208" s="211">
        <f t="shared" ref="AD208:AD271" si="95">Y208-T208</f>
        <v>0</v>
      </c>
      <c r="AE208" s="211">
        <f t="shared" ref="AE208:AE271" si="96">Z208-U208</f>
        <v>0</v>
      </c>
      <c r="AF208" s="211">
        <f t="shared" ref="AF208:AF271" si="97">AA208-V208</f>
        <v>0</v>
      </c>
      <c r="AG208" s="211">
        <f t="shared" ref="AG208:AG271" si="98">AB208-W208</f>
        <v>0</v>
      </c>
      <c r="AH208" s="553"/>
      <c r="AI208" s="553"/>
      <c r="AJ208" s="553"/>
      <c r="AK208" s="553"/>
      <c r="AL208" s="553"/>
      <c r="AM208" s="553"/>
      <c r="AN208" s="553"/>
      <c r="AO208" s="553"/>
      <c r="AP208" s="553"/>
      <c r="AQ208" s="553"/>
    </row>
    <row r="209" spans="1:43" hidden="1" x14ac:dyDescent="0.25">
      <c r="A209" s="565"/>
      <c r="B209" s="32"/>
      <c r="C209" s="27"/>
      <c r="D209" s="265">
        <f>'прил 7.1'!F209</f>
        <v>0</v>
      </c>
      <c r="E209" s="199"/>
      <c r="F209" s="199"/>
      <c r="G209" s="199"/>
      <c r="H209" s="199"/>
      <c r="I209" s="265">
        <f>'прил 7.1'!G209</f>
        <v>0</v>
      </c>
      <c r="J209" s="199"/>
      <c r="K209" s="199"/>
      <c r="L209" s="199"/>
      <c r="M209" s="199"/>
      <c r="N209" s="46">
        <f t="shared" si="89"/>
        <v>0</v>
      </c>
      <c r="O209" s="46">
        <f t="shared" si="90"/>
        <v>0</v>
      </c>
      <c r="P209" s="46">
        <f t="shared" si="91"/>
        <v>0</v>
      </c>
      <c r="Q209" s="46">
        <f t="shared" si="92"/>
        <v>0</v>
      </c>
      <c r="R209" s="46">
        <f t="shared" si="93"/>
        <v>0</v>
      </c>
      <c r="S209" s="265">
        <f>'прил 7.1'!V209</f>
        <v>0</v>
      </c>
      <c r="T209" s="199"/>
      <c r="U209" s="199"/>
      <c r="V209" s="199"/>
      <c r="W209" s="199"/>
      <c r="X209" s="265">
        <f>'прил 7.1'!W209</f>
        <v>0</v>
      </c>
      <c r="Y209" s="199"/>
      <c r="Z209" s="199"/>
      <c r="AA209" s="199"/>
      <c r="AB209" s="199"/>
      <c r="AC209" s="46">
        <f t="shared" si="94"/>
        <v>0</v>
      </c>
      <c r="AD209" s="46">
        <f t="shared" si="95"/>
        <v>0</v>
      </c>
      <c r="AE209" s="46">
        <f t="shared" si="96"/>
        <v>0</v>
      </c>
      <c r="AF209" s="46">
        <f t="shared" si="97"/>
        <v>0</v>
      </c>
      <c r="AG209" s="46">
        <f t="shared" si="98"/>
        <v>0</v>
      </c>
      <c r="AH209" s="551"/>
      <c r="AI209" s="551"/>
      <c r="AJ209" s="551"/>
      <c r="AK209" s="551"/>
      <c r="AL209" s="551"/>
      <c r="AM209" s="551"/>
      <c r="AN209" s="551"/>
      <c r="AO209" s="551"/>
      <c r="AP209" s="551"/>
      <c r="AQ209" s="551"/>
    </row>
    <row r="210" spans="1:43" x14ac:dyDescent="0.25">
      <c r="A210" s="9">
        <f>'прил 7.1'!A210</f>
        <v>17</v>
      </c>
      <c r="B210" s="291" t="str">
        <f>'прил 7.1'!B210</f>
        <v>ПС 35 кВ (СН1)</v>
      </c>
      <c r="C210" s="40"/>
      <c r="D210" s="200">
        <f>'прил 7.1'!F210</f>
        <v>0</v>
      </c>
      <c r="E210" s="149"/>
      <c r="F210" s="149"/>
      <c r="G210" s="149"/>
      <c r="H210" s="149"/>
      <c r="I210" s="200">
        <f>'прил 7.1'!G210</f>
        <v>0</v>
      </c>
      <c r="J210" s="149"/>
      <c r="K210" s="149"/>
      <c r="L210" s="149"/>
      <c r="M210" s="149"/>
      <c r="N210" s="211">
        <f t="shared" si="89"/>
        <v>0</v>
      </c>
      <c r="O210" s="211">
        <f t="shared" si="90"/>
        <v>0</v>
      </c>
      <c r="P210" s="211">
        <f t="shared" si="91"/>
        <v>0</v>
      </c>
      <c r="Q210" s="211">
        <f t="shared" si="92"/>
        <v>0</v>
      </c>
      <c r="R210" s="211">
        <f t="shared" si="93"/>
        <v>0</v>
      </c>
      <c r="S210" s="200">
        <f>'прил 7.1'!V210</f>
        <v>0</v>
      </c>
      <c r="T210" s="149"/>
      <c r="U210" s="149"/>
      <c r="V210" s="149"/>
      <c r="W210" s="149"/>
      <c r="X210" s="200">
        <f>'прил 7.1'!W210</f>
        <v>0</v>
      </c>
      <c r="Y210" s="149"/>
      <c r="Z210" s="149"/>
      <c r="AA210" s="149"/>
      <c r="AB210" s="149"/>
      <c r="AC210" s="211">
        <f t="shared" si="94"/>
        <v>0</v>
      </c>
      <c r="AD210" s="211">
        <f t="shared" si="95"/>
        <v>0</v>
      </c>
      <c r="AE210" s="211">
        <f t="shared" si="96"/>
        <v>0</v>
      </c>
      <c r="AF210" s="211">
        <f t="shared" si="97"/>
        <v>0</v>
      </c>
      <c r="AG210" s="211">
        <f t="shared" si="98"/>
        <v>0</v>
      </c>
      <c r="AH210" s="553"/>
      <c r="AI210" s="553"/>
      <c r="AJ210" s="553"/>
      <c r="AK210" s="553"/>
      <c r="AL210" s="553"/>
      <c r="AM210" s="553"/>
      <c r="AN210" s="553"/>
      <c r="AO210" s="553"/>
      <c r="AP210" s="553"/>
      <c r="AQ210" s="553"/>
    </row>
    <row r="211" spans="1:43" hidden="1" x14ac:dyDescent="0.25">
      <c r="A211" s="391"/>
      <c r="B211" s="32"/>
      <c r="C211" s="37"/>
      <c r="D211" s="265">
        <f>'прил 7.1'!F211</f>
        <v>0</v>
      </c>
      <c r="E211" s="265"/>
      <c r="F211" s="265"/>
      <c r="G211" s="265"/>
      <c r="H211" s="265"/>
      <c r="I211" s="265">
        <f>'прил 7.1'!G211</f>
        <v>0</v>
      </c>
      <c r="J211" s="265"/>
      <c r="K211" s="265"/>
      <c r="L211" s="265"/>
      <c r="M211" s="265"/>
      <c r="N211" s="46">
        <f t="shared" si="89"/>
        <v>0</v>
      </c>
      <c r="O211" s="46">
        <f t="shared" si="90"/>
        <v>0</v>
      </c>
      <c r="P211" s="46">
        <f t="shared" si="91"/>
        <v>0</v>
      </c>
      <c r="Q211" s="46">
        <f t="shared" si="92"/>
        <v>0</v>
      </c>
      <c r="R211" s="46">
        <f t="shared" si="93"/>
        <v>0</v>
      </c>
      <c r="S211" s="265">
        <f>'прил 7.1'!V211</f>
        <v>0</v>
      </c>
      <c r="T211" s="265"/>
      <c r="U211" s="265"/>
      <c r="V211" s="265"/>
      <c r="W211" s="265"/>
      <c r="X211" s="265">
        <f>'прил 7.1'!W211</f>
        <v>0</v>
      </c>
      <c r="Y211" s="265"/>
      <c r="Z211" s="265"/>
      <c r="AA211" s="265"/>
      <c r="AB211" s="265"/>
      <c r="AC211" s="46">
        <f t="shared" si="94"/>
        <v>0</v>
      </c>
      <c r="AD211" s="46">
        <f t="shared" si="95"/>
        <v>0</v>
      </c>
      <c r="AE211" s="46">
        <f t="shared" si="96"/>
        <v>0</v>
      </c>
      <c r="AF211" s="46">
        <f t="shared" si="97"/>
        <v>0</v>
      </c>
      <c r="AG211" s="46">
        <f t="shared" si="98"/>
        <v>0</v>
      </c>
      <c r="AH211" s="539"/>
      <c r="AI211" s="539"/>
      <c r="AJ211" s="539"/>
      <c r="AK211" s="539"/>
      <c r="AL211" s="539"/>
      <c r="AM211" s="539"/>
      <c r="AN211" s="539"/>
      <c r="AO211" s="539"/>
      <c r="AP211" s="539"/>
      <c r="AQ211" s="539"/>
    </row>
    <row r="212" spans="1:43" x14ac:dyDescent="0.25">
      <c r="A212" s="9">
        <f>'прил 7.1'!A212</f>
        <v>18</v>
      </c>
      <c r="B212" s="291" t="str">
        <f>'прил 7.1'!B212</f>
        <v>ПС 20 кВ (СН2)</v>
      </c>
      <c r="C212" s="27"/>
      <c r="D212" s="200">
        <f>'прил 7.1'!F212</f>
        <v>0</v>
      </c>
      <c r="E212" s="149"/>
      <c r="F212" s="149"/>
      <c r="G212" s="149"/>
      <c r="H212" s="149"/>
      <c r="I212" s="200">
        <f>'прил 7.1'!G212</f>
        <v>0</v>
      </c>
      <c r="J212" s="149"/>
      <c r="K212" s="149"/>
      <c r="L212" s="149"/>
      <c r="M212" s="149"/>
      <c r="N212" s="211">
        <f t="shared" si="89"/>
        <v>0</v>
      </c>
      <c r="O212" s="211">
        <f t="shared" si="90"/>
        <v>0</v>
      </c>
      <c r="P212" s="211">
        <f t="shared" si="91"/>
        <v>0</v>
      </c>
      <c r="Q212" s="211">
        <f t="shared" si="92"/>
        <v>0</v>
      </c>
      <c r="R212" s="211">
        <f t="shared" si="93"/>
        <v>0</v>
      </c>
      <c r="S212" s="200">
        <f>'прил 7.1'!V212</f>
        <v>0</v>
      </c>
      <c r="T212" s="149"/>
      <c r="U212" s="149"/>
      <c r="V212" s="149"/>
      <c r="W212" s="149"/>
      <c r="X212" s="200">
        <f>'прил 7.1'!W212</f>
        <v>0</v>
      </c>
      <c r="Y212" s="149"/>
      <c r="Z212" s="149"/>
      <c r="AA212" s="149"/>
      <c r="AB212" s="149"/>
      <c r="AC212" s="211">
        <f t="shared" si="94"/>
        <v>0</v>
      </c>
      <c r="AD212" s="211">
        <f t="shared" si="95"/>
        <v>0</v>
      </c>
      <c r="AE212" s="211">
        <f t="shared" si="96"/>
        <v>0</v>
      </c>
      <c r="AF212" s="211">
        <f t="shared" si="97"/>
        <v>0</v>
      </c>
      <c r="AG212" s="211">
        <f t="shared" si="98"/>
        <v>0</v>
      </c>
      <c r="AH212" s="553"/>
      <c r="AI212" s="553"/>
      <c r="AJ212" s="553"/>
      <c r="AK212" s="553"/>
      <c r="AL212" s="553"/>
      <c r="AM212" s="553"/>
      <c r="AN212" s="553"/>
      <c r="AO212" s="553"/>
      <c r="AP212" s="553"/>
      <c r="AQ212" s="553"/>
    </row>
    <row r="213" spans="1:43" hidden="1" x14ac:dyDescent="0.25">
      <c r="A213" s="391"/>
      <c r="B213" s="32"/>
      <c r="C213" s="37"/>
      <c r="D213" s="265">
        <f>'прил 7.1'!F213</f>
        <v>0</v>
      </c>
      <c r="E213" s="199"/>
      <c r="F213" s="199"/>
      <c r="G213" s="199"/>
      <c r="H213" s="199"/>
      <c r="I213" s="265">
        <f>'прил 7.1'!G213</f>
        <v>0</v>
      </c>
      <c r="J213" s="199"/>
      <c r="K213" s="199"/>
      <c r="L213" s="199"/>
      <c r="M213" s="199"/>
      <c r="N213" s="46">
        <f t="shared" si="89"/>
        <v>0</v>
      </c>
      <c r="O213" s="46">
        <f t="shared" si="90"/>
        <v>0</v>
      </c>
      <c r="P213" s="46">
        <f t="shared" si="91"/>
        <v>0</v>
      </c>
      <c r="Q213" s="46">
        <f t="shared" si="92"/>
        <v>0</v>
      </c>
      <c r="R213" s="46">
        <f t="shared" si="93"/>
        <v>0</v>
      </c>
      <c r="S213" s="265">
        <f>'прил 7.1'!V213</f>
        <v>0</v>
      </c>
      <c r="T213" s="199"/>
      <c r="U213" s="199"/>
      <c r="V213" s="199"/>
      <c r="W213" s="199"/>
      <c r="X213" s="265">
        <f>'прил 7.1'!W213</f>
        <v>0</v>
      </c>
      <c r="Y213" s="199"/>
      <c r="Z213" s="199"/>
      <c r="AA213" s="199"/>
      <c r="AB213" s="199"/>
      <c r="AC213" s="46">
        <f t="shared" si="94"/>
        <v>0</v>
      </c>
      <c r="AD213" s="46">
        <f t="shared" si="95"/>
        <v>0</v>
      </c>
      <c r="AE213" s="46">
        <f t="shared" si="96"/>
        <v>0</v>
      </c>
      <c r="AF213" s="46">
        <f t="shared" si="97"/>
        <v>0</v>
      </c>
      <c r="AG213" s="46">
        <f t="shared" si="98"/>
        <v>0</v>
      </c>
      <c r="AH213" s="551"/>
      <c r="AI213" s="551"/>
      <c r="AJ213" s="551"/>
      <c r="AK213" s="551"/>
      <c r="AL213" s="551"/>
      <c r="AM213" s="551"/>
      <c r="AN213" s="551"/>
      <c r="AO213" s="551"/>
      <c r="AP213" s="551"/>
      <c r="AQ213" s="551"/>
    </row>
    <row r="214" spans="1:43" x14ac:dyDescent="0.25">
      <c r="A214" s="9">
        <f>'прил 7.1'!A214</f>
        <v>19</v>
      </c>
      <c r="B214" s="291" t="str">
        <f>'прил 7.1'!B214</f>
        <v>ПС 3-10 кВ (СН2)</v>
      </c>
      <c r="C214" s="40"/>
      <c r="D214" s="200">
        <f>'прил 7.1'!F214</f>
        <v>0</v>
      </c>
      <c r="E214" s="149"/>
      <c r="F214" s="149"/>
      <c r="G214" s="149"/>
      <c r="H214" s="149"/>
      <c r="I214" s="200">
        <f>'прил 7.1'!G214</f>
        <v>0</v>
      </c>
      <c r="J214" s="149"/>
      <c r="K214" s="149"/>
      <c r="L214" s="149"/>
      <c r="M214" s="149"/>
      <c r="N214" s="211">
        <f t="shared" si="89"/>
        <v>0</v>
      </c>
      <c r="O214" s="211">
        <f t="shared" si="90"/>
        <v>0</v>
      </c>
      <c r="P214" s="211">
        <f t="shared" si="91"/>
        <v>0</v>
      </c>
      <c r="Q214" s="211">
        <f t="shared" si="92"/>
        <v>0</v>
      </c>
      <c r="R214" s="211">
        <f t="shared" si="93"/>
        <v>0</v>
      </c>
      <c r="S214" s="200">
        <f>'прил 7.1'!V214</f>
        <v>0</v>
      </c>
      <c r="T214" s="149"/>
      <c r="U214" s="149"/>
      <c r="V214" s="149"/>
      <c r="W214" s="149"/>
      <c r="X214" s="200">
        <f>'прил 7.1'!W214</f>
        <v>0</v>
      </c>
      <c r="Y214" s="149"/>
      <c r="Z214" s="149"/>
      <c r="AA214" s="149"/>
      <c r="AB214" s="149"/>
      <c r="AC214" s="211">
        <f t="shared" si="94"/>
        <v>0</v>
      </c>
      <c r="AD214" s="211">
        <f t="shared" si="95"/>
        <v>0</v>
      </c>
      <c r="AE214" s="211">
        <f t="shared" si="96"/>
        <v>0</v>
      </c>
      <c r="AF214" s="211">
        <f t="shared" si="97"/>
        <v>0</v>
      </c>
      <c r="AG214" s="211">
        <f t="shared" si="98"/>
        <v>0</v>
      </c>
      <c r="AH214" s="553"/>
      <c r="AI214" s="553"/>
      <c r="AJ214" s="553"/>
      <c r="AK214" s="553"/>
      <c r="AL214" s="553"/>
      <c r="AM214" s="553"/>
      <c r="AN214" s="553"/>
      <c r="AO214" s="553"/>
      <c r="AP214" s="553"/>
      <c r="AQ214" s="553"/>
    </row>
    <row r="215" spans="1:43" hidden="1" x14ac:dyDescent="0.25">
      <c r="A215" s="391"/>
      <c r="B215" s="32"/>
      <c r="C215" s="37"/>
      <c r="D215" s="265">
        <f>'прил 7.1'!F215</f>
        <v>0</v>
      </c>
      <c r="E215" s="265"/>
      <c r="F215" s="265"/>
      <c r="G215" s="265"/>
      <c r="H215" s="265"/>
      <c r="I215" s="265">
        <f>'прил 7.1'!G215</f>
        <v>0</v>
      </c>
      <c r="J215" s="265"/>
      <c r="K215" s="265"/>
      <c r="L215" s="265"/>
      <c r="M215" s="265"/>
      <c r="N215" s="46">
        <f t="shared" si="89"/>
        <v>0</v>
      </c>
      <c r="O215" s="46">
        <f t="shared" si="90"/>
        <v>0</v>
      </c>
      <c r="P215" s="46">
        <f t="shared" si="91"/>
        <v>0</v>
      </c>
      <c r="Q215" s="46">
        <f t="shared" si="92"/>
        <v>0</v>
      </c>
      <c r="R215" s="46">
        <f t="shared" si="93"/>
        <v>0</v>
      </c>
      <c r="S215" s="265">
        <f>'прил 7.1'!V215</f>
        <v>0</v>
      </c>
      <c r="T215" s="265"/>
      <c r="U215" s="265"/>
      <c r="V215" s="265"/>
      <c r="W215" s="265"/>
      <c r="X215" s="265">
        <f>'прил 7.1'!W215</f>
        <v>0</v>
      </c>
      <c r="Y215" s="265"/>
      <c r="Z215" s="265"/>
      <c r="AA215" s="265"/>
      <c r="AB215" s="265"/>
      <c r="AC215" s="46">
        <f t="shared" si="94"/>
        <v>0</v>
      </c>
      <c r="AD215" s="46">
        <f t="shared" si="95"/>
        <v>0</v>
      </c>
      <c r="AE215" s="46">
        <f t="shared" si="96"/>
        <v>0</v>
      </c>
      <c r="AF215" s="46">
        <f t="shared" si="97"/>
        <v>0</v>
      </c>
      <c r="AG215" s="46">
        <f t="shared" si="98"/>
        <v>0</v>
      </c>
      <c r="AH215" s="539"/>
      <c r="AI215" s="539"/>
      <c r="AJ215" s="539"/>
      <c r="AK215" s="539"/>
      <c r="AL215" s="539"/>
      <c r="AM215" s="539"/>
      <c r="AN215" s="539"/>
      <c r="AO215" s="539"/>
      <c r="AP215" s="539"/>
      <c r="AQ215" s="539"/>
    </row>
    <row r="216" spans="1:43" x14ac:dyDescent="0.25">
      <c r="A216" s="9" t="str">
        <f>'прил 7.1'!A216</f>
        <v>4.1.2</v>
      </c>
      <c r="B216" s="439" t="str">
        <f>'прил 7.1'!B216</f>
        <v xml:space="preserve">Новое строительство </v>
      </c>
      <c r="C216" s="438"/>
      <c r="D216" s="233">
        <f>'прил 7.1'!F216</f>
        <v>0</v>
      </c>
      <c r="E216" s="233">
        <f t="shared" ref="E216:AB216" si="99">E217+E219+E221+E223+E225+E227+E229+E231+E233+E235+E237+E239+E241+E243+E245+E247+E249+E251+E253</f>
        <v>0</v>
      </c>
      <c r="F216" s="233">
        <f t="shared" si="99"/>
        <v>0</v>
      </c>
      <c r="G216" s="233">
        <f t="shared" si="99"/>
        <v>0</v>
      </c>
      <c r="H216" s="233">
        <f t="shared" si="99"/>
        <v>0</v>
      </c>
      <c r="I216" s="233">
        <f>'прил 7.1'!G216</f>
        <v>0</v>
      </c>
      <c r="J216" s="233">
        <f t="shared" si="99"/>
        <v>0</v>
      </c>
      <c r="K216" s="233">
        <f t="shared" si="99"/>
        <v>0</v>
      </c>
      <c r="L216" s="233">
        <f t="shared" si="99"/>
        <v>0</v>
      </c>
      <c r="M216" s="233">
        <f t="shared" si="99"/>
        <v>0</v>
      </c>
      <c r="N216" s="233">
        <f t="shared" si="89"/>
        <v>0</v>
      </c>
      <c r="O216" s="233">
        <f t="shared" si="90"/>
        <v>0</v>
      </c>
      <c r="P216" s="233">
        <f t="shared" si="91"/>
        <v>0</v>
      </c>
      <c r="Q216" s="233">
        <f t="shared" si="92"/>
        <v>0</v>
      </c>
      <c r="R216" s="233">
        <f t="shared" si="93"/>
        <v>0</v>
      </c>
      <c r="S216" s="233">
        <f>'прил 7.1'!V216</f>
        <v>0</v>
      </c>
      <c r="T216" s="233">
        <f t="shared" si="99"/>
        <v>0</v>
      </c>
      <c r="U216" s="233">
        <f t="shared" si="99"/>
        <v>0</v>
      </c>
      <c r="V216" s="233">
        <f t="shared" si="99"/>
        <v>0</v>
      </c>
      <c r="W216" s="233">
        <f t="shared" si="99"/>
        <v>0</v>
      </c>
      <c r="X216" s="233">
        <f>'прил 7.1'!W216</f>
        <v>0</v>
      </c>
      <c r="Y216" s="233">
        <f t="shared" si="99"/>
        <v>0</v>
      </c>
      <c r="Z216" s="233">
        <f t="shared" si="99"/>
        <v>0</v>
      </c>
      <c r="AA216" s="233">
        <f t="shared" si="99"/>
        <v>0</v>
      </c>
      <c r="AB216" s="233">
        <f t="shared" si="99"/>
        <v>0</v>
      </c>
      <c r="AC216" s="233">
        <f t="shared" si="94"/>
        <v>0</v>
      </c>
      <c r="AD216" s="233">
        <f t="shared" si="95"/>
        <v>0</v>
      </c>
      <c r="AE216" s="233">
        <f t="shared" si="96"/>
        <v>0</v>
      </c>
      <c r="AF216" s="233">
        <f t="shared" si="97"/>
        <v>0</v>
      </c>
      <c r="AG216" s="233">
        <f t="shared" si="98"/>
        <v>0</v>
      </c>
      <c r="AH216" s="542"/>
      <c r="AI216" s="542"/>
      <c r="AJ216" s="542"/>
      <c r="AK216" s="542"/>
      <c r="AL216" s="542"/>
      <c r="AM216" s="542"/>
      <c r="AN216" s="542"/>
      <c r="AO216" s="542"/>
      <c r="AP216" s="542"/>
      <c r="AQ216" s="542"/>
    </row>
    <row r="217" spans="1:43" x14ac:dyDescent="0.25">
      <c r="A217" s="9">
        <f>'прил 7.1'!A217</f>
        <v>1</v>
      </c>
      <c r="B217" s="291" t="str">
        <f>'прил 7.1'!B217</f>
        <v>Воздушные Линии 330 кВ (ВН)</v>
      </c>
      <c r="C217" s="37"/>
      <c r="D217" s="200">
        <f>'прил 7.1'!F217</f>
        <v>0</v>
      </c>
      <c r="E217" s="149"/>
      <c r="F217" s="149"/>
      <c r="G217" s="149"/>
      <c r="H217" s="149"/>
      <c r="I217" s="200">
        <f>'прил 7.1'!G217</f>
        <v>0</v>
      </c>
      <c r="J217" s="149"/>
      <c r="K217" s="149"/>
      <c r="L217" s="149"/>
      <c r="M217" s="149"/>
      <c r="N217" s="211">
        <f t="shared" si="89"/>
        <v>0</v>
      </c>
      <c r="O217" s="211">
        <f t="shared" si="90"/>
        <v>0</v>
      </c>
      <c r="P217" s="211">
        <f t="shared" si="91"/>
        <v>0</v>
      </c>
      <c r="Q217" s="211">
        <f t="shared" si="92"/>
        <v>0</v>
      </c>
      <c r="R217" s="211">
        <f t="shared" si="93"/>
        <v>0</v>
      </c>
      <c r="S217" s="200">
        <f>'прил 7.1'!V217</f>
        <v>0</v>
      </c>
      <c r="T217" s="149"/>
      <c r="U217" s="149"/>
      <c r="V217" s="149"/>
      <c r="W217" s="149"/>
      <c r="X217" s="200">
        <f>'прил 7.1'!W217</f>
        <v>0</v>
      </c>
      <c r="Y217" s="149"/>
      <c r="Z217" s="149"/>
      <c r="AA217" s="149"/>
      <c r="AB217" s="149"/>
      <c r="AC217" s="211">
        <f t="shared" si="94"/>
        <v>0</v>
      </c>
      <c r="AD217" s="211">
        <f t="shared" si="95"/>
        <v>0</v>
      </c>
      <c r="AE217" s="211">
        <f t="shared" si="96"/>
        <v>0</v>
      </c>
      <c r="AF217" s="211">
        <f t="shared" si="97"/>
        <v>0</v>
      </c>
      <c r="AG217" s="211">
        <f t="shared" si="98"/>
        <v>0</v>
      </c>
      <c r="AH217" s="553"/>
      <c r="AI217" s="553"/>
      <c r="AJ217" s="553"/>
      <c r="AK217" s="553"/>
      <c r="AL217" s="553"/>
      <c r="AM217" s="553"/>
      <c r="AN217" s="553"/>
      <c r="AO217" s="553"/>
      <c r="AP217" s="553"/>
      <c r="AQ217" s="553"/>
    </row>
    <row r="218" spans="1:43" hidden="1" x14ac:dyDescent="0.25">
      <c r="A218" s="391"/>
      <c r="B218" s="32"/>
      <c r="C218" s="37"/>
      <c r="D218" s="265">
        <f>'прил 7.1'!F218</f>
        <v>0</v>
      </c>
      <c r="E218" s="265"/>
      <c r="F218" s="265"/>
      <c r="G218" s="265"/>
      <c r="H218" s="265"/>
      <c r="I218" s="265">
        <f>'прил 7.1'!G218</f>
        <v>0</v>
      </c>
      <c r="J218" s="265"/>
      <c r="K218" s="265"/>
      <c r="L218" s="265"/>
      <c r="M218" s="265"/>
      <c r="N218" s="46">
        <f t="shared" si="89"/>
        <v>0</v>
      </c>
      <c r="O218" s="46">
        <f t="shared" si="90"/>
        <v>0</v>
      </c>
      <c r="P218" s="46">
        <f t="shared" si="91"/>
        <v>0</v>
      </c>
      <c r="Q218" s="46">
        <f t="shared" si="92"/>
        <v>0</v>
      </c>
      <c r="R218" s="46">
        <f t="shared" si="93"/>
        <v>0</v>
      </c>
      <c r="S218" s="265">
        <f>'прил 7.1'!V218</f>
        <v>0</v>
      </c>
      <c r="T218" s="265"/>
      <c r="U218" s="265"/>
      <c r="V218" s="265"/>
      <c r="W218" s="265"/>
      <c r="X218" s="265">
        <f>'прил 7.1'!W218</f>
        <v>0</v>
      </c>
      <c r="Y218" s="265"/>
      <c r="Z218" s="265"/>
      <c r="AA218" s="265"/>
      <c r="AB218" s="265"/>
      <c r="AC218" s="46">
        <f t="shared" si="94"/>
        <v>0</v>
      </c>
      <c r="AD218" s="46">
        <f t="shared" si="95"/>
        <v>0</v>
      </c>
      <c r="AE218" s="46">
        <f t="shared" si="96"/>
        <v>0</v>
      </c>
      <c r="AF218" s="46">
        <f t="shared" si="97"/>
        <v>0</v>
      </c>
      <c r="AG218" s="46">
        <f t="shared" si="98"/>
        <v>0</v>
      </c>
      <c r="AH218" s="539"/>
      <c r="AI218" s="539"/>
      <c r="AJ218" s="539"/>
      <c r="AK218" s="539"/>
      <c r="AL218" s="539"/>
      <c r="AM218" s="539"/>
      <c r="AN218" s="539"/>
      <c r="AO218" s="539"/>
      <c r="AP218" s="539"/>
      <c r="AQ218" s="539"/>
    </row>
    <row r="219" spans="1:43" x14ac:dyDescent="0.25">
      <c r="A219" s="9">
        <f>'прил 7.1'!A219</f>
        <v>2</v>
      </c>
      <c r="B219" s="291" t="str">
        <f>'прил 7.1'!B219</f>
        <v>Воздушные Линии 220 кВ (ВН)</v>
      </c>
      <c r="C219" s="37"/>
      <c r="D219" s="200">
        <f>'прил 7.1'!F219</f>
        <v>0</v>
      </c>
      <c r="E219" s="149"/>
      <c r="F219" s="149"/>
      <c r="G219" s="149"/>
      <c r="H219" s="149"/>
      <c r="I219" s="200">
        <f>'прил 7.1'!G219</f>
        <v>0</v>
      </c>
      <c r="J219" s="149"/>
      <c r="K219" s="149"/>
      <c r="L219" s="149"/>
      <c r="M219" s="149"/>
      <c r="N219" s="211">
        <f t="shared" si="89"/>
        <v>0</v>
      </c>
      <c r="O219" s="211">
        <f t="shared" si="90"/>
        <v>0</v>
      </c>
      <c r="P219" s="211">
        <f t="shared" si="91"/>
        <v>0</v>
      </c>
      <c r="Q219" s="211">
        <f t="shared" si="92"/>
        <v>0</v>
      </c>
      <c r="R219" s="211">
        <f t="shared" si="93"/>
        <v>0</v>
      </c>
      <c r="S219" s="200">
        <f>'прил 7.1'!V219</f>
        <v>0</v>
      </c>
      <c r="T219" s="149"/>
      <c r="U219" s="149"/>
      <c r="V219" s="149"/>
      <c r="W219" s="149"/>
      <c r="X219" s="200">
        <f>'прил 7.1'!W219</f>
        <v>0</v>
      </c>
      <c r="Y219" s="149"/>
      <c r="Z219" s="149"/>
      <c r="AA219" s="149"/>
      <c r="AB219" s="149"/>
      <c r="AC219" s="211">
        <f t="shared" si="94"/>
        <v>0</v>
      </c>
      <c r="AD219" s="211">
        <f t="shared" si="95"/>
        <v>0</v>
      </c>
      <c r="AE219" s="211">
        <f t="shared" si="96"/>
        <v>0</v>
      </c>
      <c r="AF219" s="211">
        <f t="shared" si="97"/>
        <v>0</v>
      </c>
      <c r="AG219" s="211">
        <f t="shared" si="98"/>
        <v>0</v>
      </c>
      <c r="AH219" s="553"/>
      <c r="AI219" s="553"/>
      <c r="AJ219" s="553"/>
      <c r="AK219" s="553"/>
      <c r="AL219" s="553"/>
      <c r="AM219" s="553"/>
      <c r="AN219" s="553"/>
      <c r="AO219" s="553"/>
      <c r="AP219" s="553"/>
      <c r="AQ219" s="553"/>
    </row>
    <row r="220" spans="1:43" hidden="1" x14ac:dyDescent="0.25">
      <c r="A220" s="391"/>
      <c r="B220" s="32"/>
      <c r="C220" s="37"/>
      <c r="D220" s="265">
        <f>'прил 7.1'!F220</f>
        <v>0</v>
      </c>
      <c r="E220" s="265"/>
      <c r="F220" s="265"/>
      <c r="G220" s="265"/>
      <c r="H220" s="265"/>
      <c r="I220" s="265">
        <f>'прил 7.1'!G220</f>
        <v>0</v>
      </c>
      <c r="J220" s="265"/>
      <c r="K220" s="265"/>
      <c r="L220" s="265"/>
      <c r="M220" s="265"/>
      <c r="N220" s="46">
        <f t="shared" si="89"/>
        <v>0</v>
      </c>
      <c r="O220" s="46">
        <f t="shared" si="90"/>
        <v>0</v>
      </c>
      <c r="P220" s="46">
        <f t="shared" si="91"/>
        <v>0</v>
      </c>
      <c r="Q220" s="46">
        <f t="shared" si="92"/>
        <v>0</v>
      </c>
      <c r="R220" s="46">
        <f t="shared" si="93"/>
        <v>0</v>
      </c>
      <c r="S220" s="265">
        <f>'прил 7.1'!V220</f>
        <v>0</v>
      </c>
      <c r="T220" s="265"/>
      <c r="U220" s="265"/>
      <c r="V220" s="265"/>
      <c r="W220" s="265"/>
      <c r="X220" s="265">
        <f>'прил 7.1'!W220</f>
        <v>0</v>
      </c>
      <c r="Y220" s="265"/>
      <c r="Z220" s="265"/>
      <c r="AA220" s="265"/>
      <c r="AB220" s="265"/>
      <c r="AC220" s="46">
        <f t="shared" si="94"/>
        <v>0</v>
      </c>
      <c r="AD220" s="46">
        <f t="shared" si="95"/>
        <v>0</v>
      </c>
      <c r="AE220" s="46">
        <f t="shared" si="96"/>
        <v>0</v>
      </c>
      <c r="AF220" s="46">
        <f t="shared" si="97"/>
        <v>0</v>
      </c>
      <c r="AG220" s="46">
        <f t="shared" si="98"/>
        <v>0</v>
      </c>
      <c r="AH220" s="539"/>
      <c r="AI220" s="539"/>
      <c r="AJ220" s="539"/>
      <c r="AK220" s="539"/>
      <c r="AL220" s="539"/>
      <c r="AM220" s="539"/>
      <c r="AN220" s="539"/>
      <c r="AO220" s="539"/>
      <c r="AP220" s="539"/>
      <c r="AQ220" s="539"/>
    </row>
    <row r="221" spans="1:43" x14ac:dyDescent="0.25">
      <c r="A221" s="9">
        <f>'прил 7.1'!A221</f>
        <v>3</v>
      </c>
      <c r="B221" s="291" t="str">
        <f>'прил 7.1'!B221</f>
        <v>Воздушные Линии 110 кВ (ВН)</v>
      </c>
      <c r="C221" s="37"/>
      <c r="D221" s="200">
        <f>'прил 7.1'!F221</f>
        <v>0</v>
      </c>
      <c r="E221" s="149"/>
      <c r="F221" s="149"/>
      <c r="G221" s="149"/>
      <c r="H221" s="149"/>
      <c r="I221" s="200">
        <f>'прил 7.1'!G221</f>
        <v>0</v>
      </c>
      <c r="J221" s="149"/>
      <c r="K221" s="149"/>
      <c r="L221" s="149"/>
      <c r="M221" s="149"/>
      <c r="N221" s="211">
        <f t="shared" si="89"/>
        <v>0</v>
      </c>
      <c r="O221" s="211">
        <f t="shared" si="90"/>
        <v>0</v>
      </c>
      <c r="P221" s="211">
        <f t="shared" si="91"/>
        <v>0</v>
      </c>
      <c r="Q221" s="211">
        <f t="shared" si="92"/>
        <v>0</v>
      </c>
      <c r="R221" s="211">
        <f t="shared" si="93"/>
        <v>0</v>
      </c>
      <c r="S221" s="200">
        <f>'прил 7.1'!V221</f>
        <v>0</v>
      </c>
      <c r="T221" s="149"/>
      <c r="U221" s="149"/>
      <c r="V221" s="149"/>
      <c r="W221" s="149"/>
      <c r="X221" s="200">
        <f>'прил 7.1'!W221</f>
        <v>0</v>
      </c>
      <c r="Y221" s="149"/>
      <c r="Z221" s="149"/>
      <c r="AA221" s="149"/>
      <c r="AB221" s="149"/>
      <c r="AC221" s="211">
        <f t="shared" si="94"/>
        <v>0</v>
      </c>
      <c r="AD221" s="211">
        <f t="shared" si="95"/>
        <v>0</v>
      </c>
      <c r="AE221" s="211">
        <f t="shared" si="96"/>
        <v>0</v>
      </c>
      <c r="AF221" s="211">
        <f t="shared" si="97"/>
        <v>0</v>
      </c>
      <c r="AG221" s="211">
        <f t="shared" si="98"/>
        <v>0</v>
      </c>
      <c r="AH221" s="553"/>
      <c r="AI221" s="553"/>
      <c r="AJ221" s="553"/>
      <c r="AK221" s="553"/>
      <c r="AL221" s="553"/>
      <c r="AM221" s="553"/>
      <c r="AN221" s="553"/>
      <c r="AO221" s="553"/>
      <c r="AP221" s="553"/>
      <c r="AQ221" s="553"/>
    </row>
    <row r="222" spans="1:43" hidden="1" x14ac:dyDescent="0.25">
      <c r="A222" s="391"/>
      <c r="B222" s="32"/>
      <c r="C222" s="37"/>
      <c r="D222" s="265">
        <f>'прил 7.1'!F222</f>
        <v>0</v>
      </c>
      <c r="E222" s="265"/>
      <c r="F222" s="265"/>
      <c r="G222" s="265"/>
      <c r="H222" s="265"/>
      <c r="I222" s="265">
        <f>'прил 7.1'!G222</f>
        <v>0</v>
      </c>
      <c r="J222" s="265"/>
      <c r="K222" s="265"/>
      <c r="L222" s="265"/>
      <c r="M222" s="265"/>
      <c r="N222" s="46">
        <f t="shared" si="89"/>
        <v>0</v>
      </c>
      <c r="O222" s="46">
        <f t="shared" si="90"/>
        <v>0</v>
      </c>
      <c r="P222" s="46">
        <f t="shared" si="91"/>
        <v>0</v>
      </c>
      <c r="Q222" s="46">
        <f t="shared" si="92"/>
        <v>0</v>
      </c>
      <c r="R222" s="46">
        <f t="shared" si="93"/>
        <v>0</v>
      </c>
      <c r="S222" s="265">
        <f>'прил 7.1'!V222</f>
        <v>0</v>
      </c>
      <c r="T222" s="265"/>
      <c r="U222" s="265"/>
      <c r="V222" s="265"/>
      <c r="W222" s="265"/>
      <c r="X222" s="265">
        <f>'прил 7.1'!W222</f>
        <v>0</v>
      </c>
      <c r="Y222" s="265"/>
      <c r="Z222" s="265"/>
      <c r="AA222" s="265"/>
      <c r="AB222" s="265"/>
      <c r="AC222" s="46">
        <f t="shared" si="94"/>
        <v>0</v>
      </c>
      <c r="AD222" s="46">
        <f t="shared" si="95"/>
        <v>0</v>
      </c>
      <c r="AE222" s="46">
        <f t="shared" si="96"/>
        <v>0</v>
      </c>
      <c r="AF222" s="46">
        <f t="shared" si="97"/>
        <v>0</v>
      </c>
      <c r="AG222" s="46">
        <f t="shared" si="98"/>
        <v>0</v>
      </c>
      <c r="AH222" s="539"/>
      <c r="AI222" s="539"/>
      <c r="AJ222" s="539"/>
      <c r="AK222" s="539"/>
      <c r="AL222" s="539"/>
      <c r="AM222" s="539"/>
      <c r="AN222" s="539"/>
      <c r="AO222" s="539"/>
      <c r="AP222" s="539"/>
      <c r="AQ222" s="539"/>
    </row>
    <row r="223" spans="1:43" x14ac:dyDescent="0.25">
      <c r="A223" s="9">
        <f>'прил 7.1'!A223</f>
        <v>4</v>
      </c>
      <c r="B223" s="291" t="str">
        <f>'прил 7.1'!B223</f>
        <v xml:space="preserve">Воздушные Линии 35 кВ (СН1) </v>
      </c>
      <c r="C223" s="37"/>
      <c r="D223" s="200">
        <f>'прил 7.1'!F223</f>
        <v>0</v>
      </c>
      <c r="E223" s="149"/>
      <c r="F223" s="149"/>
      <c r="G223" s="149"/>
      <c r="H223" s="149"/>
      <c r="I223" s="200">
        <f>'прил 7.1'!G223</f>
        <v>0</v>
      </c>
      <c r="J223" s="149"/>
      <c r="K223" s="149"/>
      <c r="L223" s="149"/>
      <c r="M223" s="149"/>
      <c r="N223" s="211">
        <f t="shared" si="89"/>
        <v>0</v>
      </c>
      <c r="O223" s="211">
        <f t="shared" si="90"/>
        <v>0</v>
      </c>
      <c r="P223" s="211">
        <f t="shared" si="91"/>
        <v>0</v>
      </c>
      <c r="Q223" s="211">
        <f t="shared" si="92"/>
        <v>0</v>
      </c>
      <c r="R223" s="211">
        <f t="shared" si="93"/>
        <v>0</v>
      </c>
      <c r="S223" s="200">
        <f>'прил 7.1'!V223</f>
        <v>0</v>
      </c>
      <c r="T223" s="149"/>
      <c r="U223" s="149"/>
      <c r="V223" s="149"/>
      <c r="W223" s="149"/>
      <c r="X223" s="200">
        <f>'прил 7.1'!W223</f>
        <v>0</v>
      </c>
      <c r="Y223" s="149"/>
      <c r="Z223" s="149"/>
      <c r="AA223" s="149"/>
      <c r="AB223" s="149"/>
      <c r="AC223" s="211">
        <f t="shared" si="94"/>
        <v>0</v>
      </c>
      <c r="AD223" s="211">
        <f t="shared" si="95"/>
        <v>0</v>
      </c>
      <c r="AE223" s="211">
        <f t="shared" si="96"/>
        <v>0</v>
      </c>
      <c r="AF223" s="211">
        <f t="shared" si="97"/>
        <v>0</v>
      </c>
      <c r="AG223" s="211">
        <f t="shared" si="98"/>
        <v>0</v>
      </c>
      <c r="AH223" s="553"/>
      <c r="AI223" s="553"/>
      <c r="AJ223" s="553"/>
      <c r="AK223" s="553"/>
      <c r="AL223" s="553"/>
      <c r="AM223" s="553"/>
      <c r="AN223" s="553"/>
      <c r="AO223" s="553"/>
      <c r="AP223" s="553"/>
      <c r="AQ223" s="553"/>
    </row>
    <row r="224" spans="1:43" hidden="1" x14ac:dyDescent="0.25">
      <c r="A224" s="391"/>
      <c r="B224" s="32"/>
      <c r="C224" s="37"/>
      <c r="D224" s="265">
        <f>'прил 7.1'!F224</f>
        <v>0</v>
      </c>
      <c r="E224" s="265"/>
      <c r="F224" s="265"/>
      <c r="G224" s="265"/>
      <c r="H224" s="265"/>
      <c r="I224" s="265">
        <f>'прил 7.1'!G224</f>
        <v>0</v>
      </c>
      <c r="J224" s="265"/>
      <c r="K224" s="265"/>
      <c r="L224" s="265"/>
      <c r="M224" s="265"/>
      <c r="N224" s="46">
        <f t="shared" si="89"/>
        <v>0</v>
      </c>
      <c r="O224" s="46">
        <f t="shared" si="90"/>
        <v>0</v>
      </c>
      <c r="P224" s="46">
        <f t="shared" si="91"/>
        <v>0</v>
      </c>
      <c r="Q224" s="46">
        <f t="shared" si="92"/>
        <v>0</v>
      </c>
      <c r="R224" s="46">
        <f t="shared" si="93"/>
        <v>0</v>
      </c>
      <c r="S224" s="265">
        <f>'прил 7.1'!V224</f>
        <v>0</v>
      </c>
      <c r="T224" s="265"/>
      <c r="U224" s="265"/>
      <c r="V224" s="265"/>
      <c r="W224" s="265"/>
      <c r="X224" s="265">
        <f>'прил 7.1'!W224</f>
        <v>0</v>
      </c>
      <c r="Y224" s="265"/>
      <c r="Z224" s="265"/>
      <c r="AA224" s="265"/>
      <c r="AB224" s="265"/>
      <c r="AC224" s="46">
        <f t="shared" si="94"/>
        <v>0</v>
      </c>
      <c r="AD224" s="46">
        <f t="shared" si="95"/>
        <v>0</v>
      </c>
      <c r="AE224" s="46">
        <f t="shared" si="96"/>
        <v>0</v>
      </c>
      <c r="AF224" s="46">
        <f t="shared" si="97"/>
        <v>0</v>
      </c>
      <c r="AG224" s="46">
        <f t="shared" si="98"/>
        <v>0</v>
      </c>
      <c r="AH224" s="539"/>
      <c r="AI224" s="539"/>
      <c r="AJ224" s="539"/>
      <c r="AK224" s="539"/>
      <c r="AL224" s="539"/>
      <c r="AM224" s="539"/>
      <c r="AN224" s="539"/>
      <c r="AO224" s="539"/>
      <c r="AP224" s="539"/>
      <c r="AQ224" s="539"/>
    </row>
    <row r="225" spans="1:43" x14ac:dyDescent="0.25">
      <c r="A225" s="9">
        <f>'прил 7.1'!A225</f>
        <v>5</v>
      </c>
      <c r="B225" s="291" t="str">
        <f>'прил 7.1'!B225</f>
        <v>Воздушные Линии 1-20 кВ (СН2)</v>
      </c>
      <c r="C225" s="37"/>
      <c r="D225" s="200">
        <f>'прил 7.1'!F225</f>
        <v>0</v>
      </c>
      <c r="E225" s="149"/>
      <c r="F225" s="149"/>
      <c r="G225" s="149"/>
      <c r="H225" s="149"/>
      <c r="I225" s="200">
        <f>'прил 7.1'!G225</f>
        <v>0</v>
      </c>
      <c r="J225" s="149"/>
      <c r="K225" s="149"/>
      <c r="L225" s="149"/>
      <c r="M225" s="149"/>
      <c r="N225" s="211">
        <f t="shared" si="89"/>
        <v>0</v>
      </c>
      <c r="O225" s="211">
        <f t="shared" si="90"/>
        <v>0</v>
      </c>
      <c r="P225" s="211">
        <f t="shared" si="91"/>
        <v>0</v>
      </c>
      <c r="Q225" s="211">
        <f t="shared" si="92"/>
        <v>0</v>
      </c>
      <c r="R225" s="211">
        <f t="shared" si="93"/>
        <v>0</v>
      </c>
      <c r="S225" s="200">
        <f>'прил 7.1'!V225</f>
        <v>0</v>
      </c>
      <c r="T225" s="149"/>
      <c r="U225" s="149"/>
      <c r="V225" s="149"/>
      <c r="W225" s="149"/>
      <c r="X225" s="200">
        <f>'прил 7.1'!W225</f>
        <v>0</v>
      </c>
      <c r="Y225" s="149"/>
      <c r="Z225" s="149"/>
      <c r="AA225" s="149"/>
      <c r="AB225" s="149"/>
      <c r="AC225" s="211">
        <f t="shared" si="94"/>
        <v>0</v>
      </c>
      <c r="AD225" s="211">
        <f t="shared" si="95"/>
        <v>0</v>
      </c>
      <c r="AE225" s="211">
        <f t="shared" si="96"/>
        <v>0</v>
      </c>
      <c r="AF225" s="211">
        <f t="shared" si="97"/>
        <v>0</v>
      </c>
      <c r="AG225" s="211">
        <f t="shared" si="98"/>
        <v>0</v>
      </c>
      <c r="AH225" s="553"/>
      <c r="AI225" s="553"/>
      <c r="AJ225" s="553"/>
      <c r="AK225" s="553"/>
      <c r="AL225" s="553"/>
      <c r="AM225" s="553"/>
      <c r="AN225" s="553"/>
      <c r="AO225" s="553"/>
      <c r="AP225" s="553"/>
      <c r="AQ225" s="553"/>
    </row>
    <row r="226" spans="1:43" hidden="1" x14ac:dyDescent="0.25">
      <c r="A226" s="391"/>
      <c r="B226" s="32"/>
      <c r="C226" s="37"/>
      <c r="D226" s="265">
        <f>'прил 7.1'!F226</f>
        <v>0</v>
      </c>
      <c r="E226" s="265"/>
      <c r="F226" s="265"/>
      <c r="G226" s="265"/>
      <c r="H226" s="265"/>
      <c r="I226" s="265">
        <f>'прил 7.1'!G226</f>
        <v>0</v>
      </c>
      <c r="J226" s="265"/>
      <c r="K226" s="265"/>
      <c r="L226" s="265"/>
      <c r="M226" s="265"/>
      <c r="N226" s="46">
        <f t="shared" si="89"/>
        <v>0</v>
      </c>
      <c r="O226" s="46">
        <f t="shared" si="90"/>
        <v>0</v>
      </c>
      <c r="P226" s="46">
        <f t="shared" si="91"/>
        <v>0</v>
      </c>
      <c r="Q226" s="46">
        <f t="shared" si="92"/>
        <v>0</v>
      </c>
      <c r="R226" s="46">
        <f t="shared" si="93"/>
        <v>0</v>
      </c>
      <c r="S226" s="265">
        <f>'прил 7.1'!V226</f>
        <v>0</v>
      </c>
      <c r="T226" s="265"/>
      <c r="U226" s="265"/>
      <c r="V226" s="265"/>
      <c r="W226" s="265"/>
      <c r="X226" s="265">
        <f>'прил 7.1'!W226</f>
        <v>0</v>
      </c>
      <c r="Y226" s="265"/>
      <c r="Z226" s="265"/>
      <c r="AA226" s="265"/>
      <c r="AB226" s="265"/>
      <c r="AC226" s="46">
        <f t="shared" si="94"/>
        <v>0</v>
      </c>
      <c r="AD226" s="46">
        <f t="shared" si="95"/>
        <v>0</v>
      </c>
      <c r="AE226" s="46">
        <f t="shared" si="96"/>
        <v>0</v>
      </c>
      <c r="AF226" s="46">
        <f t="shared" si="97"/>
        <v>0</v>
      </c>
      <c r="AG226" s="46">
        <f t="shared" si="98"/>
        <v>0</v>
      </c>
      <c r="AH226" s="539"/>
      <c r="AI226" s="539"/>
      <c r="AJ226" s="539"/>
      <c r="AK226" s="539"/>
      <c r="AL226" s="539"/>
      <c r="AM226" s="539"/>
      <c r="AN226" s="539"/>
      <c r="AO226" s="539"/>
      <c r="AP226" s="539"/>
      <c r="AQ226" s="539"/>
    </row>
    <row r="227" spans="1:43" x14ac:dyDescent="0.25">
      <c r="A227" s="9">
        <f>'прил 7.1'!A227</f>
        <v>6</v>
      </c>
      <c r="B227" s="291" t="str">
        <f>'прил 7.1'!B227</f>
        <v>Воздушные Линии 0,4 кВ (НН)</v>
      </c>
      <c r="C227" s="37"/>
      <c r="D227" s="200">
        <f>'прил 7.1'!F227</f>
        <v>0</v>
      </c>
      <c r="E227" s="149"/>
      <c r="F227" s="149"/>
      <c r="G227" s="149"/>
      <c r="H227" s="149"/>
      <c r="I227" s="200">
        <f>'прил 7.1'!G227</f>
        <v>0</v>
      </c>
      <c r="J227" s="149"/>
      <c r="K227" s="149"/>
      <c r="L227" s="149"/>
      <c r="M227" s="149"/>
      <c r="N227" s="211">
        <f t="shared" si="89"/>
        <v>0</v>
      </c>
      <c r="O227" s="211">
        <f t="shared" si="90"/>
        <v>0</v>
      </c>
      <c r="P227" s="211">
        <f t="shared" si="91"/>
        <v>0</v>
      </c>
      <c r="Q227" s="211">
        <f t="shared" si="92"/>
        <v>0</v>
      </c>
      <c r="R227" s="211">
        <f t="shared" si="93"/>
        <v>0</v>
      </c>
      <c r="S227" s="200">
        <f>'прил 7.1'!V227</f>
        <v>0</v>
      </c>
      <c r="T227" s="149"/>
      <c r="U227" s="149"/>
      <c r="V227" s="149"/>
      <c r="W227" s="149"/>
      <c r="X227" s="200">
        <f>'прил 7.1'!W227</f>
        <v>0</v>
      </c>
      <c r="Y227" s="149"/>
      <c r="Z227" s="149"/>
      <c r="AA227" s="149"/>
      <c r="AB227" s="149"/>
      <c r="AC227" s="211">
        <f t="shared" si="94"/>
        <v>0</v>
      </c>
      <c r="AD227" s="211">
        <f t="shared" si="95"/>
        <v>0</v>
      </c>
      <c r="AE227" s="211">
        <f t="shared" si="96"/>
        <v>0</v>
      </c>
      <c r="AF227" s="211">
        <f t="shared" si="97"/>
        <v>0</v>
      </c>
      <c r="AG227" s="211">
        <f t="shared" si="98"/>
        <v>0</v>
      </c>
      <c r="AH227" s="553"/>
      <c r="AI227" s="553"/>
      <c r="AJ227" s="553"/>
      <c r="AK227" s="553"/>
      <c r="AL227" s="553"/>
      <c r="AM227" s="553"/>
      <c r="AN227" s="553"/>
      <c r="AO227" s="553"/>
      <c r="AP227" s="553"/>
      <c r="AQ227" s="553"/>
    </row>
    <row r="228" spans="1:43" hidden="1" x14ac:dyDescent="0.25">
      <c r="A228" s="391"/>
      <c r="B228" s="32"/>
      <c r="C228" s="37"/>
      <c r="D228" s="265">
        <f>'прил 7.1'!F228</f>
        <v>0</v>
      </c>
      <c r="E228" s="265"/>
      <c r="F228" s="265"/>
      <c r="G228" s="265"/>
      <c r="H228" s="265"/>
      <c r="I228" s="265">
        <f>'прил 7.1'!G228</f>
        <v>0</v>
      </c>
      <c r="J228" s="265"/>
      <c r="K228" s="265"/>
      <c r="L228" s="265"/>
      <c r="M228" s="265"/>
      <c r="N228" s="46">
        <f t="shared" si="89"/>
        <v>0</v>
      </c>
      <c r="O228" s="46">
        <f t="shared" si="90"/>
        <v>0</v>
      </c>
      <c r="P228" s="46">
        <f t="shared" si="91"/>
        <v>0</v>
      </c>
      <c r="Q228" s="46">
        <f t="shared" si="92"/>
        <v>0</v>
      </c>
      <c r="R228" s="46">
        <f t="shared" si="93"/>
        <v>0</v>
      </c>
      <c r="S228" s="265">
        <f>'прил 7.1'!V228</f>
        <v>0</v>
      </c>
      <c r="T228" s="265"/>
      <c r="U228" s="265"/>
      <c r="V228" s="265"/>
      <c r="W228" s="265"/>
      <c r="X228" s="265">
        <f>'прил 7.1'!W228</f>
        <v>0</v>
      </c>
      <c r="Y228" s="265"/>
      <c r="Z228" s="265"/>
      <c r="AA228" s="265"/>
      <c r="AB228" s="265"/>
      <c r="AC228" s="46">
        <f t="shared" si="94"/>
        <v>0</v>
      </c>
      <c r="AD228" s="46">
        <f t="shared" si="95"/>
        <v>0</v>
      </c>
      <c r="AE228" s="46">
        <f t="shared" si="96"/>
        <v>0</v>
      </c>
      <c r="AF228" s="46">
        <f t="shared" si="97"/>
        <v>0</v>
      </c>
      <c r="AG228" s="46">
        <f t="shared" si="98"/>
        <v>0</v>
      </c>
      <c r="AH228" s="539"/>
      <c r="AI228" s="539"/>
      <c r="AJ228" s="539"/>
      <c r="AK228" s="539"/>
      <c r="AL228" s="539"/>
      <c r="AM228" s="539"/>
      <c r="AN228" s="539"/>
      <c r="AO228" s="539"/>
      <c r="AP228" s="539"/>
      <c r="AQ228" s="539"/>
    </row>
    <row r="229" spans="1:43" x14ac:dyDescent="0.25">
      <c r="A229" s="9">
        <f>'прил 7.1'!A229</f>
        <v>7</v>
      </c>
      <c r="B229" s="291" t="str">
        <f>'прил 7.1'!B229</f>
        <v>Кабельные Линии 330 кВ (ВН)</v>
      </c>
      <c r="C229" s="37"/>
      <c r="D229" s="200">
        <f>'прил 7.1'!F229</f>
        <v>0</v>
      </c>
      <c r="E229" s="149"/>
      <c r="F229" s="149"/>
      <c r="G229" s="149"/>
      <c r="H229" s="149"/>
      <c r="I229" s="200">
        <f>'прил 7.1'!G229</f>
        <v>0</v>
      </c>
      <c r="J229" s="149"/>
      <c r="K229" s="149"/>
      <c r="L229" s="149"/>
      <c r="M229" s="149"/>
      <c r="N229" s="211">
        <f t="shared" si="89"/>
        <v>0</v>
      </c>
      <c r="O229" s="211">
        <f t="shared" si="90"/>
        <v>0</v>
      </c>
      <c r="P229" s="211">
        <f t="shared" si="91"/>
        <v>0</v>
      </c>
      <c r="Q229" s="211">
        <f t="shared" si="92"/>
        <v>0</v>
      </c>
      <c r="R229" s="211">
        <f t="shared" si="93"/>
        <v>0</v>
      </c>
      <c r="S229" s="200">
        <f>'прил 7.1'!V229</f>
        <v>0</v>
      </c>
      <c r="T229" s="149"/>
      <c r="U229" s="149"/>
      <c r="V229" s="149"/>
      <c r="W229" s="149"/>
      <c r="X229" s="200">
        <f>'прил 7.1'!W229</f>
        <v>0</v>
      </c>
      <c r="Y229" s="149"/>
      <c r="Z229" s="149"/>
      <c r="AA229" s="149"/>
      <c r="AB229" s="149"/>
      <c r="AC229" s="211">
        <f t="shared" si="94"/>
        <v>0</v>
      </c>
      <c r="AD229" s="211">
        <f t="shared" si="95"/>
        <v>0</v>
      </c>
      <c r="AE229" s="211">
        <f t="shared" si="96"/>
        <v>0</v>
      </c>
      <c r="AF229" s="211">
        <f t="shared" si="97"/>
        <v>0</v>
      </c>
      <c r="AG229" s="211">
        <f t="shared" si="98"/>
        <v>0</v>
      </c>
      <c r="AH229" s="553"/>
      <c r="AI229" s="553"/>
      <c r="AJ229" s="553"/>
      <c r="AK229" s="553"/>
      <c r="AL229" s="553"/>
      <c r="AM229" s="553"/>
      <c r="AN229" s="553"/>
      <c r="AO229" s="553"/>
      <c r="AP229" s="553"/>
      <c r="AQ229" s="553"/>
    </row>
    <row r="230" spans="1:43" hidden="1" x14ac:dyDescent="0.25">
      <c r="A230" s="391"/>
      <c r="B230" s="32"/>
      <c r="C230" s="37"/>
      <c r="D230" s="265">
        <f>'прил 7.1'!F230</f>
        <v>0</v>
      </c>
      <c r="E230" s="265"/>
      <c r="F230" s="265"/>
      <c r="G230" s="265"/>
      <c r="H230" s="265"/>
      <c r="I230" s="265">
        <f>'прил 7.1'!G230</f>
        <v>0</v>
      </c>
      <c r="J230" s="265"/>
      <c r="K230" s="265"/>
      <c r="L230" s="265"/>
      <c r="M230" s="265"/>
      <c r="N230" s="46">
        <f t="shared" si="89"/>
        <v>0</v>
      </c>
      <c r="O230" s="46">
        <f t="shared" si="90"/>
        <v>0</v>
      </c>
      <c r="P230" s="46">
        <f t="shared" si="91"/>
        <v>0</v>
      </c>
      <c r="Q230" s="46">
        <f t="shared" si="92"/>
        <v>0</v>
      </c>
      <c r="R230" s="46">
        <f t="shared" si="93"/>
        <v>0</v>
      </c>
      <c r="S230" s="265">
        <f>'прил 7.1'!V230</f>
        <v>0</v>
      </c>
      <c r="T230" s="265"/>
      <c r="U230" s="265"/>
      <c r="V230" s="265"/>
      <c r="W230" s="265"/>
      <c r="X230" s="265">
        <f>'прил 7.1'!W230</f>
        <v>0</v>
      </c>
      <c r="Y230" s="265"/>
      <c r="Z230" s="265"/>
      <c r="AA230" s="265"/>
      <c r="AB230" s="265"/>
      <c r="AC230" s="46">
        <f t="shared" si="94"/>
        <v>0</v>
      </c>
      <c r="AD230" s="46">
        <f t="shared" si="95"/>
        <v>0</v>
      </c>
      <c r="AE230" s="46">
        <f t="shared" si="96"/>
        <v>0</v>
      </c>
      <c r="AF230" s="46">
        <f t="shared" si="97"/>
        <v>0</v>
      </c>
      <c r="AG230" s="46">
        <f t="shared" si="98"/>
        <v>0</v>
      </c>
      <c r="AH230" s="539"/>
      <c r="AI230" s="539"/>
      <c r="AJ230" s="539"/>
      <c r="AK230" s="539"/>
      <c r="AL230" s="539"/>
      <c r="AM230" s="539"/>
      <c r="AN230" s="539"/>
      <c r="AO230" s="539"/>
      <c r="AP230" s="539"/>
      <c r="AQ230" s="539"/>
    </row>
    <row r="231" spans="1:43" x14ac:dyDescent="0.25">
      <c r="A231" s="9">
        <f>'прил 7.1'!A231</f>
        <v>8</v>
      </c>
      <c r="B231" s="291" t="str">
        <f>'прил 7.1'!B231</f>
        <v>Кабельные Линии 220 кВ (ВН)</v>
      </c>
      <c r="C231" s="37"/>
      <c r="D231" s="200">
        <f>'прил 7.1'!F231</f>
        <v>0</v>
      </c>
      <c r="E231" s="149"/>
      <c r="F231" s="149"/>
      <c r="G231" s="149"/>
      <c r="H231" s="149"/>
      <c r="I231" s="200">
        <f>'прил 7.1'!G231</f>
        <v>0</v>
      </c>
      <c r="J231" s="149"/>
      <c r="K231" s="149"/>
      <c r="L231" s="149"/>
      <c r="M231" s="149"/>
      <c r="N231" s="211">
        <f t="shared" si="89"/>
        <v>0</v>
      </c>
      <c r="O231" s="211">
        <f t="shared" si="90"/>
        <v>0</v>
      </c>
      <c r="P231" s="211">
        <f t="shared" si="91"/>
        <v>0</v>
      </c>
      <c r="Q231" s="211">
        <f t="shared" si="92"/>
        <v>0</v>
      </c>
      <c r="R231" s="211">
        <f t="shared" si="93"/>
        <v>0</v>
      </c>
      <c r="S231" s="200">
        <f>'прил 7.1'!V231</f>
        <v>0</v>
      </c>
      <c r="T231" s="149"/>
      <c r="U231" s="149"/>
      <c r="V231" s="149"/>
      <c r="W231" s="149"/>
      <c r="X231" s="200">
        <f>'прил 7.1'!W231</f>
        <v>0</v>
      </c>
      <c r="Y231" s="149"/>
      <c r="Z231" s="149"/>
      <c r="AA231" s="149"/>
      <c r="AB231" s="149"/>
      <c r="AC231" s="211">
        <f t="shared" si="94"/>
        <v>0</v>
      </c>
      <c r="AD231" s="211">
        <f t="shared" si="95"/>
        <v>0</v>
      </c>
      <c r="AE231" s="211">
        <f t="shared" si="96"/>
        <v>0</v>
      </c>
      <c r="AF231" s="211">
        <f t="shared" si="97"/>
        <v>0</v>
      </c>
      <c r="AG231" s="211">
        <f t="shared" si="98"/>
        <v>0</v>
      </c>
      <c r="AH231" s="553"/>
      <c r="AI231" s="553"/>
      <c r="AJ231" s="553"/>
      <c r="AK231" s="553"/>
      <c r="AL231" s="553"/>
      <c r="AM231" s="553"/>
      <c r="AN231" s="553"/>
      <c r="AO231" s="553"/>
      <c r="AP231" s="553"/>
      <c r="AQ231" s="553"/>
    </row>
    <row r="232" spans="1:43" hidden="1" x14ac:dyDescent="0.25">
      <c r="A232" s="391"/>
      <c r="B232" s="32"/>
      <c r="C232" s="37"/>
      <c r="D232" s="265">
        <f>'прил 7.1'!F232</f>
        <v>0</v>
      </c>
      <c r="E232" s="265"/>
      <c r="F232" s="265"/>
      <c r="G232" s="265"/>
      <c r="H232" s="265"/>
      <c r="I232" s="265">
        <f>'прил 7.1'!G232</f>
        <v>0</v>
      </c>
      <c r="J232" s="265"/>
      <c r="K232" s="265"/>
      <c r="L232" s="265"/>
      <c r="M232" s="265"/>
      <c r="N232" s="46">
        <f t="shared" si="89"/>
        <v>0</v>
      </c>
      <c r="O232" s="46">
        <f t="shared" si="90"/>
        <v>0</v>
      </c>
      <c r="P232" s="46">
        <f t="shared" si="91"/>
        <v>0</v>
      </c>
      <c r="Q232" s="46">
        <f t="shared" si="92"/>
        <v>0</v>
      </c>
      <c r="R232" s="46">
        <f t="shared" si="93"/>
        <v>0</v>
      </c>
      <c r="S232" s="265">
        <f>'прил 7.1'!V232</f>
        <v>0</v>
      </c>
      <c r="T232" s="265"/>
      <c r="U232" s="265"/>
      <c r="V232" s="265"/>
      <c r="W232" s="265"/>
      <c r="X232" s="265">
        <f>'прил 7.1'!W232</f>
        <v>0</v>
      </c>
      <c r="Y232" s="265"/>
      <c r="Z232" s="265"/>
      <c r="AA232" s="265"/>
      <c r="AB232" s="265"/>
      <c r="AC232" s="46">
        <f t="shared" si="94"/>
        <v>0</v>
      </c>
      <c r="AD232" s="46">
        <f t="shared" si="95"/>
        <v>0</v>
      </c>
      <c r="AE232" s="46">
        <f t="shared" si="96"/>
        <v>0</v>
      </c>
      <c r="AF232" s="46">
        <f t="shared" si="97"/>
        <v>0</v>
      </c>
      <c r="AG232" s="46">
        <f t="shared" si="98"/>
        <v>0</v>
      </c>
      <c r="AH232" s="539"/>
      <c r="AI232" s="539"/>
      <c r="AJ232" s="539"/>
      <c r="AK232" s="539"/>
      <c r="AL232" s="539"/>
      <c r="AM232" s="539"/>
      <c r="AN232" s="539"/>
      <c r="AO232" s="539"/>
      <c r="AP232" s="539"/>
      <c r="AQ232" s="539"/>
    </row>
    <row r="233" spans="1:43" x14ac:dyDescent="0.25">
      <c r="A233" s="9">
        <f>'прил 7.1'!A233</f>
        <v>9</v>
      </c>
      <c r="B233" s="291" t="str">
        <f>'прил 7.1'!B233</f>
        <v>Кабельные Линии 110 кВ (ВН)</v>
      </c>
      <c r="C233" s="37"/>
      <c r="D233" s="200">
        <f>'прил 7.1'!F233</f>
        <v>0</v>
      </c>
      <c r="E233" s="149"/>
      <c r="F233" s="149"/>
      <c r="G233" s="149"/>
      <c r="H233" s="149"/>
      <c r="I233" s="200">
        <f>'прил 7.1'!G233</f>
        <v>0</v>
      </c>
      <c r="J233" s="149"/>
      <c r="K233" s="149"/>
      <c r="L233" s="149"/>
      <c r="M233" s="149"/>
      <c r="N233" s="211">
        <f t="shared" si="89"/>
        <v>0</v>
      </c>
      <c r="O233" s="211">
        <f t="shared" si="90"/>
        <v>0</v>
      </c>
      <c r="P233" s="211">
        <f t="shared" si="91"/>
        <v>0</v>
      </c>
      <c r="Q233" s="211">
        <f t="shared" si="92"/>
        <v>0</v>
      </c>
      <c r="R233" s="211">
        <f t="shared" si="93"/>
        <v>0</v>
      </c>
      <c r="S233" s="200">
        <f>'прил 7.1'!V233</f>
        <v>0</v>
      </c>
      <c r="T233" s="149"/>
      <c r="U233" s="149"/>
      <c r="V233" s="149"/>
      <c r="W233" s="149"/>
      <c r="X233" s="200">
        <f>'прил 7.1'!W233</f>
        <v>0</v>
      </c>
      <c r="Y233" s="149"/>
      <c r="Z233" s="149"/>
      <c r="AA233" s="149"/>
      <c r="AB233" s="149"/>
      <c r="AC233" s="211">
        <f t="shared" si="94"/>
        <v>0</v>
      </c>
      <c r="AD233" s="211">
        <f t="shared" si="95"/>
        <v>0</v>
      </c>
      <c r="AE233" s="211">
        <f t="shared" si="96"/>
        <v>0</v>
      </c>
      <c r="AF233" s="211">
        <f t="shared" si="97"/>
        <v>0</v>
      </c>
      <c r="AG233" s="211">
        <f t="shared" si="98"/>
        <v>0</v>
      </c>
      <c r="AH233" s="553"/>
      <c r="AI233" s="553"/>
      <c r="AJ233" s="553"/>
      <c r="AK233" s="553"/>
      <c r="AL233" s="553"/>
      <c r="AM233" s="553"/>
      <c r="AN233" s="553"/>
      <c r="AO233" s="553"/>
      <c r="AP233" s="553"/>
      <c r="AQ233" s="553"/>
    </row>
    <row r="234" spans="1:43" hidden="1" x14ac:dyDescent="0.25">
      <c r="A234" s="391"/>
      <c r="B234" s="32"/>
      <c r="C234" s="37"/>
      <c r="D234" s="265">
        <f>'прил 7.1'!F234</f>
        <v>0</v>
      </c>
      <c r="E234" s="302"/>
      <c r="F234" s="302"/>
      <c r="G234" s="302"/>
      <c r="H234" s="302"/>
      <c r="I234" s="265">
        <f>'прил 7.1'!G234</f>
        <v>0</v>
      </c>
      <c r="J234" s="302"/>
      <c r="K234" s="302"/>
      <c r="L234" s="302"/>
      <c r="M234" s="302"/>
      <c r="N234" s="46">
        <f t="shared" si="89"/>
        <v>0</v>
      </c>
      <c r="O234" s="46">
        <f t="shared" si="90"/>
        <v>0</v>
      </c>
      <c r="P234" s="46">
        <f t="shared" si="91"/>
        <v>0</v>
      </c>
      <c r="Q234" s="46">
        <f t="shared" si="92"/>
        <v>0</v>
      </c>
      <c r="R234" s="46">
        <f t="shared" si="93"/>
        <v>0</v>
      </c>
      <c r="S234" s="265">
        <f>'прил 7.1'!V234</f>
        <v>0</v>
      </c>
      <c r="T234" s="302"/>
      <c r="U234" s="302"/>
      <c r="V234" s="302"/>
      <c r="W234" s="302"/>
      <c r="X234" s="265">
        <f>'прил 7.1'!W234</f>
        <v>0</v>
      </c>
      <c r="Y234" s="302"/>
      <c r="Z234" s="302"/>
      <c r="AA234" s="302"/>
      <c r="AB234" s="302"/>
      <c r="AC234" s="46">
        <f t="shared" si="94"/>
        <v>0</v>
      </c>
      <c r="AD234" s="46">
        <f t="shared" si="95"/>
        <v>0</v>
      </c>
      <c r="AE234" s="46">
        <f t="shared" si="96"/>
        <v>0</v>
      </c>
      <c r="AF234" s="46">
        <f t="shared" si="97"/>
        <v>0</v>
      </c>
      <c r="AG234" s="46">
        <f t="shared" si="98"/>
        <v>0</v>
      </c>
      <c r="AH234" s="553"/>
      <c r="AI234" s="553"/>
      <c r="AJ234" s="553"/>
      <c r="AK234" s="553"/>
      <c r="AL234" s="553"/>
      <c r="AM234" s="553"/>
      <c r="AN234" s="553"/>
      <c r="AO234" s="553"/>
      <c r="AP234" s="553"/>
      <c r="AQ234" s="553"/>
    </row>
    <row r="235" spans="1:43" x14ac:dyDescent="0.25">
      <c r="A235" s="9">
        <f>'прил 7.1'!A235</f>
        <v>10</v>
      </c>
      <c r="B235" s="291" t="str">
        <f>'прил 7.1'!B235</f>
        <v>Кабельные Линии 35 кВ (СН1)</v>
      </c>
      <c r="C235" s="37"/>
      <c r="D235" s="200">
        <f>'прил 7.1'!F235</f>
        <v>0</v>
      </c>
      <c r="E235" s="149"/>
      <c r="F235" s="149"/>
      <c r="G235" s="149"/>
      <c r="H235" s="149"/>
      <c r="I235" s="200">
        <f>'прил 7.1'!G235</f>
        <v>0</v>
      </c>
      <c r="J235" s="149"/>
      <c r="K235" s="149"/>
      <c r="L235" s="149"/>
      <c r="M235" s="149"/>
      <c r="N235" s="211">
        <f t="shared" si="89"/>
        <v>0</v>
      </c>
      <c r="O235" s="211">
        <f t="shared" si="90"/>
        <v>0</v>
      </c>
      <c r="P235" s="211">
        <f t="shared" si="91"/>
        <v>0</v>
      </c>
      <c r="Q235" s="211">
        <f t="shared" si="92"/>
        <v>0</v>
      </c>
      <c r="R235" s="211">
        <f t="shared" si="93"/>
        <v>0</v>
      </c>
      <c r="S235" s="200">
        <f>'прил 7.1'!V235</f>
        <v>0</v>
      </c>
      <c r="T235" s="149"/>
      <c r="U235" s="149"/>
      <c r="V235" s="149"/>
      <c r="W235" s="149"/>
      <c r="X235" s="200">
        <f>'прил 7.1'!W235</f>
        <v>0</v>
      </c>
      <c r="Y235" s="149"/>
      <c r="Z235" s="149"/>
      <c r="AA235" s="149"/>
      <c r="AB235" s="149"/>
      <c r="AC235" s="211">
        <f t="shared" si="94"/>
        <v>0</v>
      </c>
      <c r="AD235" s="211">
        <f t="shared" si="95"/>
        <v>0</v>
      </c>
      <c r="AE235" s="211">
        <f t="shared" si="96"/>
        <v>0</v>
      </c>
      <c r="AF235" s="211">
        <f t="shared" si="97"/>
        <v>0</v>
      </c>
      <c r="AG235" s="211">
        <f t="shared" si="98"/>
        <v>0</v>
      </c>
      <c r="AH235" s="553"/>
      <c r="AI235" s="553"/>
      <c r="AJ235" s="553"/>
      <c r="AK235" s="553"/>
      <c r="AL235" s="553"/>
      <c r="AM235" s="553"/>
      <c r="AN235" s="553"/>
      <c r="AO235" s="553"/>
      <c r="AP235" s="553"/>
      <c r="AQ235" s="553"/>
    </row>
    <row r="236" spans="1:43" hidden="1" x14ac:dyDescent="0.25">
      <c r="A236" s="391"/>
      <c r="B236" s="32"/>
      <c r="C236" s="37"/>
      <c r="D236" s="265">
        <f>'прил 7.1'!F236</f>
        <v>0</v>
      </c>
      <c r="E236" s="265"/>
      <c r="F236" s="265"/>
      <c r="G236" s="265"/>
      <c r="H236" s="265"/>
      <c r="I236" s="265">
        <f>'прил 7.1'!G236</f>
        <v>0</v>
      </c>
      <c r="J236" s="265"/>
      <c r="K236" s="265"/>
      <c r="L236" s="265"/>
      <c r="M236" s="265"/>
      <c r="N236" s="46">
        <f t="shared" si="89"/>
        <v>0</v>
      </c>
      <c r="O236" s="46">
        <f t="shared" si="90"/>
        <v>0</v>
      </c>
      <c r="P236" s="46">
        <f t="shared" si="91"/>
        <v>0</v>
      </c>
      <c r="Q236" s="46">
        <f t="shared" si="92"/>
        <v>0</v>
      </c>
      <c r="R236" s="46">
        <f t="shared" si="93"/>
        <v>0</v>
      </c>
      <c r="S236" s="265">
        <f>'прил 7.1'!V236</f>
        <v>0</v>
      </c>
      <c r="T236" s="265"/>
      <c r="U236" s="265"/>
      <c r="V236" s="265"/>
      <c r="W236" s="265"/>
      <c r="X236" s="265">
        <f>'прил 7.1'!W236</f>
        <v>0</v>
      </c>
      <c r="Y236" s="265"/>
      <c r="Z236" s="265"/>
      <c r="AA236" s="265"/>
      <c r="AB236" s="265"/>
      <c r="AC236" s="46">
        <f t="shared" si="94"/>
        <v>0</v>
      </c>
      <c r="AD236" s="46">
        <f t="shared" si="95"/>
        <v>0</v>
      </c>
      <c r="AE236" s="46">
        <f t="shared" si="96"/>
        <v>0</v>
      </c>
      <c r="AF236" s="46">
        <f t="shared" si="97"/>
        <v>0</v>
      </c>
      <c r="AG236" s="46">
        <f t="shared" si="98"/>
        <v>0</v>
      </c>
      <c r="AH236" s="539"/>
      <c r="AI236" s="539"/>
      <c r="AJ236" s="539"/>
      <c r="AK236" s="539"/>
      <c r="AL236" s="539"/>
      <c r="AM236" s="539"/>
      <c r="AN236" s="539"/>
      <c r="AO236" s="539"/>
      <c r="AP236" s="539"/>
      <c r="AQ236" s="539"/>
    </row>
    <row r="237" spans="1:43" x14ac:dyDescent="0.25">
      <c r="A237" s="9">
        <f>'прил 7.1'!A237</f>
        <v>11</v>
      </c>
      <c r="B237" s="291" t="str">
        <f>'прил 7.1'!B237</f>
        <v>Кабельные Линии 20 кВ (СН2)</v>
      </c>
      <c r="C237" s="37"/>
      <c r="D237" s="200">
        <f>'прил 7.1'!F237</f>
        <v>0</v>
      </c>
      <c r="E237" s="149"/>
      <c r="F237" s="149"/>
      <c r="G237" s="149"/>
      <c r="H237" s="149"/>
      <c r="I237" s="200">
        <f>'прил 7.1'!G237</f>
        <v>0</v>
      </c>
      <c r="J237" s="149"/>
      <c r="K237" s="149"/>
      <c r="L237" s="149"/>
      <c r="M237" s="149"/>
      <c r="N237" s="211">
        <f t="shared" si="89"/>
        <v>0</v>
      </c>
      <c r="O237" s="211">
        <f t="shared" si="90"/>
        <v>0</v>
      </c>
      <c r="P237" s="211">
        <f t="shared" si="91"/>
        <v>0</v>
      </c>
      <c r="Q237" s="211">
        <f t="shared" si="92"/>
        <v>0</v>
      </c>
      <c r="R237" s="211">
        <f t="shared" si="93"/>
        <v>0</v>
      </c>
      <c r="S237" s="200">
        <f>'прил 7.1'!V237</f>
        <v>0</v>
      </c>
      <c r="T237" s="149"/>
      <c r="U237" s="149"/>
      <c r="V237" s="149"/>
      <c r="W237" s="149"/>
      <c r="X237" s="200">
        <f>'прил 7.1'!W237</f>
        <v>0</v>
      </c>
      <c r="Y237" s="149"/>
      <c r="Z237" s="149"/>
      <c r="AA237" s="149"/>
      <c r="AB237" s="149"/>
      <c r="AC237" s="211">
        <f t="shared" si="94"/>
        <v>0</v>
      </c>
      <c r="AD237" s="211">
        <f t="shared" si="95"/>
        <v>0</v>
      </c>
      <c r="AE237" s="211">
        <f t="shared" si="96"/>
        <v>0</v>
      </c>
      <c r="AF237" s="211">
        <f t="shared" si="97"/>
        <v>0</v>
      </c>
      <c r="AG237" s="211">
        <f t="shared" si="98"/>
        <v>0</v>
      </c>
      <c r="AH237" s="553"/>
      <c r="AI237" s="553"/>
      <c r="AJ237" s="553"/>
      <c r="AK237" s="553"/>
      <c r="AL237" s="553"/>
      <c r="AM237" s="553"/>
      <c r="AN237" s="553"/>
      <c r="AO237" s="553"/>
      <c r="AP237" s="553"/>
      <c r="AQ237" s="553"/>
    </row>
    <row r="238" spans="1:43" hidden="1" x14ac:dyDescent="0.25">
      <c r="A238" s="391"/>
      <c r="B238" s="32"/>
      <c r="C238" s="37"/>
      <c r="D238" s="265">
        <f>'прил 7.1'!F238</f>
        <v>0</v>
      </c>
      <c r="E238" s="265"/>
      <c r="F238" s="265"/>
      <c r="G238" s="265"/>
      <c r="H238" s="265"/>
      <c r="I238" s="265">
        <f>'прил 7.1'!G238</f>
        <v>0</v>
      </c>
      <c r="J238" s="265"/>
      <c r="K238" s="265"/>
      <c r="L238" s="265"/>
      <c r="M238" s="265"/>
      <c r="N238" s="46">
        <f t="shared" si="89"/>
        <v>0</v>
      </c>
      <c r="O238" s="46">
        <f t="shared" si="90"/>
        <v>0</v>
      </c>
      <c r="P238" s="46">
        <f t="shared" si="91"/>
        <v>0</v>
      </c>
      <c r="Q238" s="46">
        <f t="shared" si="92"/>
        <v>0</v>
      </c>
      <c r="R238" s="46">
        <f t="shared" si="93"/>
        <v>0</v>
      </c>
      <c r="S238" s="265">
        <f>'прил 7.1'!V238</f>
        <v>0</v>
      </c>
      <c r="T238" s="265"/>
      <c r="U238" s="265"/>
      <c r="V238" s="265"/>
      <c r="W238" s="265"/>
      <c r="X238" s="265">
        <f>'прил 7.1'!W238</f>
        <v>0</v>
      </c>
      <c r="Y238" s="265"/>
      <c r="Z238" s="265"/>
      <c r="AA238" s="265"/>
      <c r="AB238" s="265"/>
      <c r="AC238" s="46">
        <f t="shared" si="94"/>
        <v>0</v>
      </c>
      <c r="AD238" s="46">
        <f t="shared" si="95"/>
        <v>0</v>
      </c>
      <c r="AE238" s="46">
        <f t="shared" si="96"/>
        <v>0</v>
      </c>
      <c r="AF238" s="46">
        <f t="shared" si="97"/>
        <v>0</v>
      </c>
      <c r="AG238" s="46">
        <f t="shared" si="98"/>
        <v>0</v>
      </c>
      <c r="AH238" s="539"/>
      <c r="AI238" s="539"/>
      <c r="AJ238" s="539"/>
      <c r="AK238" s="539"/>
      <c r="AL238" s="539"/>
      <c r="AM238" s="539"/>
      <c r="AN238" s="539"/>
      <c r="AO238" s="539"/>
      <c r="AP238" s="539"/>
      <c r="AQ238" s="539"/>
    </row>
    <row r="239" spans="1:43" x14ac:dyDescent="0.25">
      <c r="A239" s="9">
        <f>'прил 7.1'!A239</f>
        <v>12</v>
      </c>
      <c r="B239" s="291" t="str">
        <f>'прил 7.1'!B239</f>
        <v xml:space="preserve">Кабельные Линии 3-10 кВ (СН2) </v>
      </c>
      <c r="C239" s="37"/>
      <c r="D239" s="200">
        <f>'прил 7.1'!F239</f>
        <v>0</v>
      </c>
      <c r="E239" s="149"/>
      <c r="F239" s="149"/>
      <c r="G239" s="149"/>
      <c r="H239" s="149"/>
      <c r="I239" s="200">
        <f>'прил 7.1'!G239</f>
        <v>0</v>
      </c>
      <c r="J239" s="149"/>
      <c r="K239" s="149"/>
      <c r="L239" s="149"/>
      <c r="M239" s="149"/>
      <c r="N239" s="211">
        <f t="shared" si="89"/>
        <v>0</v>
      </c>
      <c r="O239" s="211">
        <f t="shared" si="90"/>
        <v>0</v>
      </c>
      <c r="P239" s="211">
        <f t="shared" si="91"/>
        <v>0</v>
      </c>
      <c r="Q239" s="211">
        <f t="shared" si="92"/>
        <v>0</v>
      </c>
      <c r="R239" s="211">
        <f t="shared" si="93"/>
        <v>0</v>
      </c>
      <c r="S239" s="200">
        <f>'прил 7.1'!V239</f>
        <v>0</v>
      </c>
      <c r="T239" s="149"/>
      <c r="U239" s="149"/>
      <c r="V239" s="149"/>
      <c r="W239" s="149"/>
      <c r="X239" s="200">
        <f>'прил 7.1'!W239</f>
        <v>0</v>
      </c>
      <c r="Y239" s="149"/>
      <c r="Z239" s="149"/>
      <c r="AA239" s="149"/>
      <c r="AB239" s="149"/>
      <c r="AC239" s="211">
        <f t="shared" si="94"/>
        <v>0</v>
      </c>
      <c r="AD239" s="211">
        <f t="shared" si="95"/>
        <v>0</v>
      </c>
      <c r="AE239" s="211">
        <f t="shared" si="96"/>
        <v>0</v>
      </c>
      <c r="AF239" s="211">
        <f t="shared" si="97"/>
        <v>0</v>
      </c>
      <c r="AG239" s="211">
        <f t="shared" si="98"/>
        <v>0</v>
      </c>
      <c r="AH239" s="553"/>
      <c r="AI239" s="553"/>
      <c r="AJ239" s="553"/>
      <c r="AK239" s="553"/>
      <c r="AL239" s="553"/>
      <c r="AM239" s="553"/>
      <c r="AN239" s="553"/>
      <c r="AO239" s="553"/>
      <c r="AP239" s="553"/>
      <c r="AQ239" s="553"/>
    </row>
    <row r="240" spans="1:43" hidden="1" x14ac:dyDescent="0.25">
      <c r="A240" s="391"/>
      <c r="B240" s="32"/>
      <c r="C240" s="37"/>
      <c r="D240" s="265">
        <f>'прил 7.1'!F240</f>
        <v>0</v>
      </c>
      <c r="E240" s="265"/>
      <c r="F240" s="265"/>
      <c r="G240" s="265"/>
      <c r="H240" s="265"/>
      <c r="I240" s="265">
        <f>'прил 7.1'!G240</f>
        <v>0</v>
      </c>
      <c r="J240" s="265"/>
      <c r="K240" s="265"/>
      <c r="L240" s="265"/>
      <c r="M240" s="265"/>
      <c r="N240" s="46">
        <f t="shared" si="89"/>
        <v>0</v>
      </c>
      <c r="O240" s="46">
        <f t="shared" si="90"/>
        <v>0</v>
      </c>
      <c r="P240" s="46">
        <f t="shared" si="91"/>
        <v>0</v>
      </c>
      <c r="Q240" s="46">
        <f t="shared" si="92"/>
        <v>0</v>
      </c>
      <c r="R240" s="46">
        <f t="shared" si="93"/>
        <v>0</v>
      </c>
      <c r="S240" s="265">
        <f>'прил 7.1'!V240</f>
        <v>0</v>
      </c>
      <c r="T240" s="265"/>
      <c r="U240" s="265"/>
      <c r="V240" s="265"/>
      <c r="W240" s="265"/>
      <c r="X240" s="265">
        <f>'прил 7.1'!W240</f>
        <v>0</v>
      </c>
      <c r="Y240" s="265"/>
      <c r="Z240" s="265"/>
      <c r="AA240" s="265"/>
      <c r="AB240" s="265"/>
      <c r="AC240" s="46">
        <f t="shared" si="94"/>
        <v>0</v>
      </c>
      <c r="AD240" s="46">
        <f t="shared" si="95"/>
        <v>0</v>
      </c>
      <c r="AE240" s="46">
        <f t="shared" si="96"/>
        <v>0</v>
      </c>
      <c r="AF240" s="46">
        <f t="shared" si="97"/>
        <v>0</v>
      </c>
      <c r="AG240" s="46">
        <f t="shared" si="98"/>
        <v>0</v>
      </c>
      <c r="AH240" s="539"/>
      <c r="AI240" s="539"/>
      <c r="AJ240" s="539"/>
      <c r="AK240" s="539"/>
      <c r="AL240" s="539"/>
      <c r="AM240" s="539"/>
      <c r="AN240" s="539"/>
      <c r="AO240" s="539"/>
      <c r="AP240" s="539"/>
      <c r="AQ240" s="539"/>
    </row>
    <row r="241" spans="1:43" x14ac:dyDescent="0.25">
      <c r="A241" s="9">
        <f>'прил 7.1'!A241</f>
        <v>13</v>
      </c>
      <c r="B241" s="291" t="str">
        <f>'прил 7.1'!B241</f>
        <v xml:space="preserve">Кабельные Линии до 1 кВ (НН) </v>
      </c>
      <c r="C241" s="37"/>
      <c r="D241" s="200">
        <f>'прил 7.1'!F241</f>
        <v>0</v>
      </c>
      <c r="E241" s="149"/>
      <c r="F241" s="149"/>
      <c r="G241" s="149"/>
      <c r="H241" s="149"/>
      <c r="I241" s="200">
        <f>'прил 7.1'!G241</f>
        <v>0</v>
      </c>
      <c r="J241" s="149"/>
      <c r="K241" s="149"/>
      <c r="L241" s="149"/>
      <c r="M241" s="149"/>
      <c r="N241" s="211">
        <f t="shared" si="89"/>
        <v>0</v>
      </c>
      <c r="O241" s="211">
        <f t="shared" si="90"/>
        <v>0</v>
      </c>
      <c r="P241" s="211">
        <f t="shared" si="91"/>
        <v>0</v>
      </c>
      <c r="Q241" s="211">
        <f t="shared" si="92"/>
        <v>0</v>
      </c>
      <c r="R241" s="211">
        <f t="shared" si="93"/>
        <v>0</v>
      </c>
      <c r="S241" s="200">
        <f>'прил 7.1'!V241</f>
        <v>0</v>
      </c>
      <c r="T241" s="149"/>
      <c r="U241" s="149"/>
      <c r="V241" s="149"/>
      <c r="W241" s="149"/>
      <c r="X241" s="200">
        <f>'прил 7.1'!W241</f>
        <v>0</v>
      </c>
      <c r="Y241" s="149"/>
      <c r="Z241" s="149"/>
      <c r="AA241" s="149"/>
      <c r="AB241" s="149"/>
      <c r="AC241" s="211">
        <f t="shared" si="94"/>
        <v>0</v>
      </c>
      <c r="AD241" s="211">
        <f t="shared" si="95"/>
        <v>0</v>
      </c>
      <c r="AE241" s="211">
        <f t="shared" si="96"/>
        <v>0</v>
      </c>
      <c r="AF241" s="211">
        <f t="shared" si="97"/>
        <v>0</v>
      </c>
      <c r="AG241" s="211">
        <f t="shared" si="98"/>
        <v>0</v>
      </c>
      <c r="AH241" s="553"/>
      <c r="AI241" s="553"/>
      <c r="AJ241" s="553"/>
      <c r="AK241" s="553"/>
      <c r="AL241" s="553"/>
      <c r="AM241" s="553"/>
      <c r="AN241" s="553"/>
      <c r="AO241" s="553"/>
      <c r="AP241" s="553"/>
      <c r="AQ241" s="553"/>
    </row>
    <row r="242" spans="1:43" hidden="1" x14ac:dyDescent="0.25">
      <c r="A242" s="391"/>
      <c r="B242" s="32"/>
      <c r="C242" s="37"/>
      <c r="D242" s="265">
        <f>'прил 7.1'!F242</f>
        <v>0</v>
      </c>
      <c r="E242" s="265"/>
      <c r="F242" s="265"/>
      <c r="G242" s="265"/>
      <c r="H242" s="265"/>
      <c r="I242" s="265">
        <f>'прил 7.1'!G242</f>
        <v>0</v>
      </c>
      <c r="J242" s="265"/>
      <c r="K242" s="265"/>
      <c r="L242" s="265"/>
      <c r="M242" s="265"/>
      <c r="N242" s="46">
        <f t="shared" si="89"/>
        <v>0</v>
      </c>
      <c r="O242" s="46">
        <f t="shared" si="90"/>
        <v>0</v>
      </c>
      <c r="P242" s="46">
        <f t="shared" si="91"/>
        <v>0</v>
      </c>
      <c r="Q242" s="46">
        <f t="shared" si="92"/>
        <v>0</v>
      </c>
      <c r="R242" s="46">
        <f t="shared" si="93"/>
        <v>0</v>
      </c>
      <c r="S242" s="265">
        <f>'прил 7.1'!V242</f>
        <v>0</v>
      </c>
      <c r="T242" s="265"/>
      <c r="U242" s="265"/>
      <c r="V242" s="265"/>
      <c r="W242" s="265"/>
      <c r="X242" s="265">
        <f>'прил 7.1'!W242</f>
        <v>0</v>
      </c>
      <c r="Y242" s="265"/>
      <c r="Z242" s="265"/>
      <c r="AA242" s="265"/>
      <c r="AB242" s="265"/>
      <c r="AC242" s="46">
        <f t="shared" si="94"/>
        <v>0</v>
      </c>
      <c r="AD242" s="46">
        <f t="shared" si="95"/>
        <v>0</v>
      </c>
      <c r="AE242" s="46">
        <f t="shared" si="96"/>
        <v>0</v>
      </c>
      <c r="AF242" s="46">
        <f t="shared" si="97"/>
        <v>0</v>
      </c>
      <c r="AG242" s="46">
        <f t="shared" si="98"/>
        <v>0</v>
      </c>
      <c r="AH242" s="539"/>
      <c r="AI242" s="539"/>
      <c r="AJ242" s="539"/>
      <c r="AK242" s="539"/>
      <c r="AL242" s="539"/>
      <c r="AM242" s="539"/>
      <c r="AN242" s="539"/>
      <c r="AO242" s="539"/>
      <c r="AP242" s="539"/>
      <c r="AQ242" s="539"/>
    </row>
    <row r="243" spans="1:43" x14ac:dyDescent="0.25">
      <c r="A243" s="9">
        <f>'прил 7.1'!A243</f>
        <v>14</v>
      </c>
      <c r="B243" s="291" t="str">
        <f>'прил 7.1'!B243</f>
        <v xml:space="preserve">ПС 330 кВ (ВН) </v>
      </c>
      <c r="C243" s="37"/>
      <c r="D243" s="200">
        <f>'прил 7.1'!F243</f>
        <v>0</v>
      </c>
      <c r="E243" s="149"/>
      <c r="F243" s="149"/>
      <c r="G243" s="149"/>
      <c r="H243" s="149"/>
      <c r="I243" s="200">
        <f>'прил 7.1'!G243</f>
        <v>0</v>
      </c>
      <c r="J243" s="149"/>
      <c r="K243" s="149"/>
      <c r="L243" s="149"/>
      <c r="M243" s="149"/>
      <c r="N243" s="211">
        <f t="shared" si="89"/>
        <v>0</v>
      </c>
      <c r="O243" s="211">
        <f t="shared" si="90"/>
        <v>0</v>
      </c>
      <c r="P243" s="211">
        <f t="shared" si="91"/>
        <v>0</v>
      </c>
      <c r="Q243" s="211">
        <f t="shared" si="92"/>
        <v>0</v>
      </c>
      <c r="R243" s="211">
        <f t="shared" si="93"/>
        <v>0</v>
      </c>
      <c r="S243" s="200">
        <f>'прил 7.1'!V243</f>
        <v>0</v>
      </c>
      <c r="T243" s="149"/>
      <c r="U243" s="149"/>
      <c r="V243" s="149"/>
      <c r="W243" s="149"/>
      <c r="X243" s="200">
        <f>'прил 7.1'!W243</f>
        <v>0</v>
      </c>
      <c r="Y243" s="149"/>
      <c r="Z243" s="149"/>
      <c r="AA243" s="149"/>
      <c r="AB243" s="149"/>
      <c r="AC243" s="211">
        <f t="shared" si="94"/>
        <v>0</v>
      </c>
      <c r="AD243" s="211">
        <f t="shared" si="95"/>
        <v>0</v>
      </c>
      <c r="AE243" s="211">
        <f t="shared" si="96"/>
        <v>0</v>
      </c>
      <c r="AF243" s="211">
        <f t="shared" si="97"/>
        <v>0</v>
      </c>
      <c r="AG243" s="211">
        <f t="shared" si="98"/>
        <v>0</v>
      </c>
      <c r="AH243" s="553"/>
      <c r="AI243" s="553"/>
      <c r="AJ243" s="553"/>
      <c r="AK243" s="553"/>
      <c r="AL243" s="553"/>
      <c r="AM243" s="553"/>
      <c r="AN243" s="553"/>
      <c r="AO243" s="553"/>
      <c r="AP243" s="553"/>
      <c r="AQ243" s="553"/>
    </row>
    <row r="244" spans="1:43" hidden="1" x14ac:dyDescent="0.25">
      <c r="A244" s="391"/>
      <c r="B244" s="32"/>
      <c r="C244" s="37"/>
      <c r="D244" s="265">
        <f>'прил 7.1'!F244</f>
        <v>0</v>
      </c>
      <c r="E244" s="265"/>
      <c r="F244" s="265"/>
      <c r="G244" s="265"/>
      <c r="H244" s="265"/>
      <c r="I244" s="265">
        <f>'прил 7.1'!G244</f>
        <v>0</v>
      </c>
      <c r="J244" s="265"/>
      <c r="K244" s="265"/>
      <c r="L244" s="265"/>
      <c r="M244" s="265"/>
      <c r="N244" s="46">
        <f t="shared" si="89"/>
        <v>0</v>
      </c>
      <c r="O244" s="46">
        <f t="shared" si="90"/>
        <v>0</v>
      </c>
      <c r="P244" s="46">
        <f t="shared" si="91"/>
        <v>0</v>
      </c>
      <c r="Q244" s="46">
        <f t="shared" si="92"/>
        <v>0</v>
      </c>
      <c r="R244" s="46">
        <f t="shared" si="93"/>
        <v>0</v>
      </c>
      <c r="S244" s="265">
        <f>'прил 7.1'!V244</f>
        <v>0</v>
      </c>
      <c r="T244" s="265"/>
      <c r="U244" s="265"/>
      <c r="V244" s="265"/>
      <c r="W244" s="265"/>
      <c r="X244" s="265">
        <f>'прил 7.1'!W244</f>
        <v>0</v>
      </c>
      <c r="Y244" s="265"/>
      <c r="Z244" s="265"/>
      <c r="AA244" s="265"/>
      <c r="AB244" s="265"/>
      <c r="AC244" s="46">
        <f t="shared" si="94"/>
        <v>0</v>
      </c>
      <c r="AD244" s="46">
        <f t="shared" si="95"/>
        <v>0</v>
      </c>
      <c r="AE244" s="46">
        <f t="shared" si="96"/>
        <v>0</v>
      </c>
      <c r="AF244" s="46">
        <f t="shared" si="97"/>
        <v>0</v>
      </c>
      <c r="AG244" s="46">
        <f t="shared" si="98"/>
        <v>0</v>
      </c>
      <c r="AH244" s="539"/>
      <c r="AI244" s="539"/>
      <c r="AJ244" s="539"/>
      <c r="AK244" s="539"/>
      <c r="AL244" s="539"/>
      <c r="AM244" s="539"/>
      <c r="AN244" s="539"/>
      <c r="AO244" s="539"/>
      <c r="AP244" s="539"/>
      <c r="AQ244" s="539"/>
    </row>
    <row r="245" spans="1:43" x14ac:dyDescent="0.25">
      <c r="A245" s="9">
        <f>'прил 7.1'!A245</f>
        <v>15</v>
      </c>
      <c r="B245" s="291" t="str">
        <f>'прил 7.1'!B245</f>
        <v xml:space="preserve">ПС 220 кВ (ВН) </v>
      </c>
      <c r="C245" s="37"/>
      <c r="D245" s="200">
        <f>'прил 7.1'!F245</f>
        <v>0</v>
      </c>
      <c r="E245" s="149"/>
      <c r="F245" s="149"/>
      <c r="G245" s="149"/>
      <c r="H245" s="149"/>
      <c r="I245" s="200">
        <f>'прил 7.1'!G245</f>
        <v>0</v>
      </c>
      <c r="J245" s="149"/>
      <c r="K245" s="149"/>
      <c r="L245" s="149"/>
      <c r="M245" s="149"/>
      <c r="N245" s="211">
        <f t="shared" si="89"/>
        <v>0</v>
      </c>
      <c r="O245" s="211">
        <f t="shared" si="90"/>
        <v>0</v>
      </c>
      <c r="P245" s="211">
        <f t="shared" si="91"/>
        <v>0</v>
      </c>
      <c r="Q245" s="211">
        <f t="shared" si="92"/>
        <v>0</v>
      </c>
      <c r="R245" s="211">
        <f t="shared" si="93"/>
        <v>0</v>
      </c>
      <c r="S245" s="200">
        <f>'прил 7.1'!V245</f>
        <v>0</v>
      </c>
      <c r="T245" s="149"/>
      <c r="U245" s="149"/>
      <c r="V245" s="149"/>
      <c r="W245" s="149"/>
      <c r="X245" s="200">
        <f>'прил 7.1'!W245</f>
        <v>0</v>
      </c>
      <c r="Y245" s="149"/>
      <c r="Z245" s="149"/>
      <c r="AA245" s="149"/>
      <c r="AB245" s="149"/>
      <c r="AC245" s="211">
        <f t="shared" si="94"/>
        <v>0</v>
      </c>
      <c r="AD245" s="211">
        <f t="shared" si="95"/>
        <v>0</v>
      </c>
      <c r="AE245" s="211">
        <f t="shared" si="96"/>
        <v>0</v>
      </c>
      <c r="AF245" s="211">
        <f t="shared" si="97"/>
        <v>0</v>
      </c>
      <c r="AG245" s="211">
        <f t="shared" si="98"/>
        <v>0</v>
      </c>
      <c r="AH245" s="553"/>
      <c r="AI245" s="553"/>
      <c r="AJ245" s="553"/>
      <c r="AK245" s="553"/>
      <c r="AL245" s="553"/>
      <c r="AM245" s="553"/>
      <c r="AN245" s="553"/>
      <c r="AO245" s="553"/>
      <c r="AP245" s="553"/>
      <c r="AQ245" s="553"/>
    </row>
    <row r="246" spans="1:43" hidden="1" x14ac:dyDescent="0.25">
      <c r="A246" s="391"/>
      <c r="B246" s="32"/>
      <c r="C246" s="37"/>
      <c r="D246" s="265">
        <f>'прил 7.1'!F246</f>
        <v>0</v>
      </c>
      <c r="E246" s="265"/>
      <c r="F246" s="265"/>
      <c r="G246" s="265"/>
      <c r="H246" s="265"/>
      <c r="I246" s="265">
        <f>'прил 7.1'!G246</f>
        <v>0</v>
      </c>
      <c r="J246" s="265"/>
      <c r="K246" s="265"/>
      <c r="L246" s="265"/>
      <c r="M246" s="265"/>
      <c r="N246" s="46">
        <f t="shared" si="89"/>
        <v>0</v>
      </c>
      <c r="O246" s="46">
        <f t="shared" si="90"/>
        <v>0</v>
      </c>
      <c r="P246" s="46">
        <f t="shared" si="91"/>
        <v>0</v>
      </c>
      <c r="Q246" s="46">
        <f t="shared" si="92"/>
        <v>0</v>
      </c>
      <c r="R246" s="46">
        <f t="shared" si="93"/>
        <v>0</v>
      </c>
      <c r="S246" s="265">
        <f>'прил 7.1'!V246</f>
        <v>0</v>
      </c>
      <c r="T246" s="265"/>
      <c r="U246" s="265"/>
      <c r="V246" s="265"/>
      <c r="W246" s="265"/>
      <c r="X246" s="265">
        <f>'прил 7.1'!W246</f>
        <v>0</v>
      </c>
      <c r="Y246" s="265"/>
      <c r="Z246" s="265"/>
      <c r="AA246" s="265"/>
      <c r="AB246" s="265"/>
      <c r="AC246" s="46">
        <f t="shared" si="94"/>
        <v>0</v>
      </c>
      <c r="AD246" s="46">
        <f t="shared" si="95"/>
        <v>0</v>
      </c>
      <c r="AE246" s="46">
        <f t="shared" si="96"/>
        <v>0</v>
      </c>
      <c r="AF246" s="46">
        <f t="shared" si="97"/>
        <v>0</v>
      </c>
      <c r="AG246" s="46">
        <f t="shared" si="98"/>
        <v>0</v>
      </c>
      <c r="AH246" s="539"/>
      <c r="AI246" s="539"/>
      <c r="AJ246" s="539"/>
      <c r="AK246" s="539"/>
      <c r="AL246" s="539"/>
      <c r="AM246" s="539"/>
      <c r="AN246" s="539"/>
      <c r="AO246" s="539"/>
      <c r="AP246" s="539"/>
      <c r="AQ246" s="539"/>
    </row>
    <row r="247" spans="1:43" x14ac:dyDescent="0.25">
      <c r="A247" s="9">
        <f>'прил 7.1'!A247</f>
        <v>16</v>
      </c>
      <c r="B247" s="291" t="str">
        <f>'прил 7.1'!B247</f>
        <v xml:space="preserve">ПС 110 кВ (ВН) </v>
      </c>
      <c r="C247" s="37"/>
      <c r="D247" s="200">
        <f>'прил 7.1'!F247</f>
        <v>0</v>
      </c>
      <c r="E247" s="149"/>
      <c r="F247" s="149"/>
      <c r="G247" s="149"/>
      <c r="H247" s="149"/>
      <c r="I247" s="200">
        <f>'прил 7.1'!G247</f>
        <v>0</v>
      </c>
      <c r="J247" s="149"/>
      <c r="K247" s="149"/>
      <c r="L247" s="149"/>
      <c r="M247" s="149"/>
      <c r="N247" s="211">
        <f t="shared" si="89"/>
        <v>0</v>
      </c>
      <c r="O247" s="211">
        <f t="shared" si="90"/>
        <v>0</v>
      </c>
      <c r="P247" s="211">
        <f t="shared" si="91"/>
        <v>0</v>
      </c>
      <c r="Q247" s="211">
        <f t="shared" si="92"/>
        <v>0</v>
      </c>
      <c r="R247" s="211">
        <f t="shared" si="93"/>
        <v>0</v>
      </c>
      <c r="S247" s="200">
        <f>'прил 7.1'!V247</f>
        <v>0</v>
      </c>
      <c r="T247" s="149"/>
      <c r="U247" s="149"/>
      <c r="V247" s="149"/>
      <c r="W247" s="149"/>
      <c r="X247" s="200">
        <f>'прил 7.1'!W247</f>
        <v>0</v>
      </c>
      <c r="Y247" s="149"/>
      <c r="Z247" s="149"/>
      <c r="AA247" s="149"/>
      <c r="AB247" s="149"/>
      <c r="AC247" s="211">
        <f t="shared" si="94"/>
        <v>0</v>
      </c>
      <c r="AD247" s="211">
        <f t="shared" si="95"/>
        <v>0</v>
      </c>
      <c r="AE247" s="211">
        <f t="shared" si="96"/>
        <v>0</v>
      </c>
      <c r="AF247" s="211">
        <f t="shared" si="97"/>
        <v>0</v>
      </c>
      <c r="AG247" s="211">
        <f t="shared" si="98"/>
        <v>0</v>
      </c>
      <c r="AH247" s="553"/>
      <c r="AI247" s="553"/>
      <c r="AJ247" s="553"/>
      <c r="AK247" s="553"/>
      <c r="AL247" s="553"/>
      <c r="AM247" s="553"/>
      <c r="AN247" s="553"/>
      <c r="AO247" s="553"/>
      <c r="AP247" s="553"/>
      <c r="AQ247" s="553"/>
    </row>
    <row r="248" spans="1:43" hidden="1" x14ac:dyDescent="0.25">
      <c r="A248" s="391"/>
      <c r="B248" s="32"/>
      <c r="C248" s="37"/>
      <c r="D248" s="265">
        <f>'прил 7.1'!F248</f>
        <v>0</v>
      </c>
      <c r="E248" s="199"/>
      <c r="F248" s="199"/>
      <c r="G248" s="199"/>
      <c r="H248" s="199"/>
      <c r="I248" s="265">
        <f>'прил 7.1'!G248</f>
        <v>0</v>
      </c>
      <c r="J248" s="199"/>
      <c r="K248" s="199"/>
      <c r="L248" s="199"/>
      <c r="M248" s="199"/>
      <c r="N248" s="46">
        <f t="shared" si="89"/>
        <v>0</v>
      </c>
      <c r="O248" s="46">
        <f t="shared" si="90"/>
        <v>0</v>
      </c>
      <c r="P248" s="46">
        <f t="shared" si="91"/>
        <v>0</v>
      </c>
      <c r="Q248" s="46">
        <f t="shared" si="92"/>
        <v>0</v>
      </c>
      <c r="R248" s="46">
        <f t="shared" si="93"/>
        <v>0</v>
      </c>
      <c r="S248" s="265">
        <f>'прил 7.1'!V248</f>
        <v>0</v>
      </c>
      <c r="T248" s="199"/>
      <c r="U248" s="199"/>
      <c r="V248" s="199"/>
      <c r="W248" s="199"/>
      <c r="X248" s="265">
        <f>'прил 7.1'!W248</f>
        <v>0</v>
      </c>
      <c r="Y248" s="199"/>
      <c r="Z248" s="199"/>
      <c r="AA248" s="199"/>
      <c r="AB248" s="199"/>
      <c r="AC248" s="46">
        <f t="shared" si="94"/>
        <v>0</v>
      </c>
      <c r="AD248" s="46">
        <f t="shared" si="95"/>
        <v>0</v>
      </c>
      <c r="AE248" s="46">
        <f t="shared" si="96"/>
        <v>0</v>
      </c>
      <c r="AF248" s="46">
        <f t="shared" si="97"/>
        <v>0</v>
      </c>
      <c r="AG248" s="46">
        <f t="shared" si="98"/>
        <v>0</v>
      </c>
      <c r="AH248" s="551"/>
      <c r="AI248" s="551"/>
      <c r="AJ248" s="551"/>
      <c r="AK248" s="551"/>
      <c r="AL248" s="551"/>
      <c r="AM248" s="551"/>
      <c r="AN248" s="551"/>
      <c r="AO248" s="551"/>
      <c r="AP248" s="551"/>
      <c r="AQ248" s="551"/>
    </row>
    <row r="249" spans="1:43" x14ac:dyDescent="0.25">
      <c r="A249" s="9">
        <f>'прил 7.1'!A249</f>
        <v>17</v>
      </c>
      <c r="B249" s="291" t="str">
        <f>'прил 7.1'!B249</f>
        <v>ПС 35 кВ (СН1)</v>
      </c>
      <c r="C249" s="37"/>
      <c r="D249" s="200">
        <f>'прил 7.1'!F249</f>
        <v>0</v>
      </c>
      <c r="E249" s="149"/>
      <c r="F249" s="149"/>
      <c r="G249" s="149"/>
      <c r="H249" s="149"/>
      <c r="I249" s="200">
        <f>'прил 7.1'!G249</f>
        <v>0</v>
      </c>
      <c r="J249" s="149"/>
      <c r="K249" s="149"/>
      <c r="L249" s="149"/>
      <c r="M249" s="149"/>
      <c r="N249" s="211">
        <f t="shared" si="89"/>
        <v>0</v>
      </c>
      <c r="O249" s="211">
        <f t="shared" si="90"/>
        <v>0</v>
      </c>
      <c r="P249" s="211">
        <f t="shared" si="91"/>
        <v>0</v>
      </c>
      <c r="Q249" s="211">
        <f t="shared" si="92"/>
        <v>0</v>
      </c>
      <c r="R249" s="211">
        <f t="shared" si="93"/>
        <v>0</v>
      </c>
      <c r="S249" s="200">
        <f>'прил 7.1'!V249</f>
        <v>0</v>
      </c>
      <c r="T249" s="149"/>
      <c r="U249" s="149"/>
      <c r="V249" s="149"/>
      <c r="W249" s="149"/>
      <c r="X249" s="200">
        <f>'прил 7.1'!W249</f>
        <v>0</v>
      </c>
      <c r="Y249" s="149"/>
      <c r="Z249" s="149"/>
      <c r="AA249" s="149"/>
      <c r="AB249" s="149"/>
      <c r="AC249" s="211">
        <f t="shared" si="94"/>
        <v>0</v>
      </c>
      <c r="AD249" s="211">
        <f t="shared" si="95"/>
        <v>0</v>
      </c>
      <c r="AE249" s="211">
        <f t="shared" si="96"/>
        <v>0</v>
      </c>
      <c r="AF249" s="211">
        <f t="shared" si="97"/>
        <v>0</v>
      </c>
      <c r="AG249" s="211">
        <f t="shared" si="98"/>
        <v>0</v>
      </c>
      <c r="AH249" s="553"/>
      <c r="AI249" s="553"/>
      <c r="AJ249" s="553"/>
      <c r="AK249" s="553"/>
      <c r="AL249" s="553"/>
      <c r="AM249" s="553"/>
      <c r="AN249" s="553"/>
      <c r="AO249" s="553"/>
      <c r="AP249" s="553"/>
      <c r="AQ249" s="553"/>
    </row>
    <row r="250" spans="1:43" hidden="1" x14ac:dyDescent="0.25">
      <c r="A250" s="391"/>
      <c r="B250" s="32"/>
      <c r="C250" s="37"/>
      <c r="D250" s="265">
        <f>'прил 7.1'!F250</f>
        <v>0</v>
      </c>
      <c r="E250" s="265"/>
      <c r="F250" s="265"/>
      <c r="G250" s="265"/>
      <c r="H250" s="265"/>
      <c r="I250" s="265">
        <f>'прил 7.1'!G250</f>
        <v>0</v>
      </c>
      <c r="J250" s="265"/>
      <c r="K250" s="265"/>
      <c r="L250" s="265"/>
      <c r="M250" s="265"/>
      <c r="N250" s="46">
        <f t="shared" si="89"/>
        <v>0</v>
      </c>
      <c r="O250" s="46">
        <f t="shared" si="90"/>
        <v>0</v>
      </c>
      <c r="P250" s="46">
        <f t="shared" si="91"/>
        <v>0</v>
      </c>
      <c r="Q250" s="46">
        <f t="shared" si="92"/>
        <v>0</v>
      </c>
      <c r="R250" s="46">
        <f t="shared" si="93"/>
        <v>0</v>
      </c>
      <c r="S250" s="265">
        <f>'прил 7.1'!V250</f>
        <v>0</v>
      </c>
      <c r="T250" s="265"/>
      <c r="U250" s="265"/>
      <c r="V250" s="265"/>
      <c r="W250" s="265"/>
      <c r="X250" s="265">
        <f>'прил 7.1'!W250</f>
        <v>0</v>
      </c>
      <c r="Y250" s="265"/>
      <c r="Z250" s="265"/>
      <c r="AA250" s="265"/>
      <c r="AB250" s="265"/>
      <c r="AC250" s="46">
        <f t="shared" si="94"/>
        <v>0</v>
      </c>
      <c r="AD250" s="46">
        <f t="shared" si="95"/>
        <v>0</v>
      </c>
      <c r="AE250" s="46">
        <f t="shared" si="96"/>
        <v>0</v>
      </c>
      <c r="AF250" s="46">
        <f t="shared" si="97"/>
        <v>0</v>
      </c>
      <c r="AG250" s="46">
        <f t="shared" si="98"/>
        <v>0</v>
      </c>
      <c r="AH250" s="539"/>
      <c r="AI250" s="539"/>
      <c r="AJ250" s="539"/>
      <c r="AK250" s="539"/>
      <c r="AL250" s="539"/>
      <c r="AM250" s="539"/>
      <c r="AN250" s="539"/>
      <c r="AO250" s="539"/>
      <c r="AP250" s="539"/>
      <c r="AQ250" s="539"/>
    </row>
    <row r="251" spans="1:43" x14ac:dyDescent="0.25">
      <c r="A251" s="9">
        <f>'прил 7.1'!A251</f>
        <v>18</v>
      </c>
      <c r="B251" s="291" t="str">
        <f>'прил 7.1'!B251</f>
        <v>ПС 20 кВ (СН2)</v>
      </c>
      <c r="C251" s="37"/>
      <c r="D251" s="200">
        <f>'прил 7.1'!F251</f>
        <v>0</v>
      </c>
      <c r="E251" s="149"/>
      <c r="F251" s="149"/>
      <c r="G251" s="149"/>
      <c r="H251" s="149"/>
      <c r="I251" s="200">
        <f>'прил 7.1'!G251</f>
        <v>0</v>
      </c>
      <c r="J251" s="149"/>
      <c r="K251" s="149"/>
      <c r="L251" s="149"/>
      <c r="M251" s="149"/>
      <c r="N251" s="211">
        <f t="shared" si="89"/>
        <v>0</v>
      </c>
      <c r="O251" s="211">
        <f t="shared" si="90"/>
        <v>0</v>
      </c>
      <c r="P251" s="211">
        <f t="shared" si="91"/>
        <v>0</v>
      </c>
      <c r="Q251" s="211">
        <f t="shared" si="92"/>
        <v>0</v>
      </c>
      <c r="R251" s="211">
        <f t="shared" si="93"/>
        <v>0</v>
      </c>
      <c r="S251" s="200">
        <f>'прил 7.1'!V251</f>
        <v>0</v>
      </c>
      <c r="T251" s="149"/>
      <c r="U251" s="149"/>
      <c r="V251" s="149"/>
      <c r="W251" s="149"/>
      <c r="X251" s="200">
        <f>'прил 7.1'!W251</f>
        <v>0</v>
      </c>
      <c r="Y251" s="149"/>
      <c r="Z251" s="149"/>
      <c r="AA251" s="149"/>
      <c r="AB251" s="149"/>
      <c r="AC251" s="211">
        <f t="shared" si="94"/>
        <v>0</v>
      </c>
      <c r="AD251" s="211">
        <f t="shared" si="95"/>
        <v>0</v>
      </c>
      <c r="AE251" s="211">
        <f t="shared" si="96"/>
        <v>0</v>
      </c>
      <c r="AF251" s="211">
        <f t="shared" si="97"/>
        <v>0</v>
      </c>
      <c r="AG251" s="211">
        <f t="shared" si="98"/>
        <v>0</v>
      </c>
      <c r="AH251" s="553"/>
      <c r="AI251" s="553"/>
      <c r="AJ251" s="553"/>
      <c r="AK251" s="553"/>
      <c r="AL251" s="553"/>
      <c r="AM251" s="553"/>
      <c r="AN251" s="553"/>
      <c r="AO251" s="553"/>
      <c r="AP251" s="553"/>
      <c r="AQ251" s="553"/>
    </row>
    <row r="252" spans="1:43" hidden="1" x14ac:dyDescent="0.25">
      <c r="A252" s="391"/>
      <c r="B252" s="32"/>
      <c r="C252" s="37"/>
      <c r="D252" s="265">
        <f>'прил 7.1'!F252</f>
        <v>0</v>
      </c>
      <c r="E252" s="199"/>
      <c r="F252" s="199"/>
      <c r="G252" s="199"/>
      <c r="H252" s="199"/>
      <c r="I252" s="265">
        <f>'прил 7.1'!G252</f>
        <v>0</v>
      </c>
      <c r="J252" s="199"/>
      <c r="K252" s="199"/>
      <c r="L252" s="199"/>
      <c r="M252" s="199"/>
      <c r="N252" s="46">
        <f t="shared" si="89"/>
        <v>0</v>
      </c>
      <c r="O252" s="46">
        <f t="shared" si="90"/>
        <v>0</v>
      </c>
      <c r="P252" s="46">
        <f t="shared" si="91"/>
        <v>0</v>
      </c>
      <c r="Q252" s="46">
        <f t="shared" si="92"/>
        <v>0</v>
      </c>
      <c r="R252" s="46">
        <f t="shared" si="93"/>
        <v>0</v>
      </c>
      <c r="S252" s="265">
        <f>'прил 7.1'!V252</f>
        <v>0</v>
      </c>
      <c r="T252" s="199"/>
      <c r="U252" s="199"/>
      <c r="V252" s="199"/>
      <c r="W252" s="199"/>
      <c r="X252" s="265">
        <f>'прил 7.1'!W252</f>
        <v>0</v>
      </c>
      <c r="Y252" s="199"/>
      <c r="Z252" s="199"/>
      <c r="AA252" s="199"/>
      <c r="AB252" s="199"/>
      <c r="AC252" s="46">
        <f t="shared" si="94"/>
        <v>0</v>
      </c>
      <c r="AD252" s="46">
        <f t="shared" si="95"/>
        <v>0</v>
      </c>
      <c r="AE252" s="46">
        <f t="shared" si="96"/>
        <v>0</v>
      </c>
      <c r="AF252" s="46">
        <f t="shared" si="97"/>
        <v>0</v>
      </c>
      <c r="AG252" s="46">
        <f t="shared" si="98"/>
        <v>0</v>
      </c>
      <c r="AH252" s="551"/>
      <c r="AI252" s="551"/>
      <c r="AJ252" s="551"/>
      <c r="AK252" s="551"/>
      <c r="AL252" s="551"/>
      <c r="AM252" s="551"/>
      <c r="AN252" s="551"/>
      <c r="AO252" s="551"/>
      <c r="AP252" s="551"/>
      <c r="AQ252" s="551"/>
    </row>
    <row r="253" spans="1:43" x14ac:dyDescent="0.25">
      <c r="A253" s="9">
        <f>'прил 7.1'!A253</f>
        <v>19</v>
      </c>
      <c r="B253" s="291" t="str">
        <f>'прил 7.1'!B253</f>
        <v>ПС 3-10 кВ (СН2)</v>
      </c>
      <c r="C253" s="37"/>
      <c r="D253" s="200">
        <f>'прил 7.1'!F253</f>
        <v>0</v>
      </c>
      <c r="E253" s="149"/>
      <c r="F253" s="149"/>
      <c r="G253" s="149"/>
      <c r="H253" s="149"/>
      <c r="I253" s="200">
        <f>'прил 7.1'!G253</f>
        <v>0</v>
      </c>
      <c r="J253" s="149"/>
      <c r="K253" s="149"/>
      <c r="L253" s="149"/>
      <c r="M253" s="149"/>
      <c r="N253" s="211">
        <f t="shared" si="89"/>
        <v>0</v>
      </c>
      <c r="O253" s="211">
        <f t="shared" si="90"/>
        <v>0</v>
      </c>
      <c r="P253" s="211">
        <f t="shared" si="91"/>
        <v>0</v>
      </c>
      <c r="Q253" s="211">
        <f t="shared" si="92"/>
        <v>0</v>
      </c>
      <c r="R253" s="211">
        <f t="shared" si="93"/>
        <v>0</v>
      </c>
      <c r="S253" s="200">
        <f>'прил 7.1'!V253</f>
        <v>0</v>
      </c>
      <c r="T253" s="149"/>
      <c r="U253" s="149"/>
      <c r="V253" s="149"/>
      <c r="W253" s="149"/>
      <c r="X253" s="200">
        <f>'прил 7.1'!W253</f>
        <v>0</v>
      </c>
      <c r="Y253" s="149"/>
      <c r="Z253" s="149"/>
      <c r="AA253" s="149"/>
      <c r="AB253" s="149"/>
      <c r="AC253" s="211">
        <f t="shared" si="94"/>
        <v>0</v>
      </c>
      <c r="AD253" s="211">
        <f t="shared" si="95"/>
        <v>0</v>
      </c>
      <c r="AE253" s="211">
        <f t="shared" si="96"/>
        <v>0</v>
      </c>
      <c r="AF253" s="211">
        <f t="shared" si="97"/>
        <v>0</v>
      </c>
      <c r="AG253" s="211">
        <f t="shared" si="98"/>
        <v>0</v>
      </c>
      <c r="AH253" s="553"/>
      <c r="AI253" s="553"/>
      <c r="AJ253" s="553"/>
      <c r="AK253" s="553"/>
      <c r="AL253" s="553"/>
      <c r="AM253" s="553"/>
      <c r="AN253" s="553"/>
      <c r="AO253" s="553"/>
      <c r="AP253" s="553"/>
      <c r="AQ253" s="553"/>
    </row>
    <row r="254" spans="1:43" hidden="1" x14ac:dyDescent="0.25">
      <c r="A254" s="391"/>
      <c r="B254" s="32"/>
      <c r="C254" s="37"/>
      <c r="D254" s="265">
        <f>'прил 7.1'!F254</f>
        <v>0</v>
      </c>
      <c r="E254" s="265"/>
      <c r="F254" s="265"/>
      <c r="G254" s="265"/>
      <c r="H254" s="265"/>
      <c r="I254" s="265">
        <f>'прил 7.1'!G254</f>
        <v>0</v>
      </c>
      <c r="J254" s="265"/>
      <c r="K254" s="265"/>
      <c r="L254" s="265"/>
      <c r="M254" s="265"/>
      <c r="N254" s="46">
        <f t="shared" si="89"/>
        <v>0</v>
      </c>
      <c r="O254" s="46">
        <f t="shared" si="90"/>
        <v>0</v>
      </c>
      <c r="P254" s="46">
        <f t="shared" si="91"/>
        <v>0</v>
      </c>
      <c r="Q254" s="46">
        <f t="shared" si="92"/>
        <v>0</v>
      </c>
      <c r="R254" s="46">
        <f t="shared" si="93"/>
        <v>0</v>
      </c>
      <c r="S254" s="265">
        <f>'прил 7.1'!V254</f>
        <v>0</v>
      </c>
      <c r="T254" s="265"/>
      <c r="U254" s="265"/>
      <c r="V254" s="265"/>
      <c r="W254" s="265"/>
      <c r="X254" s="265">
        <f>'прил 7.1'!W254</f>
        <v>0</v>
      </c>
      <c r="Y254" s="265"/>
      <c r="Z254" s="265"/>
      <c r="AA254" s="265"/>
      <c r="AB254" s="265"/>
      <c r="AC254" s="46">
        <f t="shared" si="94"/>
        <v>0</v>
      </c>
      <c r="AD254" s="46">
        <f t="shared" si="95"/>
        <v>0</v>
      </c>
      <c r="AE254" s="46">
        <f t="shared" si="96"/>
        <v>0</v>
      </c>
      <c r="AF254" s="46">
        <f t="shared" si="97"/>
        <v>0</v>
      </c>
      <c r="AG254" s="46">
        <f t="shared" si="98"/>
        <v>0</v>
      </c>
      <c r="AH254" s="539"/>
      <c r="AI254" s="539"/>
      <c r="AJ254" s="539"/>
      <c r="AK254" s="539"/>
      <c r="AL254" s="539"/>
      <c r="AM254" s="539"/>
      <c r="AN254" s="539"/>
      <c r="AO254" s="539"/>
      <c r="AP254" s="539"/>
      <c r="AQ254" s="539"/>
    </row>
    <row r="255" spans="1:43" ht="31.5" x14ac:dyDescent="0.25">
      <c r="A255" s="9" t="str">
        <f>'прил 7.1'!A255</f>
        <v>4.2</v>
      </c>
      <c r="B255" s="291" t="str">
        <f>'прил 7.1'!B255</f>
        <v>Объекты технологического присоединения мощностью от 100 до 750 кВт.</v>
      </c>
      <c r="C255" s="291"/>
      <c r="D255" s="321">
        <f>'прил 7.1'!F255</f>
        <v>0</v>
      </c>
      <c r="E255" s="321">
        <f t="shared" ref="E255:AA255" si="100">E256+E295</f>
        <v>0</v>
      </c>
      <c r="F255" s="321">
        <f t="shared" si="100"/>
        <v>0</v>
      </c>
      <c r="G255" s="321">
        <f t="shared" si="100"/>
        <v>0</v>
      </c>
      <c r="H255" s="321">
        <f t="shared" si="100"/>
        <v>0</v>
      </c>
      <c r="I255" s="321">
        <f>'прил 7.1'!G255</f>
        <v>0</v>
      </c>
      <c r="J255" s="321">
        <f t="shared" si="100"/>
        <v>0</v>
      </c>
      <c r="K255" s="321">
        <f t="shared" si="100"/>
        <v>0</v>
      </c>
      <c r="L255" s="321">
        <f t="shared" si="100"/>
        <v>0</v>
      </c>
      <c r="M255" s="321">
        <f t="shared" si="100"/>
        <v>0</v>
      </c>
      <c r="N255" s="321">
        <f t="shared" si="89"/>
        <v>0</v>
      </c>
      <c r="O255" s="321">
        <f t="shared" si="90"/>
        <v>0</v>
      </c>
      <c r="P255" s="321">
        <f t="shared" si="91"/>
        <v>0</v>
      </c>
      <c r="Q255" s="321">
        <f t="shared" si="92"/>
        <v>0</v>
      </c>
      <c r="R255" s="321">
        <f t="shared" si="93"/>
        <v>0</v>
      </c>
      <c r="S255" s="321">
        <f>'прил 7.1'!V255</f>
        <v>0</v>
      </c>
      <c r="T255" s="321">
        <f t="shared" si="100"/>
        <v>0</v>
      </c>
      <c r="U255" s="321">
        <f t="shared" si="100"/>
        <v>0</v>
      </c>
      <c r="V255" s="321">
        <f t="shared" si="100"/>
        <v>0</v>
      </c>
      <c r="W255" s="321">
        <f t="shared" si="100"/>
        <v>0</v>
      </c>
      <c r="X255" s="321">
        <f>'прил 7.1'!W255</f>
        <v>0</v>
      </c>
      <c r="Y255" s="321">
        <f t="shared" si="100"/>
        <v>0</v>
      </c>
      <c r="Z255" s="321">
        <f t="shared" si="100"/>
        <v>0</v>
      </c>
      <c r="AA255" s="321">
        <f t="shared" si="100"/>
        <v>0</v>
      </c>
      <c r="AB255" s="321">
        <f t="shared" ref="AB255" si="101">AB256+AB295</f>
        <v>0</v>
      </c>
      <c r="AC255" s="321">
        <f t="shared" si="94"/>
        <v>0</v>
      </c>
      <c r="AD255" s="321">
        <f t="shared" si="95"/>
        <v>0</v>
      </c>
      <c r="AE255" s="321">
        <f t="shared" si="96"/>
        <v>0</v>
      </c>
      <c r="AF255" s="321">
        <f t="shared" si="97"/>
        <v>0</v>
      </c>
      <c r="AG255" s="321">
        <f t="shared" si="98"/>
        <v>0</v>
      </c>
      <c r="AH255" s="541"/>
      <c r="AI255" s="541"/>
      <c r="AJ255" s="541"/>
      <c r="AK255" s="541"/>
      <c r="AL255" s="541"/>
      <c r="AM255" s="541"/>
      <c r="AN255" s="541"/>
      <c r="AO255" s="541"/>
      <c r="AP255" s="541"/>
      <c r="AQ255" s="541"/>
    </row>
    <row r="256" spans="1:43" x14ac:dyDescent="0.25">
      <c r="A256" s="9" t="str">
        <f>'прил 7.1'!A256</f>
        <v>4.2.1</v>
      </c>
      <c r="B256" s="439" t="str">
        <f>'прил 7.1'!B256</f>
        <v xml:space="preserve">ТПиР </v>
      </c>
      <c r="C256" s="438"/>
      <c r="D256" s="233">
        <f>'прил 7.1'!F256</f>
        <v>0</v>
      </c>
      <c r="E256" s="233">
        <f t="shared" ref="E256:AA256" si="102">E257+E259+E261+E263+E265+E267+E269+E271+E273+E275+E277+E279+E281+E283+E285+E287+E289+E291+E293</f>
        <v>0</v>
      </c>
      <c r="F256" s="233">
        <f t="shared" si="102"/>
        <v>0</v>
      </c>
      <c r="G256" s="233">
        <f t="shared" si="102"/>
        <v>0</v>
      </c>
      <c r="H256" s="233">
        <f t="shared" si="102"/>
        <v>0</v>
      </c>
      <c r="I256" s="233">
        <f>'прил 7.1'!G256</f>
        <v>0</v>
      </c>
      <c r="J256" s="233">
        <f t="shared" si="102"/>
        <v>0</v>
      </c>
      <c r="K256" s="233">
        <f t="shared" si="102"/>
        <v>0</v>
      </c>
      <c r="L256" s="233">
        <f t="shared" si="102"/>
        <v>0</v>
      </c>
      <c r="M256" s="233">
        <f t="shared" si="102"/>
        <v>0</v>
      </c>
      <c r="N256" s="233">
        <f t="shared" si="89"/>
        <v>0</v>
      </c>
      <c r="O256" s="233">
        <f t="shared" si="90"/>
        <v>0</v>
      </c>
      <c r="P256" s="233">
        <f t="shared" si="91"/>
        <v>0</v>
      </c>
      <c r="Q256" s="233">
        <f t="shared" si="92"/>
        <v>0</v>
      </c>
      <c r="R256" s="233">
        <f t="shared" si="93"/>
        <v>0</v>
      </c>
      <c r="S256" s="233">
        <f>'прил 7.1'!V256</f>
        <v>0</v>
      </c>
      <c r="T256" s="233">
        <f t="shared" si="102"/>
        <v>0</v>
      </c>
      <c r="U256" s="233">
        <f t="shared" si="102"/>
        <v>0</v>
      </c>
      <c r="V256" s="233">
        <f t="shared" si="102"/>
        <v>0</v>
      </c>
      <c r="W256" s="233">
        <f t="shared" si="102"/>
        <v>0</v>
      </c>
      <c r="X256" s="233">
        <f>'прил 7.1'!W256</f>
        <v>0</v>
      </c>
      <c r="Y256" s="233">
        <f t="shared" si="102"/>
        <v>0</v>
      </c>
      <c r="Z256" s="233">
        <f t="shared" si="102"/>
        <v>0</v>
      </c>
      <c r="AA256" s="233">
        <f t="shared" si="102"/>
        <v>0</v>
      </c>
      <c r="AB256" s="233">
        <f t="shared" ref="AB256" si="103">AB257+AB259+AB261+AB263+AB265+AB267+AB269+AB271+AB273+AB275+AB277+AB279+AB281+AB283+AB285+AB287+AB289+AB291+AB293</f>
        <v>0</v>
      </c>
      <c r="AC256" s="233">
        <f t="shared" si="94"/>
        <v>0</v>
      </c>
      <c r="AD256" s="233">
        <f t="shared" si="95"/>
        <v>0</v>
      </c>
      <c r="AE256" s="233">
        <f t="shared" si="96"/>
        <v>0</v>
      </c>
      <c r="AF256" s="233">
        <f t="shared" si="97"/>
        <v>0</v>
      </c>
      <c r="AG256" s="233">
        <f t="shared" si="98"/>
        <v>0</v>
      </c>
      <c r="AH256" s="542"/>
      <c r="AI256" s="542"/>
      <c r="AJ256" s="542"/>
      <c r="AK256" s="542"/>
      <c r="AL256" s="542"/>
      <c r="AM256" s="542"/>
      <c r="AN256" s="542"/>
      <c r="AO256" s="542"/>
      <c r="AP256" s="542"/>
      <c r="AQ256" s="542"/>
    </row>
    <row r="257" spans="1:43" x14ac:dyDescent="0.25">
      <c r="A257" s="9">
        <f>'прил 7.1'!A257</f>
        <v>1</v>
      </c>
      <c r="B257" s="291" t="str">
        <f>'прил 7.1'!B257</f>
        <v>Воздушные Линии 330 кВ (ВН)</v>
      </c>
      <c r="C257" s="37"/>
      <c r="D257" s="200">
        <f>'прил 7.1'!F257</f>
        <v>0</v>
      </c>
      <c r="E257" s="200">
        <v>0</v>
      </c>
      <c r="F257" s="200">
        <v>0</v>
      </c>
      <c r="G257" s="200">
        <v>0</v>
      </c>
      <c r="H257" s="200">
        <v>0</v>
      </c>
      <c r="I257" s="200">
        <f>'прил 7.1'!G257</f>
        <v>0</v>
      </c>
      <c r="J257" s="200">
        <v>0</v>
      </c>
      <c r="K257" s="200">
        <v>0</v>
      </c>
      <c r="L257" s="200">
        <v>0</v>
      </c>
      <c r="M257" s="200">
        <v>0</v>
      </c>
      <c r="N257" s="211">
        <f t="shared" si="89"/>
        <v>0</v>
      </c>
      <c r="O257" s="211">
        <f t="shared" si="90"/>
        <v>0</v>
      </c>
      <c r="P257" s="211">
        <f t="shared" si="91"/>
        <v>0</v>
      </c>
      <c r="Q257" s="211">
        <f t="shared" si="92"/>
        <v>0</v>
      </c>
      <c r="R257" s="211">
        <f t="shared" si="93"/>
        <v>0</v>
      </c>
      <c r="S257" s="200">
        <f>'прил 7.1'!V257</f>
        <v>0</v>
      </c>
      <c r="T257" s="200">
        <v>0</v>
      </c>
      <c r="U257" s="200">
        <v>0</v>
      </c>
      <c r="V257" s="200">
        <v>0</v>
      </c>
      <c r="W257" s="200">
        <v>0</v>
      </c>
      <c r="X257" s="200">
        <f>'прил 7.1'!W257</f>
        <v>0</v>
      </c>
      <c r="Y257" s="200">
        <v>0</v>
      </c>
      <c r="Z257" s="200">
        <v>0</v>
      </c>
      <c r="AA257" s="200">
        <v>0</v>
      </c>
      <c r="AB257" s="200">
        <v>0</v>
      </c>
      <c r="AC257" s="211">
        <f t="shared" si="94"/>
        <v>0</v>
      </c>
      <c r="AD257" s="211">
        <f t="shared" si="95"/>
        <v>0</v>
      </c>
      <c r="AE257" s="211">
        <f t="shared" si="96"/>
        <v>0</v>
      </c>
      <c r="AF257" s="211">
        <f t="shared" si="97"/>
        <v>0</v>
      </c>
      <c r="AG257" s="211">
        <f t="shared" si="98"/>
        <v>0</v>
      </c>
      <c r="AH257" s="539"/>
      <c r="AI257" s="539"/>
      <c r="AJ257" s="539"/>
      <c r="AK257" s="539"/>
      <c r="AL257" s="539"/>
      <c r="AM257" s="539"/>
      <c r="AN257" s="539"/>
      <c r="AO257" s="539"/>
      <c r="AP257" s="539"/>
      <c r="AQ257" s="539"/>
    </row>
    <row r="258" spans="1:43" hidden="1" x14ac:dyDescent="0.25">
      <c r="A258" s="391"/>
      <c r="B258" s="32"/>
      <c r="C258" s="37"/>
      <c r="D258" s="265">
        <f>'прил 7.1'!F258</f>
        <v>0</v>
      </c>
      <c r="E258" s="265"/>
      <c r="F258" s="265"/>
      <c r="G258" s="265"/>
      <c r="H258" s="265"/>
      <c r="I258" s="265">
        <f>'прил 7.1'!G258</f>
        <v>0</v>
      </c>
      <c r="J258" s="265"/>
      <c r="K258" s="265"/>
      <c r="L258" s="265"/>
      <c r="M258" s="265"/>
      <c r="N258" s="46">
        <f t="shared" si="89"/>
        <v>0</v>
      </c>
      <c r="O258" s="46">
        <f t="shared" si="90"/>
        <v>0</v>
      </c>
      <c r="P258" s="46">
        <f t="shared" si="91"/>
        <v>0</v>
      </c>
      <c r="Q258" s="46">
        <f t="shared" si="92"/>
        <v>0</v>
      </c>
      <c r="R258" s="46">
        <f t="shared" si="93"/>
        <v>0</v>
      </c>
      <c r="S258" s="265">
        <f>'прил 7.1'!V258</f>
        <v>0</v>
      </c>
      <c r="T258" s="265"/>
      <c r="U258" s="265"/>
      <c r="V258" s="265"/>
      <c r="W258" s="265"/>
      <c r="X258" s="265">
        <f>'прил 7.1'!W258</f>
        <v>0</v>
      </c>
      <c r="Y258" s="265"/>
      <c r="Z258" s="265"/>
      <c r="AA258" s="265"/>
      <c r="AB258" s="265"/>
      <c r="AC258" s="46">
        <f t="shared" si="94"/>
        <v>0</v>
      </c>
      <c r="AD258" s="46">
        <f t="shared" si="95"/>
        <v>0</v>
      </c>
      <c r="AE258" s="46">
        <f t="shared" si="96"/>
        <v>0</v>
      </c>
      <c r="AF258" s="46">
        <f t="shared" si="97"/>
        <v>0</v>
      </c>
      <c r="AG258" s="46">
        <f t="shared" si="98"/>
        <v>0</v>
      </c>
      <c r="AH258" s="539"/>
      <c r="AI258" s="539"/>
      <c r="AJ258" s="539"/>
      <c r="AK258" s="539"/>
      <c r="AL258" s="539"/>
      <c r="AM258" s="539"/>
      <c r="AN258" s="539"/>
      <c r="AO258" s="539"/>
      <c r="AP258" s="539"/>
      <c r="AQ258" s="539"/>
    </row>
    <row r="259" spans="1:43" x14ac:dyDescent="0.25">
      <c r="A259" s="9">
        <f>'прил 7.1'!A259</f>
        <v>2</v>
      </c>
      <c r="B259" s="291" t="str">
        <f>'прил 7.1'!B259</f>
        <v>Воздушные Линии 220 кВ (ВН)</v>
      </c>
      <c r="C259" s="37"/>
      <c r="D259" s="200">
        <f>'прил 7.1'!F259</f>
        <v>0</v>
      </c>
      <c r="E259" s="200">
        <v>0</v>
      </c>
      <c r="F259" s="200">
        <v>0</v>
      </c>
      <c r="G259" s="200">
        <v>0</v>
      </c>
      <c r="H259" s="200">
        <v>0</v>
      </c>
      <c r="I259" s="200">
        <f>'прил 7.1'!G259</f>
        <v>0</v>
      </c>
      <c r="J259" s="200">
        <v>0</v>
      </c>
      <c r="K259" s="200">
        <v>0</v>
      </c>
      <c r="L259" s="200">
        <v>0</v>
      </c>
      <c r="M259" s="200">
        <v>0</v>
      </c>
      <c r="N259" s="211">
        <f t="shared" si="89"/>
        <v>0</v>
      </c>
      <c r="O259" s="211">
        <f t="shared" si="90"/>
        <v>0</v>
      </c>
      <c r="P259" s="211">
        <f t="shared" si="91"/>
        <v>0</v>
      </c>
      <c r="Q259" s="211">
        <f t="shared" si="92"/>
        <v>0</v>
      </c>
      <c r="R259" s="211">
        <f t="shared" si="93"/>
        <v>0</v>
      </c>
      <c r="S259" s="200">
        <f>'прил 7.1'!V259</f>
        <v>0</v>
      </c>
      <c r="T259" s="200">
        <v>0</v>
      </c>
      <c r="U259" s="200">
        <v>0</v>
      </c>
      <c r="V259" s="200">
        <v>0</v>
      </c>
      <c r="W259" s="200">
        <v>0</v>
      </c>
      <c r="X259" s="200">
        <f>'прил 7.1'!W259</f>
        <v>0</v>
      </c>
      <c r="Y259" s="200">
        <v>0</v>
      </c>
      <c r="Z259" s="200">
        <v>0</v>
      </c>
      <c r="AA259" s="200">
        <v>0</v>
      </c>
      <c r="AB259" s="200">
        <v>0</v>
      </c>
      <c r="AC259" s="211">
        <f t="shared" si="94"/>
        <v>0</v>
      </c>
      <c r="AD259" s="211">
        <f t="shared" si="95"/>
        <v>0</v>
      </c>
      <c r="AE259" s="211">
        <f t="shared" si="96"/>
        <v>0</v>
      </c>
      <c r="AF259" s="211">
        <f t="shared" si="97"/>
        <v>0</v>
      </c>
      <c r="AG259" s="211">
        <f t="shared" si="98"/>
        <v>0</v>
      </c>
      <c r="AH259" s="539"/>
      <c r="AI259" s="539"/>
      <c r="AJ259" s="539"/>
      <c r="AK259" s="539"/>
      <c r="AL259" s="539"/>
      <c r="AM259" s="539"/>
      <c r="AN259" s="539"/>
      <c r="AO259" s="539"/>
      <c r="AP259" s="539"/>
      <c r="AQ259" s="539"/>
    </row>
    <row r="260" spans="1:43" s="390" customFormat="1" hidden="1" x14ac:dyDescent="0.25">
      <c r="A260" s="391"/>
      <c r="B260" s="32"/>
      <c r="C260" s="391"/>
      <c r="D260" s="301">
        <f>'прил 7.1'!F260</f>
        <v>0</v>
      </c>
      <c r="E260" s="301"/>
      <c r="F260" s="301"/>
      <c r="G260" s="301"/>
      <c r="H260" s="301"/>
      <c r="I260" s="301">
        <f>'прил 7.1'!G260</f>
        <v>0</v>
      </c>
      <c r="J260" s="301"/>
      <c r="K260" s="301"/>
      <c r="L260" s="301"/>
      <c r="M260" s="301"/>
      <c r="N260" s="416">
        <f t="shared" si="89"/>
        <v>0</v>
      </c>
      <c r="O260" s="416">
        <f t="shared" si="90"/>
        <v>0</v>
      </c>
      <c r="P260" s="416">
        <f t="shared" si="91"/>
        <v>0</v>
      </c>
      <c r="Q260" s="416">
        <f t="shared" si="92"/>
        <v>0</v>
      </c>
      <c r="R260" s="416">
        <f t="shared" si="93"/>
        <v>0</v>
      </c>
      <c r="S260" s="301">
        <f>'прил 7.1'!V260</f>
        <v>0</v>
      </c>
      <c r="T260" s="301"/>
      <c r="U260" s="301"/>
      <c r="V260" s="301"/>
      <c r="W260" s="301"/>
      <c r="X260" s="301">
        <f>'прил 7.1'!W260</f>
        <v>0</v>
      </c>
      <c r="Y260" s="301"/>
      <c r="Z260" s="301"/>
      <c r="AA260" s="301"/>
      <c r="AB260" s="301"/>
      <c r="AC260" s="416">
        <f t="shared" si="94"/>
        <v>0</v>
      </c>
      <c r="AD260" s="416">
        <f t="shared" si="95"/>
        <v>0</v>
      </c>
      <c r="AE260" s="416">
        <f t="shared" si="96"/>
        <v>0</v>
      </c>
      <c r="AF260" s="416">
        <f t="shared" si="97"/>
        <v>0</v>
      </c>
      <c r="AG260" s="416">
        <f t="shared" si="98"/>
        <v>0</v>
      </c>
      <c r="AH260" s="539"/>
      <c r="AI260" s="539"/>
      <c r="AJ260" s="539"/>
      <c r="AK260" s="539"/>
      <c r="AL260" s="539"/>
      <c r="AM260" s="539"/>
      <c r="AN260" s="539"/>
      <c r="AO260" s="539"/>
      <c r="AP260" s="539"/>
      <c r="AQ260" s="539"/>
    </row>
    <row r="261" spans="1:43" s="390" customFormat="1" x14ac:dyDescent="0.25">
      <c r="A261" s="9">
        <f>'прил 7.1'!A261</f>
        <v>3</v>
      </c>
      <c r="B261" s="291" t="str">
        <f>'прил 7.1'!B261</f>
        <v>Воздушные Линии 110 кВ (ВН)</v>
      </c>
      <c r="C261" s="391"/>
      <c r="D261" s="212">
        <f>'прил 7.1'!F261</f>
        <v>0</v>
      </c>
      <c r="E261" s="212">
        <v>0</v>
      </c>
      <c r="F261" s="212">
        <v>0</v>
      </c>
      <c r="G261" s="212">
        <v>0</v>
      </c>
      <c r="H261" s="212">
        <v>0</v>
      </c>
      <c r="I261" s="212">
        <f>'прил 7.1'!G261</f>
        <v>0</v>
      </c>
      <c r="J261" s="212">
        <v>0</v>
      </c>
      <c r="K261" s="212">
        <v>0</v>
      </c>
      <c r="L261" s="212">
        <v>0</v>
      </c>
      <c r="M261" s="212">
        <v>0</v>
      </c>
      <c r="N261" s="296">
        <f t="shared" ref="N261:N324" si="104">I261-D261</f>
        <v>0</v>
      </c>
      <c r="O261" s="296">
        <f t="shared" ref="O261:O324" si="105">J261-E261</f>
        <v>0</v>
      </c>
      <c r="P261" s="296">
        <f t="shared" ref="P261:P324" si="106">K261-F261</f>
        <v>0</v>
      </c>
      <c r="Q261" s="296">
        <f t="shared" ref="Q261:Q324" si="107">L261-G261</f>
        <v>0</v>
      </c>
      <c r="R261" s="296">
        <f t="shared" ref="R261:R324" si="108">M261-H261</f>
        <v>0</v>
      </c>
      <c r="S261" s="212">
        <f>'прил 7.1'!V261</f>
        <v>0</v>
      </c>
      <c r="T261" s="212">
        <v>0</v>
      </c>
      <c r="U261" s="212">
        <v>0</v>
      </c>
      <c r="V261" s="212">
        <v>0</v>
      </c>
      <c r="W261" s="212">
        <v>0</v>
      </c>
      <c r="X261" s="212">
        <f>'прил 7.1'!W261</f>
        <v>0</v>
      </c>
      <c r="Y261" s="212">
        <v>0</v>
      </c>
      <c r="Z261" s="212">
        <v>0</v>
      </c>
      <c r="AA261" s="212">
        <v>0</v>
      </c>
      <c r="AB261" s="212">
        <v>0</v>
      </c>
      <c r="AC261" s="296">
        <f t="shared" si="94"/>
        <v>0</v>
      </c>
      <c r="AD261" s="296">
        <f t="shared" si="95"/>
        <v>0</v>
      </c>
      <c r="AE261" s="296">
        <f t="shared" si="96"/>
        <v>0</v>
      </c>
      <c r="AF261" s="296">
        <f t="shared" si="97"/>
        <v>0</v>
      </c>
      <c r="AG261" s="296">
        <f t="shared" si="98"/>
        <v>0</v>
      </c>
      <c r="AH261" s="539"/>
      <c r="AI261" s="539"/>
      <c r="AJ261" s="539"/>
      <c r="AK261" s="539"/>
      <c r="AL261" s="539"/>
      <c r="AM261" s="539"/>
      <c r="AN261" s="539"/>
      <c r="AO261" s="539"/>
      <c r="AP261" s="539"/>
      <c r="AQ261" s="539"/>
    </row>
    <row r="262" spans="1:43" s="390" customFormat="1" hidden="1" x14ac:dyDescent="0.25">
      <c r="A262" s="391"/>
      <c r="B262" s="32"/>
      <c r="C262" s="391"/>
      <c r="D262" s="301">
        <f>'прил 7.1'!F262</f>
        <v>0</v>
      </c>
      <c r="E262" s="301"/>
      <c r="F262" s="301"/>
      <c r="G262" s="301"/>
      <c r="H262" s="301"/>
      <c r="I262" s="301">
        <f>'прил 7.1'!G262</f>
        <v>0</v>
      </c>
      <c r="J262" s="301"/>
      <c r="K262" s="301"/>
      <c r="L262" s="301"/>
      <c r="M262" s="301"/>
      <c r="N262" s="416">
        <f t="shared" si="104"/>
        <v>0</v>
      </c>
      <c r="O262" s="416">
        <f t="shared" si="105"/>
        <v>0</v>
      </c>
      <c r="P262" s="416">
        <f t="shared" si="106"/>
        <v>0</v>
      </c>
      <c r="Q262" s="416">
        <f t="shared" si="107"/>
        <v>0</v>
      </c>
      <c r="R262" s="416">
        <f t="shared" si="108"/>
        <v>0</v>
      </c>
      <c r="S262" s="301">
        <f>'прил 7.1'!V262</f>
        <v>0</v>
      </c>
      <c r="T262" s="301"/>
      <c r="U262" s="301"/>
      <c r="V262" s="301"/>
      <c r="W262" s="301"/>
      <c r="X262" s="301">
        <f>'прил 7.1'!W262</f>
        <v>0</v>
      </c>
      <c r="Y262" s="301"/>
      <c r="Z262" s="301"/>
      <c r="AA262" s="301"/>
      <c r="AB262" s="301"/>
      <c r="AC262" s="416">
        <f t="shared" si="94"/>
        <v>0</v>
      </c>
      <c r="AD262" s="416">
        <f t="shared" si="95"/>
        <v>0</v>
      </c>
      <c r="AE262" s="416">
        <f t="shared" si="96"/>
        <v>0</v>
      </c>
      <c r="AF262" s="416">
        <f t="shared" si="97"/>
        <v>0</v>
      </c>
      <c r="AG262" s="416">
        <f t="shared" si="98"/>
        <v>0</v>
      </c>
      <c r="AH262" s="539"/>
      <c r="AI262" s="539"/>
      <c r="AJ262" s="539"/>
      <c r="AK262" s="539"/>
      <c r="AL262" s="539"/>
      <c r="AM262" s="539"/>
      <c r="AN262" s="539"/>
      <c r="AO262" s="539"/>
      <c r="AP262" s="539"/>
      <c r="AQ262" s="539"/>
    </row>
    <row r="263" spans="1:43" s="390" customFormat="1" x14ac:dyDescent="0.25">
      <c r="A263" s="9">
        <f>'прил 7.1'!A263</f>
        <v>4</v>
      </c>
      <c r="B263" s="291" t="str">
        <f>'прил 7.1'!B263</f>
        <v xml:space="preserve">Воздушные Линии 35 кВ (СН1) </v>
      </c>
      <c r="C263" s="391"/>
      <c r="D263" s="212">
        <f>'прил 7.1'!F263</f>
        <v>0</v>
      </c>
      <c r="E263" s="212">
        <v>0</v>
      </c>
      <c r="F263" s="212">
        <v>0</v>
      </c>
      <c r="G263" s="212">
        <v>0</v>
      </c>
      <c r="H263" s="212">
        <v>0</v>
      </c>
      <c r="I263" s="212">
        <f>'прил 7.1'!G263</f>
        <v>0</v>
      </c>
      <c r="J263" s="212">
        <v>0</v>
      </c>
      <c r="K263" s="212">
        <v>0</v>
      </c>
      <c r="L263" s="212">
        <v>0</v>
      </c>
      <c r="M263" s="212">
        <v>0</v>
      </c>
      <c r="N263" s="296">
        <f t="shared" si="104"/>
        <v>0</v>
      </c>
      <c r="O263" s="296">
        <f t="shared" si="105"/>
        <v>0</v>
      </c>
      <c r="P263" s="296">
        <f t="shared" si="106"/>
        <v>0</v>
      </c>
      <c r="Q263" s="296">
        <f t="shared" si="107"/>
        <v>0</v>
      </c>
      <c r="R263" s="296">
        <f t="shared" si="108"/>
        <v>0</v>
      </c>
      <c r="S263" s="212">
        <f>'прил 7.1'!V263</f>
        <v>0</v>
      </c>
      <c r="T263" s="212">
        <v>0</v>
      </c>
      <c r="U263" s="212">
        <v>0</v>
      </c>
      <c r="V263" s="212">
        <v>0</v>
      </c>
      <c r="W263" s="212">
        <v>0</v>
      </c>
      <c r="X263" s="212">
        <f>'прил 7.1'!W263</f>
        <v>0</v>
      </c>
      <c r="Y263" s="212">
        <v>0</v>
      </c>
      <c r="Z263" s="212">
        <v>0</v>
      </c>
      <c r="AA263" s="212">
        <v>0</v>
      </c>
      <c r="AB263" s="212">
        <v>0</v>
      </c>
      <c r="AC263" s="296">
        <f t="shared" si="94"/>
        <v>0</v>
      </c>
      <c r="AD263" s="296">
        <f t="shared" si="95"/>
        <v>0</v>
      </c>
      <c r="AE263" s="296">
        <f t="shared" si="96"/>
        <v>0</v>
      </c>
      <c r="AF263" s="296">
        <f t="shared" si="97"/>
        <v>0</v>
      </c>
      <c r="AG263" s="296">
        <f t="shared" si="98"/>
        <v>0</v>
      </c>
      <c r="AH263" s="539"/>
      <c r="AI263" s="539"/>
      <c r="AJ263" s="539"/>
      <c r="AK263" s="539"/>
      <c r="AL263" s="539"/>
      <c r="AM263" s="539"/>
      <c r="AN263" s="539"/>
      <c r="AO263" s="539"/>
      <c r="AP263" s="539"/>
      <c r="AQ263" s="539"/>
    </row>
    <row r="264" spans="1:43" s="390" customFormat="1" hidden="1" x14ac:dyDescent="0.25">
      <c r="A264" s="391"/>
      <c r="B264" s="32"/>
      <c r="C264" s="391"/>
      <c r="D264" s="301">
        <f>'прил 7.1'!F264</f>
        <v>0</v>
      </c>
      <c r="E264" s="301"/>
      <c r="F264" s="301"/>
      <c r="G264" s="301"/>
      <c r="H264" s="301"/>
      <c r="I264" s="301">
        <f>'прил 7.1'!G264</f>
        <v>0</v>
      </c>
      <c r="J264" s="301"/>
      <c r="K264" s="301"/>
      <c r="L264" s="301"/>
      <c r="M264" s="301"/>
      <c r="N264" s="416">
        <f t="shared" si="104"/>
        <v>0</v>
      </c>
      <c r="O264" s="416">
        <f t="shared" si="105"/>
        <v>0</v>
      </c>
      <c r="P264" s="416">
        <f t="shared" si="106"/>
        <v>0</v>
      </c>
      <c r="Q264" s="416">
        <f t="shared" si="107"/>
        <v>0</v>
      </c>
      <c r="R264" s="416">
        <f t="shared" si="108"/>
        <v>0</v>
      </c>
      <c r="S264" s="301">
        <f>'прил 7.1'!V264</f>
        <v>0</v>
      </c>
      <c r="T264" s="301"/>
      <c r="U264" s="301"/>
      <c r="V264" s="301"/>
      <c r="W264" s="301"/>
      <c r="X264" s="301">
        <f>'прил 7.1'!W264</f>
        <v>0</v>
      </c>
      <c r="Y264" s="301"/>
      <c r="Z264" s="301"/>
      <c r="AA264" s="301"/>
      <c r="AB264" s="301"/>
      <c r="AC264" s="416">
        <f t="shared" si="94"/>
        <v>0</v>
      </c>
      <c r="AD264" s="416">
        <f t="shared" si="95"/>
        <v>0</v>
      </c>
      <c r="AE264" s="416">
        <f t="shared" si="96"/>
        <v>0</v>
      </c>
      <c r="AF264" s="416">
        <f t="shared" si="97"/>
        <v>0</v>
      </c>
      <c r="AG264" s="416">
        <f t="shared" si="98"/>
        <v>0</v>
      </c>
      <c r="AH264" s="539"/>
      <c r="AI264" s="539"/>
      <c r="AJ264" s="539"/>
      <c r="AK264" s="539"/>
      <c r="AL264" s="539"/>
      <c r="AM264" s="539"/>
      <c r="AN264" s="539"/>
      <c r="AO264" s="539"/>
      <c r="AP264" s="539"/>
      <c r="AQ264" s="539"/>
    </row>
    <row r="265" spans="1:43" s="390" customFormat="1" x14ac:dyDescent="0.25">
      <c r="A265" s="9">
        <f>'прил 7.1'!A265</f>
        <v>5</v>
      </c>
      <c r="B265" s="291" t="str">
        <f>'прил 7.1'!B265</f>
        <v>Воздушные Линии 1-20 кВ (СН2)</v>
      </c>
      <c r="C265" s="391"/>
      <c r="D265" s="212">
        <f>'прил 7.1'!F265</f>
        <v>0</v>
      </c>
      <c r="E265" s="212">
        <f t="shared" ref="E265:AB265" si="109">SUM(E266:E266)</f>
        <v>0</v>
      </c>
      <c r="F265" s="212">
        <f t="shared" si="109"/>
        <v>0</v>
      </c>
      <c r="G265" s="212">
        <f t="shared" si="109"/>
        <v>0</v>
      </c>
      <c r="H265" s="212">
        <f t="shared" si="109"/>
        <v>0</v>
      </c>
      <c r="I265" s="212">
        <f>'прил 7.1'!G265</f>
        <v>0</v>
      </c>
      <c r="J265" s="212">
        <f t="shared" si="109"/>
        <v>0</v>
      </c>
      <c r="K265" s="212">
        <f t="shared" si="109"/>
        <v>0</v>
      </c>
      <c r="L265" s="212">
        <f t="shared" si="109"/>
        <v>0</v>
      </c>
      <c r="M265" s="212">
        <f t="shared" si="109"/>
        <v>0</v>
      </c>
      <c r="N265" s="296">
        <f t="shared" si="104"/>
        <v>0</v>
      </c>
      <c r="O265" s="296">
        <f t="shared" si="105"/>
        <v>0</v>
      </c>
      <c r="P265" s="296">
        <f t="shared" si="106"/>
        <v>0</v>
      </c>
      <c r="Q265" s="296">
        <f t="shared" si="107"/>
        <v>0</v>
      </c>
      <c r="R265" s="296">
        <f t="shared" si="108"/>
        <v>0</v>
      </c>
      <c r="S265" s="212">
        <f>'прил 7.1'!V265</f>
        <v>0</v>
      </c>
      <c r="T265" s="212">
        <f t="shared" si="109"/>
        <v>0</v>
      </c>
      <c r="U265" s="212">
        <f t="shared" si="109"/>
        <v>0</v>
      </c>
      <c r="V265" s="212">
        <f t="shared" si="109"/>
        <v>0</v>
      </c>
      <c r="W265" s="212">
        <f t="shared" si="109"/>
        <v>0</v>
      </c>
      <c r="X265" s="212">
        <f>'прил 7.1'!W265</f>
        <v>0</v>
      </c>
      <c r="Y265" s="212">
        <f t="shared" si="109"/>
        <v>0</v>
      </c>
      <c r="Z265" s="212">
        <f t="shared" si="109"/>
        <v>0</v>
      </c>
      <c r="AA265" s="212">
        <f t="shared" si="109"/>
        <v>0</v>
      </c>
      <c r="AB265" s="212">
        <f t="shared" si="109"/>
        <v>0</v>
      </c>
      <c r="AC265" s="296">
        <f t="shared" si="94"/>
        <v>0</v>
      </c>
      <c r="AD265" s="296">
        <f t="shared" si="95"/>
        <v>0</v>
      </c>
      <c r="AE265" s="296">
        <f t="shared" si="96"/>
        <v>0</v>
      </c>
      <c r="AF265" s="296">
        <f t="shared" si="97"/>
        <v>0</v>
      </c>
      <c r="AG265" s="296">
        <f t="shared" si="98"/>
        <v>0</v>
      </c>
      <c r="AH265" s="539"/>
      <c r="AI265" s="539"/>
      <c r="AJ265" s="539"/>
      <c r="AK265" s="539"/>
      <c r="AL265" s="539"/>
      <c r="AM265" s="539"/>
      <c r="AN265" s="539"/>
      <c r="AO265" s="539"/>
      <c r="AP265" s="539"/>
      <c r="AQ265" s="539"/>
    </row>
    <row r="266" spans="1:43" s="390" customFormat="1" hidden="1" x14ac:dyDescent="0.25">
      <c r="A266" s="391"/>
      <c r="B266" s="32"/>
      <c r="C266" s="391"/>
      <c r="D266" s="301">
        <f>'прил 7.1'!F266</f>
        <v>0</v>
      </c>
      <c r="E266" s="416"/>
      <c r="F266" s="416">
        <f>D266-H266</f>
        <v>0</v>
      </c>
      <c r="G266" s="416"/>
      <c r="H266" s="416">
        <f>D266*0.05</f>
        <v>0</v>
      </c>
      <c r="I266" s="301">
        <f>'прил 7.1'!G266</f>
        <v>0</v>
      </c>
      <c r="J266" s="416"/>
      <c r="K266" s="416">
        <f>I266-M266</f>
        <v>0</v>
      </c>
      <c r="L266" s="416"/>
      <c r="M266" s="416">
        <f>I266*0.05</f>
        <v>0</v>
      </c>
      <c r="N266" s="416">
        <f t="shared" si="104"/>
        <v>0</v>
      </c>
      <c r="O266" s="416">
        <f t="shared" si="105"/>
        <v>0</v>
      </c>
      <c r="P266" s="416">
        <f t="shared" si="106"/>
        <v>0</v>
      </c>
      <c r="Q266" s="416">
        <f t="shared" si="107"/>
        <v>0</v>
      </c>
      <c r="R266" s="416">
        <f t="shared" si="108"/>
        <v>0</v>
      </c>
      <c r="S266" s="301">
        <f>'прил 7.1'!V266</f>
        <v>0</v>
      </c>
      <c r="T266" s="416"/>
      <c r="U266" s="416">
        <f>S266-W266</f>
        <v>0</v>
      </c>
      <c r="V266" s="416"/>
      <c r="W266" s="416">
        <f>S266*0.05</f>
        <v>0</v>
      </c>
      <c r="X266" s="301">
        <f>'прил 7.1'!W266</f>
        <v>0</v>
      </c>
      <c r="Y266" s="416"/>
      <c r="Z266" s="416">
        <f t="shared" ref="Z266" si="110">X266-AB266</f>
        <v>0</v>
      </c>
      <c r="AA266" s="416"/>
      <c r="AB266" s="416">
        <f t="shared" ref="AB266" si="111">X266*0.05</f>
        <v>0</v>
      </c>
      <c r="AC266" s="416">
        <f t="shared" si="94"/>
        <v>0</v>
      </c>
      <c r="AD266" s="416">
        <f t="shared" si="95"/>
        <v>0</v>
      </c>
      <c r="AE266" s="416">
        <f t="shared" si="96"/>
        <v>0</v>
      </c>
      <c r="AF266" s="416">
        <f t="shared" si="97"/>
        <v>0</v>
      </c>
      <c r="AG266" s="416">
        <f t="shared" si="98"/>
        <v>0</v>
      </c>
      <c r="AH266" s="542"/>
      <c r="AI266" s="542"/>
      <c r="AJ266" s="542"/>
      <c r="AK266" s="542"/>
      <c r="AL266" s="542"/>
      <c r="AM266" s="542"/>
      <c r="AN266" s="542"/>
      <c r="AO266" s="542"/>
      <c r="AP266" s="542"/>
      <c r="AQ266" s="542"/>
    </row>
    <row r="267" spans="1:43" s="390" customFormat="1" x14ac:dyDescent="0.25">
      <c r="A267" s="9">
        <f>'прил 7.1'!A267</f>
        <v>6</v>
      </c>
      <c r="B267" s="291" t="str">
        <f>'прил 7.1'!B267</f>
        <v>Воздушные Линии 0,4 кВ (НН)</v>
      </c>
      <c r="C267" s="391"/>
      <c r="D267" s="212">
        <f>'прил 7.1'!F267</f>
        <v>0</v>
      </c>
      <c r="E267" s="212">
        <v>0</v>
      </c>
      <c r="F267" s="212">
        <v>0</v>
      </c>
      <c r="G267" s="212">
        <v>0</v>
      </c>
      <c r="H267" s="212">
        <v>0</v>
      </c>
      <c r="I267" s="212">
        <f>'прил 7.1'!G267</f>
        <v>0</v>
      </c>
      <c r="J267" s="212">
        <v>0</v>
      </c>
      <c r="K267" s="212">
        <v>0</v>
      </c>
      <c r="L267" s="212">
        <v>0</v>
      </c>
      <c r="M267" s="212">
        <v>0</v>
      </c>
      <c r="N267" s="296">
        <f t="shared" si="104"/>
        <v>0</v>
      </c>
      <c r="O267" s="296">
        <f t="shared" si="105"/>
        <v>0</v>
      </c>
      <c r="P267" s="296">
        <f t="shared" si="106"/>
        <v>0</v>
      </c>
      <c r="Q267" s="296">
        <f t="shared" si="107"/>
        <v>0</v>
      </c>
      <c r="R267" s="296">
        <f t="shared" si="108"/>
        <v>0</v>
      </c>
      <c r="S267" s="212">
        <f>'прил 7.1'!V267</f>
        <v>0</v>
      </c>
      <c r="T267" s="212">
        <v>0</v>
      </c>
      <c r="U267" s="212">
        <v>0</v>
      </c>
      <c r="V267" s="212">
        <v>0</v>
      </c>
      <c r="W267" s="212">
        <v>0</v>
      </c>
      <c r="X267" s="212">
        <f>'прил 7.1'!W267</f>
        <v>0</v>
      </c>
      <c r="Y267" s="212">
        <v>0</v>
      </c>
      <c r="Z267" s="212">
        <v>0</v>
      </c>
      <c r="AA267" s="212">
        <v>0</v>
      </c>
      <c r="AB267" s="212">
        <v>0</v>
      </c>
      <c r="AC267" s="296">
        <f t="shared" si="94"/>
        <v>0</v>
      </c>
      <c r="AD267" s="296">
        <f t="shared" si="95"/>
        <v>0</v>
      </c>
      <c r="AE267" s="296">
        <f t="shared" si="96"/>
        <v>0</v>
      </c>
      <c r="AF267" s="296">
        <f t="shared" si="97"/>
        <v>0</v>
      </c>
      <c r="AG267" s="296">
        <f t="shared" si="98"/>
        <v>0</v>
      </c>
      <c r="AH267" s="539"/>
      <c r="AI267" s="539"/>
      <c r="AJ267" s="539"/>
      <c r="AK267" s="539"/>
      <c r="AL267" s="539"/>
      <c r="AM267" s="539"/>
      <c r="AN267" s="539"/>
      <c r="AO267" s="539"/>
      <c r="AP267" s="539"/>
      <c r="AQ267" s="539"/>
    </row>
    <row r="268" spans="1:43" s="390" customFormat="1" hidden="1" x14ac:dyDescent="0.25">
      <c r="A268" s="391"/>
      <c r="B268" s="32"/>
      <c r="C268" s="391"/>
      <c r="D268" s="301">
        <f>'прил 7.1'!F268</f>
        <v>0</v>
      </c>
      <c r="E268" s="301"/>
      <c r="F268" s="301"/>
      <c r="G268" s="301"/>
      <c r="H268" s="301"/>
      <c r="I268" s="301">
        <f>'прил 7.1'!G268</f>
        <v>0</v>
      </c>
      <c r="J268" s="301"/>
      <c r="K268" s="301"/>
      <c r="L268" s="301"/>
      <c r="M268" s="301"/>
      <c r="N268" s="416">
        <f t="shared" si="104"/>
        <v>0</v>
      </c>
      <c r="O268" s="416">
        <f t="shared" si="105"/>
        <v>0</v>
      </c>
      <c r="P268" s="416">
        <f t="shared" si="106"/>
        <v>0</v>
      </c>
      <c r="Q268" s="416">
        <f t="shared" si="107"/>
        <v>0</v>
      </c>
      <c r="R268" s="416">
        <f t="shared" si="108"/>
        <v>0</v>
      </c>
      <c r="S268" s="301">
        <f>'прил 7.1'!V268</f>
        <v>0</v>
      </c>
      <c r="T268" s="301"/>
      <c r="U268" s="301"/>
      <c r="V268" s="301"/>
      <c r="W268" s="301"/>
      <c r="X268" s="301">
        <f>'прил 7.1'!W268</f>
        <v>0</v>
      </c>
      <c r="Y268" s="301"/>
      <c r="Z268" s="301"/>
      <c r="AA268" s="301"/>
      <c r="AB268" s="301"/>
      <c r="AC268" s="416">
        <f t="shared" si="94"/>
        <v>0</v>
      </c>
      <c r="AD268" s="416">
        <f t="shared" si="95"/>
        <v>0</v>
      </c>
      <c r="AE268" s="416">
        <f t="shared" si="96"/>
        <v>0</v>
      </c>
      <c r="AF268" s="416">
        <f t="shared" si="97"/>
        <v>0</v>
      </c>
      <c r="AG268" s="416">
        <f t="shared" si="98"/>
        <v>0</v>
      </c>
      <c r="AH268" s="539"/>
      <c r="AI268" s="539"/>
      <c r="AJ268" s="539"/>
      <c r="AK268" s="539"/>
      <c r="AL268" s="539"/>
      <c r="AM268" s="539"/>
      <c r="AN268" s="539"/>
      <c r="AO268" s="539"/>
      <c r="AP268" s="539"/>
      <c r="AQ268" s="539"/>
    </row>
    <row r="269" spans="1:43" s="390" customFormat="1" x14ac:dyDescent="0.25">
      <c r="A269" s="9">
        <f>'прил 7.1'!A269</f>
        <v>7</v>
      </c>
      <c r="B269" s="291" t="str">
        <f>'прил 7.1'!B269</f>
        <v>Кабельные Линии 330 кВ (ВН)</v>
      </c>
      <c r="C269" s="391"/>
      <c r="D269" s="212">
        <f>'прил 7.1'!F269</f>
        <v>0</v>
      </c>
      <c r="E269" s="212">
        <v>0</v>
      </c>
      <c r="F269" s="212">
        <v>0</v>
      </c>
      <c r="G269" s="212">
        <v>0</v>
      </c>
      <c r="H269" s="212">
        <v>0</v>
      </c>
      <c r="I269" s="212">
        <f>'прил 7.1'!G269</f>
        <v>0</v>
      </c>
      <c r="J269" s="212">
        <v>0</v>
      </c>
      <c r="K269" s="212">
        <v>0</v>
      </c>
      <c r="L269" s="212">
        <v>0</v>
      </c>
      <c r="M269" s="212">
        <v>0</v>
      </c>
      <c r="N269" s="296">
        <f t="shared" si="104"/>
        <v>0</v>
      </c>
      <c r="O269" s="296">
        <f t="shared" si="105"/>
        <v>0</v>
      </c>
      <c r="P269" s="296">
        <f t="shared" si="106"/>
        <v>0</v>
      </c>
      <c r="Q269" s="296">
        <f t="shared" si="107"/>
        <v>0</v>
      </c>
      <c r="R269" s="296">
        <f t="shared" si="108"/>
        <v>0</v>
      </c>
      <c r="S269" s="212">
        <f>'прил 7.1'!V269</f>
        <v>0</v>
      </c>
      <c r="T269" s="212">
        <v>0</v>
      </c>
      <c r="U269" s="212">
        <v>0</v>
      </c>
      <c r="V269" s="212">
        <v>0</v>
      </c>
      <c r="W269" s="212">
        <v>0</v>
      </c>
      <c r="X269" s="212">
        <f>'прил 7.1'!W269</f>
        <v>0</v>
      </c>
      <c r="Y269" s="212">
        <v>0</v>
      </c>
      <c r="Z269" s="212">
        <v>0</v>
      </c>
      <c r="AA269" s="212">
        <v>0</v>
      </c>
      <c r="AB269" s="212">
        <v>0</v>
      </c>
      <c r="AC269" s="296">
        <f t="shared" si="94"/>
        <v>0</v>
      </c>
      <c r="AD269" s="296">
        <f t="shared" si="95"/>
        <v>0</v>
      </c>
      <c r="AE269" s="296">
        <f t="shared" si="96"/>
        <v>0</v>
      </c>
      <c r="AF269" s="296">
        <f t="shared" si="97"/>
        <v>0</v>
      </c>
      <c r="AG269" s="296">
        <f t="shared" si="98"/>
        <v>0</v>
      </c>
      <c r="AH269" s="539"/>
      <c r="AI269" s="539"/>
      <c r="AJ269" s="539"/>
      <c r="AK269" s="539"/>
      <c r="AL269" s="539"/>
      <c r="AM269" s="539"/>
      <c r="AN269" s="539"/>
      <c r="AO269" s="539"/>
      <c r="AP269" s="539"/>
      <c r="AQ269" s="539"/>
    </row>
    <row r="270" spans="1:43" s="390" customFormat="1" hidden="1" x14ac:dyDescent="0.25">
      <c r="A270" s="391"/>
      <c r="B270" s="32"/>
      <c r="C270" s="391"/>
      <c r="D270" s="301">
        <f>'прил 7.1'!F270</f>
        <v>0</v>
      </c>
      <c r="E270" s="301"/>
      <c r="F270" s="301"/>
      <c r="G270" s="301"/>
      <c r="H270" s="301"/>
      <c r="I270" s="301">
        <f>'прил 7.1'!G270</f>
        <v>0</v>
      </c>
      <c r="J270" s="301"/>
      <c r="K270" s="301"/>
      <c r="L270" s="301"/>
      <c r="M270" s="301"/>
      <c r="N270" s="416">
        <f t="shared" si="104"/>
        <v>0</v>
      </c>
      <c r="O270" s="416">
        <f t="shared" si="105"/>
        <v>0</v>
      </c>
      <c r="P270" s="416">
        <f t="shared" si="106"/>
        <v>0</v>
      </c>
      <c r="Q270" s="416">
        <f t="shared" si="107"/>
        <v>0</v>
      </c>
      <c r="R270" s="416">
        <f t="shared" si="108"/>
        <v>0</v>
      </c>
      <c r="S270" s="301">
        <f>'прил 7.1'!V270</f>
        <v>0</v>
      </c>
      <c r="T270" s="301"/>
      <c r="U270" s="301"/>
      <c r="V270" s="301"/>
      <c r="W270" s="301"/>
      <c r="X270" s="301">
        <f>'прил 7.1'!W270</f>
        <v>0</v>
      </c>
      <c r="Y270" s="301"/>
      <c r="Z270" s="301"/>
      <c r="AA270" s="301"/>
      <c r="AB270" s="301"/>
      <c r="AC270" s="416">
        <f t="shared" si="94"/>
        <v>0</v>
      </c>
      <c r="AD270" s="416">
        <f t="shared" si="95"/>
        <v>0</v>
      </c>
      <c r="AE270" s="416">
        <f t="shared" si="96"/>
        <v>0</v>
      </c>
      <c r="AF270" s="416">
        <f t="shared" si="97"/>
        <v>0</v>
      </c>
      <c r="AG270" s="416">
        <f t="shared" si="98"/>
        <v>0</v>
      </c>
      <c r="AH270" s="539"/>
      <c r="AI270" s="539"/>
      <c r="AJ270" s="539"/>
      <c r="AK270" s="539"/>
      <c r="AL270" s="539"/>
      <c r="AM270" s="539"/>
      <c r="AN270" s="539"/>
      <c r="AO270" s="539"/>
      <c r="AP270" s="539"/>
      <c r="AQ270" s="539"/>
    </row>
    <row r="271" spans="1:43" s="390" customFormat="1" x14ac:dyDescent="0.25">
      <c r="A271" s="9">
        <f>'прил 7.1'!A271</f>
        <v>8</v>
      </c>
      <c r="B271" s="291" t="str">
        <f>'прил 7.1'!B271</f>
        <v>Кабельные Линии 220 кВ (ВН)</v>
      </c>
      <c r="C271" s="391"/>
      <c r="D271" s="212">
        <f>'прил 7.1'!F271</f>
        <v>0</v>
      </c>
      <c r="E271" s="212">
        <v>0</v>
      </c>
      <c r="F271" s="212">
        <v>0</v>
      </c>
      <c r="G271" s="212">
        <v>0</v>
      </c>
      <c r="H271" s="212">
        <v>0</v>
      </c>
      <c r="I271" s="212">
        <f>'прил 7.1'!G271</f>
        <v>0</v>
      </c>
      <c r="J271" s="212">
        <v>0</v>
      </c>
      <c r="K271" s="212">
        <v>0</v>
      </c>
      <c r="L271" s="212">
        <v>0</v>
      </c>
      <c r="M271" s="212">
        <v>0</v>
      </c>
      <c r="N271" s="296">
        <f t="shared" si="104"/>
        <v>0</v>
      </c>
      <c r="O271" s="296">
        <f t="shared" si="105"/>
        <v>0</v>
      </c>
      <c r="P271" s="296">
        <f t="shared" si="106"/>
        <v>0</v>
      </c>
      <c r="Q271" s="296">
        <f t="shared" si="107"/>
        <v>0</v>
      </c>
      <c r="R271" s="296">
        <f t="shared" si="108"/>
        <v>0</v>
      </c>
      <c r="S271" s="212">
        <f>'прил 7.1'!V271</f>
        <v>0</v>
      </c>
      <c r="T271" s="212">
        <v>0</v>
      </c>
      <c r="U271" s="212">
        <v>0</v>
      </c>
      <c r="V271" s="212">
        <v>0</v>
      </c>
      <c r="W271" s="212">
        <v>0</v>
      </c>
      <c r="X271" s="212">
        <f>'прил 7.1'!W271</f>
        <v>0</v>
      </c>
      <c r="Y271" s="212">
        <v>0</v>
      </c>
      <c r="Z271" s="212">
        <v>0</v>
      </c>
      <c r="AA271" s="212">
        <v>0</v>
      </c>
      <c r="AB271" s="212">
        <v>0</v>
      </c>
      <c r="AC271" s="296">
        <f t="shared" si="94"/>
        <v>0</v>
      </c>
      <c r="AD271" s="296">
        <f t="shared" si="95"/>
        <v>0</v>
      </c>
      <c r="AE271" s="296">
        <f t="shared" si="96"/>
        <v>0</v>
      </c>
      <c r="AF271" s="296">
        <f t="shared" si="97"/>
        <v>0</v>
      </c>
      <c r="AG271" s="296">
        <f t="shared" si="98"/>
        <v>0</v>
      </c>
      <c r="AH271" s="539"/>
      <c r="AI271" s="539"/>
      <c r="AJ271" s="539"/>
      <c r="AK271" s="539"/>
      <c r="AL271" s="539"/>
      <c r="AM271" s="539"/>
      <c r="AN271" s="539"/>
      <c r="AO271" s="539"/>
      <c r="AP271" s="539"/>
      <c r="AQ271" s="539"/>
    </row>
    <row r="272" spans="1:43" s="390" customFormat="1" hidden="1" x14ac:dyDescent="0.25">
      <c r="A272" s="391"/>
      <c r="B272" s="32"/>
      <c r="C272" s="391"/>
      <c r="D272" s="301">
        <f>'прил 7.1'!F272</f>
        <v>0</v>
      </c>
      <c r="E272" s="301"/>
      <c r="F272" s="301"/>
      <c r="G272" s="301"/>
      <c r="H272" s="301"/>
      <c r="I272" s="301">
        <f>'прил 7.1'!G272</f>
        <v>0</v>
      </c>
      <c r="J272" s="301"/>
      <c r="K272" s="301"/>
      <c r="L272" s="301"/>
      <c r="M272" s="301"/>
      <c r="N272" s="416">
        <f t="shared" si="104"/>
        <v>0</v>
      </c>
      <c r="O272" s="416">
        <f t="shared" si="105"/>
        <v>0</v>
      </c>
      <c r="P272" s="416">
        <f t="shared" si="106"/>
        <v>0</v>
      </c>
      <c r="Q272" s="416">
        <f t="shared" si="107"/>
        <v>0</v>
      </c>
      <c r="R272" s="416">
        <f t="shared" si="108"/>
        <v>0</v>
      </c>
      <c r="S272" s="301">
        <f>'прил 7.1'!V272</f>
        <v>0</v>
      </c>
      <c r="T272" s="301"/>
      <c r="U272" s="301"/>
      <c r="V272" s="301"/>
      <c r="W272" s="301"/>
      <c r="X272" s="301">
        <f>'прил 7.1'!W272</f>
        <v>0</v>
      </c>
      <c r="Y272" s="301"/>
      <c r="Z272" s="301"/>
      <c r="AA272" s="301"/>
      <c r="AB272" s="301"/>
      <c r="AC272" s="416">
        <f t="shared" ref="AC272:AC334" si="112">X272-S272</f>
        <v>0</v>
      </c>
      <c r="AD272" s="416">
        <f t="shared" ref="AD272:AD334" si="113">Y272-T272</f>
        <v>0</v>
      </c>
      <c r="AE272" s="416">
        <f t="shared" ref="AE272:AE334" si="114">Z272-U272</f>
        <v>0</v>
      </c>
      <c r="AF272" s="416">
        <f t="shared" ref="AF272:AF334" si="115">AA272-V272</f>
        <v>0</v>
      </c>
      <c r="AG272" s="416">
        <f t="shared" ref="AG272:AG334" si="116">AB272-W272</f>
        <v>0</v>
      </c>
      <c r="AH272" s="539"/>
      <c r="AI272" s="539"/>
      <c r="AJ272" s="539"/>
      <c r="AK272" s="539"/>
      <c r="AL272" s="539"/>
      <c r="AM272" s="539"/>
      <c r="AN272" s="539"/>
      <c r="AO272" s="539"/>
      <c r="AP272" s="539"/>
      <c r="AQ272" s="539"/>
    </row>
    <row r="273" spans="1:43" s="390" customFormat="1" x14ac:dyDescent="0.25">
      <c r="A273" s="9">
        <f>'прил 7.1'!A273</f>
        <v>9</v>
      </c>
      <c r="B273" s="291" t="str">
        <f>'прил 7.1'!B273</f>
        <v>Кабельные Линии 110 кВ (ВН)</v>
      </c>
      <c r="C273" s="391"/>
      <c r="D273" s="212">
        <f>'прил 7.1'!F273</f>
        <v>0</v>
      </c>
      <c r="E273" s="212">
        <v>0</v>
      </c>
      <c r="F273" s="212">
        <v>0</v>
      </c>
      <c r="G273" s="212">
        <v>0</v>
      </c>
      <c r="H273" s="212">
        <v>0</v>
      </c>
      <c r="I273" s="212">
        <f>'прил 7.1'!G273</f>
        <v>0</v>
      </c>
      <c r="J273" s="212">
        <v>0</v>
      </c>
      <c r="K273" s="212">
        <v>0</v>
      </c>
      <c r="L273" s="212">
        <v>0</v>
      </c>
      <c r="M273" s="212">
        <v>0</v>
      </c>
      <c r="N273" s="296">
        <f t="shared" si="104"/>
        <v>0</v>
      </c>
      <c r="O273" s="296">
        <f t="shared" si="105"/>
        <v>0</v>
      </c>
      <c r="P273" s="296">
        <f t="shared" si="106"/>
        <v>0</v>
      </c>
      <c r="Q273" s="296">
        <f t="shared" si="107"/>
        <v>0</v>
      </c>
      <c r="R273" s="296">
        <f t="shared" si="108"/>
        <v>0</v>
      </c>
      <c r="S273" s="212">
        <f>'прил 7.1'!V273</f>
        <v>0</v>
      </c>
      <c r="T273" s="212">
        <v>0</v>
      </c>
      <c r="U273" s="212">
        <v>0</v>
      </c>
      <c r="V273" s="212">
        <v>0</v>
      </c>
      <c r="W273" s="212">
        <v>0</v>
      </c>
      <c r="X273" s="212">
        <f>'прил 7.1'!W273</f>
        <v>0</v>
      </c>
      <c r="Y273" s="212">
        <v>0</v>
      </c>
      <c r="Z273" s="212">
        <v>0</v>
      </c>
      <c r="AA273" s="212">
        <v>0</v>
      </c>
      <c r="AB273" s="212">
        <v>0</v>
      </c>
      <c r="AC273" s="296">
        <f t="shared" si="112"/>
        <v>0</v>
      </c>
      <c r="AD273" s="296">
        <f t="shared" si="113"/>
        <v>0</v>
      </c>
      <c r="AE273" s="296">
        <f t="shared" si="114"/>
        <v>0</v>
      </c>
      <c r="AF273" s="296">
        <f t="shared" si="115"/>
        <v>0</v>
      </c>
      <c r="AG273" s="296">
        <f t="shared" si="116"/>
        <v>0</v>
      </c>
      <c r="AH273" s="539"/>
      <c r="AI273" s="539"/>
      <c r="AJ273" s="539"/>
      <c r="AK273" s="539"/>
      <c r="AL273" s="539"/>
      <c r="AM273" s="539"/>
      <c r="AN273" s="539"/>
      <c r="AO273" s="539"/>
      <c r="AP273" s="539"/>
      <c r="AQ273" s="539"/>
    </row>
    <row r="274" spans="1:43" s="390" customFormat="1" hidden="1" x14ac:dyDescent="0.25">
      <c r="A274" s="391"/>
      <c r="B274" s="32"/>
      <c r="C274" s="391"/>
      <c r="D274" s="301">
        <f>'прил 7.1'!F274</f>
        <v>0</v>
      </c>
      <c r="E274" s="301"/>
      <c r="F274" s="301"/>
      <c r="G274" s="301"/>
      <c r="H274" s="301"/>
      <c r="I274" s="301">
        <f>'прил 7.1'!G274</f>
        <v>0</v>
      </c>
      <c r="J274" s="301"/>
      <c r="K274" s="301"/>
      <c r="L274" s="301"/>
      <c r="M274" s="301"/>
      <c r="N274" s="416">
        <f t="shared" si="104"/>
        <v>0</v>
      </c>
      <c r="O274" s="416">
        <f t="shared" si="105"/>
        <v>0</v>
      </c>
      <c r="P274" s="416">
        <f t="shared" si="106"/>
        <v>0</v>
      </c>
      <c r="Q274" s="416">
        <f t="shared" si="107"/>
        <v>0</v>
      </c>
      <c r="R274" s="416">
        <f t="shared" si="108"/>
        <v>0</v>
      </c>
      <c r="S274" s="301">
        <f>'прил 7.1'!V274</f>
        <v>0</v>
      </c>
      <c r="T274" s="301"/>
      <c r="U274" s="301"/>
      <c r="V274" s="301"/>
      <c r="W274" s="301"/>
      <c r="X274" s="301">
        <f>'прил 7.1'!W274</f>
        <v>0</v>
      </c>
      <c r="Y274" s="301"/>
      <c r="Z274" s="301"/>
      <c r="AA274" s="301"/>
      <c r="AB274" s="301"/>
      <c r="AC274" s="416">
        <f t="shared" si="112"/>
        <v>0</v>
      </c>
      <c r="AD274" s="416">
        <f t="shared" si="113"/>
        <v>0</v>
      </c>
      <c r="AE274" s="416">
        <f t="shared" si="114"/>
        <v>0</v>
      </c>
      <c r="AF274" s="416">
        <f t="shared" si="115"/>
        <v>0</v>
      </c>
      <c r="AG274" s="416">
        <f t="shared" si="116"/>
        <v>0</v>
      </c>
      <c r="AH274" s="539"/>
      <c r="AI274" s="539"/>
      <c r="AJ274" s="539"/>
      <c r="AK274" s="539"/>
      <c r="AL274" s="539"/>
      <c r="AM274" s="539"/>
      <c r="AN274" s="539"/>
      <c r="AO274" s="539"/>
      <c r="AP274" s="539"/>
      <c r="AQ274" s="539"/>
    </row>
    <row r="275" spans="1:43" s="390" customFormat="1" x14ac:dyDescent="0.25">
      <c r="A275" s="9">
        <f>'прил 7.1'!A275</f>
        <v>10</v>
      </c>
      <c r="B275" s="291" t="str">
        <f>'прил 7.1'!B275</f>
        <v>Кабельные Линии 35 кВ (СН1)</v>
      </c>
      <c r="C275" s="391"/>
      <c r="D275" s="212">
        <f>'прил 7.1'!F275</f>
        <v>0</v>
      </c>
      <c r="E275" s="212">
        <v>0</v>
      </c>
      <c r="F275" s="212">
        <v>0</v>
      </c>
      <c r="G275" s="212">
        <v>0</v>
      </c>
      <c r="H275" s="212">
        <v>0</v>
      </c>
      <c r="I275" s="212">
        <f>'прил 7.1'!G275</f>
        <v>0</v>
      </c>
      <c r="J275" s="212">
        <v>0</v>
      </c>
      <c r="K275" s="212">
        <v>0</v>
      </c>
      <c r="L275" s="212">
        <v>0</v>
      </c>
      <c r="M275" s="212">
        <v>0</v>
      </c>
      <c r="N275" s="296">
        <f t="shared" si="104"/>
        <v>0</v>
      </c>
      <c r="O275" s="296">
        <f t="shared" si="105"/>
        <v>0</v>
      </c>
      <c r="P275" s="296">
        <f t="shared" si="106"/>
        <v>0</v>
      </c>
      <c r="Q275" s="296">
        <f t="shared" si="107"/>
        <v>0</v>
      </c>
      <c r="R275" s="296">
        <f t="shared" si="108"/>
        <v>0</v>
      </c>
      <c r="S275" s="212">
        <f>'прил 7.1'!V275</f>
        <v>0</v>
      </c>
      <c r="T275" s="212">
        <v>0</v>
      </c>
      <c r="U275" s="212">
        <v>0</v>
      </c>
      <c r="V275" s="212">
        <v>0</v>
      </c>
      <c r="W275" s="212">
        <v>0</v>
      </c>
      <c r="X275" s="212">
        <f>'прил 7.1'!W275</f>
        <v>0</v>
      </c>
      <c r="Y275" s="212">
        <v>0</v>
      </c>
      <c r="Z275" s="212">
        <v>0</v>
      </c>
      <c r="AA275" s="212">
        <v>0</v>
      </c>
      <c r="AB275" s="212">
        <v>0</v>
      </c>
      <c r="AC275" s="296">
        <f t="shared" si="112"/>
        <v>0</v>
      </c>
      <c r="AD275" s="296">
        <f t="shared" si="113"/>
        <v>0</v>
      </c>
      <c r="AE275" s="296">
        <f t="shared" si="114"/>
        <v>0</v>
      </c>
      <c r="AF275" s="296">
        <f t="shared" si="115"/>
        <v>0</v>
      </c>
      <c r="AG275" s="296">
        <f t="shared" si="116"/>
        <v>0</v>
      </c>
      <c r="AH275" s="539"/>
      <c r="AI275" s="539"/>
      <c r="AJ275" s="539"/>
      <c r="AK275" s="539"/>
      <c r="AL275" s="539"/>
      <c r="AM275" s="539"/>
      <c r="AN275" s="539"/>
      <c r="AO275" s="539"/>
      <c r="AP275" s="539"/>
      <c r="AQ275" s="539"/>
    </row>
    <row r="276" spans="1:43" s="390" customFormat="1" hidden="1" x14ac:dyDescent="0.25">
      <c r="A276" s="391"/>
      <c r="B276" s="32"/>
      <c r="C276" s="391"/>
      <c r="D276" s="301">
        <f>'прил 7.1'!F276</f>
        <v>0</v>
      </c>
      <c r="E276" s="301"/>
      <c r="F276" s="301"/>
      <c r="G276" s="301"/>
      <c r="H276" s="301"/>
      <c r="I276" s="301">
        <f>'прил 7.1'!G276</f>
        <v>0</v>
      </c>
      <c r="J276" s="301"/>
      <c r="K276" s="301"/>
      <c r="L276" s="301"/>
      <c r="M276" s="301"/>
      <c r="N276" s="416">
        <f t="shared" si="104"/>
        <v>0</v>
      </c>
      <c r="O276" s="416">
        <f t="shared" si="105"/>
        <v>0</v>
      </c>
      <c r="P276" s="416">
        <f t="shared" si="106"/>
        <v>0</v>
      </c>
      <c r="Q276" s="416">
        <f t="shared" si="107"/>
        <v>0</v>
      </c>
      <c r="R276" s="416">
        <f t="shared" si="108"/>
        <v>0</v>
      </c>
      <c r="S276" s="301">
        <f>'прил 7.1'!V276</f>
        <v>0</v>
      </c>
      <c r="T276" s="301"/>
      <c r="U276" s="301"/>
      <c r="V276" s="301"/>
      <c r="W276" s="301"/>
      <c r="X276" s="301">
        <f>'прил 7.1'!W276</f>
        <v>0</v>
      </c>
      <c r="Y276" s="301"/>
      <c r="Z276" s="301"/>
      <c r="AA276" s="301"/>
      <c r="AB276" s="301"/>
      <c r="AC276" s="416">
        <f t="shared" si="112"/>
        <v>0</v>
      </c>
      <c r="AD276" s="416">
        <f t="shared" si="113"/>
        <v>0</v>
      </c>
      <c r="AE276" s="416">
        <f t="shared" si="114"/>
        <v>0</v>
      </c>
      <c r="AF276" s="416">
        <f t="shared" si="115"/>
        <v>0</v>
      </c>
      <c r="AG276" s="416">
        <f t="shared" si="116"/>
        <v>0</v>
      </c>
      <c r="AH276" s="539"/>
      <c r="AI276" s="539"/>
      <c r="AJ276" s="539"/>
      <c r="AK276" s="539"/>
      <c r="AL276" s="539"/>
      <c r="AM276" s="539"/>
      <c r="AN276" s="539"/>
      <c r="AO276" s="539"/>
      <c r="AP276" s="539"/>
      <c r="AQ276" s="539"/>
    </row>
    <row r="277" spans="1:43" s="390" customFormat="1" x14ac:dyDescent="0.25">
      <c r="A277" s="9">
        <f>'прил 7.1'!A277</f>
        <v>11</v>
      </c>
      <c r="B277" s="291" t="str">
        <f>'прил 7.1'!B277</f>
        <v>Кабельные Линии 20 кВ (СН2)</v>
      </c>
      <c r="C277" s="391"/>
      <c r="D277" s="212">
        <f>'прил 7.1'!F277</f>
        <v>0</v>
      </c>
      <c r="E277" s="212">
        <v>0</v>
      </c>
      <c r="F277" s="212">
        <v>0</v>
      </c>
      <c r="G277" s="212">
        <v>0</v>
      </c>
      <c r="H277" s="212">
        <v>0</v>
      </c>
      <c r="I277" s="212">
        <f>'прил 7.1'!G277</f>
        <v>0</v>
      </c>
      <c r="J277" s="212">
        <v>0</v>
      </c>
      <c r="K277" s="212">
        <v>0</v>
      </c>
      <c r="L277" s="212">
        <v>0</v>
      </c>
      <c r="M277" s="212">
        <v>0</v>
      </c>
      <c r="N277" s="296">
        <f t="shared" si="104"/>
        <v>0</v>
      </c>
      <c r="O277" s="296">
        <f t="shared" si="105"/>
        <v>0</v>
      </c>
      <c r="P277" s="296">
        <f t="shared" si="106"/>
        <v>0</v>
      </c>
      <c r="Q277" s="296">
        <f t="shared" si="107"/>
        <v>0</v>
      </c>
      <c r="R277" s="296">
        <f t="shared" si="108"/>
        <v>0</v>
      </c>
      <c r="S277" s="212">
        <f>'прил 7.1'!V277</f>
        <v>0</v>
      </c>
      <c r="T277" s="212">
        <v>0</v>
      </c>
      <c r="U277" s="212">
        <v>0</v>
      </c>
      <c r="V277" s="212">
        <v>0</v>
      </c>
      <c r="W277" s="212">
        <v>0</v>
      </c>
      <c r="X277" s="212">
        <f>'прил 7.1'!W277</f>
        <v>0</v>
      </c>
      <c r="Y277" s="212">
        <v>0</v>
      </c>
      <c r="Z277" s="212">
        <v>0</v>
      </c>
      <c r="AA277" s="212">
        <v>0</v>
      </c>
      <c r="AB277" s="212">
        <v>0</v>
      </c>
      <c r="AC277" s="296">
        <f t="shared" si="112"/>
        <v>0</v>
      </c>
      <c r="AD277" s="296">
        <f t="shared" si="113"/>
        <v>0</v>
      </c>
      <c r="AE277" s="296">
        <f t="shared" si="114"/>
        <v>0</v>
      </c>
      <c r="AF277" s="296">
        <f t="shared" si="115"/>
        <v>0</v>
      </c>
      <c r="AG277" s="296">
        <f t="shared" si="116"/>
        <v>0</v>
      </c>
      <c r="AH277" s="539"/>
      <c r="AI277" s="539"/>
      <c r="AJ277" s="539"/>
      <c r="AK277" s="539"/>
      <c r="AL277" s="539"/>
      <c r="AM277" s="539"/>
      <c r="AN277" s="539"/>
      <c r="AO277" s="539"/>
      <c r="AP277" s="539"/>
      <c r="AQ277" s="539"/>
    </row>
    <row r="278" spans="1:43" s="390" customFormat="1" hidden="1" x14ac:dyDescent="0.25">
      <c r="A278" s="391"/>
      <c r="B278" s="32"/>
      <c r="C278" s="391"/>
      <c r="D278" s="301">
        <f>'прил 7.1'!F278</f>
        <v>0</v>
      </c>
      <c r="E278" s="301"/>
      <c r="F278" s="301"/>
      <c r="G278" s="301"/>
      <c r="H278" s="301"/>
      <c r="I278" s="301">
        <f>'прил 7.1'!G278</f>
        <v>0</v>
      </c>
      <c r="J278" s="301"/>
      <c r="K278" s="301"/>
      <c r="L278" s="301"/>
      <c r="M278" s="301"/>
      <c r="N278" s="416">
        <f t="shared" si="104"/>
        <v>0</v>
      </c>
      <c r="O278" s="416">
        <f t="shared" si="105"/>
        <v>0</v>
      </c>
      <c r="P278" s="416">
        <f t="shared" si="106"/>
        <v>0</v>
      </c>
      <c r="Q278" s="416">
        <f t="shared" si="107"/>
        <v>0</v>
      </c>
      <c r="R278" s="416">
        <f t="shared" si="108"/>
        <v>0</v>
      </c>
      <c r="S278" s="301">
        <f>'прил 7.1'!V278</f>
        <v>0</v>
      </c>
      <c r="T278" s="301"/>
      <c r="U278" s="301"/>
      <c r="V278" s="301"/>
      <c r="W278" s="301"/>
      <c r="X278" s="301">
        <f>'прил 7.1'!W278</f>
        <v>0</v>
      </c>
      <c r="Y278" s="301"/>
      <c r="Z278" s="301"/>
      <c r="AA278" s="301"/>
      <c r="AB278" s="301"/>
      <c r="AC278" s="416">
        <f t="shared" si="112"/>
        <v>0</v>
      </c>
      <c r="AD278" s="416">
        <f t="shared" si="113"/>
        <v>0</v>
      </c>
      <c r="AE278" s="416">
        <f t="shared" si="114"/>
        <v>0</v>
      </c>
      <c r="AF278" s="416">
        <f t="shared" si="115"/>
        <v>0</v>
      </c>
      <c r="AG278" s="416">
        <f t="shared" si="116"/>
        <v>0</v>
      </c>
      <c r="AH278" s="539"/>
      <c r="AI278" s="539"/>
      <c r="AJ278" s="539"/>
      <c r="AK278" s="539"/>
      <c r="AL278" s="539"/>
      <c r="AM278" s="539"/>
      <c r="AN278" s="539"/>
      <c r="AO278" s="539"/>
      <c r="AP278" s="539"/>
      <c r="AQ278" s="539"/>
    </row>
    <row r="279" spans="1:43" s="390" customFormat="1" x14ac:dyDescent="0.25">
      <c r="A279" s="9">
        <f>'прил 7.1'!A279</f>
        <v>12</v>
      </c>
      <c r="B279" s="291" t="str">
        <f>'прил 7.1'!B279</f>
        <v xml:space="preserve">Кабельные Линии 3-10 кВ (СН2) </v>
      </c>
      <c r="C279" s="391"/>
      <c r="D279" s="212">
        <f>'прил 7.1'!F279</f>
        <v>0</v>
      </c>
      <c r="E279" s="212">
        <v>0</v>
      </c>
      <c r="F279" s="212">
        <v>0</v>
      </c>
      <c r="G279" s="212">
        <v>0</v>
      </c>
      <c r="H279" s="212">
        <v>0</v>
      </c>
      <c r="I279" s="212">
        <f>'прил 7.1'!G279</f>
        <v>0</v>
      </c>
      <c r="J279" s="212">
        <v>0</v>
      </c>
      <c r="K279" s="212">
        <v>0</v>
      </c>
      <c r="L279" s="212">
        <v>0</v>
      </c>
      <c r="M279" s="212">
        <v>0</v>
      </c>
      <c r="N279" s="296">
        <f t="shared" si="104"/>
        <v>0</v>
      </c>
      <c r="O279" s="296">
        <f t="shared" si="105"/>
        <v>0</v>
      </c>
      <c r="P279" s="296">
        <f t="shared" si="106"/>
        <v>0</v>
      </c>
      <c r="Q279" s="296">
        <f t="shared" si="107"/>
        <v>0</v>
      </c>
      <c r="R279" s="296">
        <f t="shared" si="108"/>
        <v>0</v>
      </c>
      <c r="S279" s="212">
        <f>'прил 7.1'!V279</f>
        <v>0</v>
      </c>
      <c r="T279" s="212">
        <v>0</v>
      </c>
      <c r="U279" s="212">
        <v>0</v>
      </c>
      <c r="V279" s="212">
        <v>0</v>
      </c>
      <c r="W279" s="212">
        <v>0</v>
      </c>
      <c r="X279" s="212">
        <f>'прил 7.1'!W279</f>
        <v>0</v>
      </c>
      <c r="Y279" s="212">
        <v>0</v>
      </c>
      <c r="Z279" s="212">
        <v>0</v>
      </c>
      <c r="AA279" s="212">
        <v>0</v>
      </c>
      <c r="AB279" s="212">
        <v>0</v>
      </c>
      <c r="AC279" s="296">
        <f t="shared" si="112"/>
        <v>0</v>
      </c>
      <c r="AD279" s="296">
        <f t="shared" si="113"/>
        <v>0</v>
      </c>
      <c r="AE279" s="296">
        <f t="shared" si="114"/>
        <v>0</v>
      </c>
      <c r="AF279" s="296">
        <f t="shared" si="115"/>
        <v>0</v>
      </c>
      <c r="AG279" s="296">
        <f t="shared" si="116"/>
        <v>0</v>
      </c>
      <c r="AH279" s="539"/>
      <c r="AI279" s="539"/>
      <c r="AJ279" s="539"/>
      <c r="AK279" s="539"/>
      <c r="AL279" s="539"/>
      <c r="AM279" s="539"/>
      <c r="AN279" s="539"/>
      <c r="AO279" s="539"/>
      <c r="AP279" s="539"/>
      <c r="AQ279" s="539"/>
    </row>
    <row r="280" spans="1:43" s="390" customFormat="1" hidden="1" x14ac:dyDescent="0.25">
      <c r="A280" s="391"/>
      <c r="B280" s="32"/>
      <c r="C280" s="391"/>
      <c r="D280" s="301">
        <f>'прил 7.1'!F280</f>
        <v>0</v>
      </c>
      <c r="E280" s="301"/>
      <c r="F280" s="301"/>
      <c r="G280" s="301"/>
      <c r="H280" s="301"/>
      <c r="I280" s="301">
        <f>'прил 7.1'!G280</f>
        <v>0</v>
      </c>
      <c r="J280" s="301"/>
      <c r="K280" s="301"/>
      <c r="L280" s="301"/>
      <c r="M280" s="301"/>
      <c r="N280" s="416">
        <f t="shared" si="104"/>
        <v>0</v>
      </c>
      <c r="O280" s="416">
        <f t="shared" si="105"/>
        <v>0</v>
      </c>
      <c r="P280" s="416">
        <f t="shared" si="106"/>
        <v>0</v>
      </c>
      <c r="Q280" s="416">
        <f t="shared" si="107"/>
        <v>0</v>
      </c>
      <c r="R280" s="416">
        <f t="shared" si="108"/>
        <v>0</v>
      </c>
      <c r="S280" s="301">
        <f>'прил 7.1'!V280</f>
        <v>0</v>
      </c>
      <c r="T280" s="301"/>
      <c r="U280" s="301"/>
      <c r="V280" s="301"/>
      <c r="W280" s="301"/>
      <c r="X280" s="301">
        <f>'прил 7.1'!W280</f>
        <v>0</v>
      </c>
      <c r="Y280" s="301"/>
      <c r="Z280" s="301"/>
      <c r="AA280" s="301"/>
      <c r="AB280" s="301"/>
      <c r="AC280" s="416">
        <f t="shared" si="112"/>
        <v>0</v>
      </c>
      <c r="AD280" s="416">
        <f t="shared" si="113"/>
        <v>0</v>
      </c>
      <c r="AE280" s="416">
        <f t="shared" si="114"/>
        <v>0</v>
      </c>
      <c r="AF280" s="416">
        <f t="shared" si="115"/>
        <v>0</v>
      </c>
      <c r="AG280" s="416">
        <f t="shared" si="116"/>
        <v>0</v>
      </c>
      <c r="AH280" s="539"/>
      <c r="AI280" s="539"/>
      <c r="AJ280" s="539"/>
      <c r="AK280" s="539"/>
      <c r="AL280" s="539"/>
      <c r="AM280" s="539"/>
      <c r="AN280" s="539"/>
      <c r="AO280" s="539"/>
      <c r="AP280" s="539"/>
      <c r="AQ280" s="539"/>
    </row>
    <row r="281" spans="1:43" s="390" customFormat="1" x14ac:dyDescent="0.25">
      <c r="A281" s="9">
        <f>'прил 7.1'!A281</f>
        <v>13</v>
      </c>
      <c r="B281" s="291" t="str">
        <f>'прил 7.1'!B281</f>
        <v xml:space="preserve">Кабельные Линии до 1 кВ (НН) </v>
      </c>
      <c r="C281" s="391"/>
      <c r="D281" s="212">
        <f>'прил 7.1'!F281</f>
        <v>0</v>
      </c>
      <c r="E281" s="212">
        <v>0</v>
      </c>
      <c r="F281" s="212">
        <v>0</v>
      </c>
      <c r="G281" s="212">
        <v>0</v>
      </c>
      <c r="H281" s="212">
        <v>0</v>
      </c>
      <c r="I281" s="212">
        <f>'прил 7.1'!G281</f>
        <v>0</v>
      </c>
      <c r="J281" s="212">
        <v>0</v>
      </c>
      <c r="K281" s="212">
        <v>0</v>
      </c>
      <c r="L281" s="212">
        <v>0</v>
      </c>
      <c r="M281" s="212">
        <v>0</v>
      </c>
      <c r="N281" s="296">
        <f t="shared" si="104"/>
        <v>0</v>
      </c>
      <c r="O281" s="296">
        <f t="shared" si="105"/>
        <v>0</v>
      </c>
      <c r="P281" s="296">
        <f t="shared" si="106"/>
        <v>0</v>
      </c>
      <c r="Q281" s="296">
        <f t="shared" si="107"/>
        <v>0</v>
      </c>
      <c r="R281" s="296">
        <f t="shared" si="108"/>
        <v>0</v>
      </c>
      <c r="S281" s="212">
        <f>'прил 7.1'!V281</f>
        <v>0</v>
      </c>
      <c r="T281" s="212">
        <v>0</v>
      </c>
      <c r="U281" s="212">
        <v>0</v>
      </c>
      <c r="V281" s="212">
        <v>0</v>
      </c>
      <c r="W281" s="212">
        <v>0</v>
      </c>
      <c r="X281" s="212">
        <f>'прил 7.1'!W281</f>
        <v>0</v>
      </c>
      <c r="Y281" s="212">
        <v>0</v>
      </c>
      <c r="Z281" s="212">
        <v>0</v>
      </c>
      <c r="AA281" s="212">
        <v>0</v>
      </c>
      <c r="AB281" s="212">
        <v>0</v>
      </c>
      <c r="AC281" s="296">
        <f t="shared" si="112"/>
        <v>0</v>
      </c>
      <c r="AD281" s="296">
        <f t="shared" si="113"/>
        <v>0</v>
      </c>
      <c r="AE281" s="296">
        <f t="shared" si="114"/>
        <v>0</v>
      </c>
      <c r="AF281" s="296">
        <f t="shared" si="115"/>
        <v>0</v>
      </c>
      <c r="AG281" s="296">
        <f t="shared" si="116"/>
        <v>0</v>
      </c>
      <c r="AH281" s="539"/>
      <c r="AI281" s="539"/>
      <c r="AJ281" s="539"/>
      <c r="AK281" s="539"/>
      <c r="AL281" s="539"/>
      <c r="AM281" s="539"/>
      <c r="AN281" s="539"/>
      <c r="AO281" s="539"/>
      <c r="AP281" s="539"/>
      <c r="AQ281" s="539"/>
    </row>
    <row r="282" spans="1:43" s="390" customFormat="1" hidden="1" x14ac:dyDescent="0.25">
      <c r="A282" s="391"/>
      <c r="B282" s="32"/>
      <c r="C282" s="391"/>
      <c r="D282" s="301">
        <f>'прил 7.1'!F282</f>
        <v>0</v>
      </c>
      <c r="E282" s="301"/>
      <c r="F282" s="301"/>
      <c r="G282" s="301"/>
      <c r="H282" s="301"/>
      <c r="I282" s="301">
        <f>'прил 7.1'!G282</f>
        <v>0</v>
      </c>
      <c r="J282" s="301"/>
      <c r="K282" s="301"/>
      <c r="L282" s="301"/>
      <c r="M282" s="301"/>
      <c r="N282" s="416">
        <f t="shared" si="104"/>
        <v>0</v>
      </c>
      <c r="O282" s="416">
        <f t="shared" si="105"/>
        <v>0</v>
      </c>
      <c r="P282" s="416">
        <f t="shared" si="106"/>
        <v>0</v>
      </c>
      <c r="Q282" s="416">
        <f t="shared" si="107"/>
        <v>0</v>
      </c>
      <c r="R282" s="416">
        <f t="shared" si="108"/>
        <v>0</v>
      </c>
      <c r="S282" s="301">
        <f>'прил 7.1'!V282</f>
        <v>0</v>
      </c>
      <c r="T282" s="301"/>
      <c r="U282" s="301"/>
      <c r="V282" s="301"/>
      <c r="W282" s="301"/>
      <c r="X282" s="301">
        <f>'прил 7.1'!W282</f>
        <v>0</v>
      </c>
      <c r="Y282" s="301"/>
      <c r="Z282" s="301"/>
      <c r="AA282" s="301"/>
      <c r="AB282" s="301"/>
      <c r="AC282" s="416">
        <f t="shared" si="112"/>
        <v>0</v>
      </c>
      <c r="AD282" s="416">
        <f t="shared" si="113"/>
        <v>0</v>
      </c>
      <c r="AE282" s="416">
        <f t="shared" si="114"/>
        <v>0</v>
      </c>
      <c r="AF282" s="416">
        <f t="shared" si="115"/>
        <v>0</v>
      </c>
      <c r="AG282" s="416">
        <f t="shared" si="116"/>
        <v>0</v>
      </c>
      <c r="AH282" s="539"/>
      <c r="AI282" s="539"/>
      <c r="AJ282" s="539"/>
      <c r="AK282" s="539"/>
      <c r="AL282" s="539"/>
      <c r="AM282" s="539"/>
      <c r="AN282" s="539"/>
      <c r="AO282" s="539"/>
      <c r="AP282" s="539"/>
      <c r="AQ282" s="539"/>
    </row>
    <row r="283" spans="1:43" s="390" customFormat="1" x14ac:dyDescent="0.25">
      <c r="A283" s="9">
        <f>'прил 7.1'!A283</f>
        <v>14</v>
      </c>
      <c r="B283" s="291" t="str">
        <f>'прил 7.1'!B283</f>
        <v xml:space="preserve">ПС 330 кВ (ВН) </v>
      </c>
      <c r="C283" s="391"/>
      <c r="D283" s="212">
        <f>'прил 7.1'!F283</f>
        <v>0</v>
      </c>
      <c r="E283" s="212">
        <v>0</v>
      </c>
      <c r="F283" s="212">
        <v>0</v>
      </c>
      <c r="G283" s="212">
        <v>0</v>
      </c>
      <c r="H283" s="212">
        <v>0</v>
      </c>
      <c r="I283" s="212">
        <f>'прил 7.1'!G283</f>
        <v>0</v>
      </c>
      <c r="J283" s="212">
        <v>0</v>
      </c>
      <c r="K283" s="212">
        <v>0</v>
      </c>
      <c r="L283" s="212">
        <v>0</v>
      </c>
      <c r="M283" s="212">
        <v>0</v>
      </c>
      <c r="N283" s="296">
        <f t="shared" si="104"/>
        <v>0</v>
      </c>
      <c r="O283" s="296">
        <f t="shared" si="105"/>
        <v>0</v>
      </c>
      <c r="P283" s="296">
        <f t="shared" si="106"/>
        <v>0</v>
      </c>
      <c r="Q283" s="296">
        <f t="shared" si="107"/>
        <v>0</v>
      </c>
      <c r="R283" s="296">
        <f t="shared" si="108"/>
        <v>0</v>
      </c>
      <c r="S283" s="212">
        <f>'прил 7.1'!V283</f>
        <v>0</v>
      </c>
      <c r="T283" s="212">
        <v>0</v>
      </c>
      <c r="U283" s="212">
        <v>0</v>
      </c>
      <c r="V283" s="212">
        <v>0</v>
      </c>
      <c r="W283" s="212">
        <v>0</v>
      </c>
      <c r="X283" s="212">
        <f>'прил 7.1'!W283</f>
        <v>0</v>
      </c>
      <c r="Y283" s="212">
        <v>0</v>
      </c>
      <c r="Z283" s="212">
        <v>0</v>
      </c>
      <c r="AA283" s="212">
        <v>0</v>
      </c>
      <c r="AB283" s="212">
        <v>0</v>
      </c>
      <c r="AC283" s="296">
        <f t="shared" si="112"/>
        <v>0</v>
      </c>
      <c r="AD283" s="296">
        <f t="shared" si="113"/>
        <v>0</v>
      </c>
      <c r="AE283" s="296">
        <f t="shared" si="114"/>
        <v>0</v>
      </c>
      <c r="AF283" s="296">
        <f t="shared" si="115"/>
        <v>0</v>
      </c>
      <c r="AG283" s="296">
        <f t="shared" si="116"/>
        <v>0</v>
      </c>
      <c r="AH283" s="539"/>
      <c r="AI283" s="539"/>
      <c r="AJ283" s="539"/>
      <c r="AK283" s="539"/>
      <c r="AL283" s="539"/>
      <c r="AM283" s="539"/>
      <c r="AN283" s="539"/>
      <c r="AO283" s="539"/>
      <c r="AP283" s="539"/>
      <c r="AQ283" s="539"/>
    </row>
    <row r="284" spans="1:43" s="390" customFormat="1" hidden="1" x14ac:dyDescent="0.25">
      <c r="A284" s="391"/>
      <c r="B284" s="32"/>
      <c r="C284" s="391"/>
      <c r="D284" s="301">
        <f>'прил 7.1'!F284</f>
        <v>0</v>
      </c>
      <c r="E284" s="416"/>
      <c r="F284" s="416"/>
      <c r="G284" s="416"/>
      <c r="H284" s="416"/>
      <c r="I284" s="301">
        <f>'прил 7.1'!G284</f>
        <v>0</v>
      </c>
      <c r="J284" s="416"/>
      <c r="K284" s="416"/>
      <c r="L284" s="416"/>
      <c r="M284" s="416"/>
      <c r="N284" s="416">
        <f t="shared" si="104"/>
        <v>0</v>
      </c>
      <c r="O284" s="416">
        <f t="shared" si="105"/>
        <v>0</v>
      </c>
      <c r="P284" s="416">
        <f t="shared" si="106"/>
        <v>0</v>
      </c>
      <c r="Q284" s="416">
        <f t="shared" si="107"/>
        <v>0</v>
      </c>
      <c r="R284" s="416">
        <f t="shared" si="108"/>
        <v>0</v>
      </c>
      <c r="S284" s="301">
        <f>'прил 7.1'!V284</f>
        <v>0</v>
      </c>
      <c r="T284" s="416"/>
      <c r="U284" s="416"/>
      <c r="V284" s="416"/>
      <c r="W284" s="416"/>
      <c r="X284" s="301">
        <f>'прил 7.1'!W284</f>
        <v>0</v>
      </c>
      <c r="Y284" s="416"/>
      <c r="Z284" s="416"/>
      <c r="AA284" s="416"/>
      <c r="AB284" s="416"/>
      <c r="AC284" s="416">
        <f t="shared" si="112"/>
        <v>0</v>
      </c>
      <c r="AD284" s="416">
        <f t="shared" si="113"/>
        <v>0</v>
      </c>
      <c r="AE284" s="416">
        <f t="shared" si="114"/>
        <v>0</v>
      </c>
      <c r="AF284" s="416">
        <f t="shared" si="115"/>
        <v>0</v>
      </c>
      <c r="AG284" s="416">
        <f t="shared" si="116"/>
        <v>0</v>
      </c>
      <c r="AH284" s="542"/>
      <c r="AI284" s="542"/>
      <c r="AJ284" s="542"/>
      <c r="AK284" s="542"/>
      <c r="AL284" s="542"/>
      <c r="AM284" s="542"/>
      <c r="AN284" s="542"/>
      <c r="AO284" s="542"/>
      <c r="AP284" s="542"/>
      <c r="AQ284" s="542"/>
    </row>
    <row r="285" spans="1:43" s="390" customFormat="1" x14ac:dyDescent="0.25">
      <c r="A285" s="9">
        <f>'прил 7.1'!A285</f>
        <v>15</v>
      </c>
      <c r="B285" s="291" t="str">
        <f>'прил 7.1'!B285</f>
        <v xml:space="preserve">ПС 220 кВ (ВН) </v>
      </c>
      <c r="C285" s="391"/>
      <c r="D285" s="212">
        <f>'прил 7.1'!F285</f>
        <v>0</v>
      </c>
      <c r="E285" s="212">
        <v>0</v>
      </c>
      <c r="F285" s="212">
        <v>0</v>
      </c>
      <c r="G285" s="212">
        <v>0</v>
      </c>
      <c r="H285" s="212">
        <v>0</v>
      </c>
      <c r="I285" s="212">
        <f>'прил 7.1'!G285</f>
        <v>0</v>
      </c>
      <c r="J285" s="212">
        <v>0</v>
      </c>
      <c r="K285" s="212">
        <v>0</v>
      </c>
      <c r="L285" s="212">
        <v>0</v>
      </c>
      <c r="M285" s="212">
        <v>0</v>
      </c>
      <c r="N285" s="296">
        <f t="shared" si="104"/>
        <v>0</v>
      </c>
      <c r="O285" s="296">
        <f t="shared" si="105"/>
        <v>0</v>
      </c>
      <c r="P285" s="296">
        <f t="shared" si="106"/>
        <v>0</v>
      </c>
      <c r="Q285" s="296">
        <f t="shared" si="107"/>
        <v>0</v>
      </c>
      <c r="R285" s="296">
        <f t="shared" si="108"/>
        <v>0</v>
      </c>
      <c r="S285" s="212">
        <f>'прил 7.1'!V285</f>
        <v>0</v>
      </c>
      <c r="T285" s="212">
        <v>0</v>
      </c>
      <c r="U285" s="212">
        <v>0</v>
      </c>
      <c r="V285" s="212">
        <v>0</v>
      </c>
      <c r="W285" s="212">
        <v>0</v>
      </c>
      <c r="X285" s="212">
        <f>'прил 7.1'!W285</f>
        <v>0</v>
      </c>
      <c r="Y285" s="212">
        <v>0</v>
      </c>
      <c r="Z285" s="212">
        <v>0</v>
      </c>
      <c r="AA285" s="212">
        <v>0</v>
      </c>
      <c r="AB285" s="212">
        <v>0</v>
      </c>
      <c r="AC285" s="296">
        <f t="shared" si="112"/>
        <v>0</v>
      </c>
      <c r="AD285" s="296">
        <f t="shared" si="113"/>
        <v>0</v>
      </c>
      <c r="AE285" s="296">
        <f t="shared" si="114"/>
        <v>0</v>
      </c>
      <c r="AF285" s="296">
        <f t="shared" si="115"/>
        <v>0</v>
      </c>
      <c r="AG285" s="296">
        <f t="shared" si="116"/>
        <v>0</v>
      </c>
      <c r="AH285" s="539"/>
      <c r="AI285" s="539"/>
      <c r="AJ285" s="539"/>
      <c r="AK285" s="539"/>
      <c r="AL285" s="539"/>
      <c r="AM285" s="539"/>
      <c r="AN285" s="539"/>
      <c r="AO285" s="539"/>
      <c r="AP285" s="539"/>
      <c r="AQ285" s="539"/>
    </row>
    <row r="286" spans="1:43" s="390" customFormat="1" hidden="1" x14ac:dyDescent="0.25">
      <c r="A286" s="391"/>
      <c r="B286" s="32"/>
      <c r="C286" s="391"/>
      <c r="D286" s="301">
        <f>'прил 7.1'!F286</f>
        <v>0</v>
      </c>
      <c r="E286" s="301"/>
      <c r="F286" s="301"/>
      <c r="G286" s="301"/>
      <c r="H286" s="301"/>
      <c r="I286" s="301">
        <f>'прил 7.1'!G286</f>
        <v>0</v>
      </c>
      <c r="J286" s="301"/>
      <c r="K286" s="301"/>
      <c r="L286" s="301"/>
      <c r="M286" s="301"/>
      <c r="N286" s="416">
        <f t="shared" si="104"/>
        <v>0</v>
      </c>
      <c r="O286" s="416">
        <f t="shared" si="105"/>
        <v>0</v>
      </c>
      <c r="P286" s="416">
        <f t="shared" si="106"/>
        <v>0</v>
      </c>
      <c r="Q286" s="416">
        <f t="shared" si="107"/>
        <v>0</v>
      </c>
      <c r="R286" s="416">
        <f t="shared" si="108"/>
        <v>0</v>
      </c>
      <c r="S286" s="301">
        <f>'прил 7.1'!V286</f>
        <v>0</v>
      </c>
      <c r="T286" s="301"/>
      <c r="U286" s="301"/>
      <c r="V286" s="301"/>
      <c r="W286" s="301"/>
      <c r="X286" s="301">
        <f>'прил 7.1'!W286</f>
        <v>0</v>
      </c>
      <c r="Y286" s="301"/>
      <c r="Z286" s="301"/>
      <c r="AA286" s="301"/>
      <c r="AB286" s="301"/>
      <c r="AC286" s="416">
        <f t="shared" si="112"/>
        <v>0</v>
      </c>
      <c r="AD286" s="416">
        <f t="shared" si="113"/>
        <v>0</v>
      </c>
      <c r="AE286" s="416">
        <f t="shared" si="114"/>
        <v>0</v>
      </c>
      <c r="AF286" s="416">
        <f t="shared" si="115"/>
        <v>0</v>
      </c>
      <c r="AG286" s="416">
        <f t="shared" si="116"/>
        <v>0</v>
      </c>
      <c r="AH286" s="539"/>
      <c r="AI286" s="539"/>
      <c r="AJ286" s="539"/>
      <c r="AK286" s="539"/>
      <c r="AL286" s="539"/>
      <c r="AM286" s="539"/>
      <c r="AN286" s="539"/>
      <c r="AO286" s="539"/>
      <c r="AP286" s="539"/>
      <c r="AQ286" s="539"/>
    </row>
    <row r="287" spans="1:43" s="390" customFormat="1" x14ac:dyDescent="0.25">
      <c r="A287" s="9">
        <f>'прил 7.1'!A287</f>
        <v>16</v>
      </c>
      <c r="B287" s="291" t="str">
        <f>'прил 7.1'!B287</f>
        <v xml:space="preserve">ПС 110 кВ (ВН) </v>
      </c>
      <c r="C287" s="391"/>
      <c r="D287" s="212">
        <f>'прил 7.1'!F287</f>
        <v>0</v>
      </c>
      <c r="E287" s="212">
        <f t="shared" ref="E287:AB287" si="117">E288</f>
        <v>0</v>
      </c>
      <c r="F287" s="212">
        <f t="shared" si="117"/>
        <v>0</v>
      </c>
      <c r="G287" s="212">
        <f t="shared" si="117"/>
        <v>0</v>
      </c>
      <c r="H287" s="212">
        <f t="shared" si="117"/>
        <v>0</v>
      </c>
      <c r="I287" s="212">
        <f>'прил 7.1'!G287</f>
        <v>0</v>
      </c>
      <c r="J287" s="212">
        <f t="shared" si="117"/>
        <v>0</v>
      </c>
      <c r="K287" s="212">
        <f t="shared" si="117"/>
        <v>0</v>
      </c>
      <c r="L287" s="212">
        <f t="shared" si="117"/>
        <v>0</v>
      </c>
      <c r="M287" s="212">
        <f t="shared" si="117"/>
        <v>0</v>
      </c>
      <c r="N287" s="296">
        <f t="shared" si="104"/>
        <v>0</v>
      </c>
      <c r="O287" s="296">
        <f t="shared" si="105"/>
        <v>0</v>
      </c>
      <c r="P287" s="296">
        <f t="shared" si="106"/>
        <v>0</v>
      </c>
      <c r="Q287" s="296">
        <f t="shared" si="107"/>
        <v>0</v>
      </c>
      <c r="R287" s="296">
        <f t="shared" si="108"/>
        <v>0</v>
      </c>
      <c r="S287" s="212">
        <f>'прил 7.1'!V287</f>
        <v>0</v>
      </c>
      <c r="T287" s="212">
        <f t="shared" si="117"/>
        <v>0</v>
      </c>
      <c r="U287" s="212">
        <f t="shared" si="117"/>
        <v>0</v>
      </c>
      <c r="V287" s="212">
        <f t="shared" si="117"/>
        <v>0</v>
      </c>
      <c r="W287" s="212">
        <f t="shared" si="117"/>
        <v>0</v>
      </c>
      <c r="X287" s="212">
        <f>'прил 7.1'!W287</f>
        <v>0</v>
      </c>
      <c r="Y287" s="212">
        <f t="shared" si="117"/>
        <v>0</v>
      </c>
      <c r="Z287" s="212">
        <f t="shared" si="117"/>
        <v>0</v>
      </c>
      <c r="AA287" s="212">
        <f t="shared" si="117"/>
        <v>0</v>
      </c>
      <c r="AB287" s="212">
        <f t="shared" si="117"/>
        <v>0</v>
      </c>
      <c r="AC287" s="296">
        <f t="shared" si="112"/>
        <v>0</v>
      </c>
      <c r="AD287" s="296">
        <f t="shared" si="113"/>
        <v>0</v>
      </c>
      <c r="AE287" s="296">
        <f t="shared" si="114"/>
        <v>0</v>
      </c>
      <c r="AF287" s="296">
        <f t="shared" si="115"/>
        <v>0</v>
      </c>
      <c r="AG287" s="296">
        <f t="shared" si="116"/>
        <v>0</v>
      </c>
      <c r="AH287" s="539"/>
      <c r="AI287" s="539"/>
      <c r="AJ287" s="539"/>
      <c r="AK287" s="539"/>
      <c r="AL287" s="539"/>
      <c r="AM287" s="539"/>
      <c r="AN287" s="539"/>
      <c r="AO287" s="539"/>
      <c r="AP287" s="539"/>
      <c r="AQ287" s="539"/>
    </row>
    <row r="288" spans="1:43" s="390" customFormat="1" hidden="1" x14ac:dyDescent="0.25">
      <c r="A288" s="391"/>
      <c r="B288" s="32"/>
      <c r="C288" s="391"/>
      <c r="D288" s="301">
        <f>'прил 7.1'!F288</f>
        <v>0</v>
      </c>
      <c r="E288" s="416"/>
      <c r="F288" s="416">
        <f>D288-G288-H288</f>
        <v>0</v>
      </c>
      <c r="G288" s="416">
        <f>D288*0.65</f>
        <v>0</v>
      </c>
      <c r="H288" s="416">
        <f>D288*0.05</f>
        <v>0</v>
      </c>
      <c r="I288" s="301">
        <f>'прил 7.1'!G288</f>
        <v>0</v>
      </c>
      <c r="J288" s="416"/>
      <c r="K288" s="416">
        <f>I288-L288-M288</f>
        <v>0</v>
      </c>
      <c r="L288" s="416">
        <f>I288*0.65</f>
        <v>0</v>
      </c>
      <c r="M288" s="416">
        <f>I288*0.05</f>
        <v>0</v>
      </c>
      <c r="N288" s="416">
        <f t="shared" si="104"/>
        <v>0</v>
      </c>
      <c r="O288" s="416">
        <f t="shared" si="105"/>
        <v>0</v>
      </c>
      <c r="P288" s="416">
        <f t="shared" si="106"/>
        <v>0</v>
      </c>
      <c r="Q288" s="416">
        <f t="shared" si="107"/>
        <v>0</v>
      </c>
      <c r="R288" s="416">
        <f t="shared" si="108"/>
        <v>0</v>
      </c>
      <c r="S288" s="301">
        <f>'прил 7.1'!V288</f>
        <v>0</v>
      </c>
      <c r="T288" s="416"/>
      <c r="U288" s="416">
        <f>S288-V288-W288</f>
        <v>0</v>
      </c>
      <c r="V288" s="416">
        <f>S288*0.65</f>
        <v>0</v>
      </c>
      <c r="W288" s="416">
        <f>S288*0.05</f>
        <v>0</v>
      </c>
      <c r="X288" s="301">
        <f>'прил 7.1'!W288</f>
        <v>0</v>
      </c>
      <c r="Y288" s="416"/>
      <c r="Z288" s="416">
        <f>X288-AA288-AB288</f>
        <v>0</v>
      </c>
      <c r="AA288" s="416">
        <f>X288*0.65</f>
        <v>0</v>
      </c>
      <c r="AB288" s="416">
        <f>X288*0.05</f>
        <v>0</v>
      </c>
      <c r="AC288" s="416">
        <f t="shared" si="112"/>
        <v>0</v>
      </c>
      <c r="AD288" s="416">
        <f t="shared" si="113"/>
        <v>0</v>
      </c>
      <c r="AE288" s="416">
        <f t="shared" si="114"/>
        <v>0</v>
      </c>
      <c r="AF288" s="416">
        <f t="shared" si="115"/>
        <v>0</v>
      </c>
      <c r="AG288" s="416">
        <f t="shared" si="116"/>
        <v>0</v>
      </c>
      <c r="AH288" s="542"/>
      <c r="AI288" s="542"/>
      <c r="AJ288" s="542"/>
      <c r="AK288" s="542"/>
      <c r="AL288" s="542"/>
      <c r="AM288" s="542"/>
      <c r="AN288" s="542"/>
      <c r="AO288" s="542"/>
      <c r="AP288" s="542"/>
      <c r="AQ288" s="542"/>
    </row>
    <row r="289" spans="1:43" s="390" customFormat="1" x14ac:dyDescent="0.25">
      <c r="A289" s="9">
        <f>'прил 7.1'!A289</f>
        <v>17</v>
      </c>
      <c r="B289" s="291" t="str">
        <f>'прил 7.1'!B289</f>
        <v>ПС 35 кВ (СН1)</v>
      </c>
      <c r="C289" s="391"/>
      <c r="D289" s="212">
        <f>'прил 7.1'!F289</f>
        <v>0</v>
      </c>
      <c r="E289" s="212">
        <f t="shared" ref="E289:AB289" si="118">E290</f>
        <v>0</v>
      </c>
      <c r="F289" s="212">
        <f t="shared" si="118"/>
        <v>0</v>
      </c>
      <c r="G289" s="212">
        <f t="shared" si="118"/>
        <v>0</v>
      </c>
      <c r="H289" s="212">
        <f t="shared" si="118"/>
        <v>0</v>
      </c>
      <c r="I289" s="212">
        <f>'прил 7.1'!G289</f>
        <v>0</v>
      </c>
      <c r="J289" s="212">
        <f t="shared" si="118"/>
        <v>0</v>
      </c>
      <c r="K289" s="212">
        <f t="shared" si="118"/>
        <v>0</v>
      </c>
      <c r="L289" s="212">
        <f t="shared" si="118"/>
        <v>0</v>
      </c>
      <c r="M289" s="212">
        <f t="shared" si="118"/>
        <v>0</v>
      </c>
      <c r="N289" s="296">
        <f t="shared" si="104"/>
        <v>0</v>
      </c>
      <c r="O289" s="296">
        <f t="shared" si="105"/>
        <v>0</v>
      </c>
      <c r="P289" s="296">
        <f t="shared" si="106"/>
        <v>0</v>
      </c>
      <c r="Q289" s="296">
        <f t="shared" si="107"/>
        <v>0</v>
      </c>
      <c r="R289" s="296">
        <f t="shared" si="108"/>
        <v>0</v>
      </c>
      <c r="S289" s="212">
        <f>'прил 7.1'!V289</f>
        <v>0</v>
      </c>
      <c r="T289" s="212">
        <f t="shared" si="118"/>
        <v>0</v>
      </c>
      <c r="U289" s="212">
        <f t="shared" si="118"/>
        <v>0</v>
      </c>
      <c r="V289" s="212">
        <f t="shared" si="118"/>
        <v>0</v>
      </c>
      <c r="W289" s="212">
        <f t="shared" si="118"/>
        <v>0</v>
      </c>
      <c r="X289" s="212">
        <f>'прил 7.1'!W289</f>
        <v>0</v>
      </c>
      <c r="Y289" s="212">
        <f t="shared" si="118"/>
        <v>0</v>
      </c>
      <c r="Z289" s="212">
        <f t="shared" si="118"/>
        <v>0</v>
      </c>
      <c r="AA289" s="212">
        <f t="shared" si="118"/>
        <v>0</v>
      </c>
      <c r="AB289" s="212">
        <f t="shared" si="118"/>
        <v>0</v>
      </c>
      <c r="AC289" s="296">
        <f t="shared" si="112"/>
        <v>0</v>
      </c>
      <c r="AD289" s="296">
        <f t="shared" si="113"/>
        <v>0</v>
      </c>
      <c r="AE289" s="296">
        <f t="shared" si="114"/>
        <v>0</v>
      </c>
      <c r="AF289" s="296">
        <f t="shared" si="115"/>
        <v>0</v>
      </c>
      <c r="AG289" s="296">
        <f t="shared" si="116"/>
        <v>0</v>
      </c>
      <c r="AH289" s="539"/>
      <c r="AI289" s="539"/>
      <c r="AJ289" s="539"/>
      <c r="AK289" s="539"/>
      <c r="AL289" s="539"/>
      <c r="AM289" s="539"/>
      <c r="AN289" s="539"/>
      <c r="AO289" s="539"/>
      <c r="AP289" s="539"/>
      <c r="AQ289" s="539"/>
    </row>
    <row r="290" spans="1:43" s="390" customFormat="1" hidden="1" x14ac:dyDescent="0.25">
      <c r="A290" s="391"/>
      <c r="B290" s="32"/>
      <c r="C290" s="391"/>
      <c r="D290" s="301">
        <f>'прил 7.1'!F290</f>
        <v>0</v>
      </c>
      <c r="E290" s="416"/>
      <c r="F290" s="416">
        <f>D290-G290-H290</f>
        <v>0</v>
      </c>
      <c r="G290" s="416">
        <f>D290*0.65</f>
        <v>0</v>
      </c>
      <c r="H290" s="416">
        <f>D290*0.05</f>
        <v>0</v>
      </c>
      <c r="I290" s="301">
        <f>'прил 7.1'!G290</f>
        <v>0</v>
      </c>
      <c r="J290" s="416"/>
      <c r="K290" s="416">
        <f>I290-L290-M290</f>
        <v>0</v>
      </c>
      <c r="L290" s="416">
        <f>I290*0.65</f>
        <v>0</v>
      </c>
      <c r="M290" s="416">
        <f>I290*0.05</f>
        <v>0</v>
      </c>
      <c r="N290" s="416">
        <f t="shared" si="104"/>
        <v>0</v>
      </c>
      <c r="O290" s="416">
        <f t="shared" si="105"/>
        <v>0</v>
      </c>
      <c r="P290" s="416">
        <f t="shared" si="106"/>
        <v>0</v>
      </c>
      <c r="Q290" s="416">
        <f t="shared" si="107"/>
        <v>0</v>
      </c>
      <c r="R290" s="416">
        <f t="shared" si="108"/>
        <v>0</v>
      </c>
      <c r="S290" s="301">
        <f>'прил 7.1'!V290</f>
        <v>0</v>
      </c>
      <c r="T290" s="416"/>
      <c r="U290" s="416">
        <f>S290-V290-W290</f>
        <v>0</v>
      </c>
      <c r="V290" s="416">
        <f>S290*0.65</f>
        <v>0</v>
      </c>
      <c r="W290" s="416">
        <f>S290*0.05</f>
        <v>0</v>
      </c>
      <c r="X290" s="301">
        <f>'прил 7.1'!W290</f>
        <v>0</v>
      </c>
      <c r="Y290" s="416"/>
      <c r="Z290" s="416">
        <f>X290-AA290-AB290</f>
        <v>0</v>
      </c>
      <c r="AA290" s="416">
        <f>X290*0.65</f>
        <v>0</v>
      </c>
      <c r="AB290" s="416">
        <f>X290*0.05</f>
        <v>0</v>
      </c>
      <c r="AC290" s="416">
        <f t="shared" si="112"/>
        <v>0</v>
      </c>
      <c r="AD290" s="416">
        <f t="shared" si="113"/>
        <v>0</v>
      </c>
      <c r="AE290" s="416">
        <f t="shared" si="114"/>
        <v>0</v>
      </c>
      <c r="AF290" s="416">
        <f t="shared" si="115"/>
        <v>0</v>
      </c>
      <c r="AG290" s="416">
        <f t="shared" si="116"/>
        <v>0</v>
      </c>
      <c r="AH290" s="542"/>
      <c r="AI290" s="542"/>
      <c r="AJ290" s="542"/>
      <c r="AK290" s="542"/>
      <c r="AL290" s="542"/>
      <c r="AM290" s="542"/>
      <c r="AN290" s="542"/>
      <c r="AO290" s="542"/>
      <c r="AP290" s="542"/>
      <c r="AQ290" s="542"/>
    </row>
    <row r="291" spans="1:43" x14ac:dyDescent="0.25">
      <c r="A291" s="9">
        <f>'прил 7.1'!A291</f>
        <v>18</v>
      </c>
      <c r="B291" s="291" t="str">
        <f>'прил 7.1'!B291</f>
        <v>ПС 20 кВ (СН2)</v>
      </c>
      <c r="C291" s="37"/>
      <c r="D291" s="200">
        <f>'прил 7.1'!F291</f>
        <v>0</v>
      </c>
      <c r="E291" s="200">
        <v>0</v>
      </c>
      <c r="F291" s="200">
        <v>0</v>
      </c>
      <c r="G291" s="200">
        <v>0</v>
      </c>
      <c r="H291" s="200">
        <v>0</v>
      </c>
      <c r="I291" s="200">
        <f>'прил 7.1'!G291</f>
        <v>0</v>
      </c>
      <c r="J291" s="200">
        <v>0</v>
      </c>
      <c r="K291" s="200">
        <v>0</v>
      </c>
      <c r="L291" s="200">
        <v>0</v>
      </c>
      <c r="M291" s="200">
        <v>0</v>
      </c>
      <c r="N291" s="211">
        <f t="shared" si="104"/>
        <v>0</v>
      </c>
      <c r="O291" s="211">
        <f t="shared" si="105"/>
        <v>0</v>
      </c>
      <c r="P291" s="211">
        <f t="shared" si="106"/>
        <v>0</v>
      </c>
      <c r="Q291" s="211">
        <f t="shared" si="107"/>
        <v>0</v>
      </c>
      <c r="R291" s="211">
        <f t="shared" si="108"/>
        <v>0</v>
      </c>
      <c r="S291" s="200">
        <f>'прил 7.1'!V291</f>
        <v>0</v>
      </c>
      <c r="T291" s="200">
        <v>0</v>
      </c>
      <c r="U291" s="200">
        <v>0</v>
      </c>
      <c r="V291" s="200">
        <v>0</v>
      </c>
      <c r="W291" s="200">
        <v>0</v>
      </c>
      <c r="X291" s="200">
        <f>'прил 7.1'!W291</f>
        <v>0</v>
      </c>
      <c r="Y291" s="200">
        <v>0</v>
      </c>
      <c r="Z291" s="200">
        <v>0</v>
      </c>
      <c r="AA291" s="200">
        <v>0</v>
      </c>
      <c r="AB291" s="200">
        <v>0</v>
      </c>
      <c r="AC291" s="211">
        <f t="shared" si="112"/>
        <v>0</v>
      </c>
      <c r="AD291" s="211">
        <f t="shared" si="113"/>
        <v>0</v>
      </c>
      <c r="AE291" s="211">
        <f t="shared" si="114"/>
        <v>0</v>
      </c>
      <c r="AF291" s="211">
        <f t="shared" si="115"/>
        <v>0</v>
      </c>
      <c r="AG291" s="211">
        <f t="shared" si="116"/>
        <v>0</v>
      </c>
      <c r="AH291" s="539"/>
      <c r="AI291" s="539"/>
      <c r="AJ291" s="539"/>
      <c r="AK291" s="539"/>
      <c r="AL291" s="539"/>
      <c r="AM291" s="539"/>
      <c r="AN291" s="539"/>
      <c r="AO291" s="539"/>
      <c r="AP291" s="539"/>
      <c r="AQ291" s="539"/>
    </row>
    <row r="292" spans="1:43" hidden="1" x14ac:dyDescent="0.25">
      <c r="A292" s="391"/>
      <c r="B292" s="32"/>
      <c r="C292" s="37"/>
      <c r="D292" s="265">
        <f>'прил 7.1'!F292</f>
        <v>0</v>
      </c>
      <c r="E292" s="265"/>
      <c r="F292" s="265"/>
      <c r="G292" s="265"/>
      <c r="H292" s="265"/>
      <c r="I292" s="265">
        <f>'прил 7.1'!G292</f>
        <v>0</v>
      </c>
      <c r="J292" s="265"/>
      <c r="K292" s="265"/>
      <c r="L292" s="265"/>
      <c r="M292" s="265"/>
      <c r="N292" s="46">
        <f t="shared" si="104"/>
        <v>0</v>
      </c>
      <c r="O292" s="46">
        <f t="shared" si="105"/>
        <v>0</v>
      </c>
      <c r="P292" s="46">
        <f t="shared" si="106"/>
        <v>0</v>
      </c>
      <c r="Q292" s="46">
        <f t="shared" si="107"/>
        <v>0</v>
      </c>
      <c r="R292" s="46">
        <f t="shared" si="108"/>
        <v>0</v>
      </c>
      <c r="S292" s="265">
        <f>'прил 7.1'!V292</f>
        <v>0</v>
      </c>
      <c r="T292" s="265"/>
      <c r="U292" s="265"/>
      <c r="V292" s="265"/>
      <c r="W292" s="265"/>
      <c r="X292" s="265">
        <f>'прил 7.1'!W292</f>
        <v>0</v>
      </c>
      <c r="Y292" s="265"/>
      <c r="Z292" s="265"/>
      <c r="AA292" s="265"/>
      <c r="AB292" s="265"/>
      <c r="AC292" s="46">
        <f t="shared" si="112"/>
        <v>0</v>
      </c>
      <c r="AD292" s="46">
        <f t="shared" si="113"/>
        <v>0</v>
      </c>
      <c r="AE292" s="46">
        <f t="shared" si="114"/>
        <v>0</v>
      </c>
      <c r="AF292" s="46">
        <f t="shared" si="115"/>
        <v>0</v>
      </c>
      <c r="AG292" s="46">
        <f t="shared" si="116"/>
        <v>0</v>
      </c>
      <c r="AH292" s="539"/>
      <c r="AI292" s="539"/>
      <c r="AJ292" s="539"/>
      <c r="AK292" s="539"/>
      <c r="AL292" s="539"/>
      <c r="AM292" s="539"/>
      <c r="AN292" s="539"/>
      <c r="AO292" s="539"/>
      <c r="AP292" s="539"/>
      <c r="AQ292" s="539"/>
    </row>
    <row r="293" spans="1:43" x14ac:dyDescent="0.25">
      <c r="A293" s="9">
        <f>'прил 7.1'!A293</f>
        <v>19</v>
      </c>
      <c r="B293" s="291" t="str">
        <f>'прил 7.1'!B293</f>
        <v>ПС 3-10 кВ (СН2)</v>
      </c>
      <c r="C293" s="37"/>
      <c r="D293" s="200">
        <f>'прил 7.1'!F293</f>
        <v>0</v>
      </c>
      <c r="E293" s="200">
        <v>0</v>
      </c>
      <c r="F293" s="200">
        <v>0</v>
      </c>
      <c r="G293" s="200">
        <v>0</v>
      </c>
      <c r="H293" s="200">
        <v>0</v>
      </c>
      <c r="I293" s="200">
        <f>'прил 7.1'!G293</f>
        <v>0</v>
      </c>
      <c r="J293" s="200">
        <v>0</v>
      </c>
      <c r="K293" s="200">
        <v>0</v>
      </c>
      <c r="L293" s="200">
        <v>0</v>
      </c>
      <c r="M293" s="200">
        <v>0</v>
      </c>
      <c r="N293" s="211">
        <f t="shared" si="104"/>
        <v>0</v>
      </c>
      <c r="O293" s="211">
        <f t="shared" si="105"/>
        <v>0</v>
      </c>
      <c r="P293" s="211">
        <f t="shared" si="106"/>
        <v>0</v>
      </c>
      <c r="Q293" s="211">
        <f t="shared" si="107"/>
        <v>0</v>
      </c>
      <c r="R293" s="211">
        <f t="shared" si="108"/>
        <v>0</v>
      </c>
      <c r="S293" s="200">
        <f>'прил 7.1'!V293</f>
        <v>0</v>
      </c>
      <c r="T293" s="200">
        <v>0</v>
      </c>
      <c r="U293" s="200">
        <v>0</v>
      </c>
      <c r="V293" s="200">
        <v>0</v>
      </c>
      <c r="W293" s="200">
        <v>0</v>
      </c>
      <c r="X293" s="200">
        <f>'прил 7.1'!W293</f>
        <v>0</v>
      </c>
      <c r="Y293" s="200">
        <v>0</v>
      </c>
      <c r="Z293" s="200">
        <v>0</v>
      </c>
      <c r="AA293" s="200">
        <v>0</v>
      </c>
      <c r="AB293" s="200">
        <v>0</v>
      </c>
      <c r="AC293" s="211">
        <f t="shared" si="112"/>
        <v>0</v>
      </c>
      <c r="AD293" s="211">
        <f t="shared" si="113"/>
        <v>0</v>
      </c>
      <c r="AE293" s="211">
        <f t="shared" si="114"/>
        <v>0</v>
      </c>
      <c r="AF293" s="211">
        <f t="shared" si="115"/>
        <v>0</v>
      </c>
      <c r="AG293" s="211">
        <f t="shared" si="116"/>
        <v>0</v>
      </c>
      <c r="AH293" s="539"/>
      <c r="AI293" s="539"/>
      <c r="AJ293" s="539"/>
      <c r="AK293" s="539"/>
      <c r="AL293" s="539"/>
      <c r="AM293" s="539"/>
      <c r="AN293" s="539"/>
      <c r="AO293" s="539"/>
      <c r="AP293" s="539"/>
      <c r="AQ293" s="539"/>
    </row>
    <row r="294" spans="1:43" hidden="1" x14ac:dyDescent="0.25">
      <c r="A294" s="391"/>
      <c r="B294" s="32"/>
      <c r="C294" s="37"/>
      <c r="D294" s="265">
        <f>'прил 7.1'!F294</f>
        <v>0</v>
      </c>
      <c r="E294" s="265"/>
      <c r="F294" s="265"/>
      <c r="G294" s="265"/>
      <c r="H294" s="265"/>
      <c r="I294" s="265">
        <f>'прил 7.1'!G294</f>
        <v>0</v>
      </c>
      <c r="J294" s="265"/>
      <c r="K294" s="265"/>
      <c r="L294" s="265"/>
      <c r="M294" s="265"/>
      <c r="N294" s="46">
        <f t="shared" si="104"/>
        <v>0</v>
      </c>
      <c r="O294" s="46">
        <f t="shared" si="105"/>
        <v>0</v>
      </c>
      <c r="P294" s="46">
        <f t="shared" si="106"/>
        <v>0</v>
      </c>
      <c r="Q294" s="46">
        <f t="shared" si="107"/>
        <v>0</v>
      </c>
      <c r="R294" s="46">
        <f t="shared" si="108"/>
        <v>0</v>
      </c>
      <c r="S294" s="265">
        <f>'прил 7.1'!V294</f>
        <v>0</v>
      </c>
      <c r="T294" s="265"/>
      <c r="U294" s="265"/>
      <c r="V294" s="265"/>
      <c r="W294" s="265"/>
      <c r="X294" s="265">
        <f>'прил 7.1'!W294</f>
        <v>0</v>
      </c>
      <c r="Y294" s="265"/>
      <c r="Z294" s="265"/>
      <c r="AA294" s="265"/>
      <c r="AB294" s="265"/>
      <c r="AC294" s="46">
        <f t="shared" si="112"/>
        <v>0</v>
      </c>
      <c r="AD294" s="46">
        <f t="shared" si="113"/>
        <v>0</v>
      </c>
      <c r="AE294" s="46">
        <f t="shared" si="114"/>
        <v>0</v>
      </c>
      <c r="AF294" s="46">
        <f t="shared" si="115"/>
        <v>0</v>
      </c>
      <c r="AG294" s="46">
        <f t="shared" si="116"/>
        <v>0</v>
      </c>
      <c r="AH294" s="539"/>
      <c r="AI294" s="539"/>
      <c r="AJ294" s="539"/>
      <c r="AK294" s="539"/>
      <c r="AL294" s="539"/>
      <c r="AM294" s="539"/>
      <c r="AN294" s="539"/>
      <c r="AO294" s="539"/>
      <c r="AP294" s="539"/>
      <c r="AQ294" s="539"/>
    </row>
    <row r="295" spans="1:43" x14ac:dyDescent="0.25">
      <c r="A295" s="9" t="str">
        <f>'прил 7.1'!A295</f>
        <v>4.2.2</v>
      </c>
      <c r="B295" s="439" t="str">
        <f>'прил 7.1'!B295</f>
        <v xml:space="preserve">Новое строительство </v>
      </c>
      <c r="C295" s="438"/>
      <c r="D295" s="233">
        <f>'прил 7.1'!F295</f>
        <v>0</v>
      </c>
      <c r="E295" s="233">
        <f>E296+E298+E300+E302+E304+E306+E308+E310+E312+E314+E316+E318+E320+E322+E324+E326+E328+E330+E332</f>
        <v>0</v>
      </c>
      <c r="F295" s="233">
        <f>F296+F298+F300+F302+F304+F306+F308+F310+F312+F314+F316+F318+F320+F322+F324+F326+F328+F330+F332</f>
        <v>0</v>
      </c>
      <c r="G295" s="233">
        <f>G296+G298+G300+G302+G304+G306+G308+G310+G312+G314+G316+G318+G320+G322+G324+G326+G328+G330+G332</f>
        <v>0</v>
      </c>
      <c r="H295" s="233">
        <f>H296+H298+H300+H302+H304+H306+H308+H310+H312+H314+H316+H318+H320+H322+H324+H326+H328+H330+H332</f>
        <v>0</v>
      </c>
      <c r="I295" s="233">
        <f>'прил 7.1'!G295</f>
        <v>0</v>
      </c>
      <c r="J295" s="233">
        <f>J296+J298+J300+J302+J304+J306+J308+J310+J312+J314+J316+J318+J320+J322+J324+J326+J328+J330+J332</f>
        <v>0</v>
      </c>
      <c r="K295" s="233">
        <f>K296+K298+K300+K302+K304+K306+K308+K310+K312+K314+K316+K318+K320+K322+K324+K326+K328+K330+K332</f>
        <v>0</v>
      </c>
      <c r="L295" s="233">
        <f>L296+L298+L300+L302+L304+L306+L308+L310+L312+L314+L316+L318+L320+L322+L324+L326+L328+L330+L332</f>
        <v>0</v>
      </c>
      <c r="M295" s="233">
        <f>M296+M298+M300+M302+M304+M306+M308+M310+M312+M314+M316+M318+M320+M322+M324+M326+M328+M330+M332</f>
        <v>0</v>
      </c>
      <c r="N295" s="233">
        <f t="shared" si="104"/>
        <v>0</v>
      </c>
      <c r="O295" s="233">
        <f t="shared" si="105"/>
        <v>0</v>
      </c>
      <c r="P295" s="233">
        <f t="shared" si="106"/>
        <v>0</v>
      </c>
      <c r="Q295" s="233">
        <f t="shared" si="107"/>
        <v>0</v>
      </c>
      <c r="R295" s="233">
        <f t="shared" si="108"/>
        <v>0</v>
      </c>
      <c r="S295" s="233">
        <f>'прил 7.1'!V295</f>
        <v>0</v>
      </c>
      <c r="T295" s="233">
        <f>T296+T298+T300+T302+T304+T306+T308+T310+T312+T314+T316+T318+T320+T322+T324+T326+T328+T330+T332</f>
        <v>0</v>
      </c>
      <c r="U295" s="233">
        <f>U296+U298+U300+U302+U304+U306+U308+U310+U312+U314+U316+U318+U320+U322+U324+U326+U328+U330+U332</f>
        <v>0</v>
      </c>
      <c r="V295" s="233">
        <f>V296+V298+V300+V302+V304+V306+V308+V310+V312+V314+V316+V318+V320+V322+V324+V326+V328+V330+V332</f>
        <v>0</v>
      </c>
      <c r="W295" s="233">
        <f>W296+W298+W300+W302+W304+W306+W308+W310+W312+W314+W316+W318+W320+W322+W324+W326+W328+W330+W332</f>
        <v>0</v>
      </c>
      <c r="X295" s="233">
        <f>'прил 7.1'!W295</f>
        <v>0</v>
      </c>
      <c r="Y295" s="233">
        <f>Y296+Y298+Y300+Y302+Y304+Y306+Y308+Y310+Y312+Y314+Y316+Y318+Y320+Y322+Y324+Y326+Y328+Y330+Y332</f>
        <v>0</v>
      </c>
      <c r="Z295" s="233">
        <f>Z296+Z298+Z300+Z302+Z304+Z306+Z308+Z310+Z312+Z314+Z316+Z318+Z320+Z322+Z324+Z326+Z328+Z330+Z332</f>
        <v>0</v>
      </c>
      <c r="AA295" s="233">
        <f>AA296+AA298+AA300+AA302+AA304+AA306+AA308+AA310+AA312+AA314+AA316+AA318+AA320+AA322+AA324+AA326+AA328+AA330+AA332</f>
        <v>0</v>
      </c>
      <c r="AB295" s="233">
        <f>AB296+AB298+AB300+AB302+AB304+AB306+AB308+AB310+AB312+AB314+AB316+AB318+AB320+AB322+AB324+AB326+AB328+AB330+AB332</f>
        <v>0</v>
      </c>
      <c r="AC295" s="233">
        <f t="shared" si="112"/>
        <v>0</v>
      </c>
      <c r="AD295" s="233">
        <f t="shared" si="113"/>
        <v>0</v>
      </c>
      <c r="AE295" s="233">
        <f t="shared" si="114"/>
        <v>0</v>
      </c>
      <c r="AF295" s="233">
        <f t="shared" si="115"/>
        <v>0</v>
      </c>
      <c r="AG295" s="233">
        <f t="shared" si="116"/>
        <v>0</v>
      </c>
      <c r="AH295" s="542"/>
      <c r="AI295" s="542"/>
      <c r="AJ295" s="542"/>
      <c r="AK295" s="542"/>
      <c r="AL295" s="542"/>
      <c r="AM295" s="542"/>
      <c r="AN295" s="542"/>
      <c r="AO295" s="542"/>
      <c r="AP295" s="542"/>
      <c r="AQ295" s="542"/>
    </row>
    <row r="296" spans="1:43" x14ac:dyDescent="0.25">
      <c r="A296" s="9">
        <f>'прил 7.1'!A296</f>
        <v>1</v>
      </c>
      <c r="B296" s="291" t="str">
        <f>'прил 7.1'!B296</f>
        <v>Воздушные Линии 330 кВ (ВН)</v>
      </c>
      <c r="C296" s="37"/>
      <c r="D296" s="200">
        <f>'прил 7.1'!F296</f>
        <v>0</v>
      </c>
      <c r="E296" s="200">
        <v>0</v>
      </c>
      <c r="F296" s="200">
        <v>0</v>
      </c>
      <c r="G296" s="200">
        <v>0</v>
      </c>
      <c r="H296" s="200">
        <v>0</v>
      </c>
      <c r="I296" s="200">
        <f>'прил 7.1'!G296</f>
        <v>0</v>
      </c>
      <c r="J296" s="200">
        <v>0</v>
      </c>
      <c r="K296" s="200">
        <v>0</v>
      </c>
      <c r="L296" s="200">
        <v>0</v>
      </c>
      <c r="M296" s="200">
        <v>0</v>
      </c>
      <c r="N296" s="211">
        <f t="shared" si="104"/>
        <v>0</v>
      </c>
      <c r="O296" s="211">
        <f t="shared" si="105"/>
        <v>0</v>
      </c>
      <c r="P296" s="211">
        <f t="shared" si="106"/>
        <v>0</v>
      </c>
      <c r="Q296" s="211">
        <f t="shared" si="107"/>
        <v>0</v>
      </c>
      <c r="R296" s="211">
        <f t="shared" si="108"/>
        <v>0</v>
      </c>
      <c r="S296" s="200">
        <f>'прил 7.1'!V296</f>
        <v>0</v>
      </c>
      <c r="T296" s="200">
        <v>0</v>
      </c>
      <c r="U296" s="200">
        <v>0</v>
      </c>
      <c r="V296" s="200">
        <v>0</v>
      </c>
      <c r="W296" s="200">
        <v>0</v>
      </c>
      <c r="X296" s="200">
        <f>'прил 7.1'!W296</f>
        <v>0</v>
      </c>
      <c r="Y296" s="200">
        <v>0</v>
      </c>
      <c r="Z296" s="200">
        <v>0</v>
      </c>
      <c r="AA296" s="200">
        <v>0</v>
      </c>
      <c r="AB296" s="200">
        <v>0</v>
      </c>
      <c r="AC296" s="211">
        <f t="shared" si="112"/>
        <v>0</v>
      </c>
      <c r="AD296" s="211">
        <f t="shared" si="113"/>
        <v>0</v>
      </c>
      <c r="AE296" s="211">
        <f t="shared" si="114"/>
        <v>0</v>
      </c>
      <c r="AF296" s="211">
        <f t="shared" si="115"/>
        <v>0</v>
      </c>
      <c r="AG296" s="211">
        <f t="shared" si="116"/>
        <v>0</v>
      </c>
      <c r="AH296" s="539"/>
      <c r="AI296" s="539"/>
      <c r="AJ296" s="539"/>
      <c r="AK296" s="539"/>
      <c r="AL296" s="539"/>
      <c r="AM296" s="539"/>
      <c r="AN296" s="539"/>
      <c r="AO296" s="539"/>
      <c r="AP296" s="539"/>
      <c r="AQ296" s="539"/>
    </row>
    <row r="297" spans="1:43" hidden="1" x14ac:dyDescent="0.25">
      <c r="A297" s="391"/>
      <c r="B297" s="32"/>
      <c r="C297" s="37"/>
      <c r="D297" s="265">
        <f>'прил 7.1'!F297</f>
        <v>0</v>
      </c>
      <c r="E297" s="265"/>
      <c r="F297" s="265"/>
      <c r="G297" s="265"/>
      <c r="H297" s="265"/>
      <c r="I297" s="265">
        <f>'прил 7.1'!G297</f>
        <v>0</v>
      </c>
      <c r="J297" s="265"/>
      <c r="K297" s="265"/>
      <c r="L297" s="265"/>
      <c r="M297" s="265"/>
      <c r="N297" s="46">
        <f t="shared" si="104"/>
        <v>0</v>
      </c>
      <c r="O297" s="46">
        <f t="shared" si="105"/>
        <v>0</v>
      </c>
      <c r="P297" s="46">
        <f t="shared" si="106"/>
        <v>0</v>
      </c>
      <c r="Q297" s="46">
        <f t="shared" si="107"/>
        <v>0</v>
      </c>
      <c r="R297" s="46">
        <f t="shared" si="108"/>
        <v>0</v>
      </c>
      <c r="S297" s="265">
        <f>'прил 7.1'!V297</f>
        <v>0</v>
      </c>
      <c r="T297" s="265"/>
      <c r="U297" s="265"/>
      <c r="V297" s="265"/>
      <c r="W297" s="265"/>
      <c r="X297" s="265">
        <f>'прил 7.1'!W297</f>
        <v>0</v>
      </c>
      <c r="Y297" s="265"/>
      <c r="Z297" s="265"/>
      <c r="AA297" s="265"/>
      <c r="AB297" s="265"/>
      <c r="AC297" s="46">
        <f t="shared" si="112"/>
        <v>0</v>
      </c>
      <c r="AD297" s="46">
        <f t="shared" si="113"/>
        <v>0</v>
      </c>
      <c r="AE297" s="46">
        <f t="shared" si="114"/>
        <v>0</v>
      </c>
      <c r="AF297" s="46">
        <f t="shared" si="115"/>
        <v>0</v>
      </c>
      <c r="AG297" s="46">
        <f t="shared" si="116"/>
        <v>0</v>
      </c>
      <c r="AH297" s="539"/>
      <c r="AI297" s="539"/>
      <c r="AJ297" s="539"/>
      <c r="AK297" s="539"/>
      <c r="AL297" s="539"/>
      <c r="AM297" s="539"/>
      <c r="AN297" s="539"/>
      <c r="AO297" s="539"/>
      <c r="AP297" s="539"/>
      <c r="AQ297" s="539"/>
    </row>
    <row r="298" spans="1:43" x14ac:dyDescent="0.25">
      <c r="A298" s="9">
        <f>'прил 7.1'!A298</f>
        <v>2</v>
      </c>
      <c r="B298" s="291" t="str">
        <f>'прил 7.1'!B298</f>
        <v>Воздушные Линии 220 кВ (ВН)</v>
      </c>
      <c r="C298" s="37"/>
      <c r="D298" s="200">
        <f>'прил 7.1'!F298</f>
        <v>0</v>
      </c>
      <c r="E298" s="200">
        <v>0</v>
      </c>
      <c r="F298" s="200">
        <v>0</v>
      </c>
      <c r="G298" s="200">
        <v>0</v>
      </c>
      <c r="H298" s="200">
        <v>0</v>
      </c>
      <c r="I298" s="200">
        <f>'прил 7.1'!G298</f>
        <v>0</v>
      </c>
      <c r="J298" s="200">
        <v>0</v>
      </c>
      <c r="K298" s="200">
        <v>0</v>
      </c>
      <c r="L298" s="200">
        <v>0</v>
      </c>
      <c r="M298" s="200">
        <v>0</v>
      </c>
      <c r="N298" s="211">
        <f t="shared" si="104"/>
        <v>0</v>
      </c>
      <c r="O298" s="211">
        <f t="shared" si="105"/>
        <v>0</v>
      </c>
      <c r="P298" s="211">
        <f t="shared" si="106"/>
        <v>0</v>
      </c>
      <c r="Q298" s="211">
        <f t="shared" si="107"/>
        <v>0</v>
      </c>
      <c r="R298" s="211">
        <f t="shared" si="108"/>
        <v>0</v>
      </c>
      <c r="S298" s="200">
        <f>'прил 7.1'!V298</f>
        <v>0</v>
      </c>
      <c r="T298" s="200">
        <v>0</v>
      </c>
      <c r="U298" s="200">
        <v>0</v>
      </c>
      <c r="V298" s="200">
        <v>0</v>
      </c>
      <c r="W298" s="200">
        <v>0</v>
      </c>
      <c r="X298" s="200">
        <f>'прил 7.1'!W298</f>
        <v>0</v>
      </c>
      <c r="Y298" s="200">
        <v>0</v>
      </c>
      <c r="Z298" s="200">
        <v>0</v>
      </c>
      <c r="AA298" s="200">
        <v>0</v>
      </c>
      <c r="AB298" s="200">
        <v>0</v>
      </c>
      <c r="AC298" s="211">
        <f t="shared" si="112"/>
        <v>0</v>
      </c>
      <c r="AD298" s="211">
        <f t="shared" si="113"/>
        <v>0</v>
      </c>
      <c r="AE298" s="211">
        <f t="shared" si="114"/>
        <v>0</v>
      </c>
      <c r="AF298" s="211">
        <f t="shared" si="115"/>
        <v>0</v>
      </c>
      <c r="AG298" s="211">
        <f t="shared" si="116"/>
        <v>0</v>
      </c>
      <c r="AH298" s="539"/>
      <c r="AI298" s="539"/>
      <c r="AJ298" s="539"/>
      <c r="AK298" s="539"/>
      <c r="AL298" s="539"/>
      <c r="AM298" s="539"/>
      <c r="AN298" s="539"/>
      <c r="AO298" s="539"/>
      <c r="AP298" s="539"/>
      <c r="AQ298" s="539"/>
    </row>
    <row r="299" spans="1:43" hidden="1" x14ac:dyDescent="0.25">
      <c r="A299" s="391"/>
      <c r="B299" s="32"/>
      <c r="C299" s="37"/>
      <c r="D299" s="265">
        <f>'прил 7.1'!F299</f>
        <v>0</v>
      </c>
      <c r="E299" s="265"/>
      <c r="F299" s="265"/>
      <c r="G299" s="265"/>
      <c r="H299" s="265"/>
      <c r="I299" s="265">
        <f>'прил 7.1'!G299</f>
        <v>0</v>
      </c>
      <c r="J299" s="265"/>
      <c r="K299" s="265"/>
      <c r="L299" s="265"/>
      <c r="M299" s="265"/>
      <c r="N299" s="46">
        <f t="shared" si="104"/>
        <v>0</v>
      </c>
      <c r="O299" s="46">
        <f t="shared" si="105"/>
        <v>0</v>
      </c>
      <c r="P299" s="46">
        <f t="shared" si="106"/>
        <v>0</v>
      </c>
      <c r="Q299" s="46">
        <f t="shared" si="107"/>
        <v>0</v>
      </c>
      <c r="R299" s="46">
        <f t="shared" si="108"/>
        <v>0</v>
      </c>
      <c r="S299" s="265">
        <f>'прил 7.1'!V299</f>
        <v>0</v>
      </c>
      <c r="T299" s="265"/>
      <c r="U299" s="265"/>
      <c r="V299" s="265"/>
      <c r="W299" s="265"/>
      <c r="X299" s="265">
        <f>'прил 7.1'!W299</f>
        <v>0</v>
      </c>
      <c r="Y299" s="265"/>
      <c r="Z299" s="265"/>
      <c r="AA299" s="265"/>
      <c r="AB299" s="265"/>
      <c r="AC299" s="46">
        <f t="shared" si="112"/>
        <v>0</v>
      </c>
      <c r="AD299" s="46">
        <f t="shared" si="113"/>
        <v>0</v>
      </c>
      <c r="AE299" s="46">
        <f t="shared" si="114"/>
        <v>0</v>
      </c>
      <c r="AF299" s="46">
        <f t="shared" si="115"/>
        <v>0</v>
      </c>
      <c r="AG299" s="46">
        <f t="shared" si="116"/>
        <v>0</v>
      </c>
      <c r="AH299" s="539"/>
      <c r="AI299" s="539"/>
      <c r="AJ299" s="539"/>
      <c r="AK299" s="539"/>
      <c r="AL299" s="539"/>
      <c r="AM299" s="539"/>
      <c r="AN299" s="539"/>
      <c r="AO299" s="539"/>
      <c r="AP299" s="539"/>
      <c r="AQ299" s="539"/>
    </row>
    <row r="300" spans="1:43" x14ac:dyDescent="0.25">
      <c r="A300" s="9">
        <f>'прил 7.1'!A300</f>
        <v>3</v>
      </c>
      <c r="B300" s="291" t="str">
        <f>'прил 7.1'!B300</f>
        <v>Воздушные Линии 110 кВ (ВН)</v>
      </c>
      <c r="C300" s="37"/>
      <c r="D300" s="200">
        <f>'прил 7.1'!F300</f>
        <v>0</v>
      </c>
      <c r="E300" s="200">
        <v>0</v>
      </c>
      <c r="F300" s="200">
        <v>0</v>
      </c>
      <c r="G300" s="200">
        <v>0</v>
      </c>
      <c r="H300" s="200">
        <v>0</v>
      </c>
      <c r="I300" s="200">
        <f>'прил 7.1'!G300</f>
        <v>0</v>
      </c>
      <c r="J300" s="200">
        <v>0</v>
      </c>
      <c r="K300" s="200">
        <v>0</v>
      </c>
      <c r="L300" s="200">
        <v>0</v>
      </c>
      <c r="M300" s="200">
        <v>0</v>
      </c>
      <c r="N300" s="211">
        <f t="shared" si="104"/>
        <v>0</v>
      </c>
      <c r="O300" s="211">
        <f t="shared" si="105"/>
        <v>0</v>
      </c>
      <c r="P300" s="211">
        <f t="shared" si="106"/>
        <v>0</v>
      </c>
      <c r="Q300" s="211">
        <f t="shared" si="107"/>
        <v>0</v>
      </c>
      <c r="R300" s="211">
        <f t="shared" si="108"/>
        <v>0</v>
      </c>
      <c r="S300" s="200">
        <f>'прил 7.1'!V300</f>
        <v>0</v>
      </c>
      <c r="T300" s="200">
        <v>0</v>
      </c>
      <c r="U300" s="200">
        <v>0</v>
      </c>
      <c r="V300" s="200">
        <v>0</v>
      </c>
      <c r="W300" s="200">
        <v>0</v>
      </c>
      <c r="X300" s="200">
        <f>'прил 7.1'!W300</f>
        <v>0</v>
      </c>
      <c r="Y300" s="200">
        <v>0</v>
      </c>
      <c r="Z300" s="200">
        <v>0</v>
      </c>
      <c r="AA300" s="200">
        <v>0</v>
      </c>
      <c r="AB300" s="200">
        <v>0</v>
      </c>
      <c r="AC300" s="211">
        <f t="shared" si="112"/>
        <v>0</v>
      </c>
      <c r="AD300" s="211">
        <f t="shared" si="113"/>
        <v>0</v>
      </c>
      <c r="AE300" s="211">
        <f t="shared" si="114"/>
        <v>0</v>
      </c>
      <c r="AF300" s="211">
        <f t="shared" si="115"/>
        <v>0</v>
      </c>
      <c r="AG300" s="211">
        <f t="shared" si="116"/>
        <v>0</v>
      </c>
      <c r="AH300" s="539"/>
      <c r="AI300" s="539"/>
      <c r="AJ300" s="539"/>
      <c r="AK300" s="539"/>
      <c r="AL300" s="539"/>
      <c r="AM300" s="539"/>
      <c r="AN300" s="539"/>
      <c r="AO300" s="539"/>
      <c r="AP300" s="539"/>
      <c r="AQ300" s="539"/>
    </row>
    <row r="301" spans="1:43" hidden="1" x14ac:dyDescent="0.25">
      <c r="A301" s="391"/>
      <c r="B301" s="32"/>
      <c r="C301" s="37"/>
      <c r="D301" s="265">
        <f>'прил 7.1'!F301</f>
        <v>0</v>
      </c>
      <c r="E301" s="265"/>
      <c r="F301" s="265"/>
      <c r="G301" s="265"/>
      <c r="H301" s="265"/>
      <c r="I301" s="265">
        <f>'прил 7.1'!G301</f>
        <v>0</v>
      </c>
      <c r="J301" s="265"/>
      <c r="K301" s="265"/>
      <c r="L301" s="265"/>
      <c r="M301" s="265"/>
      <c r="N301" s="46">
        <f t="shared" si="104"/>
        <v>0</v>
      </c>
      <c r="O301" s="46">
        <f t="shared" si="105"/>
        <v>0</v>
      </c>
      <c r="P301" s="46">
        <f t="shared" si="106"/>
        <v>0</v>
      </c>
      <c r="Q301" s="46">
        <f t="shared" si="107"/>
        <v>0</v>
      </c>
      <c r="R301" s="46">
        <f t="shared" si="108"/>
        <v>0</v>
      </c>
      <c r="S301" s="265">
        <f>'прил 7.1'!V301</f>
        <v>0</v>
      </c>
      <c r="T301" s="265"/>
      <c r="U301" s="265"/>
      <c r="V301" s="265"/>
      <c r="W301" s="265"/>
      <c r="X301" s="265">
        <f>'прил 7.1'!W301</f>
        <v>0</v>
      </c>
      <c r="Y301" s="265"/>
      <c r="Z301" s="265"/>
      <c r="AA301" s="265"/>
      <c r="AB301" s="265"/>
      <c r="AC301" s="46">
        <f t="shared" si="112"/>
        <v>0</v>
      </c>
      <c r="AD301" s="46">
        <f t="shared" si="113"/>
        <v>0</v>
      </c>
      <c r="AE301" s="46">
        <f t="shared" si="114"/>
        <v>0</v>
      </c>
      <c r="AF301" s="46">
        <f t="shared" si="115"/>
        <v>0</v>
      </c>
      <c r="AG301" s="46">
        <f t="shared" si="116"/>
        <v>0</v>
      </c>
      <c r="AH301" s="539"/>
      <c r="AI301" s="539"/>
      <c r="AJ301" s="539"/>
      <c r="AK301" s="539"/>
      <c r="AL301" s="539"/>
      <c r="AM301" s="539"/>
      <c r="AN301" s="539"/>
      <c r="AO301" s="539"/>
      <c r="AP301" s="539"/>
      <c r="AQ301" s="539"/>
    </row>
    <row r="302" spans="1:43" x14ac:dyDescent="0.25">
      <c r="A302" s="9">
        <f>'прил 7.1'!A302</f>
        <v>4</v>
      </c>
      <c r="B302" s="291" t="str">
        <f>'прил 7.1'!B302</f>
        <v xml:space="preserve">Воздушные Линии 35 кВ (СН1) </v>
      </c>
      <c r="C302" s="37"/>
      <c r="D302" s="200">
        <f>'прил 7.1'!F302</f>
        <v>0</v>
      </c>
      <c r="E302" s="200">
        <v>0</v>
      </c>
      <c r="F302" s="200">
        <v>0</v>
      </c>
      <c r="G302" s="200">
        <v>0</v>
      </c>
      <c r="H302" s="200">
        <v>0</v>
      </c>
      <c r="I302" s="200">
        <f>'прил 7.1'!G302</f>
        <v>0</v>
      </c>
      <c r="J302" s="200">
        <v>0</v>
      </c>
      <c r="K302" s="200">
        <v>0</v>
      </c>
      <c r="L302" s="200">
        <v>0</v>
      </c>
      <c r="M302" s="200">
        <v>0</v>
      </c>
      <c r="N302" s="211">
        <f t="shared" si="104"/>
        <v>0</v>
      </c>
      <c r="O302" s="211">
        <f t="shared" si="105"/>
        <v>0</v>
      </c>
      <c r="P302" s="211">
        <f t="shared" si="106"/>
        <v>0</v>
      </c>
      <c r="Q302" s="211">
        <f t="shared" si="107"/>
        <v>0</v>
      </c>
      <c r="R302" s="211">
        <f t="shared" si="108"/>
        <v>0</v>
      </c>
      <c r="S302" s="200">
        <f>'прил 7.1'!V302</f>
        <v>0</v>
      </c>
      <c r="T302" s="200">
        <v>0</v>
      </c>
      <c r="U302" s="200">
        <v>0</v>
      </c>
      <c r="V302" s="200">
        <v>0</v>
      </c>
      <c r="W302" s="200">
        <v>0</v>
      </c>
      <c r="X302" s="200">
        <f>'прил 7.1'!W302</f>
        <v>0</v>
      </c>
      <c r="Y302" s="200">
        <v>0</v>
      </c>
      <c r="Z302" s="200">
        <v>0</v>
      </c>
      <c r="AA302" s="200">
        <v>0</v>
      </c>
      <c r="AB302" s="200">
        <v>0</v>
      </c>
      <c r="AC302" s="211">
        <f t="shared" si="112"/>
        <v>0</v>
      </c>
      <c r="AD302" s="211">
        <f t="shared" si="113"/>
        <v>0</v>
      </c>
      <c r="AE302" s="211">
        <f t="shared" si="114"/>
        <v>0</v>
      </c>
      <c r="AF302" s="211">
        <f t="shared" si="115"/>
        <v>0</v>
      </c>
      <c r="AG302" s="211">
        <f t="shared" si="116"/>
        <v>0</v>
      </c>
      <c r="AH302" s="539"/>
      <c r="AI302" s="539"/>
      <c r="AJ302" s="539"/>
      <c r="AK302" s="539"/>
      <c r="AL302" s="539"/>
      <c r="AM302" s="539"/>
      <c r="AN302" s="539"/>
      <c r="AO302" s="539"/>
      <c r="AP302" s="539"/>
      <c r="AQ302" s="539"/>
    </row>
    <row r="303" spans="1:43" hidden="1" x14ac:dyDescent="0.25">
      <c r="A303" s="391"/>
      <c r="B303" s="32"/>
      <c r="C303" s="37"/>
      <c r="D303" s="265">
        <f>'прил 7.1'!F303</f>
        <v>0</v>
      </c>
      <c r="E303" s="265"/>
      <c r="F303" s="265"/>
      <c r="G303" s="265"/>
      <c r="H303" s="265"/>
      <c r="I303" s="265">
        <f>'прил 7.1'!G303</f>
        <v>0</v>
      </c>
      <c r="J303" s="265"/>
      <c r="K303" s="265"/>
      <c r="L303" s="265"/>
      <c r="M303" s="265"/>
      <c r="N303" s="46">
        <f t="shared" si="104"/>
        <v>0</v>
      </c>
      <c r="O303" s="46">
        <f t="shared" si="105"/>
        <v>0</v>
      </c>
      <c r="P303" s="46">
        <f t="shared" si="106"/>
        <v>0</v>
      </c>
      <c r="Q303" s="46">
        <f t="shared" si="107"/>
        <v>0</v>
      </c>
      <c r="R303" s="46">
        <f t="shared" si="108"/>
        <v>0</v>
      </c>
      <c r="S303" s="265">
        <f>'прил 7.1'!V303</f>
        <v>0</v>
      </c>
      <c r="T303" s="265"/>
      <c r="U303" s="265"/>
      <c r="V303" s="265"/>
      <c r="W303" s="265"/>
      <c r="X303" s="265">
        <f>'прил 7.1'!W303</f>
        <v>0</v>
      </c>
      <c r="Y303" s="265"/>
      <c r="Z303" s="265"/>
      <c r="AA303" s="265"/>
      <c r="AB303" s="265"/>
      <c r="AC303" s="46">
        <f t="shared" si="112"/>
        <v>0</v>
      </c>
      <c r="AD303" s="46">
        <f t="shared" si="113"/>
        <v>0</v>
      </c>
      <c r="AE303" s="46">
        <f t="shared" si="114"/>
        <v>0</v>
      </c>
      <c r="AF303" s="46">
        <f t="shared" si="115"/>
        <v>0</v>
      </c>
      <c r="AG303" s="46">
        <f t="shared" si="116"/>
        <v>0</v>
      </c>
      <c r="AH303" s="539"/>
      <c r="AI303" s="539"/>
      <c r="AJ303" s="539"/>
      <c r="AK303" s="539"/>
      <c r="AL303" s="539"/>
      <c r="AM303" s="539"/>
      <c r="AN303" s="539"/>
      <c r="AO303" s="539"/>
      <c r="AP303" s="539"/>
      <c r="AQ303" s="539"/>
    </row>
    <row r="304" spans="1:43" s="390" customFormat="1" x14ac:dyDescent="0.25">
      <c r="A304" s="9">
        <f>'прил 7.1'!A304</f>
        <v>5</v>
      </c>
      <c r="B304" s="291" t="str">
        <f>'прил 7.1'!B304</f>
        <v>Воздушные Линии 1-20 кВ (СН2)</v>
      </c>
      <c r="C304" s="419"/>
      <c r="D304" s="212">
        <f>'прил 7.1'!F304</f>
        <v>0</v>
      </c>
      <c r="E304" s="212">
        <f t="shared" ref="E304:AB304" si="119">E305</f>
        <v>0</v>
      </c>
      <c r="F304" s="212">
        <f t="shared" si="119"/>
        <v>0</v>
      </c>
      <c r="G304" s="212">
        <f t="shared" si="119"/>
        <v>0</v>
      </c>
      <c r="H304" s="212">
        <f t="shared" si="119"/>
        <v>0</v>
      </c>
      <c r="I304" s="212">
        <f>'прил 7.1'!G304</f>
        <v>0</v>
      </c>
      <c r="J304" s="212">
        <f t="shared" si="119"/>
        <v>0</v>
      </c>
      <c r="K304" s="212">
        <f t="shared" si="119"/>
        <v>0</v>
      </c>
      <c r="L304" s="212">
        <f t="shared" si="119"/>
        <v>0</v>
      </c>
      <c r="M304" s="212">
        <f t="shared" si="119"/>
        <v>0</v>
      </c>
      <c r="N304" s="212">
        <f t="shared" si="104"/>
        <v>0</v>
      </c>
      <c r="O304" s="212">
        <f t="shared" si="105"/>
        <v>0</v>
      </c>
      <c r="P304" s="212">
        <f t="shared" si="106"/>
        <v>0</v>
      </c>
      <c r="Q304" s="212">
        <f t="shared" si="107"/>
        <v>0</v>
      </c>
      <c r="R304" s="212">
        <f t="shared" si="108"/>
        <v>0</v>
      </c>
      <c r="S304" s="212">
        <f>'прил 7.1'!V304</f>
        <v>0</v>
      </c>
      <c r="T304" s="212">
        <f t="shared" si="119"/>
        <v>0</v>
      </c>
      <c r="U304" s="212">
        <f t="shared" si="119"/>
        <v>0</v>
      </c>
      <c r="V304" s="212">
        <f t="shared" si="119"/>
        <v>0</v>
      </c>
      <c r="W304" s="212">
        <f t="shared" si="119"/>
        <v>0</v>
      </c>
      <c r="X304" s="212">
        <f>'прил 7.1'!W304</f>
        <v>0</v>
      </c>
      <c r="Y304" s="212">
        <f t="shared" si="119"/>
        <v>0</v>
      </c>
      <c r="Z304" s="212">
        <f t="shared" si="119"/>
        <v>0</v>
      </c>
      <c r="AA304" s="212">
        <f t="shared" si="119"/>
        <v>0</v>
      </c>
      <c r="AB304" s="212">
        <f t="shared" si="119"/>
        <v>0</v>
      </c>
      <c r="AC304" s="212">
        <f t="shared" si="112"/>
        <v>0</v>
      </c>
      <c r="AD304" s="212">
        <f t="shared" si="113"/>
        <v>0</v>
      </c>
      <c r="AE304" s="212">
        <f t="shared" si="114"/>
        <v>0</v>
      </c>
      <c r="AF304" s="212">
        <f t="shared" si="115"/>
        <v>0</v>
      </c>
      <c r="AG304" s="212">
        <f t="shared" si="116"/>
        <v>0</v>
      </c>
      <c r="AH304" s="536"/>
      <c r="AI304" s="536"/>
      <c r="AJ304" s="536"/>
      <c r="AK304" s="536"/>
      <c r="AL304" s="536"/>
      <c r="AM304" s="536"/>
      <c r="AN304" s="536"/>
      <c r="AO304" s="536"/>
      <c r="AP304" s="536"/>
      <c r="AQ304" s="536"/>
    </row>
    <row r="305" spans="1:43" hidden="1" x14ac:dyDescent="0.25">
      <c r="A305" s="45"/>
      <c r="B305" s="32"/>
      <c r="C305" s="45"/>
      <c r="D305" s="265">
        <f>'прил 7.1'!F305</f>
        <v>0</v>
      </c>
      <c r="E305" s="46"/>
      <c r="F305" s="46">
        <f>D305-H305</f>
        <v>0</v>
      </c>
      <c r="G305" s="46"/>
      <c r="H305" s="46">
        <f>D305*0.05</f>
        <v>0</v>
      </c>
      <c r="I305" s="265">
        <f>'прил 7.1'!G305</f>
        <v>0</v>
      </c>
      <c r="J305" s="46"/>
      <c r="K305" s="46">
        <f>I305-M305</f>
        <v>0</v>
      </c>
      <c r="L305" s="46"/>
      <c r="M305" s="46">
        <f>I305*0.05</f>
        <v>0</v>
      </c>
      <c r="N305" s="46">
        <f t="shared" si="104"/>
        <v>0</v>
      </c>
      <c r="O305" s="46">
        <f t="shared" si="105"/>
        <v>0</v>
      </c>
      <c r="P305" s="46">
        <f t="shared" si="106"/>
        <v>0</v>
      </c>
      <c r="Q305" s="46">
        <f t="shared" si="107"/>
        <v>0</v>
      </c>
      <c r="R305" s="46">
        <f t="shared" si="108"/>
        <v>0</v>
      </c>
      <c r="S305" s="265">
        <f>'прил 7.1'!V305</f>
        <v>0</v>
      </c>
      <c r="T305" s="46"/>
      <c r="U305" s="46">
        <f>S305-W305</f>
        <v>0</v>
      </c>
      <c r="V305" s="46"/>
      <c r="W305" s="46">
        <f>S305*0.05</f>
        <v>0</v>
      </c>
      <c r="X305" s="265">
        <f>'прил 7.1'!W305</f>
        <v>0</v>
      </c>
      <c r="Y305" s="46"/>
      <c r="Z305" s="46">
        <f>X305-AB305</f>
        <v>0</v>
      </c>
      <c r="AA305" s="46"/>
      <c r="AB305" s="46">
        <f>X305*0.05</f>
        <v>0</v>
      </c>
      <c r="AC305" s="46">
        <f t="shared" si="112"/>
        <v>0</v>
      </c>
      <c r="AD305" s="46">
        <f t="shared" si="113"/>
        <v>0</v>
      </c>
      <c r="AE305" s="46">
        <f t="shared" si="114"/>
        <v>0</v>
      </c>
      <c r="AF305" s="46">
        <f t="shared" si="115"/>
        <v>0</v>
      </c>
      <c r="AG305" s="46">
        <f t="shared" si="116"/>
        <v>0</v>
      </c>
      <c r="AH305" s="542"/>
      <c r="AI305" s="542"/>
      <c r="AJ305" s="542"/>
      <c r="AK305" s="542"/>
      <c r="AL305" s="542"/>
      <c r="AM305" s="542"/>
      <c r="AN305" s="542"/>
      <c r="AO305" s="542"/>
      <c r="AP305" s="542"/>
      <c r="AQ305" s="542"/>
    </row>
    <row r="306" spans="1:43" x14ac:dyDescent="0.25">
      <c r="A306" s="9">
        <f>'прил 7.1'!A306</f>
        <v>6</v>
      </c>
      <c r="B306" s="291" t="str">
        <f>'прил 7.1'!B306</f>
        <v>Воздушные Линии 0,4 кВ (НН)</v>
      </c>
      <c r="C306" s="37"/>
      <c r="D306" s="200">
        <f>'прил 7.1'!F306</f>
        <v>0</v>
      </c>
      <c r="E306" s="200">
        <v>0</v>
      </c>
      <c r="F306" s="200">
        <v>0</v>
      </c>
      <c r="G306" s="200">
        <v>0</v>
      </c>
      <c r="H306" s="200">
        <v>0</v>
      </c>
      <c r="I306" s="200">
        <f>'прил 7.1'!G306</f>
        <v>0</v>
      </c>
      <c r="J306" s="200">
        <v>0</v>
      </c>
      <c r="K306" s="200">
        <v>0</v>
      </c>
      <c r="L306" s="200">
        <v>0</v>
      </c>
      <c r="M306" s="200">
        <v>0</v>
      </c>
      <c r="N306" s="211">
        <f t="shared" si="104"/>
        <v>0</v>
      </c>
      <c r="O306" s="211">
        <f t="shared" si="105"/>
        <v>0</v>
      </c>
      <c r="P306" s="211">
        <f t="shared" si="106"/>
        <v>0</v>
      </c>
      <c r="Q306" s="211">
        <f t="shared" si="107"/>
        <v>0</v>
      </c>
      <c r="R306" s="211">
        <f t="shared" si="108"/>
        <v>0</v>
      </c>
      <c r="S306" s="200">
        <f>'прил 7.1'!V306</f>
        <v>0</v>
      </c>
      <c r="T306" s="200">
        <v>0</v>
      </c>
      <c r="U306" s="200">
        <v>0</v>
      </c>
      <c r="V306" s="200">
        <v>0</v>
      </c>
      <c r="W306" s="200">
        <v>0</v>
      </c>
      <c r="X306" s="200">
        <f>'прил 7.1'!W306</f>
        <v>0</v>
      </c>
      <c r="Y306" s="200">
        <v>0</v>
      </c>
      <c r="Z306" s="200">
        <v>0</v>
      </c>
      <c r="AA306" s="200">
        <v>0</v>
      </c>
      <c r="AB306" s="200">
        <v>0</v>
      </c>
      <c r="AC306" s="211">
        <f t="shared" si="112"/>
        <v>0</v>
      </c>
      <c r="AD306" s="211">
        <f t="shared" si="113"/>
        <v>0</v>
      </c>
      <c r="AE306" s="211">
        <f t="shared" si="114"/>
        <v>0</v>
      </c>
      <c r="AF306" s="211">
        <f t="shared" si="115"/>
        <v>0</v>
      </c>
      <c r="AG306" s="211">
        <f t="shared" si="116"/>
        <v>0</v>
      </c>
      <c r="AH306" s="539"/>
      <c r="AI306" s="539"/>
      <c r="AJ306" s="539"/>
      <c r="AK306" s="539"/>
      <c r="AL306" s="539"/>
      <c r="AM306" s="539"/>
      <c r="AN306" s="539"/>
      <c r="AO306" s="539"/>
      <c r="AP306" s="539"/>
      <c r="AQ306" s="539"/>
    </row>
    <row r="307" spans="1:43" hidden="1" x14ac:dyDescent="0.25">
      <c r="A307" s="391"/>
      <c r="B307" s="32"/>
      <c r="C307" s="37"/>
      <c r="D307" s="265">
        <f>'прил 7.1'!F307</f>
        <v>0</v>
      </c>
      <c r="E307" s="265"/>
      <c r="F307" s="265"/>
      <c r="G307" s="265"/>
      <c r="H307" s="265"/>
      <c r="I307" s="265">
        <f>'прил 7.1'!G307</f>
        <v>0</v>
      </c>
      <c r="J307" s="265"/>
      <c r="K307" s="265"/>
      <c r="L307" s="265"/>
      <c r="M307" s="265"/>
      <c r="N307" s="46">
        <f t="shared" si="104"/>
        <v>0</v>
      </c>
      <c r="O307" s="46">
        <f t="shared" si="105"/>
        <v>0</v>
      </c>
      <c r="P307" s="46">
        <f t="shared" si="106"/>
        <v>0</v>
      </c>
      <c r="Q307" s="46">
        <f t="shared" si="107"/>
        <v>0</v>
      </c>
      <c r="R307" s="46">
        <f t="shared" si="108"/>
        <v>0</v>
      </c>
      <c r="S307" s="265">
        <f>'прил 7.1'!V307</f>
        <v>0</v>
      </c>
      <c r="T307" s="265"/>
      <c r="U307" s="265"/>
      <c r="V307" s="265"/>
      <c r="W307" s="265"/>
      <c r="X307" s="265">
        <f>'прил 7.1'!W307</f>
        <v>0</v>
      </c>
      <c r="Y307" s="265"/>
      <c r="Z307" s="265"/>
      <c r="AA307" s="265"/>
      <c r="AB307" s="265"/>
      <c r="AC307" s="46">
        <f t="shared" si="112"/>
        <v>0</v>
      </c>
      <c r="AD307" s="46">
        <f t="shared" si="113"/>
        <v>0</v>
      </c>
      <c r="AE307" s="46">
        <f t="shared" si="114"/>
        <v>0</v>
      </c>
      <c r="AF307" s="46">
        <f t="shared" si="115"/>
        <v>0</v>
      </c>
      <c r="AG307" s="46">
        <f t="shared" si="116"/>
        <v>0</v>
      </c>
      <c r="AH307" s="539"/>
      <c r="AI307" s="539"/>
      <c r="AJ307" s="539"/>
      <c r="AK307" s="539"/>
      <c r="AL307" s="539"/>
      <c r="AM307" s="539"/>
      <c r="AN307" s="539"/>
      <c r="AO307" s="539"/>
      <c r="AP307" s="539"/>
      <c r="AQ307" s="539"/>
    </row>
    <row r="308" spans="1:43" x14ac:dyDescent="0.25">
      <c r="A308" s="9">
        <f>'прил 7.1'!A308</f>
        <v>7</v>
      </c>
      <c r="B308" s="291" t="str">
        <f>'прил 7.1'!B308</f>
        <v>Кабельные Линии 330 кВ (ВН)</v>
      </c>
      <c r="C308" s="37"/>
      <c r="D308" s="200">
        <f>'прил 7.1'!F308</f>
        <v>0</v>
      </c>
      <c r="E308" s="200">
        <v>0</v>
      </c>
      <c r="F308" s="200">
        <v>0</v>
      </c>
      <c r="G308" s="200">
        <v>0</v>
      </c>
      <c r="H308" s="200">
        <v>0</v>
      </c>
      <c r="I308" s="200">
        <f>'прил 7.1'!G308</f>
        <v>0</v>
      </c>
      <c r="J308" s="200">
        <v>0</v>
      </c>
      <c r="K308" s="200">
        <v>0</v>
      </c>
      <c r="L308" s="200">
        <v>0</v>
      </c>
      <c r="M308" s="200">
        <v>0</v>
      </c>
      <c r="N308" s="211">
        <f t="shared" si="104"/>
        <v>0</v>
      </c>
      <c r="O308" s="211">
        <f t="shared" si="105"/>
        <v>0</v>
      </c>
      <c r="P308" s="211">
        <f t="shared" si="106"/>
        <v>0</v>
      </c>
      <c r="Q308" s="211">
        <f t="shared" si="107"/>
        <v>0</v>
      </c>
      <c r="R308" s="211">
        <f t="shared" si="108"/>
        <v>0</v>
      </c>
      <c r="S308" s="200">
        <f>'прил 7.1'!V308</f>
        <v>0</v>
      </c>
      <c r="T308" s="200">
        <v>0</v>
      </c>
      <c r="U308" s="200">
        <v>0</v>
      </c>
      <c r="V308" s="200">
        <v>0</v>
      </c>
      <c r="W308" s="200">
        <v>0</v>
      </c>
      <c r="X308" s="200">
        <f>'прил 7.1'!W308</f>
        <v>0</v>
      </c>
      <c r="Y308" s="200">
        <v>0</v>
      </c>
      <c r="Z308" s="200">
        <v>0</v>
      </c>
      <c r="AA308" s="200">
        <v>0</v>
      </c>
      <c r="AB308" s="200">
        <v>0</v>
      </c>
      <c r="AC308" s="211">
        <f t="shared" si="112"/>
        <v>0</v>
      </c>
      <c r="AD308" s="211">
        <f t="shared" si="113"/>
        <v>0</v>
      </c>
      <c r="AE308" s="211">
        <f t="shared" si="114"/>
        <v>0</v>
      </c>
      <c r="AF308" s="211">
        <f t="shared" si="115"/>
        <v>0</v>
      </c>
      <c r="AG308" s="211">
        <f t="shared" si="116"/>
        <v>0</v>
      </c>
      <c r="AH308" s="539"/>
      <c r="AI308" s="539"/>
      <c r="AJ308" s="539"/>
      <c r="AK308" s="539"/>
      <c r="AL308" s="539"/>
      <c r="AM308" s="539"/>
      <c r="AN308" s="539"/>
      <c r="AO308" s="539"/>
      <c r="AP308" s="539"/>
      <c r="AQ308" s="539"/>
    </row>
    <row r="309" spans="1:43" hidden="1" x14ac:dyDescent="0.25">
      <c r="A309" s="391"/>
      <c r="B309" s="32"/>
      <c r="C309" s="37"/>
      <c r="D309" s="265">
        <f>'прил 7.1'!F309</f>
        <v>0</v>
      </c>
      <c r="E309" s="265"/>
      <c r="F309" s="265"/>
      <c r="G309" s="265"/>
      <c r="H309" s="265"/>
      <c r="I309" s="265">
        <f>'прил 7.1'!G309</f>
        <v>0</v>
      </c>
      <c r="J309" s="265"/>
      <c r="K309" s="265"/>
      <c r="L309" s="265"/>
      <c r="M309" s="265"/>
      <c r="N309" s="46">
        <f t="shared" si="104"/>
        <v>0</v>
      </c>
      <c r="O309" s="46">
        <f t="shared" si="105"/>
        <v>0</v>
      </c>
      <c r="P309" s="46">
        <f t="shared" si="106"/>
        <v>0</v>
      </c>
      <c r="Q309" s="46">
        <f t="shared" si="107"/>
        <v>0</v>
      </c>
      <c r="R309" s="46">
        <f t="shared" si="108"/>
        <v>0</v>
      </c>
      <c r="S309" s="265">
        <f>'прил 7.1'!V309</f>
        <v>0</v>
      </c>
      <c r="T309" s="265"/>
      <c r="U309" s="265"/>
      <c r="V309" s="265"/>
      <c r="W309" s="265"/>
      <c r="X309" s="265">
        <f>'прил 7.1'!W309</f>
        <v>0</v>
      </c>
      <c r="Y309" s="265"/>
      <c r="Z309" s="265"/>
      <c r="AA309" s="265"/>
      <c r="AB309" s="265"/>
      <c r="AC309" s="46">
        <f t="shared" si="112"/>
        <v>0</v>
      </c>
      <c r="AD309" s="46">
        <f t="shared" si="113"/>
        <v>0</v>
      </c>
      <c r="AE309" s="46">
        <f t="shared" si="114"/>
        <v>0</v>
      </c>
      <c r="AF309" s="46">
        <f t="shared" si="115"/>
        <v>0</v>
      </c>
      <c r="AG309" s="46">
        <f t="shared" si="116"/>
        <v>0</v>
      </c>
      <c r="AH309" s="539"/>
      <c r="AI309" s="539"/>
      <c r="AJ309" s="539"/>
      <c r="AK309" s="539"/>
      <c r="AL309" s="539"/>
      <c r="AM309" s="539"/>
      <c r="AN309" s="539"/>
      <c r="AO309" s="539"/>
      <c r="AP309" s="539"/>
      <c r="AQ309" s="539"/>
    </row>
    <row r="310" spans="1:43" x14ac:dyDescent="0.25">
      <c r="A310" s="9">
        <f>'прил 7.1'!A310</f>
        <v>8</v>
      </c>
      <c r="B310" s="291" t="str">
        <f>'прил 7.1'!B310</f>
        <v>Кабельные Линии 220 кВ (ВН)</v>
      </c>
      <c r="C310" s="37"/>
      <c r="D310" s="200">
        <f>'прил 7.1'!F310</f>
        <v>0</v>
      </c>
      <c r="E310" s="200">
        <v>0</v>
      </c>
      <c r="F310" s="200">
        <v>0</v>
      </c>
      <c r="G310" s="200">
        <v>0</v>
      </c>
      <c r="H310" s="200">
        <v>0</v>
      </c>
      <c r="I310" s="200">
        <f>'прил 7.1'!G310</f>
        <v>0</v>
      </c>
      <c r="J310" s="200">
        <v>0</v>
      </c>
      <c r="K310" s="200">
        <v>0</v>
      </c>
      <c r="L310" s="200">
        <v>0</v>
      </c>
      <c r="M310" s="200">
        <v>0</v>
      </c>
      <c r="N310" s="211">
        <f t="shared" si="104"/>
        <v>0</v>
      </c>
      <c r="O310" s="211">
        <f t="shared" si="105"/>
        <v>0</v>
      </c>
      <c r="P310" s="211">
        <f t="shared" si="106"/>
        <v>0</v>
      </c>
      <c r="Q310" s="211">
        <f t="shared" si="107"/>
        <v>0</v>
      </c>
      <c r="R310" s="211">
        <f t="shared" si="108"/>
        <v>0</v>
      </c>
      <c r="S310" s="200">
        <f>'прил 7.1'!V310</f>
        <v>0</v>
      </c>
      <c r="T310" s="200">
        <v>0</v>
      </c>
      <c r="U310" s="200">
        <v>0</v>
      </c>
      <c r="V310" s="200">
        <v>0</v>
      </c>
      <c r="W310" s="200">
        <v>0</v>
      </c>
      <c r="X310" s="200">
        <f>'прил 7.1'!W310</f>
        <v>0</v>
      </c>
      <c r="Y310" s="200">
        <v>0</v>
      </c>
      <c r="Z310" s="200">
        <v>0</v>
      </c>
      <c r="AA310" s="200">
        <v>0</v>
      </c>
      <c r="AB310" s="200">
        <v>0</v>
      </c>
      <c r="AC310" s="211">
        <f t="shared" si="112"/>
        <v>0</v>
      </c>
      <c r="AD310" s="211">
        <f t="shared" si="113"/>
        <v>0</v>
      </c>
      <c r="AE310" s="211">
        <f t="shared" si="114"/>
        <v>0</v>
      </c>
      <c r="AF310" s="211">
        <f t="shared" si="115"/>
        <v>0</v>
      </c>
      <c r="AG310" s="211">
        <f t="shared" si="116"/>
        <v>0</v>
      </c>
      <c r="AH310" s="539"/>
      <c r="AI310" s="539"/>
      <c r="AJ310" s="539"/>
      <c r="AK310" s="539"/>
      <c r="AL310" s="539"/>
      <c r="AM310" s="539"/>
      <c r="AN310" s="539"/>
      <c r="AO310" s="539"/>
      <c r="AP310" s="539"/>
      <c r="AQ310" s="539"/>
    </row>
    <row r="311" spans="1:43" hidden="1" x14ac:dyDescent="0.25">
      <c r="A311" s="391"/>
      <c r="B311" s="32"/>
      <c r="C311" s="37"/>
      <c r="D311" s="265">
        <f>'прил 7.1'!F311</f>
        <v>0</v>
      </c>
      <c r="E311" s="265"/>
      <c r="F311" s="265"/>
      <c r="G311" s="265"/>
      <c r="H311" s="265"/>
      <c r="I311" s="265">
        <f>'прил 7.1'!G311</f>
        <v>0</v>
      </c>
      <c r="J311" s="265"/>
      <c r="K311" s="265"/>
      <c r="L311" s="265"/>
      <c r="M311" s="265"/>
      <c r="N311" s="46">
        <f t="shared" si="104"/>
        <v>0</v>
      </c>
      <c r="O311" s="46">
        <f t="shared" si="105"/>
        <v>0</v>
      </c>
      <c r="P311" s="46">
        <f t="shared" si="106"/>
        <v>0</v>
      </c>
      <c r="Q311" s="46">
        <f t="shared" si="107"/>
        <v>0</v>
      </c>
      <c r="R311" s="46">
        <f t="shared" si="108"/>
        <v>0</v>
      </c>
      <c r="S311" s="265">
        <f>'прил 7.1'!V311</f>
        <v>0</v>
      </c>
      <c r="T311" s="265"/>
      <c r="U311" s="265"/>
      <c r="V311" s="265"/>
      <c r="W311" s="265"/>
      <c r="X311" s="265">
        <f>'прил 7.1'!W311</f>
        <v>0</v>
      </c>
      <c r="Y311" s="265"/>
      <c r="Z311" s="265"/>
      <c r="AA311" s="265"/>
      <c r="AB311" s="265"/>
      <c r="AC311" s="46">
        <f t="shared" si="112"/>
        <v>0</v>
      </c>
      <c r="AD311" s="46">
        <f t="shared" si="113"/>
        <v>0</v>
      </c>
      <c r="AE311" s="46">
        <f t="shared" si="114"/>
        <v>0</v>
      </c>
      <c r="AF311" s="46">
        <f t="shared" si="115"/>
        <v>0</v>
      </c>
      <c r="AG311" s="46">
        <f t="shared" si="116"/>
        <v>0</v>
      </c>
      <c r="AH311" s="539"/>
      <c r="AI311" s="539"/>
      <c r="AJ311" s="539"/>
      <c r="AK311" s="539"/>
      <c r="AL311" s="539"/>
      <c r="AM311" s="539"/>
      <c r="AN311" s="539"/>
      <c r="AO311" s="539"/>
      <c r="AP311" s="539"/>
      <c r="AQ311" s="539"/>
    </row>
    <row r="312" spans="1:43" x14ac:dyDescent="0.25">
      <c r="A312" s="9">
        <f>'прил 7.1'!A312</f>
        <v>9</v>
      </c>
      <c r="B312" s="291" t="str">
        <f>'прил 7.1'!B312</f>
        <v>Кабельные Линии 110 кВ (ВН)</v>
      </c>
      <c r="C312" s="37"/>
      <c r="D312" s="200">
        <f>'прил 7.1'!F312</f>
        <v>0</v>
      </c>
      <c r="E312" s="200">
        <v>0</v>
      </c>
      <c r="F312" s="200">
        <v>0</v>
      </c>
      <c r="G312" s="200">
        <v>0</v>
      </c>
      <c r="H312" s="200">
        <v>0</v>
      </c>
      <c r="I312" s="200">
        <f>'прил 7.1'!G312</f>
        <v>0</v>
      </c>
      <c r="J312" s="200">
        <v>0</v>
      </c>
      <c r="K312" s="200">
        <v>0</v>
      </c>
      <c r="L312" s="200">
        <v>0</v>
      </c>
      <c r="M312" s="200">
        <v>0</v>
      </c>
      <c r="N312" s="211">
        <f t="shared" si="104"/>
        <v>0</v>
      </c>
      <c r="O312" s="211">
        <f t="shared" si="105"/>
        <v>0</v>
      </c>
      <c r="P312" s="211">
        <f t="shared" si="106"/>
        <v>0</v>
      </c>
      <c r="Q312" s="211">
        <f t="shared" si="107"/>
        <v>0</v>
      </c>
      <c r="R312" s="211">
        <f t="shared" si="108"/>
        <v>0</v>
      </c>
      <c r="S312" s="200">
        <f>'прил 7.1'!V312</f>
        <v>0</v>
      </c>
      <c r="T312" s="200">
        <v>0</v>
      </c>
      <c r="U312" s="200">
        <v>0</v>
      </c>
      <c r="V312" s="200">
        <v>0</v>
      </c>
      <c r="W312" s="200">
        <v>0</v>
      </c>
      <c r="X312" s="200">
        <f>'прил 7.1'!W312</f>
        <v>0</v>
      </c>
      <c r="Y312" s="200">
        <v>0</v>
      </c>
      <c r="Z312" s="200">
        <v>0</v>
      </c>
      <c r="AA312" s="200">
        <v>0</v>
      </c>
      <c r="AB312" s="200">
        <v>0</v>
      </c>
      <c r="AC312" s="211">
        <f t="shared" si="112"/>
        <v>0</v>
      </c>
      <c r="AD312" s="211">
        <f t="shared" si="113"/>
        <v>0</v>
      </c>
      <c r="AE312" s="211">
        <f t="shared" si="114"/>
        <v>0</v>
      </c>
      <c r="AF312" s="211">
        <f t="shared" si="115"/>
        <v>0</v>
      </c>
      <c r="AG312" s="211">
        <f t="shared" si="116"/>
        <v>0</v>
      </c>
      <c r="AH312" s="539"/>
      <c r="AI312" s="539"/>
      <c r="AJ312" s="539"/>
      <c r="AK312" s="539"/>
      <c r="AL312" s="539"/>
      <c r="AM312" s="539"/>
      <c r="AN312" s="539"/>
      <c r="AO312" s="539"/>
      <c r="AP312" s="539"/>
      <c r="AQ312" s="539"/>
    </row>
    <row r="313" spans="1:43" hidden="1" x14ac:dyDescent="0.25">
      <c r="A313" s="391"/>
      <c r="B313" s="32"/>
      <c r="C313" s="37"/>
      <c r="D313" s="265">
        <f>'прил 7.1'!F313</f>
        <v>0</v>
      </c>
      <c r="E313" s="265"/>
      <c r="F313" s="265"/>
      <c r="G313" s="265"/>
      <c r="H313" s="265"/>
      <c r="I313" s="265">
        <f>'прил 7.1'!G313</f>
        <v>0</v>
      </c>
      <c r="J313" s="265"/>
      <c r="K313" s="265"/>
      <c r="L313" s="265"/>
      <c r="M313" s="265"/>
      <c r="N313" s="46">
        <f t="shared" si="104"/>
        <v>0</v>
      </c>
      <c r="O313" s="46">
        <f t="shared" si="105"/>
        <v>0</v>
      </c>
      <c r="P313" s="46">
        <f t="shared" si="106"/>
        <v>0</v>
      </c>
      <c r="Q313" s="46">
        <f t="shared" si="107"/>
        <v>0</v>
      </c>
      <c r="R313" s="46">
        <f t="shared" si="108"/>
        <v>0</v>
      </c>
      <c r="S313" s="265">
        <f>'прил 7.1'!V313</f>
        <v>0</v>
      </c>
      <c r="T313" s="265"/>
      <c r="U313" s="265"/>
      <c r="V313" s="265"/>
      <c r="W313" s="265"/>
      <c r="X313" s="265">
        <f>'прил 7.1'!W313</f>
        <v>0</v>
      </c>
      <c r="Y313" s="265"/>
      <c r="Z313" s="265"/>
      <c r="AA313" s="265"/>
      <c r="AB313" s="265"/>
      <c r="AC313" s="46">
        <f t="shared" si="112"/>
        <v>0</v>
      </c>
      <c r="AD313" s="46">
        <f t="shared" si="113"/>
        <v>0</v>
      </c>
      <c r="AE313" s="46">
        <f t="shared" si="114"/>
        <v>0</v>
      </c>
      <c r="AF313" s="46">
        <f t="shared" si="115"/>
        <v>0</v>
      </c>
      <c r="AG313" s="46">
        <f t="shared" si="116"/>
        <v>0</v>
      </c>
      <c r="AH313" s="539"/>
      <c r="AI313" s="539"/>
      <c r="AJ313" s="539"/>
      <c r="AK313" s="539"/>
      <c r="AL313" s="539"/>
      <c r="AM313" s="539"/>
      <c r="AN313" s="539"/>
      <c r="AO313" s="539"/>
      <c r="AP313" s="539"/>
      <c r="AQ313" s="539"/>
    </row>
    <row r="314" spans="1:43" x14ac:dyDescent="0.25">
      <c r="A314" s="9">
        <f>'прил 7.1'!A314</f>
        <v>10</v>
      </c>
      <c r="B314" s="291" t="str">
        <f>'прил 7.1'!B314</f>
        <v>Кабельные Линии 35 кВ (СН1)</v>
      </c>
      <c r="C314" s="37"/>
      <c r="D314" s="200">
        <f>'прил 7.1'!F314</f>
        <v>0</v>
      </c>
      <c r="E314" s="200">
        <v>0</v>
      </c>
      <c r="F314" s="200">
        <v>0</v>
      </c>
      <c r="G314" s="200">
        <v>0</v>
      </c>
      <c r="H314" s="200">
        <v>0</v>
      </c>
      <c r="I314" s="200">
        <f>'прил 7.1'!G314</f>
        <v>0</v>
      </c>
      <c r="J314" s="200">
        <v>0</v>
      </c>
      <c r="K314" s="200">
        <v>0</v>
      </c>
      <c r="L314" s="200">
        <v>0</v>
      </c>
      <c r="M314" s="200">
        <v>0</v>
      </c>
      <c r="N314" s="211">
        <f t="shared" si="104"/>
        <v>0</v>
      </c>
      <c r="O314" s="211">
        <f t="shared" si="105"/>
        <v>0</v>
      </c>
      <c r="P314" s="211">
        <f t="shared" si="106"/>
        <v>0</v>
      </c>
      <c r="Q314" s="211">
        <f t="shared" si="107"/>
        <v>0</v>
      </c>
      <c r="R314" s="211">
        <f t="shared" si="108"/>
        <v>0</v>
      </c>
      <c r="S314" s="200">
        <f>'прил 7.1'!V314</f>
        <v>0</v>
      </c>
      <c r="T314" s="200">
        <v>0</v>
      </c>
      <c r="U314" s="200">
        <v>0</v>
      </c>
      <c r="V314" s="200">
        <v>0</v>
      </c>
      <c r="W314" s="200">
        <v>0</v>
      </c>
      <c r="X314" s="200">
        <f>'прил 7.1'!W314</f>
        <v>0</v>
      </c>
      <c r="Y314" s="200">
        <v>0</v>
      </c>
      <c r="Z314" s="200">
        <v>0</v>
      </c>
      <c r="AA314" s="200">
        <v>0</v>
      </c>
      <c r="AB314" s="200">
        <v>0</v>
      </c>
      <c r="AC314" s="211">
        <f t="shared" si="112"/>
        <v>0</v>
      </c>
      <c r="AD314" s="211">
        <f t="shared" si="113"/>
        <v>0</v>
      </c>
      <c r="AE314" s="211">
        <f t="shared" si="114"/>
        <v>0</v>
      </c>
      <c r="AF314" s="211">
        <f t="shared" si="115"/>
        <v>0</v>
      </c>
      <c r="AG314" s="211">
        <f t="shared" si="116"/>
        <v>0</v>
      </c>
      <c r="AH314" s="539"/>
      <c r="AI314" s="539"/>
      <c r="AJ314" s="539"/>
      <c r="AK314" s="539"/>
      <c r="AL314" s="539"/>
      <c r="AM314" s="539"/>
      <c r="AN314" s="539"/>
      <c r="AO314" s="539"/>
      <c r="AP314" s="539"/>
      <c r="AQ314" s="539"/>
    </row>
    <row r="315" spans="1:43" hidden="1" x14ac:dyDescent="0.25">
      <c r="A315" s="391"/>
      <c r="B315" s="32"/>
      <c r="C315" s="37"/>
      <c r="D315" s="265">
        <f>'прил 7.1'!F315</f>
        <v>0</v>
      </c>
      <c r="E315" s="265"/>
      <c r="F315" s="265"/>
      <c r="G315" s="265"/>
      <c r="H315" s="265"/>
      <c r="I315" s="265">
        <f>'прил 7.1'!G315</f>
        <v>0</v>
      </c>
      <c r="J315" s="265"/>
      <c r="K315" s="265"/>
      <c r="L315" s="265"/>
      <c r="M315" s="265"/>
      <c r="N315" s="46">
        <f t="shared" si="104"/>
        <v>0</v>
      </c>
      <c r="O315" s="46">
        <f t="shared" si="105"/>
        <v>0</v>
      </c>
      <c r="P315" s="46">
        <f t="shared" si="106"/>
        <v>0</v>
      </c>
      <c r="Q315" s="46">
        <f t="shared" si="107"/>
        <v>0</v>
      </c>
      <c r="R315" s="46">
        <f t="shared" si="108"/>
        <v>0</v>
      </c>
      <c r="S315" s="265">
        <f>'прил 7.1'!V315</f>
        <v>0</v>
      </c>
      <c r="T315" s="265"/>
      <c r="U315" s="265"/>
      <c r="V315" s="265"/>
      <c r="W315" s="265"/>
      <c r="X315" s="265">
        <f>'прил 7.1'!W315</f>
        <v>0</v>
      </c>
      <c r="Y315" s="265"/>
      <c r="Z315" s="265"/>
      <c r="AA315" s="265"/>
      <c r="AB315" s="265"/>
      <c r="AC315" s="46">
        <f t="shared" si="112"/>
        <v>0</v>
      </c>
      <c r="AD315" s="46">
        <f t="shared" si="113"/>
        <v>0</v>
      </c>
      <c r="AE315" s="46">
        <f t="shared" si="114"/>
        <v>0</v>
      </c>
      <c r="AF315" s="46">
        <f t="shared" si="115"/>
        <v>0</v>
      </c>
      <c r="AG315" s="46">
        <f t="shared" si="116"/>
        <v>0</v>
      </c>
      <c r="AH315" s="539"/>
      <c r="AI315" s="539"/>
      <c r="AJ315" s="539"/>
      <c r="AK315" s="539"/>
      <c r="AL315" s="539"/>
      <c r="AM315" s="539"/>
      <c r="AN315" s="539"/>
      <c r="AO315" s="539"/>
      <c r="AP315" s="539"/>
      <c r="AQ315" s="539"/>
    </row>
    <row r="316" spans="1:43" x14ac:dyDescent="0.25">
      <c r="A316" s="9">
        <f>'прил 7.1'!A316</f>
        <v>11</v>
      </c>
      <c r="B316" s="291" t="str">
        <f>'прил 7.1'!B316</f>
        <v>Кабельные Линии 20 кВ (СН2)</v>
      </c>
      <c r="C316" s="37"/>
      <c r="D316" s="200">
        <f>'прил 7.1'!F316</f>
        <v>0</v>
      </c>
      <c r="E316" s="200">
        <v>0</v>
      </c>
      <c r="F316" s="200">
        <v>0</v>
      </c>
      <c r="G316" s="200">
        <v>0</v>
      </c>
      <c r="H316" s="200">
        <v>0</v>
      </c>
      <c r="I316" s="200">
        <f>'прил 7.1'!G316</f>
        <v>0</v>
      </c>
      <c r="J316" s="200">
        <v>0</v>
      </c>
      <c r="K316" s="200">
        <v>0</v>
      </c>
      <c r="L316" s="200">
        <v>0</v>
      </c>
      <c r="M316" s="200">
        <v>0</v>
      </c>
      <c r="N316" s="211">
        <f t="shared" si="104"/>
        <v>0</v>
      </c>
      <c r="O316" s="211">
        <f t="shared" si="105"/>
        <v>0</v>
      </c>
      <c r="P316" s="211">
        <f t="shared" si="106"/>
        <v>0</v>
      </c>
      <c r="Q316" s="211">
        <f t="shared" si="107"/>
        <v>0</v>
      </c>
      <c r="R316" s="211">
        <f t="shared" si="108"/>
        <v>0</v>
      </c>
      <c r="S316" s="200">
        <f>'прил 7.1'!V316</f>
        <v>0</v>
      </c>
      <c r="T316" s="200">
        <v>0</v>
      </c>
      <c r="U316" s="200">
        <v>0</v>
      </c>
      <c r="V316" s="200">
        <v>0</v>
      </c>
      <c r="W316" s="200">
        <v>0</v>
      </c>
      <c r="X316" s="200">
        <f>'прил 7.1'!W316</f>
        <v>0</v>
      </c>
      <c r="Y316" s="200">
        <v>0</v>
      </c>
      <c r="Z316" s="200">
        <v>0</v>
      </c>
      <c r="AA316" s="200">
        <v>0</v>
      </c>
      <c r="AB316" s="200">
        <v>0</v>
      </c>
      <c r="AC316" s="211">
        <f t="shared" si="112"/>
        <v>0</v>
      </c>
      <c r="AD316" s="211">
        <f t="shared" si="113"/>
        <v>0</v>
      </c>
      <c r="AE316" s="211">
        <f t="shared" si="114"/>
        <v>0</v>
      </c>
      <c r="AF316" s="211">
        <f t="shared" si="115"/>
        <v>0</v>
      </c>
      <c r="AG316" s="211">
        <f t="shared" si="116"/>
        <v>0</v>
      </c>
      <c r="AH316" s="539"/>
      <c r="AI316" s="539"/>
      <c r="AJ316" s="539"/>
      <c r="AK316" s="539"/>
      <c r="AL316" s="539"/>
      <c r="AM316" s="539"/>
      <c r="AN316" s="539"/>
      <c r="AO316" s="539"/>
      <c r="AP316" s="539"/>
      <c r="AQ316" s="539"/>
    </row>
    <row r="317" spans="1:43" hidden="1" x14ac:dyDescent="0.25">
      <c r="A317" s="391"/>
      <c r="B317" s="32"/>
      <c r="C317" s="37"/>
      <c r="D317" s="265">
        <f>'прил 7.1'!F317</f>
        <v>0</v>
      </c>
      <c r="E317" s="265"/>
      <c r="F317" s="265"/>
      <c r="G317" s="265"/>
      <c r="H317" s="265"/>
      <c r="I317" s="265">
        <f>'прил 7.1'!G317</f>
        <v>0</v>
      </c>
      <c r="J317" s="265"/>
      <c r="K317" s="265"/>
      <c r="L317" s="265"/>
      <c r="M317" s="265"/>
      <c r="N317" s="46">
        <f t="shared" si="104"/>
        <v>0</v>
      </c>
      <c r="O317" s="46">
        <f t="shared" si="105"/>
        <v>0</v>
      </c>
      <c r="P317" s="46">
        <f t="shared" si="106"/>
        <v>0</v>
      </c>
      <c r="Q317" s="46">
        <f t="shared" si="107"/>
        <v>0</v>
      </c>
      <c r="R317" s="46">
        <f t="shared" si="108"/>
        <v>0</v>
      </c>
      <c r="S317" s="265">
        <f>'прил 7.1'!V317</f>
        <v>0</v>
      </c>
      <c r="T317" s="265"/>
      <c r="U317" s="265"/>
      <c r="V317" s="265"/>
      <c r="W317" s="265"/>
      <c r="X317" s="265">
        <f>'прил 7.1'!W317</f>
        <v>0</v>
      </c>
      <c r="Y317" s="265"/>
      <c r="Z317" s="265"/>
      <c r="AA317" s="265"/>
      <c r="AB317" s="265"/>
      <c r="AC317" s="46">
        <f t="shared" si="112"/>
        <v>0</v>
      </c>
      <c r="AD317" s="46">
        <f t="shared" si="113"/>
        <v>0</v>
      </c>
      <c r="AE317" s="46">
        <f t="shared" si="114"/>
        <v>0</v>
      </c>
      <c r="AF317" s="46">
        <f t="shared" si="115"/>
        <v>0</v>
      </c>
      <c r="AG317" s="46">
        <f t="shared" si="116"/>
        <v>0</v>
      </c>
      <c r="AH317" s="539"/>
      <c r="AI317" s="539"/>
      <c r="AJ317" s="539"/>
      <c r="AK317" s="539"/>
      <c r="AL317" s="539"/>
      <c r="AM317" s="539"/>
      <c r="AN317" s="539"/>
      <c r="AO317" s="539"/>
      <c r="AP317" s="539"/>
      <c r="AQ317" s="539"/>
    </row>
    <row r="318" spans="1:43" x14ac:dyDescent="0.25">
      <c r="A318" s="9">
        <f>'прил 7.1'!A318</f>
        <v>12</v>
      </c>
      <c r="B318" s="291" t="str">
        <f>'прил 7.1'!B318</f>
        <v xml:space="preserve">Кабельные Линии 3-10 кВ (СН2) </v>
      </c>
      <c r="C318" s="37"/>
      <c r="D318" s="200">
        <f>'прил 7.1'!F318</f>
        <v>0</v>
      </c>
      <c r="E318" s="200">
        <v>0</v>
      </c>
      <c r="F318" s="200">
        <v>0</v>
      </c>
      <c r="G318" s="200">
        <v>0</v>
      </c>
      <c r="H318" s="200">
        <v>0</v>
      </c>
      <c r="I318" s="200">
        <f>'прил 7.1'!G318</f>
        <v>0</v>
      </c>
      <c r="J318" s="200">
        <v>0</v>
      </c>
      <c r="K318" s="200">
        <v>0</v>
      </c>
      <c r="L318" s="200">
        <v>0</v>
      </c>
      <c r="M318" s="200">
        <v>0</v>
      </c>
      <c r="N318" s="211">
        <f t="shared" si="104"/>
        <v>0</v>
      </c>
      <c r="O318" s="211">
        <f t="shared" si="105"/>
        <v>0</v>
      </c>
      <c r="P318" s="211">
        <f t="shared" si="106"/>
        <v>0</v>
      </c>
      <c r="Q318" s="211">
        <f t="shared" si="107"/>
        <v>0</v>
      </c>
      <c r="R318" s="211">
        <f t="shared" si="108"/>
        <v>0</v>
      </c>
      <c r="S318" s="200">
        <f>'прил 7.1'!V318</f>
        <v>0</v>
      </c>
      <c r="T318" s="200">
        <v>0</v>
      </c>
      <c r="U318" s="200">
        <v>0</v>
      </c>
      <c r="V318" s="200">
        <v>0</v>
      </c>
      <c r="W318" s="200">
        <v>0</v>
      </c>
      <c r="X318" s="200">
        <f>'прил 7.1'!W318</f>
        <v>0</v>
      </c>
      <c r="Y318" s="200">
        <v>0</v>
      </c>
      <c r="Z318" s="200">
        <v>0</v>
      </c>
      <c r="AA318" s="200">
        <v>0</v>
      </c>
      <c r="AB318" s="200">
        <v>0</v>
      </c>
      <c r="AC318" s="211">
        <f t="shared" si="112"/>
        <v>0</v>
      </c>
      <c r="AD318" s="211">
        <f t="shared" si="113"/>
        <v>0</v>
      </c>
      <c r="AE318" s="211">
        <f t="shared" si="114"/>
        <v>0</v>
      </c>
      <c r="AF318" s="211">
        <f t="shared" si="115"/>
        <v>0</v>
      </c>
      <c r="AG318" s="211">
        <f t="shared" si="116"/>
        <v>0</v>
      </c>
      <c r="AH318" s="539"/>
      <c r="AI318" s="539"/>
      <c r="AJ318" s="539"/>
      <c r="AK318" s="539"/>
      <c r="AL318" s="539"/>
      <c r="AM318" s="539"/>
      <c r="AN318" s="539"/>
      <c r="AO318" s="539"/>
      <c r="AP318" s="539"/>
      <c r="AQ318" s="539"/>
    </row>
    <row r="319" spans="1:43" hidden="1" x14ac:dyDescent="0.25">
      <c r="A319" s="391"/>
      <c r="B319" s="32"/>
      <c r="C319" s="37"/>
      <c r="D319" s="265">
        <f>'прил 7.1'!F319</f>
        <v>0</v>
      </c>
      <c r="E319" s="265"/>
      <c r="F319" s="265"/>
      <c r="G319" s="265"/>
      <c r="H319" s="265"/>
      <c r="I319" s="265">
        <f>'прил 7.1'!G319</f>
        <v>0</v>
      </c>
      <c r="J319" s="265"/>
      <c r="K319" s="265"/>
      <c r="L319" s="265"/>
      <c r="M319" s="265"/>
      <c r="N319" s="46">
        <f t="shared" si="104"/>
        <v>0</v>
      </c>
      <c r="O319" s="46">
        <f t="shared" si="105"/>
        <v>0</v>
      </c>
      <c r="P319" s="46">
        <f t="shared" si="106"/>
        <v>0</v>
      </c>
      <c r="Q319" s="46">
        <f t="shared" si="107"/>
        <v>0</v>
      </c>
      <c r="R319" s="46">
        <f t="shared" si="108"/>
        <v>0</v>
      </c>
      <c r="S319" s="265">
        <f>'прил 7.1'!V319</f>
        <v>0</v>
      </c>
      <c r="T319" s="265"/>
      <c r="U319" s="265"/>
      <c r="V319" s="265"/>
      <c r="W319" s="265"/>
      <c r="X319" s="265">
        <f>'прил 7.1'!W319</f>
        <v>0</v>
      </c>
      <c r="Y319" s="265"/>
      <c r="Z319" s="265"/>
      <c r="AA319" s="265"/>
      <c r="AB319" s="265"/>
      <c r="AC319" s="46">
        <f t="shared" si="112"/>
        <v>0</v>
      </c>
      <c r="AD319" s="46">
        <f t="shared" si="113"/>
        <v>0</v>
      </c>
      <c r="AE319" s="46">
        <f t="shared" si="114"/>
        <v>0</v>
      </c>
      <c r="AF319" s="46">
        <f t="shared" si="115"/>
        <v>0</v>
      </c>
      <c r="AG319" s="46">
        <f t="shared" si="116"/>
        <v>0</v>
      </c>
      <c r="AH319" s="539"/>
      <c r="AI319" s="539"/>
      <c r="AJ319" s="539"/>
      <c r="AK319" s="539"/>
      <c r="AL319" s="539"/>
      <c r="AM319" s="539"/>
      <c r="AN319" s="539"/>
      <c r="AO319" s="539"/>
      <c r="AP319" s="539"/>
      <c r="AQ319" s="539"/>
    </row>
    <row r="320" spans="1:43" x14ac:dyDescent="0.25">
      <c r="A320" s="9">
        <f>'прил 7.1'!A320</f>
        <v>13</v>
      </c>
      <c r="B320" s="291" t="str">
        <f>'прил 7.1'!B320</f>
        <v xml:space="preserve">Кабельные Линии до 1 кВ (НН) </v>
      </c>
      <c r="C320" s="37"/>
      <c r="D320" s="200">
        <f>'прил 7.1'!F320</f>
        <v>0</v>
      </c>
      <c r="E320" s="200">
        <v>0</v>
      </c>
      <c r="F320" s="200">
        <v>0</v>
      </c>
      <c r="G320" s="200">
        <v>0</v>
      </c>
      <c r="H320" s="200">
        <v>0</v>
      </c>
      <c r="I320" s="200">
        <f>'прил 7.1'!G320</f>
        <v>0</v>
      </c>
      <c r="J320" s="200">
        <v>0</v>
      </c>
      <c r="K320" s="200">
        <v>0</v>
      </c>
      <c r="L320" s="200">
        <v>0</v>
      </c>
      <c r="M320" s="200">
        <v>0</v>
      </c>
      <c r="N320" s="211">
        <f t="shared" si="104"/>
        <v>0</v>
      </c>
      <c r="O320" s="211">
        <f t="shared" si="105"/>
        <v>0</v>
      </c>
      <c r="P320" s="211">
        <f t="shared" si="106"/>
        <v>0</v>
      </c>
      <c r="Q320" s="211">
        <f t="shared" si="107"/>
        <v>0</v>
      </c>
      <c r="R320" s="211">
        <f t="shared" si="108"/>
        <v>0</v>
      </c>
      <c r="S320" s="200">
        <f>'прил 7.1'!V320</f>
        <v>0</v>
      </c>
      <c r="T320" s="200">
        <v>0</v>
      </c>
      <c r="U320" s="200">
        <v>0</v>
      </c>
      <c r="V320" s="200">
        <v>0</v>
      </c>
      <c r="W320" s="200">
        <v>0</v>
      </c>
      <c r="X320" s="200">
        <f>'прил 7.1'!W320</f>
        <v>0</v>
      </c>
      <c r="Y320" s="200">
        <v>0</v>
      </c>
      <c r="Z320" s="200">
        <v>0</v>
      </c>
      <c r="AA320" s="200">
        <v>0</v>
      </c>
      <c r="AB320" s="200">
        <v>0</v>
      </c>
      <c r="AC320" s="211">
        <f t="shared" si="112"/>
        <v>0</v>
      </c>
      <c r="AD320" s="211">
        <f t="shared" si="113"/>
        <v>0</v>
      </c>
      <c r="AE320" s="211">
        <f t="shared" si="114"/>
        <v>0</v>
      </c>
      <c r="AF320" s="211">
        <f t="shared" si="115"/>
        <v>0</v>
      </c>
      <c r="AG320" s="211">
        <f t="shared" si="116"/>
        <v>0</v>
      </c>
      <c r="AH320" s="539"/>
      <c r="AI320" s="539"/>
      <c r="AJ320" s="539"/>
      <c r="AK320" s="539"/>
      <c r="AL320" s="539"/>
      <c r="AM320" s="539"/>
      <c r="AN320" s="539"/>
      <c r="AO320" s="539"/>
      <c r="AP320" s="539"/>
      <c r="AQ320" s="539"/>
    </row>
    <row r="321" spans="1:43" hidden="1" x14ac:dyDescent="0.25">
      <c r="A321" s="391"/>
      <c r="B321" s="32"/>
      <c r="C321" s="37"/>
      <c r="D321" s="265">
        <f>'прил 7.1'!F321</f>
        <v>0</v>
      </c>
      <c r="E321" s="265"/>
      <c r="F321" s="265"/>
      <c r="G321" s="265"/>
      <c r="H321" s="265"/>
      <c r="I321" s="265">
        <f>'прил 7.1'!G321</f>
        <v>0</v>
      </c>
      <c r="J321" s="265"/>
      <c r="K321" s="265"/>
      <c r="L321" s="265"/>
      <c r="M321" s="265"/>
      <c r="N321" s="46">
        <f t="shared" si="104"/>
        <v>0</v>
      </c>
      <c r="O321" s="46">
        <f t="shared" si="105"/>
        <v>0</v>
      </c>
      <c r="P321" s="46">
        <f t="shared" si="106"/>
        <v>0</v>
      </c>
      <c r="Q321" s="46">
        <f t="shared" si="107"/>
        <v>0</v>
      </c>
      <c r="R321" s="46">
        <f t="shared" si="108"/>
        <v>0</v>
      </c>
      <c r="S321" s="265">
        <f>'прил 7.1'!V321</f>
        <v>0</v>
      </c>
      <c r="T321" s="265"/>
      <c r="U321" s="265"/>
      <c r="V321" s="265"/>
      <c r="W321" s="265"/>
      <c r="X321" s="265">
        <f>'прил 7.1'!W321</f>
        <v>0</v>
      </c>
      <c r="Y321" s="265"/>
      <c r="Z321" s="265"/>
      <c r="AA321" s="265"/>
      <c r="AB321" s="265"/>
      <c r="AC321" s="46">
        <f t="shared" si="112"/>
        <v>0</v>
      </c>
      <c r="AD321" s="46">
        <f t="shared" si="113"/>
        <v>0</v>
      </c>
      <c r="AE321" s="46">
        <f t="shared" si="114"/>
        <v>0</v>
      </c>
      <c r="AF321" s="46">
        <f t="shared" si="115"/>
        <v>0</v>
      </c>
      <c r="AG321" s="46">
        <f t="shared" si="116"/>
        <v>0</v>
      </c>
      <c r="AH321" s="539"/>
      <c r="AI321" s="539"/>
      <c r="AJ321" s="539"/>
      <c r="AK321" s="539"/>
      <c r="AL321" s="539"/>
      <c r="AM321" s="539"/>
      <c r="AN321" s="539"/>
      <c r="AO321" s="539"/>
      <c r="AP321" s="539"/>
      <c r="AQ321" s="539"/>
    </row>
    <row r="322" spans="1:43" x14ac:dyDescent="0.25">
      <c r="A322" s="9">
        <f>'прил 7.1'!A322</f>
        <v>14</v>
      </c>
      <c r="B322" s="291" t="str">
        <f>'прил 7.1'!B322</f>
        <v xml:space="preserve">ПС 330 кВ (ВН) </v>
      </c>
      <c r="C322" s="37"/>
      <c r="D322" s="200">
        <f>'прил 7.1'!F322</f>
        <v>0</v>
      </c>
      <c r="E322" s="200">
        <v>0</v>
      </c>
      <c r="F322" s="200">
        <v>0</v>
      </c>
      <c r="G322" s="200">
        <v>0</v>
      </c>
      <c r="H322" s="200">
        <v>0</v>
      </c>
      <c r="I322" s="200">
        <f>'прил 7.1'!G322</f>
        <v>0</v>
      </c>
      <c r="J322" s="200">
        <v>0</v>
      </c>
      <c r="K322" s="200">
        <v>0</v>
      </c>
      <c r="L322" s="200">
        <v>0</v>
      </c>
      <c r="M322" s="200">
        <v>0</v>
      </c>
      <c r="N322" s="211">
        <f t="shared" si="104"/>
        <v>0</v>
      </c>
      <c r="O322" s="211">
        <f t="shared" si="105"/>
        <v>0</v>
      </c>
      <c r="P322" s="211">
        <f t="shared" si="106"/>
        <v>0</v>
      </c>
      <c r="Q322" s="211">
        <f t="shared" si="107"/>
        <v>0</v>
      </c>
      <c r="R322" s="211">
        <f t="shared" si="108"/>
        <v>0</v>
      </c>
      <c r="S322" s="200">
        <f>'прил 7.1'!V322</f>
        <v>0</v>
      </c>
      <c r="T322" s="200">
        <v>0</v>
      </c>
      <c r="U322" s="200">
        <v>0</v>
      </c>
      <c r="V322" s="200">
        <v>0</v>
      </c>
      <c r="W322" s="200">
        <v>0</v>
      </c>
      <c r="X322" s="200">
        <f>'прил 7.1'!W322</f>
        <v>0</v>
      </c>
      <c r="Y322" s="200">
        <v>0</v>
      </c>
      <c r="Z322" s="200">
        <v>0</v>
      </c>
      <c r="AA322" s="200">
        <v>0</v>
      </c>
      <c r="AB322" s="200">
        <v>0</v>
      </c>
      <c r="AC322" s="211">
        <f t="shared" si="112"/>
        <v>0</v>
      </c>
      <c r="AD322" s="211">
        <f t="shared" si="113"/>
        <v>0</v>
      </c>
      <c r="AE322" s="211">
        <f t="shared" si="114"/>
        <v>0</v>
      </c>
      <c r="AF322" s="211">
        <f t="shared" si="115"/>
        <v>0</v>
      </c>
      <c r="AG322" s="211">
        <f t="shared" si="116"/>
        <v>0</v>
      </c>
      <c r="AH322" s="539"/>
      <c r="AI322" s="539"/>
      <c r="AJ322" s="539"/>
      <c r="AK322" s="539"/>
      <c r="AL322" s="539"/>
      <c r="AM322" s="539"/>
      <c r="AN322" s="539"/>
      <c r="AO322" s="539"/>
      <c r="AP322" s="539"/>
      <c r="AQ322" s="539"/>
    </row>
    <row r="323" spans="1:43" hidden="1" x14ac:dyDescent="0.25">
      <c r="A323" s="391"/>
      <c r="B323" s="32"/>
      <c r="C323" s="37"/>
      <c r="D323" s="265">
        <f>'прил 7.1'!F323</f>
        <v>0</v>
      </c>
      <c r="E323" s="265"/>
      <c r="F323" s="265"/>
      <c r="G323" s="265"/>
      <c r="H323" s="265"/>
      <c r="I323" s="265">
        <f>'прил 7.1'!G323</f>
        <v>0</v>
      </c>
      <c r="J323" s="265"/>
      <c r="K323" s="265"/>
      <c r="L323" s="265"/>
      <c r="M323" s="265"/>
      <c r="N323" s="46">
        <f t="shared" si="104"/>
        <v>0</v>
      </c>
      <c r="O323" s="46">
        <f t="shared" si="105"/>
        <v>0</v>
      </c>
      <c r="P323" s="46">
        <f t="shared" si="106"/>
        <v>0</v>
      </c>
      <c r="Q323" s="46">
        <f t="shared" si="107"/>
        <v>0</v>
      </c>
      <c r="R323" s="46">
        <f t="shared" si="108"/>
        <v>0</v>
      </c>
      <c r="S323" s="265">
        <f>'прил 7.1'!V323</f>
        <v>0</v>
      </c>
      <c r="T323" s="265"/>
      <c r="U323" s="265"/>
      <c r="V323" s="265"/>
      <c r="W323" s="265"/>
      <c r="X323" s="265">
        <f>'прил 7.1'!W323</f>
        <v>0</v>
      </c>
      <c r="Y323" s="265"/>
      <c r="Z323" s="265"/>
      <c r="AA323" s="265"/>
      <c r="AB323" s="265"/>
      <c r="AC323" s="46">
        <f t="shared" si="112"/>
        <v>0</v>
      </c>
      <c r="AD323" s="46">
        <f t="shared" si="113"/>
        <v>0</v>
      </c>
      <c r="AE323" s="46">
        <f t="shared" si="114"/>
        <v>0</v>
      </c>
      <c r="AF323" s="46">
        <f t="shared" si="115"/>
        <v>0</v>
      </c>
      <c r="AG323" s="46">
        <f t="shared" si="116"/>
        <v>0</v>
      </c>
      <c r="AH323" s="539"/>
      <c r="AI323" s="539"/>
      <c r="AJ323" s="539"/>
      <c r="AK323" s="539"/>
      <c r="AL323" s="539"/>
      <c r="AM323" s="539"/>
      <c r="AN323" s="539"/>
      <c r="AO323" s="539"/>
      <c r="AP323" s="539"/>
      <c r="AQ323" s="539"/>
    </row>
    <row r="324" spans="1:43" x14ac:dyDescent="0.25">
      <c r="A324" s="9">
        <f>'прил 7.1'!A324</f>
        <v>15</v>
      </c>
      <c r="B324" s="291" t="str">
        <f>'прил 7.1'!B324</f>
        <v xml:space="preserve">ПС 220 кВ (ВН) </v>
      </c>
      <c r="C324" s="37"/>
      <c r="D324" s="200">
        <f>'прил 7.1'!F324</f>
        <v>0</v>
      </c>
      <c r="E324" s="200">
        <v>0</v>
      </c>
      <c r="F324" s="200">
        <v>0</v>
      </c>
      <c r="G324" s="200">
        <v>0</v>
      </c>
      <c r="H324" s="200">
        <v>0</v>
      </c>
      <c r="I324" s="200">
        <f>'прил 7.1'!G324</f>
        <v>0</v>
      </c>
      <c r="J324" s="200">
        <v>0</v>
      </c>
      <c r="K324" s="200">
        <v>0</v>
      </c>
      <c r="L324" s="200">
        <v>0</v>
      </c>
      <c r="M324" s="200">
        <v>0</v>
      </c>
      <c r="N324" s="211">
        <f t="shared" si="104"/>
        <v>0</v>
      </c>
      <c r="O324" s="211">
        <f t="shared" si="105"/>
        <v>0</v>
      </c>
      <c r="P324" s="211">
        <f t="shared" si="106"/>
        <v>0</v>
      </c>
      <c r="Q324" s="211">
        <f t="shared" si="107"/>
        <v>0</v>
      </c>
      <c r="R324" s="211">
        <f t="shared" si="108"/>
        <v>0</v>
      </c>
      <c r="S324" s="200">
        <f>'прил 7.1'!V324</f>
        <v>0</v>
      </c>
      <c r="T324" s="200">
        <v>0</v>
      </c>
      <c r="U324" s="200">
        <v>0</v>
      </c>
      <c r="V324" s="200">
        <v>0</v>
      </c>
      <c r="W324" s="200">
        <v>0</v>
      </c>
      <c r="X324" s="200">
        <f>'прил 7.1'!W324</f>
        <v>0</v>
      </c>
      <c r="Y324" s="200">
        <v>0</v>
      </c>
      <c r="Z324" s="200">
        <v>0</v>
      </c>
      <c r="AA324" s="200">
        <v>0</v>
      </c>
      <c r="AB324" s="200">
        <v>0</v>
      </c>
      <c r="AC324" s="211">
        <f t="shared" si="112"/>
        <v>0</v>
      </c>
      <c r="AD324" s="211">
        <f t="shared" si="113"/>
        <v>0</v>
      </c>
      <c r="AE324" s="211">
        <f t="shared" si="114"/>
        <v>0</v>
      </c>
      <c r="AF324" s="211">
        <f t="shared" si="115"/>
        <v>0</v>
      </c>
      <c r="AG324" s="211">
        <f t="shared" si="116"/>
        <v>0</v>
      </c>
      <c r="AH324" s="539"/>
      <c r="AI324" s="539"/>
      <c r="AJ324" s="539"/>
      <c r="AK324" s="539"/>
      <c r="AL324" s="539"/>
      <c r="AM324" s="539"/>
      <c r="AN324" s="539"/>
      <c r="AO324" s="539"/>
      <c r="AP324" s="539"/>
      <c r="AQ324" s="539"/>
    </row>
    <row r="325" spans="1:43" hidden="1" x14ac:dyDescent="0.25">
      <c r="A325" s="391"/>
      <c r="B325" s="32"/>
      <c r="C325" s="37"/>
      <c r="D325" s="265">
        <f>'прил 7.1'!F325</f>
        <v>0</v>
      </c>
      <c r="E325" s="265"/>
      <c r="F325" s="265"/>
      <c r="G325" s="265"/>
      <c r="H325" s="265"/>
      <c r="I325" s="265">
        <f>'прил 7.1'!G325</f>
        <v>0</v>
      </c>
      <c r="J325" s="265"/>
      <c r="K325" s="265"/>
      <c r="L325" s="265"/>
      <c r="M325" s="265"/>
      <c r="N325" s="46">
        <f t="shared" ref="N325:N388" si="120">I325-D325</f>
        <v>0</v>
      </c>
      <c r="O325" s="46">
        <f t="shared" ref="O325:O388" si="121">J325-E325</f>
        <v>0</v>
      </c>
      <c r="P325" s="46">
        <f t="shared" ref="P325:P388" si="122">K325-F325</f>
        <v>0</v>
      </c>
      <c r="Q325" s="46">
        <f t="shared" ref="Q325:Q388" si="123">L325-G325</f>
        <v>0</v>
      </c>
      <c r="R325" s="46">
        <f t="shared" ref="R325:R388" si="124">M325-H325</f>
        <v>0</v>
      </c>
      <c r="S325" s="265">
        <f>'прил 7.1'!V325</f>
        <v>0</v>
      </c>
      <c r="T325" s="265"/>
      <c r="U325" s="265"/>
      <c r="V325" s="265"/>
      <c r="W325" s="265"/>
      <c r="X325" s="265">
        <f>'прил 7.1'!W325</f>
        <v>0</v>
      </c>
      <c r="Y325" s="265"/>
      <c r="Z325" s="265"/>
      <c r="AA325" s="265"/>
      <c r="AB325" s="265"/>
      <c r="AC325" s="46">
        <f t="shared" si="112"/>
        <v>0</v>
      </c>
      <c r="AD325" s="46">
        <f t="shared" si="113"/>
        <v>0</v>
      </c>
      <c r="AE325" s="46">
        <f t="shared" si="114"/>
        <v>0</v>
      </c>
      <c r="AF325" s="46">
        <f t="shared" si="115"/>
        <v>0</v>
      </c>
      <c r="AG325" s="46">
        <f t="shared" si="116"/>
        <v>0</v>
      </c>
      <c r="AH325" s="539"/>
      <c r="AI325" s="539"/>
      <c r="AJ325" s="539"/>
      <c r="AK325" s="539"/>
      <c r="AL325" s="539"/>
      <c r="AM325" s="539"/>
      <c r="AN325" s="539"/>
      <c r="AO325" s="539"/>
      <c r="AP325" s="539"/>
      <c r="AQ325" s="539"/>
    </row>
    <row r="326" spans="1:43" x14ac:dyDescent="0.25">
      <c r="A326" s="9">
        <f>'прил 7.1'!A326</f>
        <v>16</v>
      </c>
      <c r="B326" s="291" t="str">
        <f>'прил 7.1'!B326</f>
        <v xml:space="preserve">ПС 110 кВ (ВН) </v>
      </c>
      <c r="C326" s="37"/>
      <c r="D326" s="200">
        <f>'прил 7.1'!F326</f>
        <v>0</v>
      </c>
      <c r="E326" s="200">
        <v>0</v>
      </c>
      <c r="F326" s="200">
        <v>0</v>
      </c>
      <c r="G326" s="200">
        <v>0</v>
      </c>
      <c r="H326" s="200">
        <v>0</v>
      </c>
      <c r="I326" s="200">
        <f>'прил 7.1'!G326</f>
        <v>0</v>
      </c>
      <c r="J326" s="200">
        <v>0</v>
      </c>
      <c r="K326" s="200">
        <v>0</v>
      </c>
      <c r="L326" s="200">
        <v>0</v>
      </c>
      <c r="M326" s="200">
        <v>0</v>
      </c>
      <c r="N326" s="211">
        <f t="shared" si="120"/>
        <v>0</v>
      </c>
      <c r="O326" s="211">
        <f t="shared" si="121"/>
        <v>0</v>
      </c>
      <c r="P326" s="211">
        <f t="shared" si="122"/>
        <v>0</v>
      </c>
      <c r="Q326" s="211">
        <f t="shared" si="123"/>
        <v>0</v>
      </c>
      <c r="R326" s="211">
        <f t="shared" si="124"/>
        <v>0</v>
      </c>
      <c r="S326" s="200">
        <f>'прил 7.1'!V326</f>
        <v>0</v>
      </c>
      <c r="T326" s="200">
        <v>0</v>
      </c>
      <c r="U326" s="200">
        <v>0</v>
      </c>
      <c r="V326" s="200">
        <v>0</v>
      </c>
      <c r="W326" s="200">
        <v>0</v>
      </c>
      <c r="X326" s="200">
        <f>'прил 7.1'!W326</f>
        <v>0</v>
      </c>
      <c r="Y326" s="200">
        <v>0</v>
      </c>
      <c r="Z326" s="200">
        <v>0</v>
      </c>
      <c r="AA326" s="200">
        <v>0</v>
      </c>
      <c r="AB326" s="200">
        <v>0</v>
      </c>
      <c r="AC326" s="211">
        <f t="shared" si="112"/>
        <v>0</v>
      </c>
      <c r="AD326" s="211">
        <f t="shared" si="113"/>
        <v>0</v>
      </c>
      <c r="AE326" s="211">
        <f t="shared" si="114"/>
        <v>0</v>
      </c>
      <c r="AF326" s="211">
        <f t="shared" si="115"/>
        <v>0</v>
      </c>
      <c r="AG326" s="211">
        <f t="shared" si="116"/>
        <v>0</v>
      </c>
      <c r="AH326" s="539"/>
      <c r="AI326" s="539"/>
      <c r="AJ326" s="539"/>
      <c r="AK326" s="539"/>
      <c r="AL326" s="539"/>
      <c r="AM326" s="539"/>
      <c r="AN326" s="539"/>
      <c r="AO326" s="539"/>
      <c r="AP326" s="539"/>
      <c r="AQ326" s="539"/>
    </row>
    <row r="327" spans="1:43" hidden="1" x14ac:dyDescent="0.25">
      <c r="A327" s="391"/>
      <c r="B327" s="32"/>
      <c r="C327" s="37"/>
      <c r="D327" s="265">
        <f>'прил 7.1'!F327</f>
        <v>0</v>
      </c>
      <c r="E327" s="265"/>
      <c r="F327" s="265"/>
      <c r="G327" s="265"/>
      <c r="H327" s="265"/>
      <c r="I327" s="265">
        <f>'прил 7.1'!G327</f>
        <v>0</v>
      </c>
      <c r="J327" s="265"/>
      <c r="K327" s="265"/>
      <c r="L327" s="265"/>
      <c r="M327" s="265"/>
      <c r="N327" s="46">
        <f t="shared" si="120"/>
        <v>0</v>
      </c>
      <c r="O327" s="46">
        <f t="shared" si="121"/>
        <v>0</v>
      </c>
      <c r="P327" s="46">
        <f t="shared" si="122"/>
        <v>0</v>
      </c>
      <c r="Q327" s="46">
        <f t="shared" si="123"/>
        <v>0</v>
      </c>
      <c r="R327" s="46">
        <f t="shared" si="124"/>
        <v>0</v>
      </c>
      <c r="S327" s="265">
        <f>'прил 7.1'!V327</f>
        <v>0</v>
      </c>
      <c r="T327" s="265"/>
      <c r="U327" s="265"/>
      <c r="V327" s="265"/>
      <c r="W327" s="265"/>
      <c r="X327" s="265">
        <f>'прил 7.1'!W327</f>
        <v>0</v>
      </c>
      <c r="Y327" s="265"/>
      <c r="Z327" s="265"/>
      <c r="AA327" s="265"/>
      <c r="AB327" s="265"/>
      <c r="AC327" s="46">
        <f t="shared" si="112"/>
        <v>0</v>
      </c>
      <c r="AD327" s="46">
        <f t="shared" si="113"/>
        <v>0</v>
      </c>
      <c r="AE327" s="46">
        <f t="shared" si="114"/>
        <v>0</v>
      </c>
      <c r="AF327" s="46">
        <f t="shared" si="115"/>
        <v>0</v>
      </c>
      <c r="AG327" s="46">
        <f t="shared" si="116"/>
        <v>0</v>
      </c>
      <c r="AH327" s="539"/>
      <c r="AI327" s="539"/>
      <c r="AJ327" s="539"/>
      <c r="AK327" s="539"/>
      <c r="AL327" s="539"/>
      <c r="AM327" s="539"/>
      <c r="AN327" s="539"/>
      <c r="AO327" s="539"/>
      <c r="AP327" s="539"/>
      <c r="AQ327" s="539"/>
    </row>
    <row r="328" spans="1:43" x14ac:dyDescent="0.25">
      <c r="A328" s="9">
        <f>'прил 7.1'!A328</f>
        <v>17</v>
      </c>
      <c r="B328" s="291" t="str">
        <f>'прил 7.1'!B328</f>
        <v>ПС 35 кВ (СН1)</v>
      </c>
      <c r="C328" s="37"/>
      <c r="D328" s="200">
        <f>'прил 7.1'!F328</f>
        <v>0</v>
      </c>
      <c r="E328" s="200">
        <v>0</v>
      </c>
      <c r="F328" s="200">
        <v>0</v>
      </c>
      <c r="G328" s="200">
        <v>0</v>
      </c>
      <c r="H328" s="200">
        <v>0</v>
      </c>
      <c r="I328" s="200">
        <f>'прил 7.1'!G328</f>
        <v>0</v>
      </c>
      <c r="J328" s="200">
        <v>0</v>
      </c>
      <c r="K328" s="200">
        <v>0</v>
      </c>
      <c r="L328" s="200">
        <v>0</v>
      </c>
      <c r="M328" s="200">
        <v>0</v>
      </c>
      <c r="N328" s="211">
        <f t="shared" si="120"/>
        <v>0</v>
      </c>
      <c r="O328" s="211">
        <f t="shared" si="121"/>
        <v>0</v>
      </c>
      <c r="P328" s="211">
        <f t="shared" si="122"/>
        <v>0</v>
      </c>
      <c r="Q328" s="211">
        <f t="shared" si="123"/>
        <v>0</v>
      </c>
      <c r="R328" s="211">
        <f t="shared" si="124"/>
        <v>0</v>
      </c>
      <c r="S328" s="200">
        <f>'прил 7.1'!V328</f>
        <v>0</v>
      </c>
      <c r="T328" s="200">
        <v>0</v>
      </c>
      <c r="U328" s="200">
        <v>0</v>
      </c>
      <c r="V328" s="200">
        <v>0</v>
      </c>
      <c r="W328" s="200">
        <v>0</v>
      </c>
      <c r="X328" s="200">
        <f>'прил 7.1'!W328</f>
        <v>0</v>
      </c>
      <c r="Y328" s="200">
        <v>0</v>
      </c>
      <c r="Z328" s="200">
        <v>0</v>
      </c>
      <c r="AA328" s="200">
        <v>0</v>
      </c>
      <c r="AB328" s="200">
        <v>0</v>
      </c>
      <c r="AC328" s="211">
        <f t="shared" si="112"/>
        <v>0</v>
      </c>
      <c r="AD328" s="211">
        <f t="shared" si="113"/>
        <v>0</v>
      </c>
      <c r="AE328" s="211">
        <f t="shared" si="114"/>
        <v>0</v>
      </c>
      <c r="AF328" s="211">
        <f t="shared" si="115"/>
        <v>0</v>
      </c>
      <c r="AG328" s="211">
        <f t="shared" si="116"/>
        <v>0</v>
      </c>
      <c r="AH328" s="539"/>
      <c r="AI328" s="539"/>
      <c r="AJ328" s="539"/>
      <c r="AK328" s="539"/>
      <c r="AL328" s="539"/>
      <c r="AM328" s="539"/>
      <c r="AN328" s="539"/>
      <c r="AO328" s="539"/>
      <c r="AP328" s="539"/>
      <c r="AQ328" s="539"/>
    </row>
    <row r="329" spans="1:43" hidden="1" x14ac:dyDescent="0.25">
      <c r="A329" s="391"/>
      <c r="B329" s="32"/>
      <c r="C329" s="37"/>
      <c r="D329" s="265">
        <f>'прил 7.1'!F329</f>
        <v>0</v>
      </c>
      <c r="E329" s="265"/>
      <c r="F329" s="265"/>
      <c r="G329" s="265"/>
      <c r="H329" s="265"/>
      <c r="I329" s="265">
        <f>'прил 7.1'!G329</f>
        <v>0</v>
      </c>
      <c r="J329" s="265"/>
      <c r="K329" s="265"/>
      <c r="L329" s="265"/>
      <c r="M329" s="265"/>
      <c r="N329" s="46">
        <f t="shared" si="120"/>
        <v>0</v>
      </c>
      <c r="O329" s="46">
        <f t="shared" si="121"/>
        <v>0</v>
      </c>
      <c r="P329" s="46">
        <f t="shared" si="122"/>
        <v>0</v>
      </c>
      <c r="Q329" s="46">
        <f t="shared" si="123"/>
        <v>0</v>
      </c>
      <c r="R329" s="46">
        <f t="shared" si="124"/>
        <v>0</v>
      </c>
      <c r="S329" s="265">
        <f>'прил 7.1'!V329</f>
        <v>0</v>
      </c>
      <c r="T329" s="265"/>
      <c r="U329" s="265"/>
      <c r="V329" s="265"/>
      <c r="W329" s="265"/>
      <c r="X329" s="265">
        <f>'прил 7.1'!W329</f>
        <v>0</v>
      </c>
      <c r="Y329" s="265"/>
      <c r="Z329" s="265"/>
      <c r="AA329" s="265"/>
      <c r="AB329" s="265"/>
      <c r="AC329" s="46">
        <f t="shared" si="112"/>
        <v>0</v>
      </c>
      <c r="AD329" s="46">
        <f t="shared" si="113"/>
        <v>0</v>
      </c>
      <c r="AE329" s="46">
        <f t="shared" si="114"/>
        <v>0</v>
      </c>
      <c r="AF329" s="46">
        <f t="shared" si="115"/>
        <v>0</v>
      </c>
      <c r="AG329" s="46">
        <f t="shared" si="116"/>
        <v>0</v>
      </c>
      <c r="AH329" s="539"/>
      <c r="AI329" s="539"/>
      <c r="AJ329" s="539"/>
      <c r="AK329" s="539"/>
      <c r="AL329" s="539"/>
      <c r="AM329" s="539"/>
      <c r="AN329" s="539"/>
      <c r="AO329" s="539"/>
      <c r="AP329" s="539"/>
      <c r="AQ329" s="539"/>
    </row>
    <row r="330" spans="1:43" x14ac:dyDescent="0.25">
      <c r="A330" s="9">
        <f>'прил 7.1'!A330</f>
        <v>18</v>
      </c>
      <c r="B330" s="291" t="str">
        <f>'прил 7.1'!B330</f>
        <v>ПС 20 кВ (СН2)</v>
      </c>
      <c r="C330" s="37"/>
      <c r="D330" s="200">
        <f>'прил 7.1'!F330</f>
        <v>0</v>
      </c>
      <c r="E330" s="200">
        <v>0</v>
      </c>
      <c r="F330" s="200">
        <v>0</v>
      </c>
      <c r="G330" s="200">
        <v>0</v>
      </c>
      <c r="H330" s="200">
        <v>0</v>
      </c>
      <c r="I330" s="200">
        <f>'прил 7.1'!G330</f>
        <v>0</v>
      </c>
      <c r="J330" s="200">
        <v>0</v>
      </c>
      <c r="K330" s="200">
        <v>0</v>
      </c>
      <c r="L330" s="200">
        <v>0</v>
      </c>
      <c r="M330" s="200">
        <v>0</v>
      </c>
      <c r="N330" s="211">
        <f t="shared" si="120"/>
        <v>0</v>
      </c>
      <c r="O330" s="211">
        <f t="shared" si="121"/>
        <v>0</v>
      </c>
      <c r="P330" s="211">
        <f t="shared" si="122"/>
        <v>0</v>
      </c>
      <c r="Q330" s="211">
        <f t="shared" si="123"/>
        <v>0</v>
      </c>
      <c r="R330" s="211">
        <f t="shared" si="124"/>
        <v>0</v>
      </c>
      <c r="S330" s="200">
        <f>'прил 7.1'!V330</f>
        <v>0</v>
      </c>
      <c r="T330" s="200">
        <v>0</v>
      </c>
      <c r="U330" s="200">
        <v>0</v>
      </c>
      <c r="V330" s="200">
        <v>0</v>
      </c>
      <c r="W330" s="200">
        <v>0</v>
      </c>
      <c r="X330" s="200">
        <f>'прил 7.1'!W330</f>
        <v>0</v>
      </c>
      <c r="Y330" s="200">
        <v>0</v>
      </c>
      <c r="Z330" s="200">
        <v>0</v>
      </c>
      <c r="AA330" s="200">
        <v>0</v>
      </c>
      <c r="AB330" s="200">
        <v>0</v>
      </c>
      <c r="AC330" s="211">
        <f t="shared" si="112"/>
        <v>0</v>
      </c>
      <c r="AD330" s="211">
        <f t="shared" si="113"/>
        <v>0</v>
      </c>
      <c r="AE330" s="211">
        <f t="shared" si="114"/>
        <v>0</v>
      </c>
      <c r="AF330" s="211">
        <f t="shared" si="115"/>
        <v>0</v>
      </c>
      <c r="AG330" s="211">
        <f t="shared" si="116"/>
        <v>0</v>
      </c>
      <c r="AH330" s="539"/>
      <c r="AI330" s="539"/>
      <c r="AJ330" s="539"/>
      <c r="AK330" s="539"/>
      <c r="AL330" s="539"/>
      <c r="AM330" s="539"/>
      <c r="AN330" s="539"/>
      <c r="AO330" s="539"/>
      <c r="AP330" s="539"/>
      <c r="AQ330" s="539"/>
    </row>
    <row r="331" spans="1:43" hidden="1" x14ac:dyDescent="0.25">
      <c r="A331" s="391"/>
      <c r="B331" s="32"/>
      <c r="C331" s="37"/>
      <c r="D331" s="265">
        <f>'прил 7.1'!F331</f>
        <v>0</v>
      </c>
      <c r="E331" s="265"/>
      <c r="F331" s="265"/>
      <c r="G331" s="265"/>
      <c r="H331" s="265"/>
      <c r="I331" s="265">
        <f>'прил 7.1'!G331</f>
        <v>0</v>
      </c>
      <c r="J331" s="265"/>
      <c r="K331" s="265"/>
      <c r="L331" s="265"/>
      <c r="M331" s="265"/>
      <c r="N331" s="46">
        <f t="shared" si="120"/>
        <v>0</v>
      </c>
      <c r="O331" s="46">
        <f t="shared" si="121"/>
        <v>0</v>
      </c>
      <c r="P331" s="46">
        <f t="shared" si="122"/>
        <v>0</v>
      </c>
      <c r="Q331" s="46">
        <f t="shared" si="123"/>
        <v>0</v>
      </c>
      <c r="R331" s="46">
        <f t="shared" si="124"/>
        <v>0</v>
      </c>
      <c r="S331" s="265">
        <f>'прил 7.1'!V331</f>
        <v>0</v>
      </c>
      <c r="T331" s="265"/>
      <c r="U331" s="265"/>
      <c r="V331" s="265"/>
      <c r="W331" s="265"/>
      <c r="X331" s="265">
        <f>'прил 7.1'!W331</f>
        <v>0</v>
      </c>
      <c r="Y331" s="265"/>
      <c r="Z331" s="265"/>
      <c r="AA331" s="265"/>
      <c r="AB331" s="265"/>
      <c r="AC331" s="46">
        <f t="shared" si="112"/>
        <v>0</v>
      </c>
      <c r="AD331" s="46">
        <f t="shared" si="113"/>
        <v>0</v>
      </c>
      <c r="AE331" s="46">
        <f t="shared" si="114"/>
        <v>0</v>
      </c>
      <c r="AF331" s="46">
        <f t="shared" si="115"/>
        <v>0</v>
      </c>
      <c r="AG331" s="46">
        <f t="shared" si="116"/>
        <v>0</v>
      </c>
      <c r="AH331" s="539"/>
      <c r="AI331" s="539"/>
      <c r="AJ331" s="539"/>
      <c r="AK331" s="539"/>
      <c r="AL331" s="539"/>
      <c r="AM331" s="539"/>
      <c r="AN331" s="539"/>
      <c r="AO331" s="539"/>
      <c r="AP331" s="539"/>
      <c r="AQ331" s="539"/>
    </row>
    <row r="332" spans="1:43" x14ac:dyDescent="0.25">
      <c r="A332" s="9">
        <f>'прил 7.1'!A332</f>
        <v>19</v>
      </c>
      <c r="B332" s="291" t="str">
        <f>'прил 7.1'!B332</f>
        <v>ПС 3-10 кВ (СН2)</v>
      </c>
      <c r="C332" s="37"/>
      <c r="D332" s="200">
        <f>'прил 7.1'!F332</f>
        <v>0</v>
      </c>
      <c r="E332" s="200">
        <v>0</v>
      </c>
      <c r="F332" s="200">
        <v>0</v>
      </c>
      <c r="G332" s="200">
        <v>0</v>
      </c>
      <c r="H332" s="200">
        <v>0</v>
      </c>
      <c r="I332" s="200">
        <f>'прил 7.1'!G332</f>
        <v>0</v>
      </c>
      <c r="J332" s="200">
        <v>0</v>
      </c>
      <c r="K332" s="200">
        <v>0</v>
      </c>
      <c r="L332" s="200">
        <v>0</v>
      </c>
      <c r="M332" s="200">
        <v>0</v>
      </c>
      <c r="N332" s="211">
        <f t="shared" si="120"/>
        <v>0</v>
      </c>
      <c r="O332" s="211">
        <f t="shared" si="121"/>
        <v>0</v>
      </c>
      <c r="P332" s="211">
        <f t="shared" si="122"/>
        <v>0</v>
      </c>
      <c r="Q332" s="211">
        <f t="shared" si="123"/>
        <v>0</v>
      </c>
      <c r="R332" s="211">
        <f t="shared" si="124"/>
        <v>0</v>
      </c>
      <c r="S332" s="200">
        <f>'прил 7.1'!V332</f>
        <v>0</v>
      </c>
      <c r="T332" s="200">
        <v>0</v>
      </c>
      <c r="U332" s="200">
        <v>0</v>
      </c>
      <c r="V332" s="200">
        <v>0</v>
      </c>
      <c r="W332" s="200">
        <v>0</v>
      </c>
      <c r="X332" s="200">
        <f>'прил 7.1'!W332</f>
        <v>0</v>
      </c>
      <c r="Y332" s="200">
        <v>0</v>
      </c>
      <c r="Z332" s="200">
        <v>0</v>
      </c>
      <c r="AA332" s="200">
        <v>0</v>
      </c>
      <c r="AB332" s="200">
        <v>0</v>
      </c>
      <c r="AC332" s="211">
        <f t="shared" si="112"/>
        <v>0</v>
      </c>
      <c r="AD332" s="211">
        <f t="shared" si="113"/>
        <v>0</v>
      </c>
      <c r="AE332" s="211">
        <f t="shared" si="114"/>
        <v>0</v>
      </c>
      <c r="AF332" s="211">
        <f t="shared" si="115"/>
        <v>0</v>
      </c>
      <c r="AG332" s="211">
        <f t="shared" si="116"/>
        <v>0</v>
      </c>
      <c r="AH332" s="539"/>
      <c r="AI332" s="539"/>
      <c r="AJ332" s="539"/>
      <c r="AK332" s="539"/>
      <c r="AL332" s="539"/>
      <c r="AM332" s="539"/>
      <c r="AN332" s="539"/>
      <c r="AO332" s="539"/>
      <c r="AP332" s="539"/>
      <c r="AQ332" s="539"/>
    </row>
    <row r="333" spans="1:43" hidden="1" x14ac:dyDescent="0.25">
      <c r="A333" s="391"/>
      <c r="B333" s="32"/>
      <c r="C333" s="37"/>
      <c r="D333" s="265">
        <f>'прил 7.1'!F333</f>
        <v>0</v>
      </c>
      <c r="E333" s="265"/>
      <c r="F333" s="265"/>
      <c r="G333" s="265"/>
      <c r="H333" s="265"/>
      <c r="I333" s="265">
        <f>'прил 7.1'!G333</f>
        <v>0</v>
      </c>
      <c r="J333" s="265"/>
      <c r="K333" s="265"/>
      <c r="L333" s="265"/>
      <c r="M333" s="265"/>
      <c r="N333" s="46">
        <f t="shared" si="120"/>
        <v>0</v>
      </c>
      <c r="O333" s="46">
        <f t="shared" si="121"/>
        <v>0</v>
      </c>
      <c r="P333" s="46">
        <f t="shared" si="122"/>
        <v>0</v>
      </c>
      <c r="Q333" s="46">
        <f t="shared" si="123"/>
        <v>0</v>
      </c>
      <c r="R333" s="46">
        <f t="shared" si="124"/>
        <v>0</v>
      </c>
      <c r="S333" s="265">
        <f>'прил 7.1'!V333</f>
        <v>0</v>
      </c>
      <c r="T333" s="265"/>
      <c r="U333" s="265"/>
      <c r="V333" s="265"/>
      <c r="W333" s="265"/>
      <c r="X333" s="265">
        <f>'прил 7.1'!W333</f>
        <v>0</v>
      </c>
      <c r="Y333" s="265"/>
      <c r="Z333" s="265"/>
      <c r="AA333" s="265"/>
      <c r="AB333" s="265"/>
      <c r="AC333" s="46">
        <f t="shared" si="112"/>
        <v>0</v>
      </c>
      <c r="AD333" s="46">
        <f t="shared" si="113"/>
        <v>0</v>
      </c>
      <c r="AE333" s="46">
        <f t="shared" si="114"/>
        <v>0</v>
      </c>
      <c r="AF333" s="46">
        <f t="shared" si="115"/>
        <v>0</v>
      </c>
      <c r="AG333" s="46">
        <f t="shared" si="116"/>
        <v>0</v>
      </c>
      <c r="AH333" s="539"/>
      <c r="AI333" s="539"/>
      <c r="AJ333" s="539"/>
      <c r="AK333" s="539"/>
      <c r="AL333" s="539"/>
      <c r="AM333" s="539"/>
      <c r="AN333" s="539"/>
      <c r="AO333" s="539"/>
      <c r="AP333" s="539"/>
      <c r="AQ333" s="539"/>
    </row>
    <row r="334" spans="1:43" ht="31.5" x14ac:dyDescent="0.25">
      <c r="A334" s="9" t="str">
        <f>'прил 7.1'!A334</f>
        <v>4.3</v>
      </c>
      <c r="B334" s="291" t="str">
        <f>'прил 7.1'!B334</f>
        <v>Объекты технологического присоединения мощностью от 15 до 100 кВт.</v>
      </c>
      <c r="C334" s="291"/>
      <c r="D334" s="321">
        <f>'прил 7.1'!F334</f>
        <v>0</v>
      </c>
      <c r="E334" s="321">
        <f>E335+E356</f>
        <v>0</v>
      </c>
      <c r="F334" s="321">
        <f>F335+F356</f>
        <v>0</v>
      </c>
      <c r="G334" s="321">
        <f>G335+G356</f>
        <v>0</v>
      </c>
      <c r="H334" s="321">
        <f>H335+H356</f>
        <v>0</v>
      </c>
      <c r="I334" s="321">
        <f>'прил 7.1'!G334</f>
        <v>0</v>
      </c>
      <c r="J334" s="321">
        <f>J335+J356</f>
        <v>0</v>
      </c>
      <c r="K334" s="321">
        <f>K335+K356</f>
        <v>0</v>
      </c>
      <c r="L334" s="321">
        <f>L335+L356</f>
        <v>0</v>
      </c>
      <c r="M334" s="321">
        <f>M335+M356</f>
        <v>0</v>
      </c>
      <c r="N334" s="321">
        <f t="shared" si="120"/>
        <v>0</v>
      </c>
      <c r="O334" s="321">
        <f t="shared" si="121"/>
        <v>0</v>
      </c>
      <c r="P334" s="321">
        <f t="shared" si="122"/>
        <v>0</v>
      </c>
      <c r="Q334" s="321">
        <f t="shared" si="123"/>
        <v>0</v>
      </c>
      <c r="R334" s="321">
        <f t="shared" si="124"/>
        <v>0</v>
      </c>
      <c r="S334" s="321">
        <f>'прил 7.1'!V334</f>
        <v>0</v>
      </c>
      <c r="T334" s="321">
        <f>T335+T356</f>
        <v>0</v>
      </c>
      <c r="U334" s="321">
        <f>U335+U356</f>
        <v>0</v>
      </c>
      <c r="V334" s="321">
        <f>V335+V356</f>
        <v>0</v>
      </c>
      <c r="W334" s="321">
        <f>W335+W356</f>
        <v>0</v>
      </c>
      <c r="X334" s="321">
        <f>'прил 7.1'!W334</f>
        <v>0</v>
      </c>
      <c r="Y334" s="321">
        <f>Y335+Y356</f>
        <v>0</v>
      </c>
      <c r="Z334" s="321">
        <f>Z335+Z356</f>
        <v>0</v>
      </c>
      <c r="AA334" s="321">
        <f>AA335+AA356</f>
        <v>0</v>
      </c>
      <c r="AB334" s="321">
        <f>AB335+AB356</f>
        <v>0</v>
      </c>
      <c r="AC334" s="321">
        <f t="shared" si="112"/>
        <v>0</v>
      </c>
      <c r="AD334" s="321">
        <f t="shared" si="113"/>
        <v>0</v>
      </c>
      <c r="AE334" s="321">
        <f t="shared" si="114"/>
        <v>0</v>
      </c>
      <c r="AF334" s="321">
        <f t="shared" si="115"/>
        <v>0</v>
      </c>
      <c r="AG334" s="321">
        <f t="shared" si="116"/>
        <v>0</v>
      </c>
      <c r="AH334" s="541"/>
      <c r="AI334" s="541"/>
      <c r="AJ334" s="541"/>
      <c r="AK334" s="541"/>
      <c r="AL334" s="541"/>
      <c r="AM334" s="541"/>
      <c r="AN334" s="541"/>
      <c r="AO334" s="541"/>
      <c r="AP334" s="541"/>
      <c r="AQ334" s="541"/>
    </row>
    <row r="335" spans="1:43" x14ac:dyDescent="0.25">
      <c r="A335" s="9" t="str">
        <f>'прил 7.1'!A335</f>
        <v>4.3.1</v>
      </c>
      <c r="B335" s="439" t="str">
        <f>'прил 7.1'!B335</f>
        <v xml:space="preserve">ТПиР </v>
      </c>
      <c r="C335" s="438"/>
      <c r="D335" s="233">
        <f>'прил 7.1'!F335</f>
        <v>0</v>
      </c>
      <c r="E335" s="233">
        <f>E336+E338+E340+E342+E344+E346+E348+E350+E352+E354</f>
        <v>0</v>
      </c>
      <c r="F335" s="233">
        <f>F336+F338+F340+F342+F344+F346+F348+F350+F352+F354</f>
        <v>0</v>
      </c>
      <c r="G335" s="233">
        <f>G336+G338+G340+G342+G344+G346+G348+G350+G352+G354</f>
        <v>0</v>
      </c>
      <c r="H335" s="233">
        <f>H336+H338+H340+H342+H344+H346+H348+H350+H352+H354</f>
        <v>0</v>
      </c>
      <c r="I335" s="233">
        <f>'прил 7.1'!G335</f>
        <v>0</v>
      </c>
      <c r="J335" s="233">
        <f>J336+J338+J340+J342+J344+J346+J348+J350+J352+J354</f>
        <v>0</v>
      </c>
      <c r="K335" s="233">
        <f>K336+K338+K340+K342+K344+K346+K348+K350+K352+K354</f>
        <v>0</v>
      </c>
      <c r="L335" s="233">
        <f>L336+L338+L340+L342+L344+L346+L348+L350+L352+L354</f>
        <v>0</v>
      </c>
      <c r="M335" s="233">
        <f>M336+M338+M340+M342+M344+M346+M348+M350+M352+M354</f>
        <v>0</v>
      </c>
      <c r="N335" s="233">
        <f t="shared" si="120"/>
        <v>0</v>
      </c>
      <c r="O335" s="233">
        <f t="shared" si="121"/>
        <v>0</v>
      </c>
      <c r="P335" s="233">
        <f t="shared" si="122"/>
        <v>0</v>
      </c>
      <c r="Q335" s="233">
        <f t="shared" si="123"/>
        <v>0</v>
      </c>
      <c r="R335" s="233">
        <f t="shared" si="124"/>
        <v>0</v>
      </c>
      <c r="S335" s="233">
        <f>'прил 7.1'!V335</f>
        <v>0</v>
      </c>
      <c r="T335" s="233">
        <f>T336+T338+T340+T342+T344+T346+T348+T350+T352+T354</f>
        <v>0</v>
      </c>
      <c r="U335" s="233">
        <f>U336+U338+U340+U342+U344+U346+U348+U350+U352+U354</f>
        <v>0</v>
      </c>
      <c r="V335" s="233">
        <f>V336+V338+V340+V342+V344+V346+V348+V350+V352+V354</f>
        <v>0</v>
      </c>
      <c r="W335" s="233">
        <f>W336+W338+W340+W342+W344+W346+W348+W350+W352+W354</f>
        <v>0</v>
      </c>
      <c r="X335" s="233">
        <f>'прил 7.1'!W335</f>
        <v>0</v>
      </c>
      <c r="Y335" s="233">
        <f>Y336+Y338+Y340+Y342+Y344+Y346+Y348+Y350+Y352+Y354</f>
        <v>0</v>
      </c>
      <c r="Z335" s="233">
        <f>Z336+Z338+Z340+Z342+Z344+Z346+Z348+Z350+Z352+Z354</f>
        <v>0</v>
      </c>
      <c r="AA335" s="233">
        <f>AA336+AA338+AA340+AA342+AA344+AA346+AA348+AA350+AA352+AA354</f>
        <v>0</v>
      </c>
      <c r="AB335" s="233">
        <f>AB336+AB338+AB340+AB342+AB344+AB346+AB348+AB350+AB352+AB354</f>
        <v>0</v>
      </c>
      <c r="AC335" s="233">
        <f t="shared" ref="AC335:AC398" si="125">X335-S335</f>
        <v>0</v>
      </c>
      <c r="AD335" s="233">
        <f t="shared" ref="AD335:AD398" si="126">Y335-T335</f>
        <v>0</v>
      </c>
      <c r="AE335" s="233">
        <f t="shared" ref="AE335:AE398" si="127">Z335-U335</f>
        <v>0</v>
      </c>
      <c r="AF335" s="233">
        <f t="shared" ref="AF335:AF398" si="128">AA335-V335</f>
        <v>0</v>
      </c>
      <c r="AG335" s="233">
        <f t="shared" ref="AG335:AG398" si="129">AB335-W335</f>
        <v>0</v>
      </c>
      <c r="AH335" s="542"/>
      <c r="AI335" s="542"/>
      <c r="AJ335" s="542"/>
      <c r="AK335" s="542"/>
      <c r="AL335" s="542"/>
      <c r="AM335" s="542"/>
      <c r="AN335" s="542"/>
      <c r="AO335" s="542"/>
      <c r="AP335" s="542"/>
      <c r="AQ335" s="542"/>
    </row>
    <row r="336" spans="1:43" x14ac:dyDescent="0.25">
      <c r="A336" s="9">
        <f>'прил 7.1'!A336</f>
        <v>1</v>
      </c>
      <c r="B336" s="291" t="str">
        <f>'прил 7.1'!B336</f>
        <v xml:space="preserve">Воздушные Линии 35 кВ (СН1) </v>
      </c>
      <c r="C336" s="37"/>
      <c r="D336" s="200">
        <f>'прил 7.1'!F336</f>
        <v>0</v>
      </c>
      <c r="E336" s="200"/>
      <c r="F336" s="200"/>
      <c r="G336" s="200"/>
      <c r="H336" s="200"/>
      <c r="I336" s="200">
        <f>'прил 7.1'!G336</f>
        <v>0</v>
      </c>
      <c r="J336" s="200"/>
      <c r="K336" s="200"/>
      <c r="L336" s="200"/>
      <c r="M336" s="200"/>
      <c r="N336" s="211">
        <f t="shared" si="120"/>
        <v>0</v>
      </c>
      <c r="O336" s="211">
        <f t="shared" si="121"/>
        <v>0</v>
      </c>
      <c r="P336" s="211">
        <f t="shared" si="122"/>
        <v>0</v>
      </c>
      <c r="Q336" s="211">
        <f t="shared" si="123"/>
        <v>0</v>
      </c>
      <c r="R336" s="211">
        <f t="shared" si="124"/>
        <v>0</v>
      </c>
      <c r="S336" s="200">
        <f>'прил 7.1'!V336</f>
        <v>0</v>
      </c>
      <c r="T336" s="200"/>
      <c r="U336" s="200"/>
      <c r="V336" s="200"/>
      <c r="W336" s="200"/>
      <c r="X336" s="200">
        <f>'прил 7.1'!W336</f>
        <v>0</v>
      </c>
      <c r="Y336" s="200"/>
      <c r="Z336" s="200"/>
      <c r="AA336" s="200"/>
      <c r="AB336" s="200"/>
      <c r="AC336" s="211">
        <f t="shared" si="125"/>
        <v>0</v>
      </c>
      <c r="AD336" s="211">
        <f t="shared" si="126"/>
        <v>0</v>
      </c>
      <c r="AE336" s="211">
        <f t="shared" si="127"/>
        <v>0</v>
      </c>
      <c r="AF336" s="211">
        <f t="shared" si="128"/>
        <v>0</v>
      </c>
      <c r="AG336" s="211">
        <f t="shared" si="129"/>
        <v>0</v>
      </c>
      <c r="AH336" s="539"/>
      <c r="AI336" s="539"/>
      <c r="AJ336" s="539"/>
      <c r="AK336" s="539"/>
      <c r="AL336" s="539"/>
      <c r="AM336" s="539"/>
      <c r="AN336" s="539"/>
      <c r="AO336" s="539"/>
      <c r="AP336" s="539"/>
      <c r="AQ336" s="539"/>
    </row>
    <row r="337" spans="1:43" s="390" customFormat="1" hidden="1" x14ac:dyDescent="0.25">
      <c r="A337" s="391"/>
      <c r="B337" s="32"/>
      <c r="C337" s="391"/>
      <c r="D337" s="301">
        <f>'прил 7.1'!F337</f>
        <v>0</v>
      </c>
      <c r="E337" s="301"/>
      <c r="F337" s="301"/>
      <c r="G337" s="301"/>
      <c r="H337" s="301"/>
      <c r="I337" s="301">
        <f>'прил 7.1'!G337</f>
        <v>0</v>
      </c>
      <c r="J337" s="301"/>
      <c r="K337" s="301"/>
      <c r="L337" s="301"/>
      <c r="M337" s="301"/>
      <c r="N337" s="416">
        <f t="shared" si="120"/>
        <v>0</v>
      </c>
      <c r="O337" s="416">
        <f t="shared" si="121"/>
        <v>0</v>
      </c>
      <c r="P337" s="416">
        <f t="shared" si="122"/>
        <v>0</v>
      </c>
      <c r="Q337" s="416">
        <f t="shared" si="123"/>
        <v>0</v>
      </c>
      <c r="R337" s="416">
        <f t="shared" si="124"/>
        <v>0</v>
      </c>
      <c r="S337" s="301">
        <f>'прил 7.1'!V337</f>
        <v>0</v>
      </c>
      <c r="T337" s="301"/>
      <c r="U337" s="301"/>
      <c r="V337" s="301"/>
      <c r="W337" s="301"/>
      <c r="X337" s="301">
        <f>'прил 7.1'!W337</f>
        <v>0</v>
      </c>
      <c r="Y337" s="301"/>
      <c r="Z337" s="301"/>
      <c r="AA337" s="301"/>
      <c r="AB337" s="301"/>
      <c r="AC337" s="416">
        <f t="shared" si="125"/>
        <v>0</v>
      </c>
      <c r="AD337" s="416">
        <f t="shared" si="126"/>
        <v>0</v>
      </c>
      <c r="AE337" s="416">
        <f t="shared" si="127"/>
        <v>0</v>
      </c>
      <c r="AF337" s="416">
        <f t="shared" si="128"/>
        <v>0</v>
      </c>
      <c r="AG337" s="416">
        <f t="shared" si="129"/>
        <v>0</v>
      </c>
      <c r="AH337" s="539"/>
      <c r="AI337" s="539"/>
      <c r="AJ337" s="539"/>
      <c r="AK337" s="539"/>
      <c r="AL337" s="539"/>
      <c r="AM337" s="539"/>
      <c r="AN337" s="539"/>
      <c r="AO337" s="539"/>
      <c r="AP337" s="539"/>
      <c r="AQ337" s="539"/>
    </row>
    <row r="338" spans="1:43" s="390" customFormat="1" x14ac:dyDescent="0.25">
      <c r="A338" s="9">
        <f>'прил 7.1'!A338</f>
        <v>2</v>
      </c>
      <c r="B338" s="291" t="str">
        <f>'прил 7.1'!B338</f>
        <v>Воздушные Линии 1-20 кВ (СН2)</v>
      </c>
      <c r="C338" s="391"/>
      <c r="D338" s="212">
        <f>'прил 7.1'!F338</f>
        <v>0</v>
      </c>
      <c r="E338" s="212">
        <f t="shared" ref="E338:AB338" si="130">SUM(E339:E339)</f>
        <v>0</v>
      </c>
      <c r="F338" s="212">
        <f t="shared" si="130"/>
        <v>0</v>
      </c>
      <c r="G338" s="212">
        <f t="shared" si="130"/>
        <v>0</v>
      </c>
      <c r="H338" s="212">
        <f t="shared" si="130"/>
        <v>0</v>
      </c>
      <c r="I338" s="212">
        <f>'прил 7.1'!G338</f>
        <v>0</v>
      </c>
      <c r="J338" s="212">
        <f t="shared" si="130"/>
        <v>0</v>
      </c>
      <c r="K338" s="212">
        <f t="shared" si="130"/>
        <v>0</v>
      </c>
      <c r="L338" s="212">
        <f t="shared" si="130"/>
        <v>0</v>
      </c>
      <c r="M338" s="212">
        <f t="shared" si="130"/>
        <v>0</v>
      </c>
      <c r="N338" s="296">
        <f t="shared" si="120"/>
        <v>0</v>
      </c>
      <c r="O338" s="296">
        <f t="shared" si="121"/>
        <v>0</v>
      </c>
      <c r="P338" s="296">
        <f t="shared" si="122"/>
        <v>0</v>
      </c>
      <c r="Q338" s="296">
        <f t="shared" si="123"/>
        <v>0</v>
      </c>
      <c r="R338" s="296">
        <f t="shared" si="124"/>
        <v>0</v>
      </c>
      <c r="S338" s="212">
        <f>'прил 7.1'!V338</f>
        <v>0</v>
      </c>
      <c r="T338" s="212">
        <f t="shared" si="130"/>
        <v>0</v>
      </c>
      <c r="U338" s="212">
        <f t="shared" si="130"/>
        <v>0</v>
      </c>
      <c r="V338" s="212">
        <f t="shared" si="130"/>
        <v>0</v>
      </c>
      <c r="W338" s="212">
        <f t="shared" si="130"/>
        <v>0</v>
      </c>
      <c r="X338" s="212">
        <f>'прил 7.1'!W338</f>
        <v>0</v>
      </c>
      <c r="Y338" s="212">
        <f t="shared" si="130"/>
        <v>0</v>
      </c>
      <c r="Z338" s="212">
        <f t="shared" si="130"/>
        <v>0</v>
      </c>
      <c r="AA338" s="212">
        <f t="shared" si="130"/>
        <v>0</v>
      </c>
      <c r="AB338" s="212">
        <f t="shared" si="130"/>
        <v>0</v>
      </c>
      <c r="AC338" s="296">
        <f t="shared" si="125"/>
        <v>0</v>
      </c>
      <c r="AD338" s="296">
        <f t="shared" si="126"/>
        <v>0</v>
      </c>
      <c r="AE338" s="296">
        <f t="shared" si="127"/>
        <v>0</v>
      </c>
      <c r="AF338" s="296">
        <f t="shared" si="128"/>
        <v>0</v>
      </c>
      <c r="AG338" s="296">
        <f t="shared" si="129"/>
        <v>0</v>
      </c>
      <c r="AH338" s="539"/>
      <c r="AI338" s="539"/>
      <c r="AJ338" s="539"/>
      <c r="AK338" s="539"/>
      <c r="AL338" s="539"/>
      <c r="AM338" s="539"/>
      <c r="AN338" s="539"/>
      <c r="AO338" s="539"/>
      <c r="AP338" s="539"/>
      <c r="AQ338" s="539"/>
    </row>
    <row r="339" spans="1:43" s="390" customFormat="1" hidden="1" x14ac:dyDescent="0.25">
      <c r="A339" s="391"/>
      <c r="B339" s="32"/>
      <c r="C339" s="391"/>
      <c r="D339" s="301">
        <f>'прил 7.1'!F339</f>
        <v>0</v>
      </c>
      <c r="E339" s="416"/>
      <c r="F339" s="416">
        <f>D339-H339</f>
        <v>0</v>
      </c>
      <c r="G339" s="416"/>
      <c r="H339" s="416">
        <f>D339*0.05</f>
        <v>0</v>
      </c>
      <c r="I339" s="301">
        <f>'прил 7.1'!G339</f>
        <v>0</v>
      </c>
      <c r="J339" s="416"/>
      <c r="K339" s="416">
        <f>I339-M339</f>
        <v>0</v>
      </c>
      <c r="L339" s="416"/>
      <c r="M339" s="416">
        <f>I339*0.05</f>
        <v>0</v>
      </c>
      <c r="N339" s="416">
        <f t="shared" si="120"/>
        <v>0</v>
      </c>
      <c r="O339" s="416">
        <f t="shared" si="121"/>
        <v>0</v>
      </c>
      <c r="P339" s="416">
        <f t="shared" si="122"/>
        <v>0</v>
      </c>
      <c r="Q339" s="416">
        <f t="shared" si="123"/>
        <v>0</v>
      </c>
      <c r="R339" s="416">
        <f t="shared" si="124"/>
        <v>0</v>
      </c>
      <c r="S339" s="301">
        <f>'прил 7.1'!V339</f>
        <v>0</v>
      </c>
      <c r="T339" s="416"/>
      <c r="U339" s="416">
        <f t="shared" ref="U339" si="131">S339-W339</f>
        <v>0</v>
      </c>
      <c r="V339" s="416"/>
      <c r="W339" s="416">
        <f t="shared" ref="W339" si="132">S339*0.05</f>
        <v>0</v>
      </c>
      <c r="X339" s="301">
        <f>'прил 7.1'!W339</f>
        <v>0</v>
      </c>
      <c r="Y339" s="416"/>
      <c r="Z339" s="416">
        <f>X339-AB339</f>
        <v>0</v>
      </c>
      <c r="AA339" s="416"/>
      <c r="AB339" s="416">
        <f>X339*0.05</f>
        <v>0</v>
      </c>
      <c r="AC339" s="416">
        <f t="shared" si="125"/>
        <v>0</v>
      </c>
      <c r="AD339" s="416">
        <f t="shared" si="126"/>
        <v>0</v>
      </c>
      <c r="AE339" s="416">
        <f t="shared" si="127"/>
        <v>0</v>
      </c>
      <c r="AF339" s="416">
        <f t="shared" si="128"/>
        <v>0</v>
      </c>
      <c r="AG339" s="416">
        <f t="shared" si="129"/>
        <v>0</v>
      </c>
      <c r="AH339" s="542"/>
      <c r="AI339" s="542"/>
      <c r="AJ339" s="542"/>
      <c r="AK339" s="542"/>
      <c r="AL339" s="542"/>
      <c r="AM339" s="542"/>
      <c r="AN339" s="542"/>
      <c r="AO339" s="542"/>
      <c r="AP339" s="542"/>
      <c r="AQ339" s="542"/>
    </row>
    <row r="340" spans="1:43" s="390" customFormat="1" x14ac:dyDescent="0.25">
      <c r="A340" s="9">
        <f>'прил 7.1'!A340</f>
        <v>3</v>
      </c>
      <c r="B340" s="291" t="str">
        <f>'прил 7.1'!B340</f>
        <v>Воздушные Линии 0,4 кВ (НН)</v>
      </c>
      <c r="C340" s="391"/>
      <c r="D340" s="212">
        <f>'прил 7.1'!F340</f>
        <v>0</v>
      </c>
      <c r="E340" s="212">
        <f t="shared" ref="E340:AB340" si="133">E341</f>
        <v>0</v>
      </c>
      <c r="F340" s="212">
        <f t="shared" si="133"/>
        <v>0</v>
      </c>
      <c r="G340" s="212">
        <f t="shared" si="133"/>
        <v>0</v>
      </c>
      <c r="H340" s="212">
        <f t="shared" si="133"/>
        <v>0</v>
      </c>
      <c r="I340" s="212">
        <f>'прил 7.1'!G340</f>
        <v>0</v>
      </c>
      <c r="J340" s="212">
        <f t="shared" si="133"/>
        <v>0</v>
      </c>
      <c r="K340" s="212">
        <f t="shared" si="133"/>
        <v>0</v>
      </c>
      <c r="L340" s="212">
        <f t="shared" si="133"/>
        <v>0</v>
      </c>
      <c r="M340" s="212">
        <f t="shared" si="133"/>
        <v>0</v>
      </c>
      <c r="N340" s="296">
        <f t="shared" si="120"/>
        <v>0</v>
      </c>
      <c r="O340" s="296">
        <f t="shared" si="121"/>
        <v>0</v>
      </c>
      <c r="P340" s="296">
        <f t="shared" si="122"/>
        <v>0</v>
      </c>
      <c r="Q340" s="296">
        <f t="shared" si="123"/>
        <v>0</v>
      </c>
      <c r="R340" s="296">
        <f t="shared" si="124"/>
        <v>0</v>
      </c>
      <c r="S340" s="212">
        <f>'прил 7.1'!V340</f>
        <v>0</v>
      </c>
      <c r="T340" s="212">
        <f t="shared" si="133"/>
        <v>0</v>
      </c>
      <c r="U340" s="212">
        <f t="shared" si="133"/>
        <v>0</v>
      </c>
      <c r="V340" s="212">
        <f t="shared" si="133"/>
        <v>0</v>
      </c>
      <c r="W340" s="212">
        <f t="shared" si="133"/>
        <v>0</v>
      </c>
      <c r="X340" s="212">
        <f>'прил 7.1'!W340</f>
        <v>0</v>
      </c>
      <c r="Y340" s="212">
        <f t="shared" si="133"/>
        <v>0</v>
      </c>
      <c r="Z340" s="212">
        <f t="shared" si="133"/>
        <v>0</v>
      </c>
      <c r="AA340" s="212">
        <f t="shared" si="133"/>
        <v>0</v>
      </c>
      <c r="AB340" s="212">
        <f t="shared" si="133"/>
        <v>0</v>
      </c>
      <c r="AC340" s="296">
        <f t="shared" si="125"/>
        <v>0</v>
      </c>
      <c r="AD340" s="296">
        <f t="shared" si="126"/>
        <v>0</v>
      </c>
      <c r="AE340" s="296">
        <f t="shared" si="127"/>
        <v>0</v>
      </c>
      <c r="AF340" s="296">
        <f t="shared" si="128"/>
        <v>0</v>
      </c>
      <c r="AG340" s="296">
        <f t="shared" si="129"/>
        <v>0</v>
      </c>
      <c r="AH340" s="539"/>
      <c r="AI340" s="539"/>
      <c r="AJ340" s="539"/>
      <c r="AK340" s="539"/>
      <c r="AL340" s="539"/>
      <c r="AM340" s="539"/>
      <c r="AN340" s="539"/>
      <c r="AO340" s="539"/>
      <c r="AP340" s="539"/>
      <c r="AQ340" s="539"/>
    </row>
    <row r="341" spans="1:43" s="390" customFormat="1" hidden="1" x14ac:dyDescent="0.25">
      <c r="A341" s="391"/>
      <c r="B341" s="32"/>
      <c r="C341" s="391"/>
      <c r="D341" s="301">
        <f>'прил 7.1'!F341</f>
        <v>0</v>
      </c>
      <c r="E341" s="416"/>
      <c r="F341" s="416">
        <f>D341-H341</f>
        <v>0</v>
      </c>
      <c r="G341" s="416"/>
      <c r="H341" s="416">
        <f>D341*0.05</f>
        <v>0</v>
      </c>
      <c r="I341" s="301">
        <f>'прил 7.1'!G341</f>
        <v>0</v>
      </c>
      <c r="J341" s="416"/>
      <c r="K341" s="416">
        <f>I341-M341</f>
        <v>0</v>
      </c>
      <c r="L341" s="416"/>
      <c r="M341" s="416">
        <f>I341*0.05</f>
        <v>0</v>
      </c>
      <c r="N341" s="416">
        <f t="shared" si="120"/>
        <v>0</v>
      </c>
      <c r="O341" s="416">
        <f t="shared" si="121"/>
        <v>0</v>
      </c>
      <c r="P341" s="416">
        <f t="shared" si="122"/>
        <v>0</v>
      </c>
      <c r="Q341" s="416">
        <f t="shared" si="123"/>
        <v>0</v>
      </c>
      <c r="R341" s="416">
        <f t="shared" si="124"/>
        <v>0</v>
      </c>
      <c r="S341" s="301">
        <f>'прил 7.1'!V341</f>
        <v>0</v>
      </c>
      <c r="T341" s="416"/>
      <c r="U341" s="416">
        <f>S341-W341</f>
        <v>0</v>
      </c>
      <c r="V341" s="416"/>
      <c r="W341" s="416">
        <f>S341*0.05</f>
        <v>0</v>
      </c>
      <c r="X341" s="301">
        <f>'прил 7.1'!W341</f>
        <v>0</v>
      </c>
      <c r="Y341" s="416"/>
      <c r="Z341" s="416">
        <f>X341-AB341</f>
        <v>0</v>
      </c>
      <c r="AA341" s="416"/>
      <c r="AB341" s="416">
        <f>X341*0.05</f>
        <v>0</v>
      </c>
      <c r="AC341" s="416">
        <f t="shared" si="125"/>
        <v>0</v>
      </c>
      <c r="AD341" s="416">
        <f t="shared" si="126"/>
        <v>0</v>
      </c>
      <c r="AE341" s="416">
        <f t="shared" si="127"/>
        <v>0</v>
      </c>
      <c r="AF341" s="416">
        <f t="shared" si="128"/>
        <v>0</v>
      </c>
      <c r="AG341" s="416">
        <f t="shared" si="129"/>
        <v>0</v>
      </c>
      <c r="AH341" s="539"/>
      <c r="AI341" s="539"/>
      <c r="AJ341" s="539"/>
      <c r="AK341" s="539"/>
      <c r="AL341" s="539"/>
      <c r="AM341" s="539"/>
      <c r="AN341" s="539"/>
      <c r="AO341" s="539"/>
      <c r="AP341" s="539"/>
      <c r="AQ341" s="539"/>
    </row>
    <row r="342" spans="1:43" x14ac:dyDescent="0.25">
      <c r="A342" s="9">
        <f>'прил 7.1'!A342</f>
        <v>4</v>
      </c>
      <c r="B342" s="291" t="str">
        <f>'прил 7.1'!B342</f>
        <v>Кабельные Линии 35 кВ (СН1)</v>
      </c>
      <c r="C342" s="37"/>
      <c r="D342" s="200">
        <f>'прил 7.1'!F342</f>
        <v>0</v>
      </c>
      <c r="E342" s="200">
        <v>0</v>
      </c>
      <c r="F342" s="200">
        <v>0</v>
      </c>
      <c r="G342" s="200">
        <v>0</v>
      </c>
      <c r="H342" s="200">
        <v>0</v>
      </c>
      <c r="I342" s="200">
        <f>'прил 7.1'!G342</f>
        <v>0</v>
      </c>
      <c r="J342" s="200">
        <v>0</v>
      </c>
      <c r="K342" s="200">
        <v>0</v>
      </c>
      <c r="L342" s="200">
        <v>0</v>
      </c>
      <c r="M342" s="200">
        <v>0</v>
      </c>
      <c r="N342" s="211">
        <f t="shared" si="120"/>
        <v>0</v>
      </c>
      <c r="O342" s="211">
        <f t="shared" si="121"/>
        <v>0</v>
      </c>
      <c r="P342" s="211">
        <f t="shared" si="122"/>
        <v>0</v>
      </c>
      <c r="Q342" s="211">
        <f t="shared" si="123"/>
        <v>0</v>
      </c>
      <c r="R342" s="211">
        <f t="shared" si="124"/>
        <v>0</v>
      </c>
      <c r="S342" s="200">
        <f>'прил 7.1'!V342</f>
        <v>0</v>
      </c>
      <c r="T342" s="200">
        <v>0</v>
      </c>
      <c r="U342" s="200">
        <v>0</v>
      </c>
      <c r="V342" s="200">
        <v>0</v>
      </c>
      <c r="W342" s="200">
        <v>0</v>
      </c>
      <c r="X342" s="200">
        <f>'прил 7.1'!W342</f>
        <v>0</v>
      </c>
      <c r="Y342" s="200">
        <v>0</v>
      </c>
      <c r="Z342" s="200">
        <v>0</v>
      </c>
      <c r="AA342" s="200">
        <v>0</v>
      </c>
      <c r="AB342" s="200">
        <v>0</v>
      </c>
      <c r="AC342" s="211">
        <f t="shared" si="125"/>
        <v>0</v>
      </c>
      <c r="AD342" s="211">
        <f t="shared" si="126"/>
        <v>0</v>
      </c>
      <c r="AE342" s="211">
        <f t="shared" si="127"/>
        <v>0</v>
      </c>
      <c r="AF342" s="211">
        <f t="shared" si="128"/>
        <v>0</v>
      </c>
      <c r="AG342" s="211">
        <f t="shared" si="129"/>
        <v>0</v>
      </c>
      <c r="AH342" s="539"/>
      <c r="AI342" s="539"/>
      <c r="AJ342" s="539"/>
      <c r="AK342" s="539"/>
      <c r="AL342" s="539"/>
      <c r="AM342" s="539"/>
      <c r="AN342" s="539"/>
      <c r="AO342" s="539"/>
      <c r="AP342" s="539"/>
      <c r="AQ342" s="539"/>
    </row>
    <row r="343" spans="1:43" hidden="1" x14ac:dyDescent="0.25">
      <c r="A343" s="391"/>
      <c r="B343" s="32"/>
      <c r="C343" s="37"/>
      <c r="D343" s="265">
        <f>'прил 7.1'!F343</f>
        <v>0</v>
      </c>
      <c r="E343" s="265"/>
      <c r="F343" s="265"/>
      <c r="G343" s="265"/>
      <c r="H343" s="265"/>
      <c r="I343" s="265">
        <f>'прил 7.1'!G343</f>
        <v>0</v>
      </c>
      <c r="J343" s="265"/>
      <c r="K343" s="265"/>
      <c r="L343" s="265"/>
      <c r="M343" s="265"/>
      <c r="N343" s="46">
        <f t="shared" si="120"/>
        <v>0</v>
      </c>
      <c r="O343" s="46">
        <f t="shared" si="121"/>
        <v>0</v>
      </c>
      <c r="P343" s="46">
        <f t="shared" si="122"/>
        <v>0</v>
      </c>
      <c r="Q343" s="46">
        <f t="shared" si="123"/>
        <v>0</v>
      </c>
      <c r="R343" s="46">
        <f t="shared" si="124"/>
        <v>0</v>
      </c>
      <c r="S343" s="265">
        <f>'прил 7.1'!V343</f>
        <v>0</v>
      </c>
      <c r="T343" s="265"/>
      <c r="U343" s="265"/>
      <c r="V343" s="265"/>
      <c r="W343" s="265"/>
      <c r="X343" s="265">
        <f>'прил 7.1'!W343</f>
        <v>0</v>
      </c>
      <c r="Y343" s="265"/>
      <c r="Z343" s="265"/>
      <c r="AA343" s="265"/>
      <c r="AB343" s="265"/>
      <c r="AC343" s="46">
        <f t="shared" si="125"/>
        <v>0</v>
      </c>
      <c r="AD343" s="46">
        <f t="shared" si="126"/>
        <v>0</v>
      </c>
      <c r="AE343" s="46">
        <f t="shared" si="127"/>
        <v>0</v>
      </c>
      <c r="AF343" s="46">
        <f t="shared" si="128"/>
        <v>0</v>
      </c>
      <c r="AG343" s="46">
        <f t="shared" si="129"/>
        <v>0</v>
      </c>
      <c r="AH343" s="539"/>
      <c r="AI343" s="539"/>
      <c r="AJ343" s="539"/>
      <c r="AK343" s="539"/>
      <c r="AL343" s="539"/>
      <c r="AM343" s="539"/>
      <c r="AN343" s="539"/>
      <c r="AO343" s="539"/>
      <c r="AP343" s="539"/>
      <c r="AQ343" s="539"/>
    </row>
    <row r="344" spans="1:43" x14ac:dyDescent="0.25">
      <c r="A344" s="9">
        <f>'прил 7.1'!A344</f>
        <v>5</v>
      </c>
      <c r="B344" s="291" t="str">
        <f>'прил 7.1'!B344</f>
        <v>Кабельные Линии 20 кВ (СН2)</v>
      </c>
      <c r="C344" s="37"/>
      <c r="D344" s="200">
        <f>'прил 7.1'!F344</f>
        <v>0</v>
      </c>
      <c r="E344" s="200">
        <v>0</v>
      </c>
      <c r="F344" s="200">
        <v>0</v>
      </c>
      <c r="G344" s="200">
        <v>0</v>
      </c>
      <c r="H344" s="200">
        <v>0</v>
      </c>
      <c r="I344" s="200">
        <f>'прил 7.1'!G344</f>
        <v>0</v>
      </c>
      <c r="J344" s="200">
        <v>0</v>
      </c>
      <c r="K344" s="200">
        <v>0</v>
      </c>
      <c r="L344" s="200">
        <v>0</v>
      </c>
      <c r="M344" s="200">
        <v>0</v>
      </c>
      <c r="N344" s="211">
        <f t="shared" si="120"/>
        <v>0</v>
      </c>
      <c r="O344" s="211">
        <f t="shared" si="121"/>
        <v>0</v>
      </c>
      <c r="P344" s="211">
        <f t="shared" si="122"/>
        <v>0</v>
      </c>
      <c r="Q344" s="211">
        <f t="shared" si="123"/>
        <v>0</v>
      </c>
      <c r="R344" s="211">
        <f t="shared" si="124"/>
        <v>0</v>
      </c>
      <c r="S344" s="200">
        <f>'прил 7.1'!V344</f>
        <v>0</v>
      </c>
      <c r="T344" s="200">
        <v>0</v>
      </c>
      <c r="U344" s="200">
        <v>0</v>
      </c>
      <c r="V344" s="200">
        <v>0</v>
      </c>
      <c r="W344" s="200">
        <v>0</v>
      </c>
      <c r="X344" s="200">
        <f>'прил 7.1'!W344</f>
        <v>0</v>
      </c>
      <c r="Y344" s="200">
        <v>0</v>
      </c>
      <c r="Z344" s="200">
        <v>0</v>
      </c>
      <c r="AA344" s="200">
        <v>0</v>
      </c>
      <c r="AB344" s="200">
        <v>0</v>
      </c>
      <c r="AC344" s="211">
        <f t="shared" si="125"/>
        <v>0</v>
      </c>
      <c r="AD344" s="211">
        <f t="shared" si="126"/>
        <v>0</v>
      </c>
      <c r="AE344" s="211">
        <f t="shared" si="127"/>
        <v>0</v>
      </c>
      <c r="AF344" s="211">
        <f t="shared" si="128"/>
        <v>0</v>
      </c>
      <c r="AG344" s="211">
        <f t="shared" si="129"/>
        <v>0</v>
      </c>
      <c r="AH344" s="539"/>
      <c r="AI344" s="539"/>
      <c r="AJ344" s="539"/>
      <c r="AK344" s="539"/>
      <c r="AL344" s="539"/>
      <c r="AM344" s="539"/>
      <c r="AN344" s="539"/>
      <c r="AO344" s="539"/>
      <c r="AP344" s="539"/>
      <c r="AQ344" s="539"/>
    </row>
    <row r="345" spans="1:43" hidden="1" x14ac:dyDescent="0.25">
      <c r="A345" s="391"/>
      <c r="B345" s="32"/>
      <c r="C345" s="37"/>
      <c r="D345" s="265">
        <f>'прил 7.1'!F345</f>
        <v>0</v>
      </c>
      <c r="E345" s="265"/>
      <c r="F345" s="265"/>
      <c r="G345" s="265"/>
      <c r="H345" s="265"/>
      <c r="I345" s="265">
        <f>'прил 7.1'!G345</f>
        <v>0</v>
      </c>
      <c r="J345" s="265"/>
      <c r="K345" s="265"/>
      <c r="L345" s="265"/>
      <c r="M345" s="265"/>
      <c r="N345" s="46">
        <f t="shared" si="120"/>
        <v>0</v>
      </c>
      <c r="O345" s="46">
        <f t="shared" si="121"/>
        <v>0</v>
      </c>
      <c r="P345" s="46">
        <f t="shared" si="122"/>
        <v>0</v>
      </c>
      <c r="Q345" s="46">
        <f t="shared" si="123"/>
        <v>0</v>
      </c>
      <c r="R345" s="46">
        <f t="shared" si="124"/>
        <v>0</v>
      </c>
      <c r="S345" s="265">
        <f>'прил 7.1'!V345</f>
        <v>0</v>
      </c>
      <c r="T345" s="265"/>
      <c r="U345" s="265"/>
      <c r="V345" s="265"/>
      <c r="W345" s="265"/>
      <c r="X345" s="265">
        <f>'прил 7.1'!W345</f>
        <v>0</v>
      </c>
      <c r="Y345" s="265"/>
      <c r="Z345" s="265"/>
      <c r="AA345" s="265"/>
      <c r="AB345" s="265"/>
      <c r="AC345" s="46">
        <f t="shared" si="125"/>
        <v>0</v>
      </c>
      <c r="AD345" s="46">
        <f t="shared" si="126"/>
        <v>0</v>
      </c>
      <c r="AE345" s="46">
        <f t="shared" si="127"/>
        <v>0</v>
      </c>
      <c r="AF345" s="46">
        <f t="shared" si="128"/>
        <v>0</v>
      </c>
      <c r="AG345" s="46">
        <f t="shared" si="129"/>
        <v>0</v>
      </c>
      <c r="AH345" s="539"/>
      <c r="AI345" s="539"/>
      <c r="AJ345" s="539"/>
      <c r="AK345" s="539"/>
      <c r="AL345" s="539"/>
      <c r="AM345" s="539"/>
      <c r="AN345" s="539"/>
      <c r="AO345" s="539"/>
      <c r="AP345" s="539"/>
      <c r="AQ345" s="539"/>
    </row>
    <row r="346" spans="1:43" x14ac:dyDescent="0.25">
      <c r="A346" s="9">
        <f>'прил 7.1'!A346</f>
        <v>6</v>
      </c>
      <c r="B346" s="291" t="str">
        <f>'прил 7.1'!B346</f>
        <v xml:space="preserve">Кабельные Линии 3-10 кВ (СН2) </v>
      </c>
      <c r="C346" s="37"/>
      <c r="D346" s="200">
        <f>'прил 7.1'!F346</f>
        <v>0</v>
      </c>
      <c r="E346" s="200">
        <v>0</v>
      </c>
      <c r="F346" s="200">
        <v>0</v>
      </c>
      <c r="G346" s="200">
        <v>0</v>
      </c>
      <c r="H346" s="200">
        <v>0</v>
      </c>
      <c r="I346" s="200">
        <f>'прил 7.1'!G346</f>
        <v>0</v>
      </c>
      <c r="J346" s="200">
        <v>0</v>
      </c>
      <c r="K346" s="200">
        <v>0</v>
      </c>
      <c r="L346" s="200">
        <v>0</v>
      </c>
      <c r="M346" s="200">
        <v>0</v>
      </c>
      <c r="N346" s="211">
        <f t="shared" si="120"/>
        <v>0</v>
      </c>
      <c r="O346" s="211">
        <f t="shared" si="121"/>
        <v>0</v>
      </c>
      <c r="P346" s="211">
        <f t="shared" si="122"/>
        <v>0</v>
      </c>
      <c r="Q346" s="211">
        <f t="shared" si="123"/>
        <v>0</v>
      </c>
      <c r="R346" s="211">
        <f t="shared" si="124"/>
        <v>0</v>
      </c>
      <c r="S346" s="200">
        <f>'прил 7.1'!V346</f>
        <v>0</v>
      </c>
      <c r="T346" s="200">
        <v>0</v>
      </c>
      <c r="U346" s="200">
        <v>0</v>
      </c>
      <c r="V346" s="200">
        <v>0</v>
      </c>
      <c r="W346" s="200">
        <v>0</v>
      </c>
      <c r="X346" s="200">
        <f>'прил 7.1'!W346</f>
        <v>0</v>
      </c>
      <c r="Y346" s="200">
        <v>0</v>
      </c>
      <c r="Z346" s="200">
        <v>0</v>
      </c>
      <c r="AA346" s="200">
        <v>0</v>
      </c>
      <c r="AB346" s="200">
        <v>0</v>
      </c>
      <c r="AC346" s="211">
        <f t="shared" si="125"/>
        <v>0</v>
      </c>
      <c r="AD346" s="211">
        <f t="shared" si="126"/>
        <v>0</v>
      </c>
      <c r="AE346" s="211">
        <f t="shared" si="127"/>
        <v>0</v>
      </c>
      <c r="AF346" s="211">
        <f t="shared" si="128"/>
        <v>0</v>
      </c>
      <c r="AG346" s="211">
        <f t="shared" si="129"/>
        <v>0</v>
      </c>
      <c r="AH346" s="539"/>
      <c r="AI346" s="539"/>
      <c r="AJ346" s="539"/>
      <c r="AK346" s="539"/>
      <c r="AL346" s="539"/>
      <c r="AM346" s="539"/>
      <c r="AN346" s="539"/>
      <c r="AO346" s="539"/>
      <c r="AP346" s="539"/>
      <c r="AQ346" s="539"/>
    </row>
    <row r="347" spans="1:43" hidden="1" x14ac:dyDescent="0.25">
      <c r="A347" s="391"/>
      <c r="B347" s="32"/>
      <c r="C347" s="37"/>
      <c r="D347" s="265">
        <f>'прил 7.1'!F347</f>
        <v>0</v>
      </c>
      <c r="E347" s="265"/>
      <c r="F347" s="265"/>
      <c r="G347" s="265"/>
      <c r="H347" s="265"/>
      <c r="I347" s="265">
        <f>'прил 7.1'!G347</f>
        <v>0</v>
      </c>
      <c r="J347" s="265"/>
      <c r="K347" s="265"/>
      <c r="L347" s="265"/>
      <c r="M347" s="265"/>
      <c r="N347" s="46">
        <f t="shared" si="120"/>
        <v>0</v>
      </c>
      <c r="O347" s="46">
        <f t="shared" si="121"/>
        <v>0</v>
      </c>
      <c r="P347" s="46">
        <f t="shared" si="122"/>
        <v>0</v>
      </c>
      <c r="Q347" s="46">
        <f t="shared" si="123"/>
        <v>0</v>
      </c>
      <c r="R347" s="46">
        <f t="shared" si="124"/>
        <v>0</v>
      </c>
      <c r="S347" s="265">
        <f>'прил 7.1'!V347</f>
        <v>0</v>
      </c>
      <c r="T347" s="265"/>
      <c r="U347" s="265"/>
      <c r="V347" s="265"/>
      <c r="W347" s="265"/>
      <c r="X347" s="265">
        <f>'прил 7.1'!W347</f>
        <v>0</v>
      </c>
      <c r="Y347" s="265"/>
      <c r="Z347" s="265"/>
      <c r="AA347" s="265"/>
      <c r="AB347" s="265"/>
      <c r="AC347" s="46">
        <f t="shared" si="125"/>
        <v>0</v>
      </c>
      <c r="AD347" s="46">
        <f t="shared" si="126"/>
        <v>0</v>
      </c>
      <c r="AE347" s="46">
        <f t="shared" si="127"/>
        <v>0</v>
      </c>
      <c r="AF347" s="46">
        <f t="shared" si="128"/>
        <v>0</v>
      </c>
      <c r="AG347" s="46">
        <f t="shared" si="129"/>
        <v>0</v>
      </c>
      <c r="AH347" s="539"/>
      <c r="AI347" s="539"/>
      <c r="AJ347" s="539"/>
      <c r="AK347" s="539"/>
      <c r="AL347" s="539"/>
      <c r="AM347" s="539"/>
      <c r="AN347" s="539"/>
      <c r="AO347" s="539"/>
      <c r="AP347" s="539"/>
      <c r="AQ347" s="539"/>
    </row>
    <row r="348" spans="1:43" x14ac:dyDescent="0.25">
      <c r="A348" s="9">
        <f>'прил 7.1'!A348</f>
        <v>7</v>
      </c>
      <c r="B348" s="291" t="str">
        <f>'прил 7.1'!B348</f>
        <v xml:space="preserve">Кабельные Линии до 1 кВ (НН) </v>
      </c>
      <c r="C348" s="37"/>
      <c r="D348" s="200">
        <f>'прил 7.1'!F348</f>
        <v>0</v>
      </c>
      <c r="E348" s="200">
        <v>0</v>
      </c>
      <c r="F348" s="200">
        <v>0</v>
      </c>
      <c r="G348" s="200">
        <v>0</v>
      </c>
      <c r="H348" s="200">
        <v>0</v>
      </c>
      <c r="I348" s="200">
        <f>'прил 7.1'!G348</f>
        <v>0</v>
      </c>
      <c r="J348" s="200">
        <v>0</v>
      </c>
      <c r="K348" s="200">
        <v>0</v>
      </c>
      <c r="L348" s="200">
        <v>0</v>
      </c>
      <c r="M348" s="200">
        <v>0</v>
      </c>
      <c r="N348" s="211">
        <f t="shared" si="120"/>
        <v>0</v>
      </c>
      <c r="O348" s="211">
        <f t="shared" si="121"/>
        <v>0</v>
      </c>
      <c r="P348" s="211">
        <f t="shared" si="122"/>
        <v>0</v>
      </c>
      <c r="Q348" s="211">
        <f t="shared" si="123"/>
        <v>0</v>
      </c>
      <c r="R348" s="211">
        <f t="shared" si="124"/>
        <v>0</v>
      </c>
      <c r="S348" s="200">
        <f>'прил 7.1'!V348</f>
        <v>0</v>
      </c>
      <c r="T348" s="200">
        <v>0</v>
      </c>
      <c r="U348" s="200">
        <v>0</v>
      </c>
      <c r="V348" s="200">
        <v>0</v>
      </c>
      <c r="W348" s="200">
        <v>0</v>
      </c>
      <c r="X348" s="200">
        <f>'прил 7.1'!W348</f>
        <v>0</v>
      </c>
      <c r="Y348" s="200">
        <v>0</v>
      </c>
      <c r="Z348" s="200">
        <v>0</v>
      </c>
      <c r="AA348" s="200">
        <v>0</v>
      </c>
      <c r="AB348" s="200">
        <v>0</v>
      </c>
      <c r="AC348" s="211">
        <f t="shared" si="125"/>
        <v>0</v>
      </c>
      <c r="AD348" s="211">
        <f t="shared" si="126"/>
        <v>0</v>
      </c>
      <c r="AE348" s="211">
        <f t="shared" si="127"/>
        <v>0</v>
      </c>
      <c r="AF348" s="211">
        <f t="shared" si="128"/>
        <v>0</v>
      </c>
      <c r="AG348" s="211">
        <f t="shared" si="129"/>
        <v>0</v>
      </c>
      <c r="AH348" s="539"/>
      <c r="AI348" s="539"/>
      <c r="AJ348" s="539"/>
      <c r="AK348" s="539"/>
      <c r="AL348" s="539"/>
      <c r="AM348" s="539"/>
      <c r="AN348" s="539"/>
      <c r="AO348" s="539"/>
      <c r="AP348" s="539"/>
      <c r="AQ348" s="539"/>
    </row>
    <row r="349" spans="1:43" hidden="1" x14ac:dyDescent="0.25">
      <c r="A349" s="391"/>
      <c r="B349" s="32"/>
      <c r="C349" s="37"/>
      <c r="D349" s="265">
        <f>'прил 7.1'!F349</f>
        <v>0</v>
      </c>
      <c r="E349" s="265"/>
      <c r="F349" s="265"/>
      <c r="G349" s="265"/>
      <c r="H349" s="265"/>
      <c r="I349" s="265">
        <f>'прил 7.1'!G349</f>
        <v>0</v>
      </c>
      <c r="J349" s="265"/>
      <c r="K349" s="265"/>
      <c r="L349" s="265"/>
      <c r="M349" s="265"/>
      <c r="N349" s="46">
        <f t="shared" si="120"/>
        <v>0</v>
      </c>
      <c r="O349" s="46">
        <f t="shared" si="121"/>
        <v>0</v>
      </c>
      <c r="P349" s="46">
        <f t="shared" si="122"/>
        <v>0</v>
      </c>
      <c r="Q349" s="46">
        <f t="shared" si="123"/>
        <v>0</v>
      </c>
      <c r="R349" s="46">
        <f t="shared" si="124"/>
        <v>0</v>
      </c>
      <c r="S349" s="265">
        <f>'прил 7.1'!V349</f>
        <v>0</v>
      </c>
      <c r="T349" s="265"/>
      <c r="U349" s="265"/>
      <c r="V349" s="265"/>
      <c r="W349" s="265"/>
      <c r="X349" s="265">
        <f>'прил 7.1'!W349</f>
        <v>0</v>
      </c>
      <c r="Y349" s="265"/>
      <c r="Z349" s="265"/>
      <c r="AA349" s="265"/>
      <c r="AB349" s="265"/>
      <c r="AC349" s="46">
        <f t="shared" si="125"/>
        <v>0</v>
      </c>
      <c r="AD349" s="46">
        <f t="shared" si="126"/>
        <v>0</v>
      </c>
      <c r="AE349" s="46">
        <f t="shared" si="127"/>
        <v>0</v>
      </c>
      <c r="AF349" s="46">
        <f t="shared" si="128"/>
        <v>0</v>
      </c>
      <c r="AG349" s="46">
        <f t="shared" si="129"/>
        <v>0</v>
      </c>
      <c r="AH349" s="539"/>
      <c r="AI349" s="539"/>
      <c r="AJ349" s="539"/>
      <c r="AK349" s="539"/>
      <c r="AL349" s="539"/>
      <c r="AM349" s="539"/>
      <c r="AN349" s="539"/>
      <c r="AO349" s="539"/>
      <c r="AP349" s="539"/>
      <c r="AQ349" s="539"/>
    </row>
    <row r="350" spans="1:43" x14ac:dyDescent="0.25">
      <c r="A350" s="9">
        <f>'прил 7.1'!A350</f>
        <v>8</v>
      </c>
      <c r="B350" s="291" t="str">
        <f>'прил 7.1'!B350</f>
        <v>ПС 35 кВ (СН1)</v>
      </c>
      <c r="C350" s="37"/>
      <c r="D350" s="200">
        <f>'прил 7.1'!F350</f>
        <v>0</v>
      </c>
      <c r="E350" s="200">
        <v>0</v>
      </c>
      <c r="F350" s="200">
        <v>0</v>
      </c>
      <c r="G350" s="200">
        <v>0</v>
      </c>
      <c r="H350" s="200">
        <v>0</v>
      </c>
      <c r="I350" s="200">
        <f>'прил 7.1'!G350</f>
        <v>0</v>
      </c>
      <c r="J350" s="200">
        <v>0</v>
      </c>
      <c r="K350" s="200">
        <v>0</v>
      </c>
      <c r="L350" s="200">
        <v>0</v>
      </c>
      <c r="M350" s="200">
        <v>0</v>
      </c>
      <c r="N350" s="211">
        <f t="shared" si="120"/>
        <v>0</v>
      </c>
      <c r="O350" s="211">
        <f t="shared" si="121"/>
        <v>0</v>
      </c>
      <c r="P350" s="211">
        <f t="shared" si="122"/>
        <v>0</v>
      </c>
      <c r="Q350" s="211">
        <f t="shared" si="123"/>
        <v>0</v>
      </c>
      <c r="R350" s="211">
        <f t="shared" si="124"/>
        <v>0</v>
      </c>
      <c r="S350" s="200">
        <f>'прил 7.1'!V350</f>
        <v>0</v>
      </c>
      <c r="T350" s="200">
        <v>0</v>
      </c>
      <c r="U350" s="200">
        <v>0</v>
      </c>
      <c r="V350" s="200">
        <v>0</v>
      </c>
      <c r="W350" s="200">
        <v>0</v>
      </c>
      <c r="X350" s="200">
        <f>'прил 7.1'!W350</f>
        <v>0</v>
      </c>
      <c r="Y350" s="200">
        <v>0</v>
      </c>
      <c r="Z350" s="200">
        <v>0</v>
      </c>
      <c r="AA350" s="200">
        <v>0</v>
      </c>
      <c r="AB350" s="200">
        <v>0</v>
      </c>
      <c r="AC350" s="211">
        <f t="shared" si="125"/>
        <v>0</v>
      </c>
      <c r="AD350" s="211">
        <f t="shared" si="126"/>
        <v>0</v>
      </c>
      <c r="AE350" s="211">
        <f t="shared" si="127"/>
        <v>0</v>
      </c>
      <c r="AF350" s="211">
        <f t="shared" si="128"/>
        <v>0</v>
      </c>
      <c r="AG350" s="211">
        <f t="shared" si="129"/>
        <v>0</v>
      </c>
      <c r="AH350" s="539"/>
      <c r="AI350" s="539"/>
      <c r="AJ350" s="539"/>
      <c r="AK350" s="539"/>
      <c r="AL350" s="539"/>
      <c r="AM350" s="539"/>
      <c r="AN350" s="539"/>
      <c r="AO350" s="539"/>
      <c r="AP350" s="539"/>
      <c r="AQ350" s="539"/>
    </row>
    <row r="351" spans="1:43" hidden="1" x14ac:dyDescent="0.25">
      <c r="A351" s="391"/>
      <c r="B351" s="32"/>
      <c r="C351" s="37"/>
      <c r="D351" s="265">
        <f>'прил 7.1'!F351</f>
        <v>0</v>
      </c>
      <c r="E351" s="265"/>
      <c r="F351" s="265"/>
      <c r="G351" s="265"/>
      <c r="H351" s="265"/>
      <c r="I351" s="265">
        <f>'прил 7.1'!G351</f>
        <v>0</v>
      </c>
      <c r="J351" s="265"/>
      <c r="K351" s="265"/>
      <c r="L351" s="265"/>
      <c r="M351" s="265"/>
      <c r="N351" s="46">
        <f t="shared" si="120"/>
        <v>0</v>
      </c>
      <c r="O351" s="46">
        <f t="shared" si="121"/>
        <v>0</v>
      </c>
      <c r="P351" s="46">
        <f t="shared" si="122"/>
        <v>0</v>
      </c>
      <c r="Q351" s="46">
        <f t="shared" si="123"/>
        <v>0</v>
      </c>
      <c r="R351" s="46">
        <f t="shared" si="124"/>
        <v>0</v>
      </c>
      <c r="S351" s="265">
        <f>'прил 7.1'!V351</f>
        <v>0</v>
      </c>
      <c r="T351" s="265"/>
      <c r="U351" s="265"/>
      <c r="V351" s="265"/>
      <c r="W351" s="265"/>
      <c r="X351" s="265">
        <f>'прил 7.1'!W351</f>
        <v>0</v>
      </c>
      <c r="Y351" s="265"/>
      <c r="Z351" s="265"/>
      <c r="AA351" s="265"/>
      <c r="AB351" s="265"/>
      <c r="AC351" s="46">
        <f t="shared" si="125"/>
        <v>0</v>
      </c>
      <c r="AD351" s="46">
        <f t="shared" si="126"/>
        <v>0</v>
      </c>
      <c r="AE351" s="46">
        <f t="shared" si="127"/>
        <v>0</v>
      </c>
      <c r="AF351" s="46">
        <f t="shared" si="128"/>
        <v>0</v>
      </c>
      <c r="AG351" s="46">
        <f t="shared" si="129"/>
        <v>0</v>
      </c>
      <c r="AH351" s="539"/>
      <c r="AI351" s="539"/>
      <c r="AJ351" s="539"/>
      <c r="AK351" s="539"/>
      <c r="AL351" s="539"/>
      <c r="AM351" s="539"/>
      <c r="AN351" s="539"/>
      <c r="AO351" s="539"/>
      <c r="AP351" s="539"/>
      <c r="AQ351" s="539"/>
    </row>
    <row r="352" spans="1:43" x14ac:dyDescent="0.25">
      <c r="A352" s="9">
        <f>'прил 7.1'!A352</f>
        <v>9</v>
      </c>
      <c r="B352" s="291" t="str">
        <f>'прил 7.1'!B352</f>
        <v>ПС 20 кВ (СН2)</v>
      </c>
      <c r="C352" s="37"/>
      <c r="D352" s="200">
        <f>'прил 7.1'!F352</f>
        <v>0</v>
      </c>
      <c r="E352" s="200">
        <v>0</v>
      </c>
      <c r="F352" s="200">
        <v>0</v>
      </c>
      <c r="G352" s="200">
        <v>0</v>
      </c>
      <c r="H352" s="200">
        <v>0</v>
      </c>
      <c r="I352" s="200">
        <f>'прил 7.1'!G352</f>
        <v>0</v>
      </c>
      <c r="J352" s="200">
        <v>0</v>
      </c>
      <c r="K352" s="200">
        <v>0</v>
      </c>
      <c r="L352" s="200">
        <v>0</v>
      </c>
      <c r="M352" s="200">
        <v>0</v>
      </c>
      <c r="N352" s="211">
        <f t="shared" si="120"/>
        <v>0</v>
      </c>
      <c r="O352" s="211">
        <f t="shared" si="121"/>
        <v>0</v>
      </c>
      <c r="P352" s="211">
        <f t="shared" si="122"/>
        <v>0</v>
      </c>
      <c r="Q352" s="211">
        <f t="shared" si="123"/>
        <v>0</v>
      </c>
      <c r="R352" s="211">
        <f t="shared" si="124"/>
        <v>0</v>
      </c>
      <c r="S352" s="200">
        <f>'прил 7.1'!V352</f>
        <v>0</v>
      </c>
      <c r="T352" s="200">
        <v>0</v>
      </c>
      <c r="U352" s="200">
        <v>0</v>
      </c>
      <c r="V352" s="200">
        <v>0</v>
      </c>
      <c r="W352" s="200">
        <v>0</v>
      </c>
      <c r="X352" s="200">
        <f>'прил 7.1'!W352</f>
        <v>0</v>
      </c>
      <c r="Y352" s="200">
        <v>0</v>
      </c>
      <c r="Z352" s="200">
        <v>0</v>
      </c>
      <c r="AA352" s="200">
        <v>0</v>
      </c>
      <c r="AB352" s="200">
        <v>0</v>
      </c>
      <c r="AC352" s="211">
        <f t="shared" si="125"/>
        <v>0</v>
      </c>
      <c r="AD352" s="211">
        <f t="shared" si="126"/>
        <v>0</v>
      </c>
      <c r="AE352" s="211">
        <f t="shared" si="127"/>
        <v>0</v>
      </c>
      <c r="AF352" s="211">
        <f t="shared" si="128"/>
        <v>0</v>
      </c>
      <c r="AG352" s="211">
        <f t="shared" si="129"/>
        <v>0</v>
      </c>
      <c r="AH352" s="539"/>
      <c r="AI352" s="539"/>
      <c r="AJ352" s="539"/>
      <c r="AK352" s="539"/>
      <c r="AL352" s="539"/>
      <c r="AM352" s="539"/>
      <c r="AN352" s="539"/>
      <c r="AO352" s="539"/>
      <c r="AP352" s="539"/>
      <c r="AQ352" s="539"/>
    </row>
    <row r="353" spans="1:43" hidden="1" x14ac:dyDescent="0.25">
      <c r="A353" s="391"/>
      <c r="B353" s="32"/>
      <c r="C353" s="37"/>
      <c r="D353" s="265">
        <f>'прил 7.1'!F353</f>
        <v>0</v>
      </c>
      <c r="E353" s="265"/>
      <c r="F353" s="265"/>
      <c r="G353" s="265"/>
      <c r="H353" s="265"/>
      <c r="I353" s="265">
        <f>'прил 7.1'!G353</f>
        <v>0</v>
      </c>
      <c r="J353" s="265"/>
      <c r="K353" s="265"/>
      <c r="L353" s="265"/>
      <c r="M353" s="265"/>
      <c r="N353" s="46">
        <f t="shared" si="120"/>
        <v>0</v>
      </c>
      <c r="O353" s="46">
        <f t="shared" si="121"/>
        <v>0</v>
      </c>
      <c r="P353" s="46">
        <f t="shared" si="122"/>
        <v>0</v>
      </c>
      <c r="Q353" s="46">
        <f t="shared" si="123"/>
        <v>0</v>
      </c>
      <c r="R353" s="46">
        <f t="shared" si="124"/>
        <v>0</v>
      </c>
      <c r="S353" s="265">
        <f>'прил 7.1'!V353</f>
        <v>0</v>
      </c>
      <c r="T353" s="265"/>
      <c r="U353" s="265"/>
      <c r="V353" s="265"/>
      <c r="W353" s="265"/>
      <c r="X353" s="265">
        <f>'прил 7.1'!W353</f>
        <v>0</v>
      </c>
      <c r="Y353" s="265"/>
      <c r="Z353" s="265"/>
      <c r="AA353" s="265"/>
      <c r="AB353" s="265"/>
      <c r="AC353" s="46">
        <f t="shared" si="125"/>
        <v>0</v>
      </c>
      <c r="AD353" s="46">
        <f t="shared" si="126"/>
        <v>0</v>
      </c>
      <c r="AE353" s="46">
        <f t="shared" si="127"/>
        <v>0</v>
      </c>
      <c r="AF353" s="46">
        <f t="shared" si="128"/>
        <v>0</v>
      </c>
      <c r="AG353" s="46">
        <f t="shared" si="129"/>
        <v>0</v>
      </c>
      <c r="AH353" s="539"/>
      <c r="AI353" s="539"/>
      <c r="AJ353" s="539"/>
      <c r="AK353" s="539"/>
      <c r="AL353" s="539"/>
      <c r="AM353" s="539"/>
      <c r="AN353" s="539"/>
      <c r="AO353" s="539"/>
      <c r="AP353" s="539"/>
      <c r="AQ353" s="539"/>
    </row>
    <row r="354" spans="1:43" x14ac:dyDescent="0.25">
      <c r="A354" s="9">
        <f>'прил 7.1'!A354</f>
        <v>10</v>
      </c>
      <c r="B354" s="291" t="str">
        <f>'прил 7.1'!B354</f>
        <v>ПС 3-10 кВ (СН2)</v>
      </c>
      <c r="C354" s="37"/>
      <c r="D354" s="200">
        <f>'прил 7.1'!F354</f>
        <v>0</v>
      </c>
      <c r="E354" s="200">
        <v>0</v>
      </c>
      <c r="F354" s="200">
        <v>0</v>
      </c>
      <c r="G354" s="200">
        <v>0</v>
      </c>
      <c r="H354" s="200">
        <v>0</v>
      </c>
      <c r="I354" s="200">
        <f>'прил 7.1'!G354</f>
        <v>0</v>
      </c>
      <c r="J354" s="200">
        <v>0</v>
      </c>
      <c r="K354" s="200">
        <v>0</v>
      </c>
      <c r="L354" s="200">
        <v>0</v>
      </c>
      <c r="M354" s="200">
        <v>0</v>
      </c>
      <c r="N354" s="211">
        <f t="shared" si="120"/>
        <v>0</v>
      </c>
      <c r="O354" s="211">
        <f t="shared" si="121"/>
        <v>0</v>
      </c>
      <c r="P354" s="211">
        <f t="shared" si="122"/>
        <v>0</v>
      </c>
      <c r="Q354" s="211">
        <f t="shared" si="123"/>
        <v>0</v>
      </c>
      <c r="R354" s="211">
        <f t="shared" si="124"/>
        <v>0</v>
      </c>
      <c r="S354" s="200">
        <f>'прил 7.1'!V354</f>
        <v>0</v>
      </c>
      <c r="T354" s="200">
        <v>0</v>
      </c>
      <c r="U354" s="200">
        <v>0</v>
      </c>
      <c r="V354" s="200">
        <v>0</v>
      </c>
      <c r="W354" s="200">
        <v>0</v>
      </c>
      <c r="X354" s="200">
        <f>'прил 7.1'!W354</f>
        <v>0</v>
      </c>
      <c r="Y354" s="200">
        <v>0</v>
      </c>
      <c r="Z354" s="200">
        <v>0</v>
      </c>
      <c r="AA354" s="200">
        <v>0</v>
      </c>
      <c r="AB354" s="200">
        <v>0</v>
      </c>
      <c r="AC354" s="211">
        <f t="shared" si="125"/>
        <v>0</v>
      </c>
      <c r="AD354" s="211">
        <f t="shared" si="126"/>
        <v>0</v>
      </c>
      <c r="AE354" s="211">
        <f t="shared" si="127"/>
        <v>0</v>
      </c>
      <c r="AF354" s="211">
        <f t="shared" si="128"/>
        <v>0</v>
      </c>
      <c r="AG354" s="211">
        <f t="shared" si="129"/>
        <v>0</v>
      </c>
      <c r="AH354" s="539"/>
      <c r="AI354" s="539"/>
      <c r="AJ354" s="539"/>
      <c r="AK354" s="539"/>
      <c r="AL354" s="539"/>
      <c r="AM354" s="539"/>
      <c r="AN354" s="539"/>
      <c r="AO354" s="539"/>
      <c r="AP354" s="539"/>
      <c r="AQ354" s="539"/>
    </row>
    <row r="355" spans="1:43" hidden="1" x14ac:dyDescent="0.25">
      <c r="A355" s="391"/>
      <c r="B355" s="32"/>
      <c r="C355" s="37"/>
      <c r="D355" s="265">
        <f>'прил 7.1'!F355</f>
        <v>0</v>
      </c>
      <c r="E355" s="265"/>
      <c r="F355" s="265"/>
      <c r="G355" s="265"/>
      <c r="H355" s="265"/>
      <c r="I355" s="265">
        <f>'прил 7.1'!G355</f>
        <v>0</v>
      </c>
      <c r="J355" s="265"/>
      <c r="K355" s="265"/>
      <c r="L355" s="265"/>
      <c r="M355" s="265"/>
      <c r="N355" s="46">
        <f t="shared" si="120"/>
        <v>0</v>
      </c>
      <c r="O355" s="46">
        <f t="shared" si="121"/>
        <v>0</v>
      </c>
      <c r="P355" s="46">
        <f t="shared" si="122"/>
        <v>0</v>
      </c>
      <c r="Q355" s="46">
        <f t="shared" si="123"/>
        <v>0</v>
      </c>
      <c r="R355" s="46">
        <f t="shared" si="124"/>
        <v>0</v>
      </c>
      <c r="S355" s="265">
        <f>'прил 7.1'!V355</f>
        <v>0</v>
      </c>
      <c r="T355" s="265"/>
      <c r="U355" s="265"/>
      <c r="V355" s="265"/>
      <c r="W355" s="265"/>
      <c r="X355" s="265">
        <f>'прил 7.1'!W355</f>
        <v>0</v>
      </c>
      <c r="Y355" s="265"/>
      <c r="Z355" s="265"/>
      <c r="AA355" s="265"/>
      <c r="AB355" s="265"/>
      <c r="AC355" s="46">
        <f t="shared" si="125"/>
        <v>0</v>
      </c>
      <c r="AD355" s="46">
        <f t="shared" si="126"/>
        <v>0</v>
      </c>
      <c r="AE355" s="46">
        <f t="shared" si="127"/>
        <v>0</v>
      </c>
      <c r="AF355" s="46">
        <f t="shared" si="128"/>
        <v>0</v>
      </c>
      <c r="AG355" s="46">
        <f t="shared" si="129"/>
        <v>0</v>
      </c>
      <c r="AH355" s="539"/>
      <c r="AI355" s="539"/>
      <c r="AJ355" s="539"/>
      <c r="AK355" s="539"/>
      <c r="AL355" s="539"/>
      <c r="AM355" s="539"/>
      <c r="AN355" s="539"/>
      <c r="AO355" s="539"/>
      <c r="AP355" s="539"/>
      <c r="AQ355" s="539"/>
    </row>
    <row r="356" spans="1:43" x14ac:dyDescent="0.25">
      <c r="A356" s="9" t="str">
        <f>'прил 7.1'!A356</f>
        <v>4.3.2</v>
      </c>
      <c r="B356" s="439" t="str">
        <f>'прил 7.1'!B356</f>
        <v xml:space="preserve">Новое строительство </v>
      </c>
      <c r="C356" s="438"/>
      <c r="D356" s="233">
        <f>'прил 7.1'!F356</f>
        <v>0</v>
      </c>
      <c r="E356" s="233">
        <f t="shared" ref="E356:AB356" si="134">E357+E359+E361+E363+E365+E367+E369+E371+E373+E375</f>
        <v>0</v>
      </c>
      <c r="F356" s="233">
        <f t="shared" si="134"/>
        <v>0</v>
      </c>
      <c r="G356" s="233">
        <f t="shared" si="134"/>
        <v>0</v>
      </c>
      <c r="H356" s="233">
        <f t="shared" si="134"/>
        <v>0</v>
      </c>
      <c r="I356" s="233">
        <f>'прил 7.1'!G356</f>
        <v>0</v>
      </c>
      <c r="J356" s="233">
        <f t="shared" si="134"/>
        <v>0</v>
      </c>
      <c r="K356" s="233">
        <f t="shared" si="134"/>
        <v>0</v>
      </c>
      <c r="L356" s="233">
        <f t="shared" si="134"/>
        <v>0</v>
      </c>
      <c r="M356" s="233">
        <f t="shared" si="134"/>
        <v>0</v>
      </c>
      <c r="N356" s="233">
        <f t="shared" si="120"/>
        <v>0</v>
      </c>
      <c r="O356" s="233">
        <f t="shared" si="121"/>
        <v>0</v>
      </c>
      <c r="P356" s="233">
        <f t="shared" si="122"/>
        <v>0</v>
      </c>
      <c r="Q356" s="233">
        <f t="shared" si="123"/>
        <v>0</v>
      </c>
      <c r="R356" s="233">
        <f t="shared" si="124"/>
        <v>0</v>
      </c>
      <c r="S356" s="233">
        <f>'прил 7.1'!V356</f>
        <v>0</v>
      </c>
      <c r="T356" s="233">
        <f t="shared" si="134"/>
        <v>0</v>
      </c>
      <c r="U356" s="233">
        <f t="shared" si="134"/>
        <v>0</v>
      </c>
      <c r="V356" s="233">
        <f t="shared" si="134"/>
        <v>0</v>
      </c>
      <c r="W356" s="233">
        <f t="shared" si="134"/>
        <v>0</v>
      </c>
      <c r="X356" s="233">
        <f>'прил 7.1'!W356</f>
        <v>0</v>
      </c>
      <c r="Y356" s="233">
        <f t="shared" si="134"/>
        <v>0</v>
      </c>
      <c r="Z356" s="233">
        <f t="shared" si="134"/>
        <v>0</v>
      </c>
      <c r="AA356" s="233">
        <f t="shared" si="134"/>
        <v>0</v>
      </c>
      <c r="AB356" s="233">
        <f t="shared" si="134"/>
        <v>0</v>
      </c>
      <c r="AC356" s="233">
        <f t="shared" si="125"/>
        <v>0</v>
      </c>
      <c r="AD356" s="233">
        <f t="shared" si="126"/>
        <v>0</v>
      </c>
      <c r="AE356" s="233">
        <f t="shared" si="127"/>
        <v>0</v>
      </c>
      <c r="AF356" s="233">
        <f t="shared" si="128"/>
        <v>0</v>
      </c>
      <c r="AG356" s="233">
        <f t="shared" si="129"/>
        <v>0</v>
      </c>
      <c r="AH356" s="542"/>
      <c r="AI356" s="542"/>
      <c r="AJ356" s="542"/>
      <c r="AK356" s="542"/>
      <c r="AL356" s="542"/>
      <c r="AM356" s="542"/>
      <c r="AN356" s="542"/>
      <c r="AO356" s="542"/>
      <c r="AP356" s="542"/>
      <c r="AQ356" s="542"/>
    </row>
    <row r="357" spans="1:43" x14ac:dyDescent="0.25">
      <c r="A357" s="9">
        <f>'прил 7.1'!A357</f>
        <v>1</v>
      </c>
      <c r="B357" s="291" t="str">
        <f>'прил 7.1'!B357</f>
        <v xml:space="preserve">Воздушные Линии 35 кВ (СН1) </v>
      </c>
      <c r="C357" s="37"/>
      <c r="D357" s="200">
        <f>'прил 7.1'!F357</f>
        <v>0</v>
      </c>
      <c r="E357" s="200">
        <v>0</v>
      </c>
      <c r="F357" s="200">
        <v>0</v>
      </c>
      <c r="G357" s="200">
        <v>0</v>
      </c>
      <c r="H357" s="200">
        <v>0</v>
      </c>
      <c r="I357" s="200">
        <f>'прил 7.1'!G357</f>
        <v>0</v>
      </c>
      <c r="J357" s="200">
        <v>0</v>
      </c>
      <c r="K357" s="200">
        <v>0</v>
      </c>
      <c r="L357" s="200">
        <v>0</v>
      </c>
      <c r="M357" s="200">
        <v>0</v>
      </c>
      <c r="N357" s="211">
        <f t="shared" si="120"/>
        <v>0</v>
      </c>
      <c r="O357" s="211">
        <f t="shared" si="121"/>
        <v>0</v>
      </c>
      <c r="P357" s="211">
        <f t="shared" si="122"/>
        <v>0</v>
      </c>
      <c r="Q357" s="211">
        <f t="shared" si="123"/>
        <v>0</v>
      </c>
      <c r="R357" s="211">
        <f t="shared" si="124"/>
        <v>0</v>
      </c>
      <c r="S357" s="200">
        <f>'прил 7.1'!V357</f>
        <v>0</v>
      </c>
      <c r="T357" s="200">
        <v>0</v>
      </c>
      <c r="U357" s="200">
        <v>0</v>
      </c>
      <c r="V357" s="200">
        <v>0</v>
      </c>
      <c r="W357" s="200">
        <v>0</v>
      </c>
      <c r="X357" s="200">
        <f>'прил 7.1'!W357</f>
        <v>0</v>
      </c>
      <c r="Y357" s="200">
        <v>0</v>
      </c>
      <c r="Z357" s="200">
        <v>0</v>
      </c>
      <c r="AA357" s="200">
        <v>0</v>
      </c>
      <c r="AB357" s="200">
        <v>0</v>
      </c>
      <c r="AC357" s="211">
        <f t="shared" si="125"/>
        <v>0</v>
      </c>
      <c r="AD357" s="211">
        <f t="shared" si="126"/>
        <v>0</v>
      </c>
      <c r="AE357" s="211">
        <f t="shared" si="127"/>
        <v>0</v>
      </c>
      <c r="AF357" s="211">
        <f t="shared" si="128"/>
        <v>0</v>
      </c>
      <c r="AG357" s="211">
        <f t="shared" si="129"/>
        <v>0</v>
      </c>
      <c r="AH357" s="539"/>
      <c r="AI357" s="539"/>
      <c r="AJ357" s="539"/>
      <c r="AK357" s="539"/>
      <c r="AL357" s="539"/>
      <c r="AM357" s="539"/>
      <c r="AN357" s="539"/>
      <c r="AO357" s="539"/>
      <c r="AP357" s="539"/>
      <c r="AQ357" s="539"/>
    </row>
    <row r="358" spans="1:43" hidden="1" x14ac:dyDescent="0.25">
      <c r="A358" s="391"/>
      <c r="B358" s="32"/>
      <c r="C358" s="37"/>
      <c r="D358" s="265">
        <f>'прил 7.1'!F358</f>
        <v>0</v>
      </c>
      <c r="E358" s="265"/>
      <c r="F358" s="265"/>
      <c r="G358" s="265"/>
      <c r="H358" s="265"/>
      <c r="I358" s="265">
        <f>'прил 7.1'!G358</f>
        <v>0</v>
      </c>
      <c r="J358" s="265"/>
      <c r="K358" s="265"/>
      <c r="L358" s="265"/>
      <c r="M358" s="265"/>
      <c r="N358" s="46">
        <f t="shared" si="120"/>
        <v>0</v>
      </c>
      <c r="O358" s="46">
        <f t="shared" si="121"/>
        <v>0</v>
      </c>
      <c r="P358" s="46">
        <f t="shared" si="122"/>
        <v>0</v>
      </c>
      <c r="Q358" s="46">
        <f t="shared" si="123"/>
        <v>0</v>
      </c>
      <c r="R358" s="46">
        <f t="shared" si="124"/>
        <v>0</v>
      </c>
      <c r="S358" s="265">
        <f>'прил 7.1'!V358</f>
        <v>0</v>
      </c>
      <c r="T358" s="265"/>
      <c r="U358" s="265"/>
      <c r="V358" s="265"/>
      <c r="W358" s="265"/>
      <c r="X358" s="265">
        <f>'прил 7.1'!W358</f>
        <v>0</v>
      </c>
      <c r="Y358" s="265"/>
      <c r="Z358" s="265"/>
      <c r="AA358" s="265"/>
      <c r="AB358" s="265"/>
      <c r="AC358" s="46">
        <f t="shared" si="125"/>
        <v>0</v>
      </c>
      <c r="AD358" s="46">
        <f t="shared" si="126"/>
        <v>0</v>
      </c>
      <c r="AE358" s="46">
        <f t="shared" si="127"/>
        <v>0</v>
      </c>
      <c r="AF358" s="46">
        <f t="shared" si="128"/>
        <v>0</v>
      </c>
      <c r="AG358" s="46">
        <f t="shared" si="129"/>
        <v>0</v>
      </c>
      <c r="AH358" s="539"/>
      <c r="AI358" s="539"/>
      <c r="AJ358" s="539"/>
      <c r="AK358" s="539"/>
      <c r="AL358" s="539"/>
      <c r="AM358" s="539"/>
      <c r="AN358" s="539"/>
      <c r="AO358" s="539"/>
      <c r="AP358" s="539"/>
      <c r="AQ358" s="539"/>
    </row>
    <row r="359" spans="1:43" x14ac:dyDescent="0.25">
      <c r="A359" s="9">
        <f>'прил 7.1'!A359</f>
        <v>2</v>
      </c>
      <c r="B359" s="291" t="str">
        <f>'прил 7.1'!B359</f>
        <v>Воздушные Линии 1-20 кВ (СН2)</v>
      </c>
      <c r="C359" s="37"/>
      <c r="D359" s="200">
        <f>'прил 7.1'!F359</f>
        <v>0</v>
      </c>
      <c r="E359" s="200">
        <v>0</v>
      </c>
      <c r="F359" s="200">
        <v>0</v>
      </c>
      <c r="G359" s="200">
        <v>0</v>
      </c>
      <c r="H359" s="200">
        <v>0</v>
      </c>
      <c r="I359" s="200">
        <f>'прил 7.1'!G359</f>
        <v>0</v>
      </c>
      <c r="J359" s="200">
        <v>0</v>
      </c>
      <c r="K359" s="200">
        <v>0</v>
      </c>
      <c r="L359" s="200">
        <v>0</v>
      </c>
      <c r="M359" s="200">
        <v>0</v>
      </c>
      <c r="N359" s="211">
        <f t="shared" si="120"/>
        <v>0</v>
      </c>
      <c r="O359" s="211">
        <f t="shared" si="121"/>
        <v>0</v>
      </c>
      <c r="P359" s="211">
        <f t="shared" si="122"/>
        <v>0</v>
      </c>
      <c r="Q359" s="211">
        <f t="shared" si="123"/>
        <v>0</v>
      </c>
      <c r="R359" s="211">
        <f t="shared" si="124"/>
        <v>0</v>
      </c>
      <c r="S359" s="200">
        <f>'прил 7.1'!V359</f>
        <v>0</v>
      </c>
      <c r="T359" s="200">
        <v>0</v>
      </c>
      <c r="U359" s="200">
        <v>0</v>
      </c>
      <c r="V359" s="200">
        <v>0</v>
      </c>
      <c r="W359" s="200">
        <v>0</v>
      </c>
      <c r="X359" s="200">
        <f>'прил 7.1'!W359</f>
        <v>0</v>
      </c>
      <c r="Y359" s="200">
        <v>0</v>
      </c>
      <c r="Z359" s="200">
        <v>0</v>
      </c>
      <c r="AA359" s="200">
        <v>0</v>
      </c>
      <c r="AB359" s="200">
        <v>0</v>
      </c>
      <c r="AC359" s="211">
        <f t="shared" si="125"/>
        <v>0</v>
      </c>
      <c r="AD359" s="211">
        <f t="shared" si="126"/>
        <v>0</v>
      </c>
      <c r="AE359" s="211">
        <f t="shared" si="127"/>
        <v>0</v>
      </c>
      <c r="AF359" s="211">
        <f t="shared" si="128"/>
        <v>0</v>
      </c>
      <c r="AG359" s="211">
        <f t="shared" si="129"/>
        <v>0</v>
      </c>
      <c r="AH359" s="539"/>
      <c r="AI359" s="539"/>
      <c r="AJ359" s="539"/>
      <c r="AK359" s="539"/>
      <c r="AL359" s="539"/>
      <c r="AM359" s="539"/>
      <c r="AN359" s="539"/>
      <c r="AO359" s="539"/>
      <c r="AP359" s="539"/>
      <c r="AQ359" s="539"/>
    </row>
    <row r="360" spans="1:43" hidden="1" x14ac:dyDescent="0.25">
      <c r="A360" s="391"/>
      <c r="B360" s="32"/>
      <c r="C360" s="37"/>
      <c r="D360" s="265">
        <f>'прил 7.1'!F360</f>
        <v>0</v>
      </c>
      <c r="E360" s="265"/>
      <c r="F360" s="265"/>
      <c r="G360" s="265"/>
      <c r="H360" s="265"/>
      <c r="I360" s="265">
        <f>'прил 7.1'!G360</f>
        <v>0</v>
      </c>
      <c r="J360" s="265"/>
      <c r="K360" s="265"/>
      <c r="L360" s="265"/>
      <c r="M360" s="265"/>
      <c r="N360" s="46">
        <f t="shared" si="120"/>
        <v>0</v>
      </c>
      <c r="O360" s="46">
        <f t="shared" si="121"/>
        <v>0</v>
      </c>
      <c r="P360" s="46">
        <f t="shared" si="122"/>
        <v>0</v>
      </c>
      <c r="Q360" s="46">
        <f t="shared" si="123"/>
        <v>0</v>
      </c>
      <c r="R360" s="46">
        <f t="shared" si="124"/>
        <v>0</v>
      </c>
      <c r="S360" s="265">
        <f>'прил 7.1'!V360</f>
        <v>0</v>
      </c>
      <c r="T360" s="265"/>
      <c r="U360" s="265"/>
      <c r="V360" s="265"/>
      <c r="W360" s="265"/>
      <c r="X360" s="265">
        <f>'прил 7.1'!W360</f>
        <v>0</v>
      </c>
      <c r="Y360" s="265"/>
      <c r="Z360" s="265"/>
      <c r="AA360" s="265"/>
      <c r="AB360" s="265"/>
      <c r="AC360" s="46">
        <f t="shared" si="125"/>
        <v>0</v>
      </c>
      <c r="AD360" s="46">
        <f t="shared" si="126"/>
        <v>0</v>
      </c>
      <c r="AE360" s="46">
        <f t="shared" si="127"/>
        <v>0</v>
      </c>
      <c r="AF360" s="46">
        <f t="shared" si="128"/>
        <v>0</v>
      </c>
      <c r="AG360" s="46">
        <f t="shared" si="129"/>
        <v>0</v>
      </c>
      <c r="AH360" s="539"/>
      <c r="AI360" s="539"/>
      <c r="AJ360" s="539"/>
      <c r="AK360" s="539"/>
      <c r="AL360" s="539"/>
      <c r="AM360" s="539"/>
      <c r="AN360" s="539"/>
      <c r="AO360" s="539"/>
      <c r="AP360" s="539"/>
      <c r="AQ360" s="539"/>
    </row>
    <row r="361" spans="1:43" x14ac:dyDescent="0.25">
      <c r="A361" s="9">
        <f>'прил 7.1'!A361</f>
        <v>3</v>
      </c>
      <c r="B361" s="291" t="str">
        <f>'прил 7.1'!B361</f>
        <v>Воздушные Линии 0,4 кВ (НН)</v>
      </c>
      <c r="C361" s="37"/>
      <c r="D361" s="200">
        <f>'прил 7.1'!F361</f>
        <v>0</v>
      </c>
      <c r="E361" s="200">
        <v>0</v>
      </c>
      <c r="F361" s="200">
        <v>0</v>
      </c>
      <c r="G361" s="200">
        <v>0</v>
      </c>
      <c r="H361" s="200">
        <v>0</v>
      </c>
      <c r="I361" s="200">
        <f>'прил 7.1'!G361</f>
        <v>0</v>
      </c>
      <c r="J361" s="200">
        <v>0</v>
      </c>
      <c r="K361" s="200">
        <v>0</v>
      </c>
      <c r="L361" s="200">
        <v>0</v>
      </c>
      <c r="M361" s="200">
        <v>0</v>
      </c>
      <c r="N361" s="211">
        <f t="shared" si="120"/>
        <v>0</v>
      </c>
      <c r="O361" s="211">
        <f t="shared" si="121"/>
        <v>0</v>
      </c>
      <c r="P361" s="211">
        <f t="shared" si="122"/>
        <v>0</v>
      </c>
      <c r="Q361" s="211">
        <f t="shared" si="123"/>
        <v>0</v>
      </c>
      <c r="R361" s="211">
        <f t="shared" si="124"/>
        <v>0</v>
      </c>
      <c r="S361" s="200">
        <f>'прил 7.1'!V361</f>
        <v>0</v>
      </c>
      <c r="T361" s="200">
        <v>0</v>
      </c>
      <c r="U361" s="200">
        <v>0</v>
      </c>
      <c r="V361" s="200">
        <v>0</v>
      </c>
      <c r="W361" s="200">
        <v>0</v>
      </c>
      <c r="X361" s="200">
        <f>'прил 7.1'!W361</f>
        <v>0</v>
      </c>
      <c r="Y361" s="200">
        <v>0</v>
      </c>
      <c r="Z361" s="200">
        <v>0</v>
      </c>
      <c r="AA361" s="200">
        <v>0</v>
      </c>
      <c r="AB361" s="200">
        <v>0</v>
      </c>
      <c r="AC361" s="211">
        <f t="shared" si="125"/>
        <v>0</v>
      </c>
      <c r="AD361" s="211">
        <f t="shared" si="126"/>
        <v>0</v>
      </c>
      <c r="AE361" s="211">
        <f t="shared" si="127"/>
        <v>0</v>
      </c>
      <c r="AF361" s="211">
        <f t="shared" si="128"/>
        <v>0</v>
      </c>
      <c r="AG361" s="211">
        <f t="shared" si="129"/>
        <v>0</v>
      </c>
      <c r="AH361" s="539"/>
      <c r="AI361" s="539"/>
      <c r="AJ361" s="539"/>
      <c r="AK361" s="539"/>
      <c r="AL361" s="539"/>
      <c r="AM361" s="539"/>
      <c r="AN361" s="539"/>
      <c r="AO361" s="539"/>
      <c r="AP361" s="539"/>
      <c r="AQ361" s="539"/>
    </row>
    <row r="362" spans="1:43" hidden="1" x14ac:dyDescent="0.25">
      <c r="A362" s="391"/>
      <c r="B362" s="32"/>
      <c r="C362" s="37"/>
      <c r="D362" s="265">
        <f>'прил 7.1'!F362</f>
        <v>0</v>
      </c>
      <c r="E362" s="265"/>
      <c r="F362" s="265"/>
      <c r="G362" s="265"/>
      <c r="H362" s="265"/>
      <c r="I362" s="265">
        <f>'прил 7.1'!G362</f>
        <v>0</v>
      </c>
      <c r="J362" s="265"/>
      <c r="K362" s="265"/>
      <c r="L362" s="265"/>
      <c r="M362" s="265"/>
      <c r="N362" s="46">
        <f t="shared" si="120"/>
        <v>0</v>
      </c>
      <c r="O362" s="46">
        <f t="shared" si="121"/>
        <v>0</v>
      </c>
      <c r="P362" s="46">
        <f t="shared" si="122"/>
        <v>0</v>
      </c>
      <c r="Q362" s="46">
        <f t="shared" si="123"/>
        <v>0</v>
      </c>
      <c r="R362" s="46">
        <f t="shared" si="124"/>
        <v>0</v>
      </c>
      <c r="S362" s="265">
        <f>'прил 7.1'!V362</f>
        <v>0</v>
      </c>
      <c r="T362" s="265"/>
      <c r="U362" s="265"/>
      <c r="V362" s="265"/>
      <c r="W362" s="265"/>
      <c r="X362" s="265">
        <f>'прил 7.1'!W362</f>
        <v>0</v>
      </c>
      <c r="Y362" s="265"/>
      <c r="Z362" s="265"/>
      <c r="AA362" s="265"/>
      <c r="AB362" s="265"/>
      <c r="AC362" s="46">
        <f t="shared" si="125"/>
        <v>0</v>
      </c>
      <c r="AD362" s="46">
        <f t="shared" si="126"/>
        <v>0</v>
      </c>
      <c r="AE362" s="46">
        <f t="shared" si="127"/>
        <v>0</v>
      </c>
      <c r="AF362" s="46">
        <f t="shared" si="128"/>
        <v>0</v>
      </c>
      <c r="AG362" s="46">
        <f t="shared" si="129"/>
        <v>0</v>
      </c>
      <c r="AH362" s="539"/>
      <c r="AI362" s="539"/>
      <c r="AJ362" s="539"/>
      <c r="AK362" s="539"/>
      <c r="AL362" s="539"/>
      <c r="AM362" s="539"/>
      <c r="AN362" s="539"/>
      <c r="AO362" s="539"/>
      <c r="AP362" s="539"/>
      <c r="AQ362" s="539"/>
    </row>
    <row r="363" spans="1:43" x14ac:dyDescent="0.25">
      <c r="A363" s="9">
        <f>'прил 7.1'!A363</f>
        <v>4</v>
      </c>
      <c r="B363" s="291" t="str">
        <f>'прил 7.1'!B363</f>
        <v>Кабельные Линии 35 кВ (СН1)</v>
      </c>
      <c r="C363" s="37"/>
      <c r="D363" s="200">
        <f>'прил 7.1'!F363</f>
        <v>0</v>
      </c>
      <c r="E363" s="200">
        <v>0</v>
      </c>
      <c r="F363" s="200">
        <v>0</v>
      </c>
      <c r="G363" s="200">
        <v>0</v>
      </c>
      <c r="H363" s="200">
        <v>0</v>
      </c>
      <c r="I363" s="200">
        <f>'прил 7.1'!G363</f>
        <v>0</v>
      </c>
      <c r="J363" s="200">
        <v>0</v>
      </c>
      <c r="K363" s="200">
        <v>0</v>
      </c>
      <c r="L363" s="200">
        <v>0</v>
      </c>
      <c r="M363" s="200">
        <v>0</v>
      </c>
      <c r="N363" s="211">
        <f t="shared" si="120"/>
        <v>0</v>
      </c>
      <c r="O363" s="211">
        <f t="shared" si="121"/>
        <v>0</v>
      </c>
      <c r="P363" s="211">
        <f t="shared" si="122"/>
        <v>0</v>
      </c>
      <c r="Q363" s="211">
        <f t="shared" si="123"/>
        <v>0</v>
      </c>
      <c r="R363" s="211">
        <f t="shared" si="124"/>
        <v>0</v>
      </c>
      <c r="S363" s="200">
        <f>'прил 7.1'!V363</f>
        <v>0</v>
      </c>
      <c r="T363" s="200">
        <v>0</v>
      </c>
      <c r="U363" s="200">
        <v>0</v>
      </c>
      <c r="V363" s="200">
        <v>0</v>
      </c>
      <c r="W363" s="200">
        <v>0</v>
      </c>
      <c r="X363" s="200">
        <f>'прил 7.1'!W363</f>
        <v>0</v>
      </c>
      <c r="Y363" s="200">
        <v>0</v>
      </c>
      <c r="Z363" s="200">
        <v>0</v>
      </c>
      <c r="AA363" s="200">
        <v>0</v>
      </c>
      <c r="AB363" s="200">
        <v>0</v>
      </c>
      <c r="AC363" s="211">
        <f t="shared" si="125"/>
        <v>0</v>
      </c>
      <c r="AD363" s="211">
        <f t="shared" si="126"/>
        <v>0</v>
      </c>
      <c r="AE363" s="211">
        <f t="shared" si="127"/>
        <v>0</v>
      </c>
      <c r="AF363" s="211">
        <f t="shared" si="128"/>
        <v>0</v>
      </c>
      <c r="AG363" s="211">
        <f t="shared" si="129"/>
        <v>0</v>
      </c>
      <c r="AH363" s="539"/>
      <c r="AI363" s="539"/>
      <c r="AJ363" s="539"/>
      <c r="AK363" s="539"/>
      <c r="AL363" s="539"/>
      <c r="AM363" s="539"/>
      <c r="AN363" s="539"/>
      <c r="AO363" s="539"/>
      <c r="AP363" s="539"/>
      <c r="AQ363" s="539"/>
    </row>
    <row r="364" spans="1:43" hidden="1" x14ac:dyDescent="0.25">
      <c r="A364" s="391"/>
      <c r="B364" s="32"/>
      <c r="C364" s="37"/>
      <c r="D364" s="265">
        <f>'прил 7.1'!F364</f>
        <v>0</v>
      </c>
      <c r="E364" s="265"/>
      <c r="F364" s="265"/>
      <c r="G364" s="265"/>
      <c r="H364" s="265"/>
      <c r="I364" s="265">
        <f>'прил 7.1'!G364</f>
        <v>0</v>
      </c>
      <c r="J364" s="265"/>
      <c r="K364" s="265"/>
      <c r="L364" s="265"/>
      <c r="M364" s="265"/>
      <c r="N364" s="46">
        <f t="shared" si="120"/>
        <v>0</v>
      </c>
      <c r="O364" s="46">
        <f t="shared" si="121"/>
        <v>0</v>
      </c>
      <c r="P364" s="46">
        <f t="shared" si="122"/>
        <v>0</v>
      </c>
      <c r="Q364" s="46">
        <f t="shared" si="123"/>
        <v>0</v>
      </c>
      <c r="R364" s="46">
        <f t="shared" si="124"/>
        <v>0</v>
      </c>
      <c r="S364" s="265">
        <f>'прил 7.1'!V364</f>
        <v>0</v>
      </c>
      <c r="T364" s="265"/>
      <c r="U364" s="265"/>
      <c r="V364" s="265"/>
      <c r="W364" s="265"/>
      <c r="X364" s="265">
        <f>'прил 7.1'!W364</f>
        <v>0</v>
      </c>
      <c r="Y364" s="265"/>
      <c r="Z364" s="265"/>
      <c r="AA364" s="265"/>
      <c r="AB364" s="265"/>
      <c r="AC364" s="46">
        <f t="shared" si="125"/>
        <v>0</v>
      </c>
      <c r="AD364" s="46">
        <f t="shared" si="126"/>
        <v>0</v>
      </c>
      <c r="AE364" s="46">
        <f t="shared" si="127"/>
        <v>0</v>
      </c>
      <c r="AF364" s="46">
        <f t="shared" si="128"/>
        <v>0</v>
      </c>
      <c r="AG364" s="46">
        <f t="shared" si="129"/>
        <v>0</v>
      </c>
      <c r="AH364" s="539"/>
      <c r="AI364" s="539"/>
      <c r="AJ364" s="539"/>
      <c r="AK364" s="539"/>
      <c r="AL364" s="539"/>
      <c r="AM364" s="539"/>
      <c r="AN364" s="539"/>
      <c r="AO364" s="539"/>
      <c r="AP364" s="539"/>
      <c r="AQ364" s="539"/>
    </row>
    <row r="365" spans="1:43" x14ac:dyDescent="0.25">
      <c r="A365" s="9">
        <f>'прил 7.1'!A365</f>
        <v>5</v>
      </c>
      <c r="B365" s="291" t="str">
        <f>'прил 7.1'!B365</f>
        <v>Кабельные Линии 20 кВ (СН2)</v>
      </c>
      <c r="C365" s="37"/>
      <c r="D365" s="200">
        <f>'прил 7.1'!F365</f>
        <v>0</v>
      </c>
      <c r="E365" s="200">
        <v>0</v>
      </c>
      <c r="F365" s="200">
        <v>0</v>
      </c>
      <c r="G365" s="200">
        <v>0</v>
      </c>
      <c r="H365" s="200">
        <v>0</v>
      </c>
      <c r="I365" s="200">
        <f>'прил 7.1'!G365</f>
        <v>0</v>
      </c>
      <c r="J365" s="200">
        <v>0</v>
      </c>
      <c r="K365" s="200">
        <v>0</v>
      </c>
      <c r="L365" s="200">
        <v>0</v>
      </c>
      <c r="M365" s="200">
        <v>0</v>
      </c>
      <c r="N365" s="211">
        <f t="shared" si="120"/>
        <v>0</v>
      </c>
      <c r="O365" s="211">
        <f t="shared" si="121"/>
        <v>0</v>
      </c>
      <c r="P365" s="211">
        <f t="shared" si="122"/>
        <v>0</v>
      </c>
      <c r="Q365" s="211">
        <f t="shared" si="123"/>
        <v>0</v>
      </c>
      <c r="R365" s="211">
        <f t="shared" si="124"/>
        <v>0</v>
      </c>
      <c r="S365" s="200">
        <f>'прил 7.1'!V365</f>
        <v>0</v>
      </c>
      <c r="T365" s="200">
        <v>0</v>
      </c>
      <c r="U365" s="200">
        <v>0</v>
      </c>
      <c r="V365" s="200">
        <v>0</v>
      </c>
      <c r="W365" s="200">
        <v>0</v>
      </c>
      <c r="X365" s="200">
        <f>'прил 7.1'!W365</f>
        <v>0</v>
      </c>
      <c r="Y365" s="200">
        <v>0</v>
      </c>
      <c r="Z365" s="200">
        <v>0</v>
      </c>
      <c r="AA365" s="200">
        <v>0</v>
      </c>
      <c r="AB365" s="200">
        <v>0</v>
      </c>
      <c r="AC365" s="211">
        <f t="shared" si="125"/>
        <v>0</v>
      </c>
      <c r="AD365" s="211">
        <f t="shared" si="126"/>
        <v>0</v>
      </c>
      <c r="AE365" s="211">
        <f t="shared" si="127"/>
        <v>0</v>
      </c>
      <c r="AF365" s="211">
        <f t="shared" si="128"/>
        <v>0</v>
      </c>
      <c r="AG365" s="211">
        <f t="shared" si="129"/>
        <v>0</v>
      </c>
      <c r="AH365" s="539"/>
      <c r="AI365" s="539"/>
      <c r="AJ365" s="539"/>
      <c r="AK365" s="539"/>
      <c r="AL365" s="539"/>
      <c r="AM365" s="539"/>
      <c r="AN365" s="539"/>
      <c r="AO365" s="539"/>
      <c r="AP365" s="539"/>
      <c r="AQ365" s="539"/>
    </row>
    <row r="366" spans="1:43" hidden="1" x14ac:dyDescent="0.25">
      <c r="A366" s="391"/>
      <c r="B366" s="32"/>
      <c r="C366" s="37"/>
      <c r="D366" s="265">
        <f>'прил 7.1'!F366</f>
        <v>0</v>
      </c>
      <c r="E366" s="265"/>
      <c r="F366" s="265"/>
      <c r="G366" s="265"/>
      <c r="H366" s="265"/>
      <c r="I366" s="265">
        <f>'прил 7.1'!G366</f>
        <v>0</v>
      </c>
      <c r="J366" s="265"/>
      <c r="K366" s="265"/>
      <c r="L366" s="265"/>
      <c r="M366" s="265"/>
      <c r="N366" s="46">
        <f t="shared" si="120"/>
        <v>0</v>
      </c>
      <c r="O366" s="46">
        <f t="shared" si="121"/>
        <v>0</v>
      </c>
      <c r="P366" s="46">
        <f t="shared" si="122"/>
        <v>0</v>
      </c>
      <c r="Q366" s="46">
        <f t="shared" si="123"/>
        <v>0</v>
      </c>
      <c r="R366" s="46">
        <f t="shared" si="124"/>
        <v>0</v>
      </c>
      <c r="S366" s="265">
        <f>'прил 7.1'!V366</f>
        <v>0</v>
      </c>
      <c r="T366" s="265"/>
      <c r="U366" s="265"/>
      <c r="V366" s="265"/>
      <c r="W366" s="265"/>
      <c r="X366" s="265">
        <f>'прил 7.1'!W366</f>
        <v>0</v>
      </c>
      <c r="Y366" s="265"/>
      <c r="Z366" s="265"/>
      <c r="AA366" s="265"/>
      <c r="AB366" s="265"/>
      <c r="AC366" s="46">
        <f t="shared" si="125"/>
        <v>0</v>
      </c>
      <c r="AD366" s="46">
        <f t="shared" si="126"/>
        <v>0</v>
      </c>
      <c r="AE366" s="46">
        <f t="shared" si="127"/>
        <v>0</v>
      </c>
      <c r="AF366" s="46">
        <f t="shared" si="128"/>
        <v>0</v>
      </c>
      <c r="AG366" s="46">
        <f t="shared" si="129"/>
        <v>0</v>
      </c>
      <c r="AH366" s="539"/>
      <c r="AI366" s="539"/>
      <c r="AJ366" s="539"/>
      <c r="AK366" s="539"/>
      <c r="AL366" s="539"/>
      <c r="AM366" s="539"/>
      <c r="AN366" s="539"/>
      <c r="AO366" s="539"/>
      <c r="AP366" s="539"/>
      <c r="AQ366" s="539"/>
    </row>
    <row r="367" spans="1:43" x14ac:dyDescent="0.25">
      <c r="A367" s="9">
        <f>'прил 7.1'!A367</f>
        <v>6</v>
      </c>
      <c r="B367" s="291" t="str">
        <f>'прил 7.1'!B367</f>
        <v xml:space="preserve">Кабельные Линии 3-10 кВ (СН2) </v>
      </c>
      <c r="C367" s="37"/>
      <c r="D367" s="200">
        <f>'прил 7.1'!F367</f>
        <v>0</v>
      </c>
      <c r="E367" s="200">
        <v>0</v>
      </c>
      <c r="F367" s="200">
        <v>0</v>
      </c>
      <c r="G367" s="200">
        <v>0</v>
      </c>
      <c r="H367" s="200">
        <v>0</v>
      </c>
      <c r="I367" s="200">
        <f>'прил 7.1'!G367</f>
        <v>0</v>
      </c>
      <c r="J367" s="200">
        <v>0</v>
      </c>
      <c r="K367" s="200">
        <v>0</v>
      </c>
      <c r="L367" s="200">
        <v>0</v>
      </c>
      <c r="M367" s="200">
        <v>0</v>
      </c>
      <c r="N367" s="211">
        <f t="shared" si="120"/>
        <v>0</v>
      </c>
      <c r="O367" s="211">
        <f t="shared" si="121"/>
        <v>0</v>
      </c>
      <c r="P367" s="211">
        <f t="shared" si="122"/>
        <v>0</v>
      </c>
      <c r="Q367" s="211">
        <f t="shared" si="123"/>
        <v>0</v>
      </c>
      <c r="R367" s="211">
        <f t="shared" si="124"/>
        <v>0</v>
      </c>
      <c r="S367" s="200">
        <f>'прил 7.1'!V367</f>
        <v>0</v>
      </c>
      <c r="T367" s="200">
        <v>0</v>
      </c>
      <c r="U367" s="200">
        <v>0</v>
      </c>
      <c r="V367" s="200">
        <v>0</v>
      </c>
      <c r="W367" s="200">
        <v>0</v>
      </c>
      <c r="X367" s="200">
        <f>'прил 7.1'!W367</f>
        <v>0</v>
      </c>
      <c r="Y367" s="200">
        <v>0</v>
      </c>
      <c r="Z367" s="200">
        <v>0</v>
      </c>
      <c r="AA367" s="200">
        <v>0</v>
      </c>
      <c r="AB367" s="200">
        <v>0</v>
      </c>
      <c r="AC367" s="211">
        <f t="shared" si="125"/>
        <v>0</v>
      </c>
      <c r="AD367" s="211">
        <f t="shared" si="126"/>
        <v>0</v>
      </c>
      <c r="AE367" s="211">
        <f t="shared" si="127"/>
        <v>0</v>
      </c>
      <c r="AF367" s="211">
        <f t="shared" si="128"/>
        <v>0</v>
      </c>
      <c r="AG367" s="211">
        <f t="shared" si="129"/>
        <v>0</v>
      </c>
      <c r="AH367" s="539"/>
      <c r="AI367" s="539"/>
      <c r="AJ367" s="539"/>
      <c r="AK367" s="539"/>
      <c r="AL367" s="539"/>
      <c r="AM367" s="539"/>
      <c r="AN367" s="539"/>
      <c r="AO367" s="539"/>
      <c r="AP367" s="539"/>
      <c r="AQ367" s="539"/>
    </row>
    <row r="368" spans="1:43" hidden="1" x14ac:dyDescent="0.25">
      <c r="A368" s="391"/>
      <c r="B368" s="32"/>
      <c r="C368" s="27"/>
      <c r="D368" s="265">
        <f>'прил 7.1'!F368</f>
        <v>0</v>
      </c>
      <c r="E368" s="200"/>
      <c r="F368" s="200"/>
      <c r="G368" s="200"/>
      <c r="H368" s="200"/>
      <c r="I368" s="265">
        <f>'прил 7.1'!G368</f>
        <v>0</v>
      </c>
      <c r="J368" s="200"/>
      <c r="K368" s="200"/>
      <c r="L368" s="200"/>
      <c r="M368" s="200"/>
      <c r="N368" s="46">
        <f t="shared" si="120"/>
        <v>0</v>
      </c>
      <c r="O368" s="46">
        <f t="shared" si="121"/>
        <v>0</v>
      </c>
      <c r="P368" s="46">
        <f t="shared" si="122"/>
        <v>0</v>
      </c>
      <c r="Q368" s="46">
        <f t="shared" si="123"/>
        <v>0</v>
      </c>
      <c r="R368" s="46">
        <f t="shared" si="124"/>
        <v>0</v>
      </c>
      <c r="S368" s="265">
        <f>'прил 7.1'!V368</f>
        <v>0</v>
      </c>
      <c r="T368" s="200"/>
      <c r="U368" s="200"/>
      <c r="V368" s="200"/>
      <c r="W368" s="200"/>
      <c r="X368" s="265">
        <f>'прил 7.1'!W368</f>
        <v>0</v>
      </c>
      <c r="Y368" s="200"/>
      <c r="Z368" s="200"/>
      <c r="AA368" s="200"/>
      <c r="AB368" s="200"/>
      <c r="AC368" s="46">
        <f t="shared" si="125"/>
        <v>0</v>
      </c>
      <c r="AD368" s="46">
        <f t="shared" si="126"/>
        <v>0</v>
      </c>
      <c r="AE368" s="46">
        <f t="shared" si="127"/>
        <v>0</v>
      </c>
      <c r="AF368" s="46">
        <f t="shared" si="128"/>
        <v>0</v>
      </c>
      <c r="AG368" s="46">
        <f t="shared" si="129"/>
        <v>0</v>
      </c>
      <c r="AH368" s="550"/>
      <c r="AI368" s="550"/>
      <c r="AJ368" s="550"/>
      <c r="AK368" s="550"/>
      <c r="AL368" s="550"/>
      <c r="AM368" s="550"/>
      <c r="AN368" s="550"/>
      <c r="AO368" s="550"/>
      <c r="AP368" s="550"/>
      <c r="AQ368" s="550"/>
    </row>
    <row r="369" spans="1:43" x14ac:dyDescent="0.25">
      <c r="A369" s="9">
        <f>'прил 7.1'!A369</f>
        <v>7</v>
      </c>
      <c r="B369" s="291" t="str">
        <f>'прил 7.1'!B369</f>
        <v xml:space="preserve">Кабельные Линии до 1 кВ (НН) </v>
      </c>
      <c r="C369" s="38"/>
      <c r="D369" s="200">
        <f>'прил 7.1'!F369</f>
        <v>0</v>
      </c>
      <c r="E369" s="200">
        <v>0</v>
      </c>
      <c r="F369" s="200">
        <v>0</v>
      </c>
      <c r="G369" s="200">
        <v>0</v>
      </c>
      <c r="H369" s="200">
        <v>0</v>
      </c>
      <c r="I369" s="200">
        <f>'прил 7.1'!G369</f>
        <v>0</v>
      </c>
      <c r="J369" s="200">
        <v>0</v>
      </c>
      <c r="K369" s="200">
        <v>0</v>
      </c>
      <c r="L369" s="200">
        <v>0</v>
      </c>
      <c r="M369" s="200">
        <v>0</v>
      </c>
      <c r="N369" s="211">
        <f t="shared" si="120"/>
        <v>0</v>
      </c>
      <c r="O369" s="211">
        <f t="shared" si="121"/>
        <v>0</v>
      </c>
      <c r="P369" s="211">
        <f t="shared" si="122"/>
        <v>0</v>
      </c>
      <c r="Q369" s="211">
        <f t="shared" si="123"/>
        <v>0</v>
      </c>
      <c r="R369" s="211">
        <f t="shared" si="124"/>
        <v>0</v>
      </c>
      <c r="S369" s="200">
        <f>'прил 7.1'!V369</f>
        <v>0</v>
      </c>
      <c r="T369" s="200">
        <v>0</v>
      </c>
      <c r="U369" s="200">
        <v>0</v>
      </c>
      <c r="V369" s="200">
        <v>0</v>
      </c>
      <c r="W369" s="200">
        <v>0</v>
      </c>
      <c r="X369" s="200">
        <f>'прил 7.1'!W369</f>
        <v>0</v>
      </c>
      <c r="Y369" s="200">
        <v>0</v>
      </c>
      <c r="Z369" s="200">
        <v>0</v>
      </c>
      <c r="AA369" s="200">
        <v>0</v>
      </c>
      <c r="AB369" s="200">
        <v>0</v>
      </c>
      <c r="AC369" s="211">
        <f t="shared" si="125"/>
        <v>0</v>
      </c>
      <c r="AD369" s="211">
        <f t="shared" si="126"/>
        <v>0</v>
      </c>
      <c r="AE369" s="211">
        <f t="shared" si="127"/>
        <v>0</v>
      </c>
      <c r="AF369" s="211">
        <f t="shared" si="128"/>
        <v>0</v>
      </c>
      <c r="AG369" s="211">
        <f t="shared" si="129"/>
        <v>0</v>
      </c>
      <c r="AH369" s="539"/>
      <c r="AI369" s="539"/>
      <c r="AJ369" s="539"/>
      <c r="AK369" s="539"/>
      <c r="AL369" s="539"/>
      <c r="AM369" s="539"/>
      <c r="AN369" s="539"/>
      <c r="AO369" s="539"/>
      <c r="AP369" s="539"/>
      <c r="AQ369" s="539"/>
    </row>
    <row r="370" spans="1:43" hidden="1" x14ac:dyDescent="0.25">
      <c r="A370" s="391"/>
      <c r="B370" s="32"/>
      <c r="C370" s="38"/>
      <c r="D370" s="265">
        <f>'прил 7.1'!F370</f>
        <v>0</v>
      </c>
      <c r="E370" s="265"/>
      <c r="F370" s="265"/>
      <c r="G370" s="265"/>
      <c r="H370" s="265"/>
      <c r="I370" s="265">
        <f>'прил 7.1'!G370</f>
        <v>0</v>
      </c>
      <c r="J370" s="265"/>
      <c r="K370" s="265"/>
      <c r="L370" s="265"/>
      <c r="M370" s="265"/>
      <c r="N370" s="46">
        <f t="shared" si="120"/>
        <v>0</v>
      </c>
      <c r="O370" s="46">
        <f t="shared" si="121"/>
        <v>0</v>
      </c>
      <c r="P370" s="46">
        <f t="shared" si="122"/>
        <v>0</v>
      </c>
      <c r="Q370" s="46">
        <f t="shared" si="123"/>
        <v>0</v>
      </c>
      <c r="R370" s="46">
        <f t="shared" si="124"/>
        <v>0</v>
      </c>
      <c r="S370" s="265">
        <f>'прил 7.1'!V370</f>
        <v>0</v>
      </c>
      <c r="T370" s="265"/>
      <c r="U370" s="265"/>
      <c r="V370" s="265"/>
      <c r="W370" s="265"/>
      <c r="X370" s="265">
        <f>'прил 7.1'!W370</f>
        <v>0</v>
      </c>
      <c r="Y370" s="265"/>
      <c r="Z370" s="265"/>
      <c r="AA370" s="265"/>
      <c r="AB370" s="265"/>
      <c r="AC370" s="46">
        <f t="shared" si="125"/>
        <v>0</v>
      </c>
      <c r="AD370" s="46">
        <f t="shared" si="126"/>
        <v>0</v>
      </c>
      <c r="AE370" s="46">
        <f t="shared" si="127"/>
        <v>0</v>
      </c>
      <c r="AF370" s="46">
        <f t="shared" si="128"/>
        <v>0</v>
      </c>
      <c r="AG370" s="46">
        <f t="shared" si="129"/>
        <v>0</v>
      </c>
      <c r="AH370" s="539"/>
      <c r="AI370" s="539"/>
      <c r="AJ370" s="539"/>
      <c r="AK370" s="539"/>
      <c r="AL370" s="539"/>
      <c r="AM370" s="539"/>
      <c r="AN370" s="539"/>
      <c r="AO370" s="539"/>
      <c r="AP370" s="539"/>
      <c r="AQ370" s="539"/>
    </row>
    <row r="371" spans="1:43" x14ac:dyDescent="0.25">
      <c r="A371" s="9">
        <f>'прил 7.1'!A371</f>
        <v>8</v>
      </c>
      <c r="B371" s="291" t="str">
        <f>'прил 7.1'!B371</f>
        <v>ПС 35 кВ (СН1)</v>
      </c>
      <c r="C371" s="27"/>
      <c r="D371" s="200">
        <f>'прил 7.1'!F371</f>
        <v>0</v>
      </c>
      <c r="E371" s="200">
        <v>0</v>
      </c>
      <c r="F371" s="200">
        <v>0</v>
      </c>
      <c r="G371" s="200">
        <v>0</v>
      </c>
      <c r="H371" s="200">
        <v>0</v>
      </c>
      <c r="I371" s="200">
        <f>'прил 7.1'!G371</f>
        <v>0</v>
      </c>
      <c r="J371" s="200">
        <v>0</v>
      </c>
      <c r="K371" s="200">
        <v>0</v>
      </c>
      <c r="L371" s="200">
        <v>0</v>
      </c>
      <c r="M371" s="200">
        <v>0</v>
      </c>
      <c r="N371" s="211">
        <f t="shared" si="120"/>
        <v>0</v>
      </c>
      <c r="O371" s="211">
        <f t="shared" si="121"/>
        <v>0</v>
      </c>
      <c r="P371" s="211">
        <f t="shared" si="122"/>
        <v>0</v>
      </c>
      <c r="Q371" s="211">
        <f t="shared" si="123"/>
        <v>0</v>
      </c>
      <c r="R371" s="211">
        <f t="shared" si="124"/>
        <v>0</v>
      </c>
      <c r="S371" s="200">
        <f>'прил 7.1'!V371</f>
        <v>0</v>
      </c>
      <c r="T371" s="200">
        <v>0</v>
      </c>
      <c r="U371" s="200">
        <v>0</v>
      </c>
      <c r="V371" s="200">
        <v>0</v>
      </c>
      <c r="W371" s="200">
        <v>0</v>
      </c>
      <c r="X371" s="200">
        <f>'прил 7.1'!W371</f>
        <v>0</v>
      </c>
      <c r="Y371" s="200">
        <v>0</v>
      </c>
      <c r="Z371" s="200">
        <v>0</v>
      </c>
      <c r="AA371" s="200">
        <v>0</v>
      </c>
      <c r="AB371" s="200">
        <v>0</v>
      </c>
      <c r="AC371" s="211">
        <f t="shared" si="125"/>
        <v>0</v>
      </c>
      <c r="AD371" s="211">
        <f t="shared" si="126"/>
        <v>0</v>
      </c>
      <c r="AE371" s="211">
        <f t="shared" si="127"/>
        <v>0</v>
      </c>
      <c r="AF371" s="211">
        <f t="shared" si="128"/>
        <v>0</v>
      </c>
      <c r="AG371" s="211">
        <f t="shared" si="129"/>
        <v>0</v>
      </c>
      <c r="AH371" s="539"/>
      <c r="AI371" s="539"/>
      <c r="AJ371" s="539"/>
      <c r="AK371" s="539"/>
      <c r="AL371" s="539"/>
      <c r="AM371" s="539"/>
      <c r="AN371" s="539"/>
      <c r="AO371" s="539"/>
      <c r="AP371" s="539"/>
      <c r="AQ371" s="539"/>
    </row>
    <row r="372" spans="1:43" hidden="1" x14ac:dyDescent="0.25">
      <c r="A372" s="391"/>
      <c r="B372" s="32"/>
      <c r="C372" s="38"/>
      <c r="D372" s="265">
        <f>'прил 7.1'!F372</f>
        <v>0</v>
      </c>
      <c r="E372" s="199"/>
      <c r="F372" s="199"/>
      <c r="G372" s="199"/>
      <c r="H372" s="199"/>
      <c r="I372" s="265">
        <f>'прил 7.1'!G372</f>
        <v>0</v>
      </c>
      <c r="J372" s="199"/>
      <c r="K372" s="199"/>
      <c r="L372" s="199"/>
      <c r="M372" s="199"/>
      <c r="N372" s="46">
        <f t="shared" si="120"/>
        <v>0</v>
      </c>
      <c r="O372" s="46">
        <f t="shared" si="121"/>
        <v>0</v>
      </c>
      <c r="P372" s="46">
        <f t="shared" si="122"/>
        <v>0</v>
      </c>
      <c r="Q372" s="46">
        <f t="shared" si="123"/>
        <v>0</v>
      </c>
      <c r="R372" s="46">
        <f t="shared" si="124"/>
        <v>0</v>
      </c>
      <c r="S372" s="265">
        <f>'прил 7.1'!V372</f>
        <v>0</v>
      </c>
      <c r="T372" s="199"/>
      <c r="U372" s="199"/>
      <c r="V372" s="199"/>
      <c r="W372" s="199"/>
      <c r="X372" s="265">
        <f>'прил 7.1'!W372</f>
        <v>0</v>
      </c>
      <c r="Y372" s="199"/>
      <c r="Z372" s="199"/>
      <c r="AA372" s="199"/>
      <c r="AB372" s="199"/>
      <c r="AC372" s="46">
        <f t="shared" si="125"/>
        <v>0</v>
      </c>
      <c r="AD372" s="46">
        <f t="shared" si="126"/>
        <v>0</v>
      </c>
      <c r="AE372" s="46">
        <f t="shared" si="127"/>
        <v>0</v>
      </c>
      <c r="AF372" s="46">
        <f t="shared" si="128"/>
        <v>0</v>
      </c>
      <c r="AG372" s="46">
        <f t="shared" si="129"/>
        <v>0</v>
      </c>
      <c r="AH372" s="551"/>
      <c r="AI372" s="551"/>
      <c r="AJ372" s="551"/>
      <c r="AK372" s="551"/>
      <c r="AL372" s="551"/>
      <c r="AM372" s="551"/>
      <c r="AN372" s="551"/>
      <c r="AO372" s="551"/>
      <c r="AP372" s="551"/>
      <c r="AQ372" s="551"/>
    </row>
    <row r="373" spans="1:43" x14ac:dyDescent="0.25">
      <c r="A373" s="9">
        <f>'прил 7.1'!A373</f>
        <v>9</v>
      </c>
      <c r="B373" s="291" t="str">
        <f>'прил 7.1'!B373</f>
        <v>ПС 20 кВ (СН2)</v>
      </c>
      <c r="C373" s="37"/>
      <c r="D373" s="200">
        <f>'прил 7.1'!F373</f>
        <v>0</v>
      </c>
      <c r="E373" s="200">
        <v>0</v>
      </c>
      <c r="F373" s="200">
        <v>0</v>
      </c>
      <c r="G373" s="200">
        <v>0</v>
      </c>
      <c r="H373" s="200">
        <v>0</v>
      </c>
      <c r="I373" s="200">
        <f>'прил 7.1'!G373</f>
        <v>0</v>
      </c>
      <c r="J373" s="200">
        <v>0</v>
      </c>
      <c r="K373" s="200">
        <v>0</v>
      </c>
      <c r="L373" s="200">
        <v>0</v>
      </c>
      <c r="M373" s="200">
        <v>0</v>
      </c>
      <c r="N373" s="211">
        <f t="shared" si="120"/>
        <v>0</v>
      </c>
      <c r="O373" s="211">
        <f t="shared" si="121"/>
        <v>0</v>
      </c>
      <c r="P373" s="211">
        <f t="shared" si="122"/>
        <v>0</v>
      </c>
      <c r="Q373" s="211">
        <f t="shared" si="123"/>
        <v>0</v>
      </c>
      <c r="R373" s="211">
        <f t="shared" si="124"/>
        <v>0</v>
      </c>
      <c r="S373" s="200">
        <f>'прил 7.1'!V373</f>
        <v>0</v>
      </c>
      <c r="T373" s="200">
        <v>0</v>
      </c>
      <c r="U373" s="200">
        <v>0</v>
      </c>
      <c r="V373" s="200">
        <v>0</v>
      </c>
      <c r="W373" s="200">
        <v>0</v>
      </c>
      <c r="X373" s="200">
        <f>'прил 7.1'!W373</f>
        <v>0</v>
      </c>
      <c r="Y373" s="200">
        <v>0</v>
      </c>
      <c r="Z373" s="200">
        <v>0</v>
      </c>
      <c r="AA373" s="200">
        <v>0</v>
      </c>
      <c r="AB373" s="200">
        <v>0</v>
      </c>
      <c r="AC373" s="211">
        <f t="shared" si="125"/>
        <v>0</v>
      </c>
      <c r="AD373" s="211">
        <f t="shared" si="126"/>
        <v>0</v>
      </c>
      <c r="AE373" s="211">
        <f t="shared" si="127"/>
        <v>0</v>
      </c>
      <c r="AF373" s="211">
        <f t="shared" si="128"/>
        <v>0</v>
      </c>
      <c r="AG373" s="211">
        <f t="shared" si="129"/>
        <v>0</v>
      </c>
      <c r="AH373" s="539"/>
      <c r="AI373" s="539"/>
      <c r="AJ373" s="539"/>
      <c r="AK373" s="539"/>
      <c r="AL373" s="539"/>
      <c r="AM373" s="539"/>
      <c r="AN373" s="539"/>
      <c r="AO373" s="539"/>
      <c r="AP373" s="539"/>
      <c r="AQ373" s="539"/>
    </row>
    <row r="374" spans="1:43" hidden="1" x14ac:dyDescent="0.25">
      <c r="A374" s="391"/>
      <c r="B374" s="32"/>
      <c r="C374" s="27"/>
      <c r="D374" s="265">
        <f>'прил 7.1'!F374</f>
        <v>0</v>
      </c>
      <c r="E374" s="265"/>
      <c r="F374" s="265"/>
      <c r="G374" s="265"/>
      <c r="H374" s="265"/>
      <c r="I374" s="265">
        <f>'прил 7.1'!G374</f>
        <v>0</v>
      </c>
      <c r="J374" s="265"/>
      <c r="K374" s="265"/>
      <c r="L374" s="265"/>
      <c r="M374" s="265"/>
      <c r="N374" s="46">
        <f t="shared" si="120"/>
        <v>0</v>
      </c>
      <c r="O374" s="46">
        <f t="shared" si="121"/>
        <v>0</v>
      </c>
      <c r="P374" s="46">
        <f t="shared" si="122"/>
        <v>0</v>
      </c>
      <c r="Q374" s="46">
        <f t="shared" si="123"/>
        <v>0</v>
      </c>
      <c r="R374" s="46">
        <f t="shared" si="124"/>
        <v>0</v>
      </c>
      <c r="S374" s="265">
        <f>'прил 7.1'!V374</f>
        <v>0</v>
      </c>
      <c r="T374" s="265"/>
      <c r="U374" s="265"/>
      <c r="V374" s="265"/>
      <c r="W374" s="265"/>
      <c r="X374" s="265">
        <f>'прил 7.1'!W374</f>
        <v>0</v>
      </c>
      <c r="Y374" s="265"/>
      <c r="Z374" s="265"/>
      <c r="AA374" s="265"/>
      <c r="AB374" s="265"/>
      <c r="AC374" s="46">
        <f t="shared" si="125"/>
        <v>0</v>
      </c>
      <c r="AD374" s="46">
        <f t="shared" si="126"/>
        <v>0</v>
      </c>
      <c r="AE374" s="46">
        <f t="shared" si="127"/>
        <v>0</v>
      </c>
      <c r="AF374" s="46">
        <f t="shared" si="128"/>
        <v>0</v>
      </c>
      <c r="AG374" s="46">
        <f t="shared" si="129"/>
        <v>0</v>
      </c>
      <c r="AH374" s="539"/>
      <c r="AI374" s="539"/>
      <c r="AJ374" s="539"/>
      <c r="AK374" s="539"/>
      <c r="AL374" s="539"/>
      <c r="AM374" s="539"/>
      <c r="AN374" s="539"/>
      <c r="AO374" s="539"/>
      <c r="AP374" s="539"/>
      <c r="AQ374" s="539"/>
    </row>
    <row r="375" spans="1:43" x14ac:dyDescent="0.25">
      <c r="A375" s="9">
        <f>'прил 7.1'!A375</f>
        <v>10</v>
      </c>
      <c r="B375" s="291" t="str">
        <f>'прил 7.1'!B375</f>
        <v>ПС 3-10 кВ (СН2)</v>
      </c>
      <c r="C375" s="38"/>
      <c r="D375" s="200">
        <f>'прил 7.1'!F375</f>
        <v>0</v>
      </c>
      <c r="E375" s="200">
        <v>0</v>
      </c>
      <c r="F375" s="200">
        <v>0</v>
      </c>
      <c r="G375" s="200">
        <v>0</v>
      </c>
      <c r="H375" s="200">
        <v>0</v>
      </c>
      <c r="I375" s="200">
        <f>'прил 7.1'!G375</f>
        <v>0</v>
      </c>
      <c r="J375" s="200">
        <v>0</v>
      </c>
      <c r="K375" s="200">
        <v>0</v>
      </c>
      <c r="L375" s="200">
        <v>0</v>
      </c>
      <c r="M375" s="200">
        <v>0</v>
      </c>
      <c r="N375" s="211">
        <f t="shared" si="120"/>
        <v>0</v>
      </c>
      <c r="O375" s="211">
        <f t="shared" si="121"/>
        <v>0</v>
      </c>
      <c r="P375" s="211">
        <f t="shared" si="122"/>
        <v>0</v>
      </c>
      <c r="Q375" s="211">
        <f t="shared" si="123"/>
        <v>0</v>
      </c>
      <c r="R375" s="211">
        <f t="shared" si="124"/>
        <v>0</v>
      </c>
      <c r="S375" s="200">
        <f>'прил 7.1'!V375</f>
        <v>0</v>
      </c>
      <c r="T375" s="200">
        <v>0</v>
      </c>
      <c r="U375" s="200">
        <v>0</v>
      </c>
      <c r="V375" s="200">
        <v>0</v>
      </c>
      <c r="W375" s="200">
        <v>0</v>
      </c>
      <c r="X375" s="200">
        <f>'прил 7.1'!W375</f>
        <v>0</v>
      </c>
      <c r="Y375" s="200">
        <v>0</v>
      </c>
      <c r="Z375" s="200">
        <v>0</v>
      </c>
      <c r="AA375" s="200">
        <v>0</v>
      </c>
      <c r="AB375" s="200">
        <v>0</v>
      </c>
      <c r="AC375" s="211">
        <f t="shared" si="125"/>
        <v>0</v>
      </c>
      <c r="AD375" s="211">
        <f t="shared" si="126"/>
        <v>0</v>
      </c>
      <c r="AE375" s="211">
        <f t="shared" si="127"/>
        <v>0</v>
      </c>
      <c r="AF375" s="211">
        <f t="shared" si="128"/>
        <v>0</v>
      </c>
      <c r="AG375" s="211">
        <f t="shared" si="129"/>
        <v>0</v>
      </c>
      <c r="AH375" s="539"/>
      <c r="AI375" s="539"/>
      <c r="AJ375" s="539"/>
      <c r="AK375" s="539"/>
      <c r="AL375" s="539"/>
      <c r="AM375" s="539"/>
      <c r="AN375" s="539"/>
      <c r="AO375" s="539"/>
      <c r="AP375" s="539"/>
      <c r="AQ375" s="539"/>
    </row>
    <row r="376" spans="1:43" hidden="1" x14ac:dyDescent="0.25">
      <c r="A376" s="391"/>
      <c r="B376" s="32"/>
      <c r="C376" s="49"/>
      <c r="D376" s="265">
        <f>'прил 7.1'!F376</f>
        <v>0</v>
      </c>
      <c r="E376" s="200"/>
      <c r="F376" s="200"/>
      <c r="G376" s="200"/>
      <c r="H376" s="200"/>
      <c r="I376" s="265">
        <f>'прил 7.1'!G376</f>
        <v>0</v>
      </c>
      <c r="J376" s="200"/>
      <c r="K376" s="200"/>
      <c r="L376" s="200"/>
      <c r="M376" s="200"/>
      <c r="N376" s="46">
        <f t="shared" si="120"/>
        <v>0</v>
      </c>
      <c r="O376" s="46">
        <f t="shared" si="121"/>
        <v>0</v>
      </c>
      <c r="P376" s="46">
        <f t="shared" si="122"/>
        <v>0</v>
      </c>
      <c r="Q376" s="46">
        <f t="shared" si="123"/>
        <v>0</v>
      </c>
      <c r="R376" s="46">
        <f t="shared" si="124"/>
        <v>0</v>
      </c>
      <c r="S376" s="265">
        <f>'прил 7.1'!V376</f>
        <v>0</v>
      </c>
      <c r="T376" s="200"/>
      <c r="U376" s="200"/>
      <c r="V376" s="200"/>
      <c r="W376" s="200"/>
      <c r="X376" s="265">
        <f>'прил 7.1'!W376</f>
        <v>0</v>
      </c>
      <c r="Y376" s="200"/>
      <c r="Z376" s="200"/>
      <c r="AA376" s="200"/>
      <c r="AB376" s="200"/>
      <c r="AC376" s="46">
        <f t="shared" si="125"/>
        <v>0</v>
      </c>
      <c r="AD376" s="46">
        <f t="shared" si="126"/>
        <v>0</v>
      </c>
      <c r="AE376" s="46">
        <f t="shared" si="127"/>
        <v>0</v>
      </c>
      <c r="AF376" s="46">
        <f t="shared" si="128"/>
        <v>0</v>
      </c>
      <c r="AG376" s="46">
        <f t="shared" si="129"/>
        <v>0</v>
      </c>
      <c r="AH376" s="550"/>
      <c r="AI376" s="550"/>
      <c r="AJ376" s="550"/>
      <c r="AK376" s="550"/>
      <c r="AL376" s="550"/>
      <c r="AM376" s="550"/>
      <c r="AN376" s="550"/>
      <c r="AO376" s="550"/>
      <c r="AP376" s="550"/>
      <c r="AQ376" s="550"/>
    </row>
    <row r="377" spans="1:43" ht="31.5" x14ac:dyDescent="0.25">
      <c r="A377" s="9" t="str">
        <f>'прил 7.1'!A377</f>
        <v>4.4</v>
      </c>
      <c r="B377" s="291" t="str">
        <f>'прил 7.1'!B377</f>
        <v>Объекты технологического присоединения мощностью до 15 кВт.</v>
      </c>
      <c r="C377" s="291"/>
      <c r="D377" s="321">
        <f>'прил 7.1'!F377</f>
        <v>0</v>
      </c>
      <c r="E377" s="321">
        <f t="shared" ref="E377:AB377" si="135">E378+E393</f>
        <v>0</v>
      </c>
      <c r="F377" s="321">
        <f t="shared" si="135"/>
        <v>0</v>
      </c>
      <c r="G377" s="321">
        <f t="shared" si="135"/>
        <v>0</v>
      </c>
      <c r="H377" s="321">
        <f t="shared" si="135"/>
        <v>0</v>
      </c>
      <c r="I377" s="321">
        <f>'прил 7.1'!G377</f>
        <v>0.193248</v>
      </c>
      <c r="J377" s="321">
        <f t="shared" si="135"/>
        <v>5.7974400000000001E-3</v>
      </c>
      <c r="K377" s="321">
        <f t="shared" si="135"/>
        <v>0.18358559999999999</v>
      </c>
      <c r="L377" s="321">
        <f t="shared" si="135"/>
        <v>0</v>
      </c>
      <c r="M377" s="321">
        <f t="shared" si="135"/>
        <v>3.8649600000000284E-3</v>
      </c>
      <c r="N377" s="321">
        <f t="shared" si="120"/>
        <v>0.193248</v>
      </c>
      <c r="O377" s="321">
        <f t="shared" si="121"/>
        <v>5.7974400000000001E-3</v>
      </c>
      <c r="P377" s="321">
        <f t="shared" si="122"/>
        <v>0.18358559999999999</v>
      </c>
      <c r="Q377" s="321">
        <f t="shared" si="123"/>
        <v>0</v>
      </c>
      <c r="R377" s="321">
        <f t="shared" si="124"/>
        <v>3.8649600000000284E-3</v>
      </c>
      <c r="S377" s="321">
        <f>'прил 7.1'!V377</f>
        <v>0</v>
      </c>
      <c r="T377" s="321">
        <f t="shared" si="135"/>
        <v>0</v>
      </c>
      <c r="U377" s="321">
        <f t="shared" si="135"/>
        <v>0</v>
      </c>
      <c r="V377" s="321">
        <f t="shared" si="135"/>
        <v>0</v>
      </c>
      <c r="W377" s="321">
        <f t="shared" si="135"/>
        <v>0</v>
      </c>
      <c r="X377" s="321">
        <f>'прил 7.1'!W377</f>
        <v>7.7970000000000001E-3</v>
      </c>
      <c r="Y377" s="321">
        <f t="shared" si="135"/>
        <v>7.7970000000000001E-3</v>
      </c>
      <c r="Z377" s="321">
        <f t="shared" si="135"/>
        <v>0</v>
      </c>
      <c r="AA377" s="321">
        <f t="shared" si="135"/>
        <v>0</v>
      </c>
      <c r="AB377" s="321">
        <f t="shared" si="135"/>
        <v>0</v>
      </c>
      <c r="AC377" s="321">
        <f t="shared" si="125"/>
        <v>7.7970000000000001E-3</v>
      </c>
      <c r="AD377" s="321">
        <f t="shared" si="126"/>
        <v>7.7970000000000001E-3</v>
      </c>
      <c r="AE377" s="321">
        <f t="shared" si="127"/>
        <v>0</v>
      </c>
      <c r="AF377" s="321">
        <f t="shared" si="128"/>
        <v>0</v>
      </c>
      <c r="AG377" s="321">
        <f t="shared" si="129"/>
        <v>0</v>
      </c>
      <c r="AH377" s="541"/>
      <c r="AI377" s="541"/>
      <c r="AJ377" s="541"/>
      <c r="AK377" s="541"/>
      <c r="AL377" s="541"/>
      <c r="AM377" s="541"/>
      <c r="AN377" s="541"/>
      <c r="AO377" s="541"/>
      <c r="AP377" s="541"/>
      <c r="AQ377" s="541"/>
    </row>
    <row r="378" spans="1:43" x14ac:dyDescent="0.25">
      <c r="A378" s="9" t="str">
        <f>'прил 7.1'!A378</f>
        <v>4.4.1</v>
      </c>
      <c r="B378" s="439" t="str">
        <f>'прил 7.1'!B378</f>
        <v xml:space="preserve">ТПиР </v>
      </c>
      <c r="C378" s="438"/>
      <c r="D378" s="233">
        <f>'прил 7.1'!F378</f>
        <v>0</v>
      </c>
      <c r="E378" s="233">
        <f t="shared" ref="E378:AB378" si="136">E379+E381+E383+E385+E387+E389+E391</f>
        <v>0</v>
      </c>
      <c r="F378" s="233">
        <f t="shared" si="136"/>
        <v>0</v>
      </c>
      <c r="G378" s="233">
        <f t="shared" si="136"/>
        <v>0</v>
      </c>
      <c r="H378" s="233">
        <f t="shared" si="136"/>
        <v>0</v>
      </c>
      <c r="I378" s="233">
        <f>'прил 7.1'!G378</f>
        <v>0.193248</v>
      </c>
      <c r="J378" s="233">
        <f t="shared" si="136"/>
        <v>5.7974400000000001E-3</v>
      </c>
      <c r="K378" s="233">
        <f t="shared" si="136"/>
        <v>0.18358559999999999</v>
      </c>
      <c r="L378" s="233">
        <f t="shared" si="136"/>
        <v>0</v>
      </c>
      <c r="M378" s="233">
        <f t="shared" si="136"/>
        <v>3.8649600000000284E-3</v>
      </c>
      <c r="N378" s="233">
        <f t="shared" si="120"/>
        <v>0.193248</v>
      </c>
      <c r="O378" s="233">
        <f t="shared" si="121"/>
        <v>5.7974400000000001E-3</v>
      </c>
      <c r="P378" s="233">
        <f t="shared" si="122"/>
        <v>0.18358559999999999</v>
      </c>
      <c r="Q378" s="233">
        <f t="shared" si="123"/>
        <v>0</v>
      </c>
      <c r="R378" s="233">
        <f t="shared" si="124"/>
        <v>3.8649600000000284E-3</v>
      </c>
      <c r="S378" s="233">
        <f>'прил 7.1'!V378</f>
        <v>0</v>
      </c>
      <c r="T378" s="233">
        <f t="shared" si="136"/>
        <v>0</v>
      </c>
      <c r="U378" s="233">
        <f t="shared" si="136"/>
        <v>0</v>
      </c>
      <c r="V378" s="233">
        <f t="shared" si="136"/>
        <v>0</v>
      </c>
      <c r="W378" s="233">
        <f t="shared" si="136"/>
        <v>0</v>
      </c>
      <c r="X378" s="233">
        <f>'прил 7.1'!W378</f>
        <v>7.7970000000000001E-3</v>
      </c>
      <c r="Y378" s="233">
        <f t="shared" si="136"/>
        <v>7.7970000000000001E-3</v>
      </c>
      <c r="Z378" s="233">
        <f t="shared" si="136"/>
        <v>0</v>
      </c>
      <c r="AA378" s="233">
        <f t="shared" si="136"/>
        <v>0</v>
      </c>
      <c r="AB378" s="233">
        <f t="shared" si="136"/>
        <v>0</v>
      </c>
      <c r="AC378" s="233">
        <f t="shared" si="125"/>
        <v>7.7970000000000001E-3</v>
      </c>
      <c r="AD378" s="233">
        <f t="shared" si="126"/>
        <v>7.7970000000000001E-3</v>
      </c>
      <c r="AE378" s="233">
        <f t="shared" si="127"/>
        <v>0</v>
      </c>
      <c r="AF378" s="233">
        <f t="shared" si="128"/>
        <v>0</v>
      </c>
      <c r="AG378" s="233">
        <f t="shared" si="129"/>
        <v>0</v>
      </c>
      <c r="AH378" s="542"/>
      <c r="AI378" s="542"/>
      <c r="AJ378" s="542"/>
      <c r="AK378" s="542"/>
      <c r="AL378" s="542"/>
      <c r="AM378" s="542"/>
      <c r="AN378" s="542"/>
      <c r="AO378" s="542"/>
      <c r="AP378" s="542"/>
      <c r="AQ378" s="542"/>
    </row>
    <row r="379" spans="1:43" x14ac:dyDescent="0.25">
      <c r="A379" s="9">
        <f>'прил 7.1'!A379</f>
        <v>1</v>
      </c>
      <c r="B379" s="291" t="str">
        <f>'прил 7.1'!B379</f>
        <v>Воздушные Линии 1-20 кВ (СН2)</v>
      </c>
      <c r="C379" s="49"/>
      <c r="D379" s="200">
        <f>'прил 7.1'!F379</f>
        <v>0</v>
      </c>
      <c r="E379" s="200">
        <v>0</v>
      </c>
      <c r="F379" s="200">
        <v>0</v>
      </c>
      <c r="G379" s="200">
        <v>0</v>
      </c>
      <c r="H379" s="200">
        <v>0</v>
      </c>
      <c r="I379" s="200">
        <f>'прил 7.1'!G379</f>
        <v>0</v>
      </c>
      <c r="J379" s="200">
        <v>0</v>
      </c>
      <c r="K379" s="200">
        <v>0</v>
      </c>
      <c r="L379" s="200">
        <v>0</v>
      </c>
      <c r="M379" s="200">
        <v>0</v>
      </c>
      <c r="N379" s="211">
        <f t="shared" si="120"/>
        <v>0</v>
      </c>
      <c r="O379" s="211">
        <f t="shared" si="121"/>
        <v>0</v>
      </c>
      <c r="P379" s="211">
        <f t="shared" si="122"/>
        <v>0</v>
      </c>
      <c r="Q379" s="211">
        <f t="shared" si="123"/>
        <v>0</v>
      </c>
      <c r="R379" s="211">
        <f t="shared" si="124"/>
        <v>0</v>
      </c>
      <c r="S379" s="200">
        <f>'прил 7.1'!V379</f>
        <v>0</v>
      </c>
      <c r="T379" s="200">
        <v>0</v>
      </c>
      <c r="U379" s="200">
        <v>0</v>
      </c>
      <c r="V379" s="200">
        <v>0</v>
      </c>
      <c r="W379" s="200">
        <v>0</v>
      </c>
      <c r="X379" s="200">
        <f>'прил 7.1'!W379</f>
        <v>0</v>
      </c>
      <c r="Y379" s="200">
        <v>0</v>
      </c>
      <c r="Z379" s="200">
        <v>0</v>
      </c>
      <c r="AA379" s="200">
        <v>0</v>
      </c>
      <c r="AB379" s="200">
        <v>0</v>
      </c>
      <c r="AC379" s="211">
        <f t="shared" si="125"/>
        <v>0</v>
      </c>
      <c r="AD379" s="211">
        <f t="shared" si="126"/>
        <v>0</v>
      </c>
      <c r="AE379" s="211">
        <f t="shared" si="127"/>
        <v>0</v>
      </c>
      <c r="AF379" s="211">
        <f t="shared" si="128"/>
        <v>0</v>
      </c>
      <c r="AG379" s="211">
        <f t="shared" si="129"/>
        <v>0</v>
      </c>
      <c r="AH379" s="550"/>
      <c r="AI379" s="550"/>
      <c r="AJ379" s="550"/>
      <c r="AK379" s="550"/>
      <c r="AL379" s="550"/>
      <c r="AM379" s="550"/>
      <c r="AN379" s="550"/>
      <c r="AO379" s="550"/>
      <c r="AP379" s="550"/>
      <c r="AQ379" s="550"/>
    </row>
    <row r="380" spans="1:43" hidden="1" x14ac:dyDescent="0.25">
      <c r="A380" s="391"/>
      <c r="B380" s="32"/>
      <c r="C380" s="27"/>
      <c r="D380" s="265">
        <f>'прил 7.1'!F380</f>
        <v>0</v>
      </c>
      <c r="E380" s="265"/>
      <c r="F380" s="265"/>
      <c r="G380" s="265"/>
      <c r="H380" s="265"/>
      <c r="I380" s="265">
        <f>'прил 7.1'!G380</f>
        <v>0</v>
      </c>
      <c r="J380" s="265"/>
      <c r="K380" s="265"/>
      <c r="L380" s="265"/>
      <c r="M380" s="265"/>
      <c r="N380" s="46">
        <f t="shared" si="120"/>
        <v>0</v>
      </c>
      <c r="O380" s="46">
        <f t="shared" si="121"/>
        <v>0</v>
      </c>
      <c r="P380" s="46">
        <f t="shared" si="122"/>
        <v>0</v>
      </c>
      <c r="Q380" s="46">
        <f t="shared" si="123"/>
        <v>0</v>
      </c>
      <c r="R380" s="46">
        <f t="shared" si="124"/>
        <v>0</v>
      </c>
      <c r="S380" s="265">
        <f>'прил 7.1'!V380</f>
        <v>0</v>
      </c>
      <c r="T380" s="265"/>
      <c r="U380" s="265"/>
      <c r="V380" s="265"/>
      <c r="W380" s="265"/>
      <c r="X380" s="265">
        <f>'прил 7.1'!W380</f>
        <v>0</v>
      </c>
      <c r="Y380" s="265"/>
      <c r="Z380" s="265"/>
      <c r="AA380" s="265"/>
      <c r="AB380" s="265"/>
      <c r="AC380" s="46">
        <f t="shared" si="125"/>
        <v>0</v>
      </c>
      <c r="AD380" s="46">
        <f t="shared" si="126"/>
        <v>0</v>
      </c>
      <c r="AE380" s="46">
        <f t="shared" si="127"/>
        <v>0</v>
      </c>
      <c r="AF380" s="46">
        <f t="shared" si="128"/>
        <v>0</v>
      </c>
      <c r="AG380" s="46">
        <f t="shared" si="129"/>
        <v>0</v>
      </c>
      <c r="AH380" s="539"/>
      <c r="AI380" s="539"/>
      <c r="AJ380" s="539"/>
      <c r="AK380" s="539"/>
      <c r="AL380" s="539"/>
      <c r="AM380" s="539"/>
      <c r="AN380" s="539"/>
      <c r="AO380" s="539"/>
      <c r="AP380" s="539"/>
      <c r="AQ380" s="539"/>
    </row>
    <row r="381" spans="1:43" s="326" customFormat="1" x14ac:dyDescent="0.25">
      <c r="A381" s="9">
        <f>'прил 7.1'!A381</f>
        <v>2</v>
      </c>
      <c r="B381" s="291" t="str">
        <f>'прил 7.1'!B381</f>
        <v>Воздушные Линии 0,4 кВ (НН)</v>
      </c>
      <c r="C381" s="420"/>
      <c r="D381" s="625">
        <f>D382</f>
        <v>0</v>
      </c>
      <c r="E381" s="625">
        <f t="shared" ref="E381:AG381" si="137">E382</f>
        <v>0</v>
      </c>
      <c r="F381" s="625">
        <f t="shared" si="137"/>
        <v>0</v>
      </c>
      <c r="G381" s="625">
        <f t="shared" si="137"/>
        <v>0</v>
      </c>
      <c r="H381" s="625">
        <f t="shared" si="137"/>
        <v>0</v>
      </c>
      <c r="I381" s="625">
        <f t="shared" si="137"/>
        <v>0.193248</v>
      </c>
      <c r="J381" s="625">
        <f t="shared" si="137"/>
        <v>5.7974400000000001E-3</v>
      </c>
      <c r="K381" s="625">
        <f t="shared" si="137"/>
        <v>0.18358559999999999</v>
      </c>
      <c r="L381" s="625">
        <f t="shared" si="137"/>
        <v>0</v>
      </c>
      <c r="M381" s="625">
        <f t="shared" si="137"/>
        <v>3.8649600000000284E-3</v>
      </c>
      <c r="N381" s="625">
        <f t="shared" si="120"/>
        <v>0.193248</v>
      </c>
      <c r="O381" s="625">
        <f t="shared" si="121"/>
        <v>5.7974400000000001E-3</v>
      </c>
      <c r="P381" s="625">
        <f t="shared" si="122"/>
        <v>0.18358559999999999</v>
      </c>
      <c r="Q381" s="625">
        <f t="shared" si="123"/>
        <v>0</v>
      </c>
      <c r="R381" s="625">
        <f t="shared" si="124"/>
        <v>3.8649600000000284E-3</v>
      </c>
      <c r="S381" s="625">
        <f t="shared" si="137"/>
        <v>0</v>
      </c>
      <c r="T381" s="625">
        <f t="shared" si="137"/>
        <v>0</v>
      </c>
      <c r="U381" s="625">
        <f t="shared" si="137"/>
        <v>0</v>
      </c>
      <c r="V381" s="625">
        <f t="shared" si="137"/>
        <v>0</v>
      </c>
      <c r="W381" s="625">
        <f t="shared" si="137"/>
        <v>0</v>
      </c>
      <c r="X381" s="625">
        <f t="shared" si="137"/>
        <v>7.7970000000000001E-3</v>
      </c>
      <c r="Y381" s="625">
        <f t="shared" si="137"/>
        <v>7.7970000000000001E-3</v>
      </c>
      <c r="Z381" s="625">
        <f t="shared" si="137"/>
        <v>0</v>
      </c>
      <c r="AA381" s="625">
        <f t="shared" si="137"/>
        <v>0</v>
      </c>
      <c r="AB381" s="625">
        <f t="shared" si="137"/>
        <v>0</v>
      </c>
      <c r="AC381" s="625">
        <f t="shared" si="137"/>
        <v>7.7970000000000001E-3</v>
      </c>
      <c r="AD381" s="625">
        <f t="shared" si="137"/>
        <v>7.7970000000000001E-3</v>
      </c>
      <c r="AE381" s="625">
        <f t="shared" si="137"/>
        <v>0</v>
      </c>
      <c r="AF381" s="625">
        <f t="shared" si="137"/>
        <v>0</v>
      </c>
      <c r="AG381" s="625">
        <f t="shared" si="137"/>
        <v>0</v>
      </c>
      <c r="AH381" s="610"/>
      <c r="AI381" s="610"/>
      <c r="AJ381" s="610"/>
      <c r="AK381" s="610"/>
      <c r="AL381" s="610"/>
      <c r="AM381" s="610"/>
      <c r="AN381" s="610"/>
      <c r="AO381" s="610"/>
      <c r="AP381" s="610"/>
      <c r="AQ381" s="610"/>
    </row>
    <row r="382" spans="1:43" s="755" customFormat="1" ht="36" customHeight="1" x14ac:dyDescent="0.25">
      <c r="A382" s="391">
        <f>'прил 7.1'!A382</f>
        <v>0</v>
      </c>
      <c r="B382" s="32" t="str">
        <f>'прил 7.1'!B382</f>
        <v>Реконструкция ВЛ 0,4-6/10 кВ (резерв)</v>
      </c>
      <c r="C382" s="754"/>
      <c r="D382" s="212">
        <f>'прил 7.1'!F382</f>
        <v>0</v>
      </c>
      <c r="E382" s="284"/>
      <c r="F382" s="284"/>
      <c r="G382" s="284"/>
      <c r="H382" s="284"/>
      <c r="I382" s="212">
        <f>'прил 7.1'!G382</f>
        <v>0.193248</v>
      </c>
      <c r="J382" s="284">
        <f>I382*3%</f>
        <v>5.7974400000000001E-3</v>
      </c>
      <c r="K382" s="284">
        <f>I382*95%</f>
        <v>0.18358559999999999</v>
      </c>
      <c r="L382" s="284">
        <v>0</v>
      </c>
      <c r="M382" s="284">
        <f>I382-J382-K382-L382</f>
        <v>3.8649600000000284E-3</v>
      </c>
      <c r="N382" s="296">
        <f t="shared" si="120"/>
        <v>0.193248</v>
      </c>
      <c r="O382" s="296">
        <f t="shared" si="121"/>
        <v>5.7974400000000001E-3</v>
      </c>
      <c r="P382" s="296">
        <f t="shared" si="122"/>
        <v>0.18358559999999999</v>
      </c>
      <c r="Q382" s="296">
        <f t="shared" si="123"/>
        <v>0</v>
      </c>
      <c r="R382" s="296">
        <f t="shared" si="124"/>
        <v>3.8649600000000284E-3</v>
      </c>
      <c r="S382" s="212">
        <f>'прил 7.1'!V382</f>
        <v>0</v>
      </c>
      <c r="T382" s="284"/>
      <c r="U382" s="284"/>
      <c r="V382" s="284"/>
      <c r="W382" s="284"/>
      <c r="X382" s="212">
        <f>'прил 7.1'!W382</f>
        <v>7.7970000000000001E-3</v>
      </c>
      <c r="Y382" s="284">
        <f>X382</f>
        <v>7.7970000000000001E-3</v>
      </c>
      <c r="Z382" s="284"/>
      <c r="AA382" s="284"/>
      <c r="AB382" s="284"/>
      <c r="AC382" s="296">
        <f t="shared" si="125"/>
        <v>7.7970000000000001E-3</v>
      </c>
      <c r="AD382" s="296">
        <f t="shared" si="126"/>
        <v>7.7970000000000001E-3</v>
      </c>
      <c r="AE382" s="296">
        <f t="shared" si="127"/>
        <v>0</v>
      </c>
      <c r="AF382" s="296">
        <f t="shared" si="128"/>
        <v>0</v>
      </c>
      <c r="AG382" s="296">
        <f t="shared" si="129"/>
        <v>0</v>
      </c>
      <c r="AH382" s="538"/>
      <c r="AI382" s="538"/>
      <c r="AJ382" s="538"/>
      <c r="AK382" s="538"/>
      <c r="AL382" s="538"/>
      <c r="AM382" s="538"/>
      <c r="AN382" s="538"/>
      <c r="AO382" s="538"/>
      <c r="AP382" s="538"/>
      <c r="AQ382" s="538"/>
    </row>
    <row r="383" spans="1:43" s="326" customFormat="1" x14ac:dyDescent="0.25">
      <c r="A383" s="9">
        <f>'прил 7.1'!A383</f>
        <v>3</v>
      </c>
      <c r="B383" s="291" t="str">
        <f>'прил 7.1'!B383</f>
        <v>Кабельные Линии 20 кВ (СН2)</v>
      </c>
      <c r="C383" s="420"/>
      <c r="D383" s="625">
        <f>'прил 7.1'!F383</f>
        <v>0</v>
      </c>
      <c r="E383" s="625">
        <v>0</v>
      </c>
      <c r="F383" s="625">
        <v>0</v>
      </c>
      <c r="G383" s="625">
        <v>0</v>
      </c>
      <c r="H383" s="625">
        <v>0</v>
      </c>
      <c r="I383" s="625">
        <f>'прил 7.1'!G383</f>
        <v>0</v>
      </c>
      <c r="J383" s="625">
        <v>0</v>
      </c>
      <c r="K383" s="625">
        <v>0</v>
      </c>
      <c r="L383" s="625">
        <v>0</v>
      </c>
      <c r="M383" s="625">
        <v>0</v>
      </c>
      <c r="N383" s="318">
        <f t="shared" si="120"/>
        <v>0</v>
      </c>
      <c r="O383" s="318">
        <f t="shared" si="121"/>
        <v>0</v>
      </c>
      <c r="P383" s="318">
        <f t="shared" si="122"/>
        <v>0</v>
      </c>
      <c r="Q383" s="318">
        <f t="shared" si="123"/>
        <v>0</v>
      </c>
      <c r="R383" s="318">
        <f t="shared" si="124"/>
        <v>0</v>
      </c>
      <c r="S383" s="625">
        <f>'прил 7.1'!V383</f>
        <v>0</v>
      </c>
      <c r="T383" s="625">
        <v>0</v>
      </c>
      <c r="U383" s="625">
        <v>0</v>
      </c>
      <c r="V383" s="625">
        <v>0</v>
      </c>
      <c r="W383" s="625">
        <v>0</v>
      </c>
      <c r="X383" s="625">
        <f>'прил 7.1'!W383</f>
        <v>0</v>
      </c>
      <c r="Y383" s="625">
        <v>0</v>
      </c>
      <c r="Z383" s="625">
        <v>0</v>
      </c>
      <c r="AA383" s="625">
        <v>0</v>
      </c>
      <c r="AB383" s="625">
        <v>0</v>
      </c>
      <c r="AC383" s="318">
        <f t="shared" si="125"/>
        <v>0</v>
      </c>
      <c r="AD383" s="318">
        <f t="shared" si="126"/>
        <v>0</v>
      </c>
      <c r="AE383" s="318">
        <f t="shared" si="127"/>
        <v>0</v>
      </c>
      <c r="AF383" s="318">
        <f t="shared" si="128"/>
        <v>0</v>
      </c>
      <c r="AG383" s="318">
        <f t="shared" si="129"/>
        <v>0</v>
      </c>
      <c r="AH383" s="610"/>
      <c r="AI383" s="610"/>
      <c r="AJ383" s="610"/>
      <c r="AK383" s="610"/>
      <c r="AL383" s="610"/>
      <c r="AM383" s="610"/>
      <c r="AN383" s="610"/>
      <c r="AO383" s="610"/>
      <c r="AP383" s="610"/>
      <c r="AQ383" s="610"/>
    </row>
    <row r="384" spans="1:43" hidden="1" x14ac:dyDescent="0.25">
      <c r="A384" s="391"/>
      <c r="B384" s="32"/>
      <c r="C384" s="27"/>
      <c r="D384" s="265">
        <f>'прил 7.1'!F384</f>
        <v>0</v>
      </c>
      <c r="E384" s="197"/>
      <c r="F384" s="197"/>
      <c r="G384" s="197"/>
      <c r="H384" s="197"/>
      <c r="I384" s="265">
        <f>'прил 7.1'!G384</f>
        <v>0</v>
      </c>
      <c r="J384" s="197"/>
      <c r="K384" s="197"/>
      <c r="L384" s="197"/>
      <c r="M384" s="197"/>
      <c r="N384" s="46">
        <f t="shared" si="120"/>
        <v>0</v>
      </c>
      <c r="O384" s="46">
        <f t="shared" si="121"/>
        <v>0</v>
      </c>
      <c r="P384" s="46">
        <f t="shared" si="122"/>
        <v>0</v>
      </c>
      <c r="Q384" s="46">
        <f t="shared" si="123"/>
        <v>0</v>
      </c>
      <c r="R384" s="46">
        <f t="shared" si="124"/>
        <v>0</v>
      </c>
      <c r="S384" s="265">
        <f>'прил 7.1'!V384</f>
        <v>0</v>
      </c>
      <c r="T384" s="197"/>
      <c r="U384" s="197"/>
      <c r="V384" s="197"/>
      <c r="W384" s="197"/>
      <c r="X384" s="265">
        <f>'прил 7.1'!W384</f>
        <v>0</v>
      </c>
      <c r="Y384" s="197"/>
      <c r="Z384" s="197"/>
      <c r="AA384" s="197"/>
      <c r="AB384" s="197"/>
      <c r="AC384" s="46">
        <f t="shared" si="125"/>
        <v>0</v>
      </c>
      <c r="AD384" s="46">
        <f t="shared" si="126"/>
        <v>0</v>
      </c>
      <c r="AE384" s="46">
        <f t="shared" si="127"/>
        <v>0</v>
      </c>
      <c r="AF384" s="46">
        <f t="shared" si="128"/>
        <v>0</v>
      </c>
      <c r="AG384" s="46">
        <f t="shared" si="129"/>
        <v>0</v>
      </c>
      <c r="AH384" s="554"/>
      <c r="AI384" s="554"/>
      <c r="AJ384" s="554"/>
      <c r="AK384" s="554"/>
      <c r="AL384" s="554"/>
      <c r="AM384" s="554"/>
      <c r="AN384" s="554"/>
      <c r="AO384" s="554"/>
      <c r="AP384" s="554"/>
      <c r="AQ384" s="554"/>
    </row>
    <row r="385" spans="1:43" x14ac:dyDescent="0.25">
      <c r="A385" s="9">
        <f>'прил 7.1'!A385</f>
        <v>4</v>
      </c>
      <c r="B385" s="291" t="str">
        <f>'прил 7.1'!B385</f>
        <v xml:space="preserve">Кабельные Линии 3-10 кВ (СН2) </v>
      </c>
      <c r="C385" s="38"/>
      <c r="D385" s="200">
        <f>'прил 7.1'!F385</f>
        <v>0</v>
      </c>
      <c r="E385" s="200">
        <v>0</v>
      </c>
      <c r="F385" s="200">
        <v>0</v>
      </c>
      <c r="G385" s="200">
        <v>0</v>
      </c>
      <c r="H385" s="200">
        <v>0</v>
      </c>
      <c r="I385" s="200">
        <f>'прил 7.1'!G385</f>
        <v>0</v>
      </c>
      <c r="J385" s="200">
        <v>0</v>
      </c>
      <c r="K385" s="200">
        <v>0</v>
      </c>
      <c r="L385" s="200">
        <v>0</v>
      </c>
      <c r="M385" s="200">
        <v>0</v>
      </c>
      <c r="N385" s="211">
        <f t="shared" si="120"/>
        <v>0</v>
      </c>
      <c r="O385" s="211">
        <f t="shared" si="121"/>
        <v>0</v>
      </c>
      <c r="P385" s="211">
        <f t="shared" si="122"/>
        <v>0</v>
      </c>
      <c r="Q385" s="211">
        <f t="shared" si="123"/>
        <v>0</v>
      </c>
      <c r="R385" s="211">
        <f t="shared" si="124"/>
        <v>0</v>
      </c>
      <c r="S385" s="200">
        <f>'прил 7.1'!V385</f>
        <v>0</v>
      </c>
      <c r="T385" s="200">
        <v>0</v>
      </c>
      <c r="U385" s="200">
        <v>0</v>
      </c>
      <c r="V385" s="200">
        <v>0</v>
      </c>
      <c r="W385" s="200">
        <v>0</v>
      </c>
      <c r="X385" s="200">
        <f>'прил 7.1'!W385</f>
        <v>0</v>
      </c>
      <c r="Y385" s="200">
        <v>0</v>
      </c>
      <c r="Z385" s="200">
        <v>0</v>
      </c>
      <c r="AA385" s="200">
        <v>0</v>
      </c>
      <c r="AB385" s="200">
        <v>0</v>
      </c>
      <c r="AC385" s="211">
        <f t="shared" si="125"/>
        <v>0</v>
      </c>
      <c r="AD385" s="211">
        <f t="shared" si="126"/>
        <v>0</v>
      </c>
      <c r="AE385" s="211">
        <f t="shared" si="127"/>
        <v>0</v>
      </c>
      <c r="AF385" s="211">
        <f t="shared" si="128"/>
        <v>0</v>
      </c>
      <c r="AG385" s="211">
        <f t="shared" si="129"/>
        <v>0</v>
      </c>
      <c r="AH385" s="550"/>
      <c r="AI385" s="550"/>
      <c r="AJ385" s="550"/>
      <c r="AK385" s="550"/>
      <c r="AL385" s="550"/>
      <c r="AM385" s="550"/>
      <c r="AN385" s="550"/>
      <c r="AO385" s="550"/>
      <c r="AP385" s="550"/>
      <c r="AQ385" s="550"/>
    </row>
    <row r="386" spans="1:43" hidden="1" x14ac:dyDescent="0.25">
      <c r="A386" s="391"/>
      <c r="B386" s="32"/>
      <c r="C386" s="37"/>
      <c r="D386" s="265">
        <f>'прил 7.1'!F386</f>
        <v>0</v>
      </c>
      <c r="E386" s="197"/>
      <c r="F386" s="197"/>
      <c r="G386" s="197"/>
      <c r="H386" s="197"/>
      <c r="I386" s="265">
        <f>'прил 7.1'!G386</f>
        <v>0</v>
      </c>
      <c r="J386" s="197"/>
      <c r="K386" s="197"/>
      <c r="L386" s="197"/>
      <c r="M386" s="197"/>
      <c r="N386" s="46">
        <f t="shared" si="120"/>
        <v>0</v>
      </c>
      <c r="O386" s="46">
        <f t="shared" si="121"/>
        <v>0</v>
      </c>
      <c r="P386" s="46">
        <f t="shared" si="122"/>
        <v>0</v>
      </c>
      <c r="Q386" s="46">
        <f t="shared" si="123"/>
        <v>0</v>
      </c>
      <c r="R386" s="46">
        <f t="shared" si="124"/>
        <v>0</v>
      </c>
      <c r="S386" s="265">
        <f>'прил 7.1'!V386</f>
        <v>0</v>
      </c>
      <c r="T386" s="197"/>
      <c r="U386" s="197"/>
      <c r="V386" s="197"/>
      <c r="W386" s="197"/>
      <c r="X386" s="265">
        <f>'прил 7.1'!W386</f>
        <v>0</v>
      </c>
      <c r="Y386" s="197"/>
      <c r="Z386" s="197"/>
      <c r="AA386" s="197"/>
      <c r="AB386" s="197"/>
      <c r="AC386" s="46">
        <f t="shared" si="125"/>
        <v>0</v>
      </c>
      <c r="AD386" s="46">
        <f t="shared" si="126"/>
        <v>0</v>
      </c>
      <c r="AE386" s="46">
        <f t="shared" si="127"/>
        <v>0</v>
      </c>
      <c r="AF386" s="46">
        <f t="shared" si="128"/>
        <v>0</v>
      </c>
      <c r="AG386" s="46">
        <f t="shared" si="129"/>
        <v>0</v>
      </c>
      <c r="AH386" s="554"/>
      <c r="AI386" s="554"/>
      <c r="AJ386" s="554"/>
      <c r="AK386" s="554"/>
      <c r="AL386" s="554"/>
      <c r="AM386" s="554"/>
      <c r="AN386" s="554"/>
      <c r="AO386" s="554"/>
      <c r="AP386" s="554"/>
      <c r="AQ386" s="554"/>
    </row>
    <row r="387" spans="1:43" x14ac:dyDescent="0.25">
      <c r="A387" s="9">
        <f>'прил 7.1'!A387</f>
        <v>5</v>
      </c>
      <c r="B387" s="291" t="str">
        <f>'прил 7.1'!B387</f>
        <v xml:space="preserve">Кабельные Линии до 1 кВ (НН) </v>
      </c>
      <c r="C387" s="27"/>
      <c r="D387" s="200">
        <f>'прил 7.1'!F387</f>
        <v>0</v>
      </c>
      <c r="E387" s="200">
        <v>0</v>
      </c>
      <c r="F387" s="200">
        <v>0</v>
      </c>
      <c r="G387" s="200">
        <v>0</v>
      </c>
      <c r="H387" s="200">
        <v>0</v>
      </c>
      <c r="I387" s="200">
        <f>'прил 7.1'!G387</f>
        <v>0</v>
      </c>
      <c r="J387" s="200">
        <v>0</v>
      </c>
      <c r="K387" s="200">
        <v>0</v>
      </c>
      <c r="L387" s="200">
        <v>0</v>
      </c>
      <c r="M387" s="200">
        <v>0</v>
      </c>
      <c r="N387" s="211">
        <f t="shared" si="120"/>
        <v>0</v>
      </c>
      <c r="O387" s="211">
        <f t="shared" si="121"/>
        <v>0</v>
      </c>
      <c r="P387" s="211">
        <f t="shared" si="122"/>
        <v>0</v>
      </c>
      <c r="Q387" s="211">
        <f t="shared" si="123"/>
        <v>0</v>
      </c>
      <c r="R387" s="211">
        <f t="shared" si="124"/>
        <v>0</v>
      </c>
      <c r="S387" s="200">
        <f>'прил 7.1'!V387</f>
        <v>0</v>
      </c>
      <c r="T387" s="200">
        <v>0</v>
      </c>
      <c r="U387" s="200">
        <v>0</v>
      </c>
      <c r="V387" s="200">
        <v>0</v>
      </c>
      <c r="W387" s="200">
        <v>0</v>
      </c>
      <c r="X387" s="200">
        <f>'прил 7.1'!W387</f>
        <v>0</v>
      </c>
      <c r="Y387" s="200">
        <v>0</v>
      </c>
      <c r="Z387" s="200">
        <v>0</v>
      </c>
      <c r="AA387" s="200">
        <v>0</v>
      </c>
      <c r="AB387" s="200">
        <v>0</v>
      </c>
      <c r="AC387" s="211">
        <f t="shared" si="125"/>
        <v>0</v>
      </c>
      <c r="AD387" s="211">
        <f t="shared" si="126"/>
        <v>0</v>
      </c>
      <c r="AE387" s="211">
        <f t="shared" si="127"/>
        <v>0</v>
      </c>
      <c r="AF387" s="211">
        <f t="shared" si="128"/>
        <v>0</v>
      </c>
      <c r="AG387" s="211">
        <f t="shared" si="129"/>
        <v>0</v>
      </c>
      <c r="AH387" s="550"/>
      <c r="AI387" s="550"/>
      <c r="AJ387" s="550"/>
      <c r="AK387" s="550"/>
      <c r="AL387" s="550"/>
      <c r="AM387" s="550"/>
      <c r="AN387" s="550"/>
      <c r="AO387" s="550"/>
      <c r="AP387" s="550"/>
      <c r="AQ387" s="550"/>
    </row>
    <row r="388" spans="1:43" hidden="1" x14ac:dyDescent="0.25">
      <c r="A388" s="391"/>
      <c r="B388" s="32"/>
      <c r="C388" s="38"/>
      <c r="D388" s="265">
        <f>'прил 7.1'!F388</f>
        <v>0</v>
      </c>
      <c r="E388" s="199"/>
      <c r="F388" s="199"/>
      <c r="G388" s="199"/>
      <c r="H388" s="199"/>
      <c r="I388" s="265">
        <f>'прил 7.1'!G388</f>
        <v>0</v>
      </c>
      <c r="J388" s="199"/>
      <c r="K388" s="199"/>
      <c r="L388" s="199"/>
      <c r="M388" s="199"/>
      <c r="N388" s="46">
        <f t="shared" si="120"/>
        <v>0</v>
      </c>
      <c r="O388" s="46">
        <f t="shared" si="121"/>
        <v>0</v>
      </c>
      <c r="P388" s="46">
        <f t="shared" si="122"/>
        <v>0</v>
      </c>
      <c r="Q388" s="46">
        <f t="shared" si="123"/>
        <v>0</v>
      </c>
      <c r="R388" s="46">
        <f t="shared" si="124"/>
        <v>0</v>
      </c>
      <c r="S388" s="265">
        <f>'прил 7.1'!V388</f>
        <v>0</v>
      </c>
      <c r="T388" s="199"/>
      <c r="U388" s="199"/>
      <c r="V388" s="199"/>
      <c r="W388" s="199"/>
      <c r="X388" s="265">
        <f>'прил 7.1'!W388</f>
        <v>0</v>
      </c>
      <c r="Y388" s="199"/>
      <c r="Z388" s="199"/>
      <c r="AA388" s="199"/>
      <c r="AB388" s="199"/>
      <c r="AC388" s="46">
        <f t="shared" si="125"/>
        <v>0</v>
      </c>
      <c r="AD388" s="46">
        <f t="shared" si="126"/>
        <v>0</v>
      </c>
      <c r="AE388" s="46">
        <f t="shared" si="127"/>
        <v>0</v>
      </c>
      <c r="AF388" s="46">
        <f t="shared" si="128"/>
        <v>0</v>
      </c>
      <c r="AG388" s="46">
        <f t="shared" si="129"/>
        <v>0</v>
      </c>
      <c r="AH388" s="551"/>
      <c r="AI388" s="551"/>
      <c r="AJ388" s="551"/>
      <c r="AK388" s="551"/>
      <c r="AL388" s="551"/>
      <c r="AM388" s="551"/>
      <c r="AN388" s="551"/>
      <c r="AO388" s="551"/>
      <c r="AP388" s="551"/>
      <c r="AQ388" s="551"/>
    </row>
    <row r="389" spans="1:43" x14ac:dyDescent="0.25">
      <c r="A389" s="9">
        <f>'прил 7.1'!A389</f>
        <v>6</v>
      </c>
      <c r="B389" s="291" t="str">
        <f>'прил 7.1'!B389</f>
        <v>ПС 20 кВ (СН2)</v>
      </c>
      <c r="C389" s="49"/>
      <c r="D389" s="200">
        <f>'прил 7.1'!F389</f>
        <v>0</v>
      </c>
      <c r="E389" s="200">
        <v>0</v>
      </c>
      <c r="F389" s="200">
        <v>0</v>
      </c>
      <c r="G389" s="200">
        <v>0</v>
      </c>
      <c r="H389" s="200">
        <v>0</v>
      </c>
      <c r="I389" s="200">
        <f>'прил 7.1'!G389</f>
        <v>0</v>
      </c>
      <c r="J389" s="200">
        <v>0</v>
      </c>
      <c r="K389" s="200">
        <v>0</v>
      </c>
      <c r="L389" s="200">
        <v>0</v>
      </c>
      <c r="M389" s="200">
        <v>0</v>
      </c>
      <c r="N389" s="211">
        <f t="shared" ref="N389:N452" si="138">I389-D389</f>
        <v>0</v>
      </c>
      <c r="O389" s="211">
        <f t="shared" ref="O389:O452" si="139">J389-E389</f>
        <v>0</v>
      </c>
      <c r="P389" s="211">
        <f t="shared" ref="P389:P452" si="140">K389-F389</f>
        <v>0</v>
      </c>
      <c r="Q389" s="211">
        <f t="shared" ref="Q389:Q452" si="141">L389-G389</f>
        <v>0</v>
      </c>
      <c r="R389" s="211">
        <f t="shared" ref="R389:R452" si="142">M389-H389</f>
        <v>0</v>
      </c>
      <c r="S389" s="200">
        <f>'прил 7.1'!V389</f>
        <v>0</v>
      </c>
      <c r="T389" s="200">
        <v>0</v>
      </c>
      <c r="U389" s="200">
        <v>0</v>
      </c>
      <c r="V389" s="200">
        <v>0</v>
      </c>
      <c r="W389" s="200">
        <v>0</v>
      </c>
      <c r="X389" s="200">
        <f>'прил 7.1'!W389</f>
        <v>0</v>
      </c>
      <c r="Y389" s="200">
        <v>0</v>
      </c>
      <c r="Z389" s="200">
        <v>0</v>
      </c>
      <c r="AA389" s="200">
        <v>0</v>
      </c>
      <c r="AB389" s="200">
        <v>0</v>
      </c>
      <c r="AC389" s="211">
        <f t="shared" si="125"/>
        <v>0</v>
      </c>
      <c r="AD389" s="211">
        <f t="shared" si="126"/>
        <v>0</v>
      </c>
      <c r="AE389" s="211">
        <f t="shared" si="127"/>
        <v>0</v>
      </c>
      <c r="AF389" s="211">
        <f t="shared" si="128"/>
        <v>0</v>
      </c>
      <c r="AG389" s="211">
        <f t="shared" si="129"/>
        <v>0</v>
      </c>
      <c r="AH389" s="550"/>
      <c r="AI389" s="550"/>
      <c r="AJ389" s="550"/>
      <c r="AK389" s="550"/>
      <c r="AL389" s="550"/>
      <c r="AM389" s="550"/>
      <c r="AN389" s="550"/>
      <c r="AO389" s="550"/>
      <c r="AP389" s="550"/>
      <c r="AQ389" s="550"/>
    </row>
    <row r="390" spans="1:43" hidden="1" x14ac:dyDescent="0.25">
      <c r="A390" s="391"/>
      <c r="B390" s="32"/>
      <c r="C390" s="27"/>
      <c r="D390" s="265">
        <f>'прил 7.1'!F390</f>
        <v>0</v>
      </c>
      <c r="E390" s="265"/>
      <c r="F390" s="265"/>
      <c r="G390" s="265"/>
      <c r="H390" s="265"/>
      <c r="I390" s="265">
        <f>'прил 7.1'!G390</f>
        <v>0</v>
      </c>
      <c r="J390" s="265"/>
      <c r="K390" s="265"/>
      <c r="L390" s="265"/>
      <c r="M390" s="265"/>
      <c r="N390" s="46">
        <f t="shared" si="138"/>
        <v>0</v>
      </c>
      <c r="O390" s="46">
        <f t="shared" si="139"/>
        <v>0</v>
      </c>
      <c r="P390" s="46">
        <f t="shared" si="140"/>
        <v>0</v>
      </c>
      <c r="Q390" s="46">
        <f t="shared" si="141"/>
        <v>0</v>
      </c>
      <c r="R390" s="46">
        <f t="shared" si="142"/>
        <v>0</v>
      </c>
      <c r="S390" s="265">
        <f>'прил 7.1'!V390</f>
        <v>0</v>
      </c>
      <c r="T390" s="265"/>
      <c r="U390" s="265"/>
      <c r="V390" s="265"/>
      <c r="W390" s="265"/>
      <c r="X390" s="265">
        <f>'прил 7.1'!W390</f>
        <v>0</v>
      </c>
      <c r="Y390" s="265"/>
      <c r="Z390" s="265"/>
      <c r="AA390" s="265"/>
      <c r="AB390" s="265"/>
      <c r="AC390" s="46">
        <f t="shared" si="125"/>
        <v>0</v>
      </c>
      <c r="AD390" s="46">
        <f t="shared" si="126"/>
        <v>0</v>
      </c>
      <c r="AE390" s="46">
        <f t="shared" si="127"/>
        <v>0</v>
      </c>
      <c r="AF390" s="46">
        <f t="shared" si="128"/>
        <v>0</v>
      </c>
      <c r="AG390" s="46">
        <f t="shared" si="129"/>
        <v>0</v>
      </c>
      <c r="AH390" s="539"/>
      <c r="AI390" s="539"/>
      <c r="AJ390" s="539"/>
      <c r="AK390" s="539"/>
      <c r="AL390" s="539"/>
      <c r="AM390" s="539"/>
      <c r="AN390" s="539"/>
      <c r="AO390" s="539"/>
      <c r="AP390" s="539"/>
      <c r="AQ390" s="539"/>
    </row>
    <row r="391" spans="1:43" x14ac:dyDescent="0.25">
      <c r="A391" s="9">
        <f>'прил 7.1'!A391</f>
        <v>7</v>
      </c>
      <c r="B391" s="291" t="str">
        <f>'прил 7.1'!B391</f>
        <v>ПС 3-10 кВ (СН2)</v>
      </c>
      <c r="C391" s="27"/>
      <c r="D391" s="200">
        <f>'прил 7.1'!F391</f>
        <v>0</v>
      </c>
      <c r="E391" s="200">
        <v>0</v>
      </c>
      <c r="F391" s="200">
        <v>0</v>
      </c>
      <c r="G391" s="200">
        <v>0</v>
      </c>
      <c r="H391" s="200">
        <v>0</v>
      </c>
      <c r="I391" s="200">
        <f>'прил 7.1'!G391</f>
        <v>0</v>
      </c>
      <c r="J391" s="200">
        <v>0</v>
      </c>
      <c r="K391" s="200">
        <v>0</v>
      </c>
      <c r="L391" s="200">
        <v>0</v>
      </c>
      <c r="M391" s="200">
        <v>0</v>
      </c>
      <c r="N391" s="211">
        <f t="shared" si="138"/>
        <v>0</v>
      </c>
      <c r="O391" s="211">
        <f t="shared" si="139"/>
        <v>0</v>
      </c>
      <c r="P391" s="211">
        <f t="shared" si="140"/>
        <v>0</v>
      </c>
      <c r="Q391" s="211">
        <f t="shared" si="141"/>
        <v>0</v>
      </c>
      <c r="R391" s="211">
        <f t="shared" si="142"/>
        <v>0</v>
      </c>
      <c r="S391" s="200">
        <f>'прил 7.1'!V391</f>
        <v>0</v>
      </c>
      <c r="T391" s="200">
        <v>0</v>
      </c>
      <c r="U391" s="200">
        <v>0</v>
      </c>
      <c r="V391" s="200">
        <v>0</v>
      </c>
      <c r="W391" s="200">
        <v>0</v>
      </c>
      <c r="X391" s="200">
        <f>'прил 7.1'!W391</f>
        <v>0</v>
      </c>
      <c r="Y391" s="200">
        <v>0</v>
      </c>
      <c r="Z391" s="200">
        <v>0</v>
      </c>
      <c r="AA391" s="200">
        <v>0</v>
      </c>
      <c r="AB391" s="200">
        <v>0</v>
      </c>
      <c r="AC391" s="211">
        <f t="shared" si="125"/>
        <v>0</v>
      </c>
      <c r="AD391" s="211">
        <f t="shared" si="126"/>
        <v>0</v>
      </c>
      <c r="AE391" s="211">
        <f t="shared" si="127"/>
        <v>0</v>
      </c>
      <c r="AF391" s="211">
        <f t="shared" si="128"/>
        <v>0</v>
      </c>
      <c r="AG391" s="211">
        <f t="shared" si="129"/>
        <v>0</v>
      </c>
      <c r="AH391" s="550"/>
      <c r="AI391" s="550"/>
      <c r="AJ391" s="550"/>
      <c r="AK391" s="550"/>
      <c r="AL391" s="550"/>
      <c r="AM391" s="550"/>
      <c r="AN391" s="550"/>
      <c r="AO391" s="550"/>
      <c r="AP391" s="550"/>
      <c r="AQ391" s="550"/>
    </row>
    <row r="392" spans="1:43" hidden="1" x14ac:dyDescent="0.25">
      <c r="A392" s="391"/>
      <c r="B392" s="32"/>
      <c r="C392" s="40"/>
      <c r="D392" s="265">
        <f>'прил 7.1'!F392</f>
        <v>0</v>
      </c>
      <c r="E392" s="202"/>
      <c r="F392" s="202"/>
      <c r="G392" s="202"/>
      <c r="H392" s="202"/>
      <c r="I392" s="265">
        <f>'прил 7.1'!G392</f>
        <v>0</v>
      </c>
      <c r="J392" s="202"/>
      <c r="K392" s="202"/>
      <c r="L392" s="202"/>
      <c r="M392" s="202"/>
      <c r="N392" s="46">
        <f t="shared" si="138"/>
        <v>0</v>
      </c>
      <c r="O392" s="46">
        <f t="shared" si="139"/>
        <v>0</v>
      </c>
      <c r="P392" s="46">
        <f t="shared" si="140"/>
        <v>0</v>
      </c>
      <c r="Q392" s="46">
        <f t="shared" si="141"/>
        <v>0</v>
      </c>
      <c r="R392" s="46">
        <f t="shared" si="142"/>
        <v>0</v>
      </c>
      <c r="S392" s="265">
        <f>'прил 7.1'!V392</f>
        <v>0</v>
      </c>
      <c r="T392" s="202"/>
      <c r="U392" s="202"/>
      <c r="V392" s="202"/>
      <c r="W392" s="202"/>
      <c r="X392" s="265">
        <f>'прил 7.1'!W392</f>
        <v>0</v>
      </c>
      <c r="Y392" s="202"/>
      <c r="Z392" s="202"/>
      <c r="AA392" s="202"/>
      <c r="AB392" s="202"/>
      <c r="AC392" s="46">
        <f t="shared" si="125"/>
        <v>0</v>
      </c>
      <c r="AD392" s="46">
        <f t="shared" si="126"/>
        <v>0</v>
      </c>
      <c r="AE392" s="46">
        <f t="shared" si="127"/>
        <v>0</v>
      </c>
      <c r="AF392" s="46">
        <f t="shared" si="128"/>
        <v>0</v>
      </c>
      <c r="AG392" s="46">
        <f t="shared" si="129"/>
        <v>0</v>
      </c>
      <c r="AH392" s="544"/>
      <c r="AI392" s="544"/>
      <c r="AJ392" s="544"/>
      <c r="AK392" s="544"/>
      <c r="AL392" s="544"/>
      <c r="AM392" s="544"/>
      <c r="AN392" s="544"/>
      <c r="AO392" s="544"/>
      <c r="AP392" s="544"/>
      <c r="AQ392" s="544"/>
    </row>
    <row r="393" spans="1:43" x14ac:dyDescent="0.25">
      <c r="A393" s="9" t="str">
        <f>'прил 7.1'!A393</f>
        <v>4.4.2</v>
      </c>
      <c r="B393" s="439" t="str">
        <f>'прил 7.1'!B393</f>
        <v xml:space="preserve">Новое строительство </v>
      </c>
      <c r="C393" s="438"/>
      <c r="D393" s="233">
        <f>'прил 7.1'!F393</f>
        <v>0</v>
      </c>
      <c r="E393" s="233">
        <f t="shared" ref="E393:AB393" si="143">E394+E396+E398+E400+E402+E404+E406</f>
        <v>0</v>
      </c>
      <c r="F393" s="233">
        <f t="shared" si="143"/>
        <v>0</v>
      </c>
      <c r="G393" s="233">
        <f t="shared" si="143"/>
        <v>0</v>
      </c>
      <c r="H393" s="233">
        <f t="shared" si="143"/>
        <v>0</v>
      </c>
      <c r="I393" s="233">
        <f>'прил 7.1'!G393</f>
        <v>0</v>
      </c>
      <c r="J393" s="233">
        <f t="shared" si="143"/>
        <v>0</v>
      </c>
      <c r="K393" s="233">
        <f t="shared" si="143"/>
        <v>0</v>
      </c>
      <c r="L393" s="233">
        <f t="shared" si="143"/>
        <v>0</v>
      </c>
      <c r="M393" s="233">
        <f t="shared" si="143"/>
        <v>0</v>
      </c>
      <c r="N393" s="233">
        <f t="shared" si="138"/>
        <v>0</v>
      </c>
      <c r="O393" s="233">
        <f t="shared" si="139"/>
        <v>0</v>
      </c>
      <c r="P393" s="233">
        <f t="shared" si="140"/>
        <v>0</v>
      </c>
      <c r="Q393" s="233">
        <f t="shared" si="141"/>
        <v>0</v>
      </c>
      <c r="R393" s="233">
        <f t="shared" si="142"/>
        <v>0</v>
      </c>
      <c r="S393" s="233">
        <f>'прил 7.1'!V393</f>
        <v>0</v>
      </c>
      <c r="T393" s="233">
        <f t="shared" si="143"/>
        <v>0</v>
      </c>
      <c r="U393" s="233">
        <f t="shared" si="143"/>
        <v>0</v>
      </c>
      <c r="V393" s="233">
        <f t="shared" si="143"/>
        <v>0</v>
      </c>
      <c r="W393" s="233">
        <f t="shared" si="143"/>
        <v>0</v>
      </c>
      <c r="X393" s="233">
        <f>'прил 7.1'!W393</f>
        <v>0</v>
      </c>
      <c r="Y393" s="233">
        <f t="shared" si="143"/>
        <v>0</v>
      </c>
      <c r="Z393" s="233">
        <f t="shared" si="143"/>
        <v>0</v>
      </c>
      <c r="AA393" s="233">
        <f t="shared" si="143"/>
        <v>0</v>
      </c>
      <c r="AB393" s="233">
        <f t="shared" si="143"/>
        <v>0</v>
      </c>
      <c r="AC393" s="233">
        <f t="shared" si="125"/>
        <v>0</v>
      </c>
      <c r="AD393" s="233">
        <f t="shared" si="126"/>
        <v>0</v>
      </c>
      <c r="AE393" s="233">
        <f t="shared" si="127"/>
        <v>0</v>
      </c>
      <c r="AF393" s="233">
        <f t="shared" si="128"/>
        <v>0</v>
      </c>
      <c r="AG393" s="233">
        <f t="shared" si="129"/>
        <v>0</v>
      </c>
      <c r="AH393" s="542"/>
      <c r="AI393" s="542"/>
      <c r="AJ393" s="542"/>
      <c r="AK393" s="542"/>
      <c r="AL393" s="542"/>
      <c r="AM393" s="542"/>
      <c r="AN393" s="542"/>
      <c r="AO393" s="542"/>
      <c r="AP393" s="542"/>
      <c r="AQ393" s="542"/>
    </row>
    <row r="394" spans="1:43" x14ac:dyDescent="0.25">
      <c r="A394" s="9">
        <f>'прил 7.1'!A394</f>
        <v>1</v>
      </c>
      <c r="B394" s="291" t="str">
        <f>'прил 7.1'!B394</f>
        <v>Воздушные Линии 1-20 кВ (СН2)</v>
      </c>
      <c r="C394" s="40"/>
      <c r="D394" s="200">
        <f>'прил 7.1'!F394</f>
        <v>0</v>
      </c>
      <c r="E394" s="200">
        <v>0</v>
      </c>
      <c r="F394" s="200">
        <v>0</v>
      </c>
      <c r="G394" s="200">
        <v>0</v>
      </c>
      <c r="H394" s="200">
        <v>0</v>
      </c>
      <c r="I394" s="200">
        <f>'прил 7.1'!G394</f>
        <v>0</v>
      </c>
      <c r="J394" s="200">
        <v>0</v>
      </c>
      <c r="K394" s="200">
        <v>0</v>
      </c>
      <c r="L394" s="200">
        <v>0</v>
      </c>
      <c r="M394" s="200">
        <v>0</v>
      </c>
      <c r="N394" s="211">
        <f t="shared" si="138"/>
        <v>0</v>
      </c>
      <c r="O394" s="211">
        <f t="shared" si="139"/>
        <v>0</v>
      </c>
      <c r="P394" s="211">
        <f t="shared" si="140"/>
        <v>0</v>
      </c>
      <c r="Q394" s="211">
        <f t="shared" si="141"/>
        <v>0</v>
      </c>
      <c r="R394" s="211">
        <f t="shared" si="142"/>
        <v>0</v>
      </c>
      <c r="S394" s="200">
        <f>'прил 7.1'!V394</f>
        <v>0</v>
      </c>
      <c r="T394" s="200">
        <v>0</v>
      </c>
      <c r="U394" s="200">
        <v>0</v>
      </c>
      <c r="V394" s="200">
        <v>0</v>
      </c>
      <c r="W394" s="200">
        <v>0</v>
      </c>
      <c r="X394" s="200">
        <f>'прил 7.1'!W394</f>
        <v>0</v>
      </c>
      <c r="Y394" s="200">
        <v>0</v>
      </c>
      <c r="Z394" s="200">
        <v>0</v>
      </c>
      <c r="AA394" s="200">
        <v>0</v>
      </c>
      <c r="AB394" s="200">
        <v>0</v>
      </c>
      <c r="AC394" s="211">
        <f t="shared" si="125"/>
        <v>0</v>
      </c>
      <c r="AD394" s="211">
        <f t="shared" si="126"/>
        <v>0</v>
      </c>
      <c r="AE394" s="211">
        <f t="shared" si="127"/>
        <v>0</v>
      </c>
      <c r="AF394" s="211">
        <f t="shared" si="128"/>
        <v>0</v>
      </c>
      <c r="AG394" s="211">
        <f t="shared" si="129"/>
        <v>0</v>
      </c>
      <c r="AH394" s="550"/>
      <c r="AI394" s="550"/>
      <c r="AJ394" s="550"/>
      <c r="AK394" s="550"/>
      <c r="AL394" s="550"/>
      <c r="AM394" s="550"/>
      <c r="AN394" s="550"/>
      <c r="AO394" s="550"/>
      <c r="AP394" s="550"/>
      <c r="AQ394" s="550"/>
    </row>
    <row r="395" spans="1:43" hidden="1" x14ac:dyDescent="0.25">
      <c r="A395" s="391"/>
      <c r="B395" s="32"/>
      <c r="C395" s="40"/>
      <c r="D395" s="265">
        <f>'прил 7.1'!F395</f>
        <v>0</v>
      </c>
      <c r="E395" s="265"/>
      <c r="F395" s="265"/>
      <c r="G395" s="265"/>
      <c r="H395" s="265"/>
      <c r="I395" s="265">
        <f>'прил 7.1'!G395</f>
        <v>0</v>
      </c>
      <c r="J395" s="265"/>
      <c r="K395" s="265"/>
      <c r="L395" s="265"/>
      <c r="M395" s="265"/>
      <c r="N395" s="46">
        <f t="shared" si="138"/>
        <v>0</v>
      </c>
      <c r="O395" s="46">
        <f t="shared" si="139"/>
        <v>0</v>
      </c>
      <c r="P395" s="46">
        <f t="shared" si="140"/>
        <v>0</v>
      </c>
      <c r="Q395" s="46">
        <f t="shared" si="141"/>
        <v>0</v>
      </c>
      <c r="R395" s="46">
        <f t="shared" si="142"/>
        <v>0</v>
      </c>
      <c r="S395" s="265">
        <f>'прил 7.1'!V395</f>
        <v>0</v>
      </c>
      <c r="T395" s="265"/>
      <c r="U395" s="265"/>
      <c r="V395" s="265"/>
      <c r="W395" s="265"/>
      <c r="X395" s="265">
        <f>'прил 7.1'!W395</f>
        <v>0</v>
      </c>
      <c r="Y395" s="265"/>
      <c r="Z395" s="265"/>
      <c r="AA395" s="265"/>
      <c r="AB395" s="265"/>
      <c r="AC395" s="46">
        <f t="shared" si="125"/>
        <v>0</v>
      </c>
      <c r="AD395" s="46">
        <f t="shared" si="126"/>
        <v>0</v>
      </c>
      <c r="AE395" s="46">
        <f t="shared" si="127"/>
        <v>0</v>
      </c>
      <c r="AF395" s="46">
        <f t="shared" si="128"/>
        <v>0</v>
      </c>
      <c r="AG395" s="46">
        <f t="shared" si="129"/>
        <v>0</v>
      </c>
      <c r="AH395" s="539"/>
      <c r="AI395" s="539"/>
      <c r="AJ395" s="539"/>
      <c r="AK395" s="539"/>
      <c r="AL395" s="539"/>
      <c r="AM395" s="539"/>
      <c r="AN395" s="539"/>
      <c r="AO395" s="539"/>
      <c r="AP395" s="539"/>
      <c r="AQ395" s="539"/>
    </row>
    <row r="396" spans="1:43" x14ac:dyDescent="0.25">
      <c r="A396" s="9">
        <f>'прил 7.1'!A396</f>
        <v>2</v>
      </c>
      <c r="B396" s="291" t="str">
        <f>'прил 7.1'!B396</f>
        <v>Воздушные Линии 0,4 кВ (НН)</v>
      </c>
      <c r="C396" s="40"/>
      <c r="D396" s="200">
        <f>'прил 7.1'!F396</f>
        <v>0</v>
      </c>
      <c r="E396" s="200">
        <v>0</v>
      </c>
      <c r="F396" s="200">
        <v>0</v>
      </c>
      <c r="G396" s="200">
        <v>0</v>
      </c>
      <c r="H396" s="200">
        <v>0</v>
      </c>
      <c r="I396" s="200">
        <f>'прил 7.1'!G396</f>
        <v>0</v>
      </c>
      <c r="J396" s="200">
        <v>0</v>
      </c>
      <c r="K396" s="200">
        <v>0</v>
      </c>
      <c r="L396" s="200">
        <v>0</v>
      </c>
      <c r="M396" s="200">
        <v>0</v>
      </c>
      <c r="N396" s="211">
        <f t="shared" si="138"/>
        <v>0</v>
      </c>
      <c r="O396" s="211">
        <f t="shared" si="139"/>
        <v>0</v>
      </c>
      <c r="P396" s="211">
        <f t="shared" si="140"/>
        <v>0</v>
      </c>
      <c r="Q396" s="211">
        <f t="shared" si="141"/>
        <v>0</v>
      </c>
      <c r="R396" s="211">
        <f t="shared" si="142"/>
        <v>0</v>
      </c>
      <c r="S396" s="200">
        <f>'прил 7.1'!V396</f>
        <v>0</v>
      </c>
      <c r="T396" s="200">
        <v>0</v>
      </c>
      <c r="U396" s="200">
        <v>0</v>
      </c>
      <c r="V396" s="200">
        <v>0</v>
      </c>
      <c r="W396" s="200">
        <v>0</v>
      </c>
      <c r="X396" s="200">
        <f>'прил 7.1'!W396</f>
        <v>0</v>
      </c>
      <c r="Y396" s="200">
        <v>0</v>
      </c>
      <c r="Z396" s="200">
        <v>0</v>
      </c>
      <c r="AA396" s="200">
        <v>0</v>
      </c>
      <c r="AB396" s="200">
        <v>0</v>
      </c>
      <c r="AC396" s="211">
        <f t="shared" si="125"/>
        <v>0</v>
      </c>
      <c r="AD396" s="211">
        <f t="shared" si="126"/>
        <v>0</v>
      </c>
      <c r="AE396" s="211">
        <f t="shared" si="127"/>
        <v>0</v>
      </c>
      <c r="AF396" s="211">
        <f t="shared" si="128"/>
        <v>0</v>
      </c>
      <c r="AG396" s="211">
        <f t="shared" si="129"/>
        <v>0</v>
      </c>
      <c r="AH396" s="550"/>
      <c r="AI396" s="550"/>
      <c r="AJ396" s="550"/>
      <c r="AK396" s="550"/>
      <c r="AL396" s="550"/>
      <c r="AM396" s="550"/>
      <c r="AN396" s="550"/>
      <c r="AO396" s="550"/>
      <c r="AP396" s="550"/>
      <c r="AQ396" s="550"/>
    </row>
    <row r="397" spans="1:43" hidden="1" x14ac:dyDescent="0.25">
      <c r="A397" s="391"/>
      <c r="B397" s="32"/>
      <c r="C397" s="40"/>
      <c r="D397" s="265">
        <f>'прил 7.1'!F397</f>
        <v>0</v>
      </c>
      <c r="E397" s="202"/>
      <c r="F397" s="202"/>
      <c r="G397" s="202"/>
      <c r="H397" s="202"/>
      <c r="I397" s="265">
        <f>'прил 7.1'!G397</f>
        <v>0</v>
      </c>
      <c r="J397" s="202"/>
      <c r="K397" s="202"/>
      <c r="L397" s="202"/>
      <c r="M397" s="202"/>
      <c r="N397" s="46">
        <f t="shared" si="138"/>
        <v>0</v>
      </c>
      <c r="O397" s="46">
        <f t="shared" si="139"/>
        <v>0</v>
      </c>
      <c r="P397" s="46">
        <f t="shared" si="140"/>
        <v>0</v>
      </c>
      <c r="Q397" s="46">
        <f t="shared" si="141"/>
        <v>0</v>
      </c>
      <c r="R397" s="46">
        <f t="shared" si="142"/>
        <v>0</v>
      </c>
      <c r="S397" s="265">
        <f>'прил 7.1'!V397</f>
        <v>0</v>
      </c>
      <c r="T397" s="202"/>
      <c r="U397" s="202"/>
      <c r="V397" s="202"/>
      <c r="W397" s="202"/>
      <c r="X397" s="265">
        <f>'прил 7.1'!W397</f>
        <v>0</v>
      </c>
      <c r="Y397" s="202"/>
      <c r="Z397" s="202"/>
      <c r="AA397" s="202"/>
      <c r="AB397" s="202"/>
      <c r="AC397" s="46">
        <f t="shared" si="125"/>
        <v>0</v>
      </c>
      <c r="AD397" s="46">
        <f t="shared" si="126"/>
        <v>0</v>
      </c>
      <c r="AE397" s="46">
        <f t="shared" si="127"/>
        <v>0</v>
      </c>
      <c r="AF397" s="46">
        <f t="shared" si="128"/>
        <v>0</v>
      </c>
      <c r="AG397" s="46">
        <f t="shared" si="129"/>
        <v>0</v>
      </c>
      <c r="AH397" s="544"/>
      <c r="AI397" s="544"/>
      <c r="AJ397" s="544"/>
      <c r="AK397" s="544"/>
      <c r="AL397" s="544"/>
      <c r="AM397" s="544"/>
      <c r="AN397" s="544"/>
      <c r="AO397" s="544"/>
      <c r="AP397" s="544"/>
      <c r="AQ397" s="544"/>
    </row>
    <row r="398" spans="1:43" x14ac:dyDescent="0.25">
      <c r="A398" s="9">
        <f>'прил 7.1'!A398</f>
        <v>3</v>
      </c>
      <c r="B398" s="291" t="str">
        <f>'прил 7.1'!B398</f>
        <v>Кабельные Линии 20 кВ (СН2)</v>
      </c>
      <c r="C398" s="40"/>
      <c r="D398" s="200">
        <f>'прил 7.1'!F398</f>
        <v>0</v>
      </c>
      <c r="E398" s="200">
        <v>0</v>
      </c>
      <c r="F398" s="200">
        <v>0</v>
      </c>
      <c r="G398" s="200">
        <v>0</v>
      </c>
      <c r="H398" s="200">
        <v>0</v>
      </c>
      <c r="I398" s="200">
        <f>'прил 7.1'!G398</f>
        <v>0</v>
      </c>
      <c r="J398" s="200">
        <v>0</v>
      </c>
      <c r="K398" s="200">
        <v>0</v>
      </c>
      <c r="L398" s="200">
        <v>0</v>
      </c>
      <c r="M398" s="200">
        <v>0</v>
      </c>
      <c r="N398" s="211">
        <f t="shared" si="138"/>
        <v>0</v>
      </c>
      <c r="O398" s="211">
        <f t="shared" si="139"/>
        <v>0</v>
      </c>
      <c r="P398" s="211">
        <f t="shared" si="140"/>
        <v>0</v>
      </c>
      <c r="Q398" s="211">
        <f t="shared" si="141"/>
        <v>0</v>
      </c>
      <c r="R398" s="211">
        <f t="shared" si="142"/>
        <v>0</v>
      </c>
      <c r="S398" s="200">
        <f>'прил 7.1'!V398</f>
        <v>0</v>
      </c>
      <c r="T398" s="200">
        <v>0</v>
      </c>
      <c r="U398" s="200">
        <v>0</v>
      </c>
      <c r="V398" s="200">
        <v>0</v>
      </c>
      <c r="W398" s="200">
        <v>0</v>
      </c>
      <c r="X398" s="200">
        <f>'прил 7.1'!W398</f>
        <v>0</v>
      </c>
      <c r="Y398" s="200">
        <v>0</v>
      </c>
      <c r="Z398" s="200">
        <v>0</v>
      </c>
      <c r="AA398" s="200">
        <v>0</v>
      </c>
      <c r="AB398" s="200">
        <v>0</v>
      </c>
      <c r="AC398" s="211">
        <f t="shared" si="125"/>
        <v>0</v>
      </c>
      <c r="AD398" s="211">
        <f t="shared" si="126"/>
        <v>0</v>
      </c>
      <c r="AE398" s="211">
        <f t="shared" si="127"/>
        <v>0</v>
      </c>
      <c r="AF398" s="211">
        <f t="shared" si="128"/>
        <v>0</v>
      </c>
      <c r="AG398" s="211">
        <f t="shared" si="129"/>
        <v>0</v>
      </c>
      <c r="AH398" s="550"/>
      <c r="AI398" s="550"/>
      <c r="AJ398" s="550"/>
      <c r="AK398" s="550"/>
      <c r="AL398" s="550"/>
      <c r="AM398" s="550"/>
      <c r="AN398" s="550"/>
      <c r="AO398" s="550"/>
      <c r="AP398" s="550"/>
      <c r="AQ398" s="550"/>
    </row>
    <row r="399" spans="1:43" hidden="1" x14ac:dyDescent="0.25">
      <c r="A399" s="391"/>
      <c r="B399" s="32"/>
      <c r="C399" s="40"/>
      <c r="D399" s="265">
        <f>'прил 7.1'!F399</f>
        <v>0</v>
      </c>
      <c r="E399" s="197"/>
      <c r="F399" s="197"/>
      <c r="G399" s="197"/>
      <c r="H399" s="197"/>
      <c r="I399" s="265">
        <f>'прил 7.1'!G399</f>
        <v>0</v>
      </c>
      <c r="J399" s="197"/>
      <c r="K399" s="197"/>
      <c r="L399" s="197"/>
      <c r="M399" s="197"/>
      <c r="N399" s="46">
        <f t="shared" si="138"/>
        <v>0</v>
      </c>
      <c r="O399" s="46">
        <f t="shared" si="139"/>
        <v>0</v>
      </c>
      <c r="P399" s="46">
        <f t="shared" si="140"/>
        <v>0</v>
      </c>
      <c r="Q399" s="46">
        <f t="shared" si="141"/>
        <v>0</v>
      </c>
      <c r="R399" s="46">
        <f t="shared" si="142"/>
        <v>0</v>
      </c>
      <c r="S399" s="265">
        <f>'прил 7.1'!V399</f>
        <v>0</v>
      </c>
      <c r="T399" s="197"/>
      <c r="U399" s="197"/>
      <c r="V399" s="197"/>
      <c r="W399" s="197"/>
      <c r="X399" s="265">
        <f>'прил 7.1'!W399</f>
        <v>0</v>
      </c>
      <c r="Y399" s="197"/>
      <c r="Z399" s="197"/>
      <c r="AA399" s="197"/>
      <c r="AB399" s="197"/>
      <c r="AC399" s="46">
        <f t="shared" ref="AC399:AC462" si="144">X399-S399</f>
        <v>0</v>
      </c>
      <c r="AD399" s="46">
        <f t="shared" ref="AD399:AD462" si="145">Y399-T399</f>
        <v>0</v>
      </c>
      <c r="AE399" s="46">
        <f t="shared" ref="AE399:AE462" si="146">Z399-U399</f>
        <v>0</v>
      </c>
      <c r="AF399" s="46">
        <f t="shared" ref="AF399:AF462" si="147">AA399-V399</f>
        <v>0</v>
      </c>
      <c r="AG399" s="46">
        <f t="shared" ref="AG399:AG462" si="148">AB399-W399</f>
        <v>0</v>
      </c>
      <c r="AH399" s="554"/>
      <c r="AI399" s="554"/>
      <c r="AJ399" s="554"/>
      <c r="AK399" s="554"/>
      <c r="AL399" s="554"/>
      <c r="AM399" s="554"/>
      <c r="AN399" s="554"/>
      <c r="AO399" s="554"/>
      <c r="AP399" s="554"/>
      <c r="AQ399" s="554"/>
    </row>
    <row r="400" spans="1:43" x14ac:dyDescent="0.25">
      <c r="A400" s="9">
        <f>'прил 7.1'!A400</f>
        <v>4</v>
      </c>
      <c r="B400" s="291" t="str">
        <f>'прил 7.1'!B400</f>
        <v xml:space="preserve">Кабельные Линии 3-10 кВ (СН2) </v>
      </c>
      <c r="C400" s="40"/>
      <c r="D400" s="200">
        <f>'прил 7.1'!F400</f>
        <v>0</v>
      </c>
      <c r="E400" s="200">
        <v>0</v>
      </c>
      <c r="F400" s="200">
        <v>0</v>
      </c>
      <c r="G400" s="200">
        <v>0</v>
      </c>
      <c r="H400" s="200">
        <v>0</v>
      </c>
      <c r="I400" s="200">
        <f>'прил 7.1'!G400</f>
        <v>0</v>
      </c>
      <c r="J400" s="200">
        <v>0</v>
      </c>
      <c r="K400" s="200">
        <v>0</v>
      </c>
      <c r="L400" s="200">
        <v>0</v>
      </c>
      <c r="M400" s="200">
        <v>0</v>
      </c>
      <c r="N400" s="211">
        <f t="shared" si="138"/>
        <v>0</v>
      </c>
      <c r="O400" s="211">
        <f t="shared" si="139"/>
        <v>0</v>
      </c>
      <c r="P400" s="211">
        <f t="shared" si="140"/>
        <v>0</v>
      </c>
      <c r="Q400" s="211">
        <f t="shared" si="141"/>
        <v>0</v>
      </c>
      <c r="R400" s="211">
        <f t="shared" si="142"/>
        <v>0</v>
      </c>
      <c r="S400" s="200">
        <f>'прил 7.1'!V400</f>
        <v>0</v>
      </c>
      <c r="T400" s="200">
        <v>0</v>
      </c>
      <c r="U400" s="200">
        <v>0</v>
      </c>
      <c r="V400" s="200">
        <v>0</v>
      </c>
      <c r="W400" s="200">
        <v>0</v>
      </c>
      <c r="X400" s="200">
        <f>'прил 7.1'!W400</f>
        <v>0</v>
      </c>
      <c r="Y400" s="200">
        <v>0</v>
      </c>
      <c r="Z400" s="200">
        <v>0</v>
      </c>
      <c r="AA400" s="200">
        <v>0</v>
      </c>
      <c r="AB400" s="200">
        <v>0</v>
      </c>
      <c r="AC400" s="211">
        <f t="shared" si="144"/>
        <v>0</v>
      </c>
      <c r="AD400" s="211">
        <f t="shared" si="145"/>
        <v>0</v>
      </c>
      <c r="AE400" s="211">
        <f t="shared" si="146"/>
        <v>0</v>
      </c>
      <c r="AF400" s="211">
        <f t="shared" si="147"/>
        <v>0</v>
      </c>
      <c r="AG400" s="211">
        <f t="shared" si="148"/>
        <v>0</v>
      </c>
      <c r="AH400" s="550"/>
      <c r="AI400" s="550"/>
      <c r="AJ400" s="550"/>
      <c r="AK400" s="550"/>
      <c r="AL400" s="550"/>
      <c r="AM400" s="550"/>
      <c r="AN400" s="550"/>
      <c r="AO400" s="550"/>
      <c r="AP400" s="550"/>
      <c r="AQ400" s="550"/>
    </row>
    <row r="401" spans="1:43" hidden="1" x14ac:dyDescent="0.25">
      <c r="A401" s="391"/>
      <c r="B401" s="32"/>
      <c r="C401" s="40"/>
      <c r="D401" s="265">
        <f>'прил 7.1'!F401</f>
        <v>0</v>
      </c>
      <c r="E401" s="197"/>
      <c r="F401" s="197"/>
      <c r="G401" s="197"/>
      <c r="H401" s="197"/>
      <c r="I401" s="265">
        <f>'прил 7.1'!G401</f>
        <v>0</v>
      </c>
      <c r="J401" s="197"/>
      <c r="K401" s="197"/>
      <c r="L401" s="197"/>
      <c r="M401" s="197"/>
      <c r="N401" s="46">
        <f t="shared" si="138"/>
        <v>0</v>
      </c>
      <c r="O401" s="46">
        <f t="shared" si="139"/>
        <v>0</v>
      </c>
      <c r="P401" s="46">
        <f t="shared" si="140"/>
        <v>0</v>
      </c>
      <c r="Q401" s="46">
        <f t="shared" si="141"/>
        <v>0</v>
      </c>
      <c r="R401" s="46">
        <f t="shared" si="142"/>
        <v>0</v>
      </c>
      <c r="S401" s="265">
        <f>'прил 7.1'!V401</f>
        <v>0</v>
      </c>
      <c r="T401" s="197"/>
      <c r="U401" s="197"/>
      <c r="V401" s="197"/>
      <c r="W401" s="197"/>
      <c r="X401" s="265">
        <f>'прил 7.1'!W401</f>
        <v>0</v>
      </c>
      <c r="Y401" s="197"/>
      <c r="Z401" s="197"/>
      <c r="AA401" s="197"/>
      <c r="AB401" s="197"/>
      <c r="AC401" s="46">
        <f t="shared" si="144"/>
        <v>0</v>
      </c>
      <c r="AD401" s="46">
        <f t="shared" si="145"/>
        <v>0</v>
      </c>
      <c r="AE401" s="46">
        <f t="shared" si="146"/>
        <v>0</v>
      </c>
      <c r="AF401" s="46">
        <f t="shared" si="147"/>
        <v>0</v>
      </c>
      <c r="AG401" s="46">
        <f t="shared" si="148"/>
        <v>0</v>
      </c>
      <c r="AH401" s="554"/>
      <c r="AI401" s="554"/>
      <c r="AJ401" s="554"/>
      <c r="AK401" s="554"/>
      <c r="AL401" s="554"/>
      <c r="AM401" s="554"/>
      <c r="AN401" s="554"/>
      <c r="AO401" s="554"/>
      <c r="AP401" s="554"/>
      <c r="AQ401" s="554"/>
    </row>
    <row r="402" spans="1:43" x14ac:dyDescent="0.25">
      <c r="A402" s="9">
        <f>'прил 7.1'!A402</f>
        <v>5</v>
      </c>
      <c r="B402" s="291" t="str">
        <f>'прил 7.1'!B402</f>
        <v xml:space="preserve">Кабельные Линии до 1 кВ (НН) </v>
      </c>
      <c r="C402" s="40"/>
      <c r="D402" s="200">
        <f>'прил 7.1'!F402</f>
        <v>0</v>
      </c>
      <c r="E402" s="200">
        <v>0</v>
      </c>
      <c r="F402" s="200">
        <v>0</v>
      </c>
      <c r="G402" s="200">
        <v>0</v>
      </c>
      <c r="H402" s="200">
        <v>0</v>
      </c>
      <c r="I402" s="200">
        <f>'прил 7.1'!G402</f>
        <v>0</v>
      </c>
      <c r="J402" s="200">
        <v>0</v>
      </c>
      <c r="K402" s="200">
        <v>0</v>
      </c>
      <c r="L402" s="200">
        <v>0</v>
      </c>
      <c r="M402" s="200">
        <v>0</v>
      </c>
      <c r="N402" s="211">
        <f t="shared" si="138"/>
        <v>0</v>
      </c>
      <c r="O402" s="211">
        <f t="shared" si="139"/>
        <v>0</v>
      </c>
      <c r="P402" s="211">
        <f t="shared" si="140"/>
        <v>0</v>
      </c>
      <c r="Q402" s="211">
        <f t="shared" si="141"/>
        <v>0</v>
      </c>
      <c r="R402" s="211">
        <f t="shared" si="142"/>
        <v>0</v>
      </c>
      <c r="S402" s="200">
        <f>'прил 7.1'!V402</f>
        <v>0</v>
      </c>
      <c r="T402" s="200">
        <v>0</v>
      </c>
      <c r="U402" s="200">
        <v>0</v>
      </c>
      <c r="V402" s="200">
        <v>0</v>
      </c>
      <c r="W402" s="200">
        <v>0</v>
      </c>
      <c r="X402" s="200">
        <f>'прил 7.1'!W402</f>
        <v>0</v>
      </c>
      <c r="Y402" s="200">
        <v>0</v>
      </c>
      <c r="Z402" s="200">
        <v>0</v>
      </c>
      <c r="AA402" s="200">
        <v>0</v>
      </c>
      <c r="AB402" s="200">
        <v>0</v>
      </c>
      <c r="AC402" s="211">
        <f t="shared" si="144"/>
        <v>0</v>
      </c>
      <c r="AD402" s="211">
        <f t="shared" si="145"/>
        <v>0</v>
      </c>
      <c r="AE402" s="211">
        <f t="shared" si="146"/>
        <v>0</v>
      </c>
      <c r="AF402" s="211">
        <f t="shared" si="147"/>
        <v>0</v>
      </c>
      <c r="AG402" s="211">
        <f t="shared" si="148"/>
        <v>0</v>
      </c>
      <c r="AH402" s="550"/>
      <c r="AI402" s="550"/>
      <c r="AJ402" s="550"/>
      <c r="AK402" s="550"/>
      <c r="AL402" s="550"/>
      <c r="AM402" s="550"/>
      <c r="AN402" s="550"/>
      <c r="AO402" s="550"/>
      <c r="AP402" s="550"/>
      <c r="AQ402" s="550"/>
    </row>
    <row r="403" spans="1:43" hidden="1" x14ac:dyDescent="0.25">
      <c r="A403" s="391"/>
      <c r="B403" s="32"/>
      <c r="C403" s="40"/>
      <c r="D403" s="265">
        <f>'прил 7.1'!F403</f>
        <v>0</v>
      </c>
      <c r="E403" s="199"/>
      <c r="F403" s="199"/>
      <c r="G403" s="199"/>
      <c r="H403" s="199"/>
      <c r="I403" s="265">
        <f>'прил 7.1'!G403</f>
        <v>0</v>
      </c>
      <c r="J403" s="199"/>
      <c r="K403" s="199"/>
      <c r="L403" s="199"/>
      <c r="M403" s="199"/>
      <c r="N403" s="46">
        <f t="shared" si="138"/>
        <v>0</v>
      </c>
      <c r="O403" s="46">
        <f t="shared" si="139"/>
        <v>0</v>
      </c>
      <c r="P403" s="46">
        <f t="shared" si="140"/>
        <v>0</v>
      </c>
      <c r="Q403" s="46">
        <f t="shared" si="141"/>
        <v>0</v>
      </c>
      <c r="R403" s="46">
        <f t="shared" si="142"/>
        <v>0</v>
      </c>
      <c r="S403" s="265">
        <f>'прил 7.1'!V403</f>
        <v>0</v>
      </c>
      <c r="T403" s="199"/>
      <c r="U403" s="199"/>
      <c r="V403" s="199"/>
      <c r="W403" s="199"/>
      <c r="X403" s="265">
        <f>'прил 7.1'!W403</f>
        <v>0</v>
      </c>
      <c r="Y403" s="199"/>
      <c r="Z403" s="199"/>
      <c r="AA403" s="199"/>
      <c r="AB403" s="199"/>
      <c r="AC403" s="46">
        <f t="shared" si="144"/>
        <v>0</v>
      </c>
      <c r="AD403" s="46">
        <f t="shared" si="145"/>
        <v>0</v>
      </c>
      <c r="AE403" s="46">
        <f t="shared" si="146"/>
        <v>0</v>
      </c>
      <c r="AF403" s="46">
        <f t="shared" si="147"/>
        <v>0</v>
      </c>
      <c r="AG403" s="46">
        <f t="shared" si="148"/>
        <v>0</v>
      </c>
      <c r="AH403" s="551"/>
      <c r="AI403" s="551"/>
      <c r="AJ403" s="551"/>
      <c r="AK403" s="551"/>
      <c r="AL403" s="551"/>
      <c r="AM403" s="551"/>
      <c r="AN403" s="551"/>
      <c r="AO403" s="551"/>
      <c r="AP403" s="551"/>
      <c r="AQ403" s="551"/>
    </row>
    <row r="404" spans="1:43" x14ac:dyDescent="0.25">
      <c r="A404" s="9">
        <f>'прил 7.1'!A404</f>
        <v>6</v>
      </c>
      <c r="B404" s="291" t="str">
        <f>'прил 7.1'!B404</f>
        <v>ПС 20 кВ (СН2)</v>
      </c>
      <c r="C404" s="40"/>
      <c r="D404" s="200">
        <f>'прил 7.1'!F404</f>
        <v>0</v>
      </c>
      <c r="E404" s="200">
        <v>0</v>
      </c>
      <c r="F404" s="200">
        <v>0</v>
      </c>
      <c r="G404" s="200">
        <v>0</v>
      </c>
      <c r="H404" s="200">
        <v>0</v>
      </c>
      <c r="I404" s="200">
        <f>'прил 7.1'!G404</f>
        <v>0</v>
      </c>
      <c r="J404" s="200">
        <v>0</v>
      </c>
      <c r="K404" s="200">
        <v>0</v>
      </c>
      <c r="L404" s="200">
        <v>0</v>
      </c>
      <c r="M404" s="200">
        <v>0</v>
      </c>
      <c r="N404" s="211">
        <f t="shared" si="138"/>
        <v>0</v>
      </c>
      <c r="O404" s="211">
        <f t="shared" si="139"/>
        <v>0</v>
      </c>
      <c r="P404" s="211">
        <f t="shared" si="140"/>
        <v>0</v>
      </c>
      <c r="Q404" s="211">
        <f t="shared" si="141"/>
        <v>0</v>
      </c>
      <c r="R404" s="211">
        <f t="shared" si="142"/>
        <v>0</v>
      </c>
      <c r="S404" s="200">
        <f>'прил 7.1'!V404</f>
        <v>0</v>
      </c>
      <c r="T404" s="200">
        <v>0</v>
      </c>
      <c r="U404" s="200">
        <v>0</v>
      </c>
      <c r="V404" s="200">
        <v>0</v>
      </c>
      <c r="W404" s="200">
        <v>0</v>
      </c>
      <c r="X404" s="200">
        <f>'прил 7.1'!W404</f>
        <v>0</v>
      </c>
      <c r="Y404" s="200">
        <v>0</v>
      </c>
      <c r="Z404" s="200">
        <v>0</v>
      </c>
      <c r="AA404" s="200">
        <v>0</v>
      </c>
      <c r="AB404" s="200">
        <v>0</v>
      </c>
      <c r="AC404" s="211">
        <f t="shared" si="144"/>
        <v>0</v>
      </c>
      <c r="AD404" s="211">
        <f t="shared" si="145"/>
        <v>0</v>
      </c>
      <c r="AE404" s="211">
        <f t="shared" si="146"/>
        <v>0</v>
      </c>
      <c r="AF404" s="211">
        <f t="shared" si="147"/>
        <v>0</v>
      </c>
      <c r="AG404" s="211">
        <f t="shared" si="148"/>
        <v>0</v>
      </c>
      <c r="AH404" s="550"/>
      <c r="AI404" s="550"/>
      <c r="AJ404" s="550"/>
      <c r="AK404" s="550"/>
      <c r="AL404" s="550"/>
      <c r="AM404" s="550"/>
      <c r="AN404" s="550"/>
      <c r="AO404" s="550"/>
      <c r="AP404" s="550"/>
      <c r="AQ404" s="550"/>
    </row>
    <row r="405" spans="1:43" hidden="1" x14ac:dyDescent="0.25">
      <c r="A405" s="391"/>
      <c r="B405" s="32"/>
      <c r="C405" s="40"/>
      <c r="D405" s="265">
        <f>'прил 7.1'!F405</f>
        <v>0</v>
      </c>
      <c r="E405" s="265"/>
      <c r="F405" s="265"/>
      <c r="G405" s="265"/>
      <c r="H405" s="265"/>
      <c r="I405" s="265">
        <f>'прил 7.1'!G405</f>
        <v>0</v>
      </c>
      <c r="J405" s="265"/>
      <c r="K405" s="265"/>
      <c r="L405" s="265"/>
      <c r="M405" s="265"/>
      <c r="N405" s="46">
        <f t="shared" si="138"/>
        <v>0</v>
      </c>
      <c r="O405" s="46">
        <f t="shared" si="139"/>
        <v>0</v>
      </c>
      <c r="P405" s="46">
        <f t="shared" si="140"/>
        <v>0</v>
      </c>
      <c r="Q405" s="46">
        <f t="shared" si="141"/>
        <v>0</v>
      </c>
      <c r="R405" s="46">
        <f t="shared" si="142"/>
        <v>0</v>
      </c>
      <c r="S405" s="265">
        <f>'прил 7.1'!V405</f>
        <v>0</v>
      </c>
      <c r="T405" s="265"/>
      <c r="U405" s="265"/>
      <c r="V405" s="265"/>
      <c r="W405" s="265"/>
      <c r="X405" s="265">
        <f>'прил 7.1'!W405</f>
        <v>0</v>
      </c>
      <c r="Y405" s="265"/>
      <c r="Z405" s="265"/>
      <c r="AA405" s="265"/>
      <c r="AB405" s="265"/>
      <c r="AC405" s="46">
        <f t="shared" si="144"/>
        <v>0</v>
      </c>
      <c r="AD405" s="46">
        <f t="shared" si="145"/>
        <v>0</v>
      </c>
      <c r="AE405" s="46">
        <f t="shared" si="146"/>
        <v>0</v>
      </c>
      <c r="AF405" s="46">
        <f t="shared" si="147"/>
        <v>0</v>
      </c>
      <c r="AG405" s="46">
        <f t="shared" si="148"/>
        <v>0</v>
      </c>
      <c r="AH405" s="539"/>
      <c r="AI405" s="539"/>
      <c r="AJ405" s="539"/>
      <c r="AK405" s="539"/>
      <c r="AL405" s="539"/>
      <c r="AM405" s="539"/>
      <c r="AN405" s="539"/>
      <c r="AO405" s="539"/>
      <c r="AP405" s="539"/>
      <c r="AQ405" s="539"/>
    </row>
    <row r="406" spans="1:43" x14ac:dyDescent="0.25">
      <c r="A406" s="9">
        <f>'прил 7.1'!A406</f>
        <v>7</v>
      </c>
      <c r="B406" s="291" t="str">
        <f>'прил 7.1'!B406</f>
        <v>ПС 3-10 кВ (СН2)</v>
      </c>
      <c r="C406" s="40"/>
      <c r="D406" s="200">
        <f>'прил 7.1'!F406</f>
        <v>0</v>
      </c>
      <c r="E406" s="200">
        <v>0</v>
      </c>
      <c r="F406" s="200">
        <v>0</v>
      </c>
      <c r="G406" s="200">
        <v>0</v>
      </c>
      <c r="H406" s="200">
        <v>0</v>
      </c>
      <c r="I406" s="200">
        <f>'прил 7.1'!G406</f>
        <v>0</v>
      </c>
      <c r="J406" s="200">
        <v>0</v>
      </c>
      <c r="K406" s="200">
        <v>0</v>
      </c>
      <c r="L406" s="200">
        <v>0</v>
      </c>
      <c r="M406" s="200">
        <v>0</v>
      </c>
      <c r="N406" s="211">
        <f t="shared" si="138"/>
        <v>0</v>
      </c>
      <c r="O406" s="211">
        <f t="shared" si="139"/>
        <v>0</v>
      </c>
      <c r="P406" s="211">
        <f t="shared" si="140"/>
        <v>0</v>
      </c>
      <c r="Q406" s="211">
        <f t="shared" si="141"/>
        <v>0</v>
      </c>
      <c r="R406" s="211">
        <f t="shared" si="142"/>
        <v>0</v>
      </c>
      <c r="S406" s="200">
        <f>'прил 7.1'!V406</f>
        <v>0</v>
      </c>
      <c r="T406" s="200">
        <v>0</v>
      </c>
      <c r="U406" s="200">
        <v>0</v>
      </c>
      <c r="V406" s="200">
        <v>0</v>
      </c>
      <c r="W406" s="200">
        <v>0</v>
      </c>
      <c r="X406" s="200">
        <f>'прил 7.1'!W406</f>
        <v>0</v>
      </c>
      <c r="Y406" s="200">
        <v>0</v>
      </c>
      <c r="Z406" s="200">
        <v>0</v>
      </c>
      <c r="AA406" s="200">
        <v>0</v>
      </c>
      <c r="AB406" s="200">
        <v>0</v>
      </c>
      <c r="AC406" s="211">
        <f t="shared" si="144"/>
        <v>0</v>
      </c>
      <c r="AD406" s="211">
        <f t="shared" si="145"/>
        <v>0</v>
      </c>
      <c r="AE406" s="211">
        <f t="shared" si="146"/>
        <v>0</v>
      </c>
      <c r="AF406" s="211">
        <f t="shared" si="147"/>
        <v>0</v>
      </c>
      <c r="AG406" s="211">
        <f t="shared" si="148"/>
        <v>0</v>
      </c>
      <c r="AH406" s="550"/>
      <c r="AI406" s="550"/>
      <c r="AJ406" s="550"/>
      <c r="AK406" s="550"/>
      <c r="AL406" s="550"/>
      <c r="AM406" s="550"/>
      <c r="AN406" s="550"/>
      <c r="AO406" s="550"/>
      <c r="AP406" s="550"/>
      <c r="AQ406" s="550"/>
    </row>
    <row r="407" spans="1:43" hidden="1" x14ac:dyDescent="0.25">
      <c r="A407" s="391"/>
      <c r="B407" s="32"/>
      <c r="C407" s="40"/>
      <c r="D407" s="265">
        <f>'прил 7.1'!F407</f>
        <v>0</v>
      </c>
      <c r="E407" s="202"/>
      <c r="F407" s="202"/>
      <c r="G407" s="202"/>
      <c r="H407" s="202"/>
      <c r="I407" s="265">
        <f>'прил 7.1'!G407</f>
        <v>0</v>
      </c>
      <c r="J407" s="202"/>
      <c r="K407" s="202"/>
      <c r="L407" s="202"/>
      <c r="M407" s="202"/>
      <c r="N407" s="46">
        <f t="shared" si="138"/>
        <v>0</v>
      </c>
      <c r="O407" s="46">
        <f t="shared" si="139"/>
        <v>0</v>
      </c>
      <c r="P407" s="46">
        <f t="shared" si="140"/>
        <v>0</v>
      </c>
      <c r="Q407" s="46">
        <f t="shared" si="141"/>
        <v>0</v>
      </c>
      <c r="R407" s="46">
        <f t="shared" si="142"/>
        <v>0</v>
      </c>
      <c r="S407" s="265">
        <f>'прил 7.1'!V407</f>
        <v>0</v>
      </c>
      <c r="T407" s="202"/>
      <c r="U407" s="202"/>
      <c r="V407" s="202"/>
      <c r="W407" s="202"/>
      <c r="X407" s="265">
        <f>'прил 7.1'!W407</f>
        <v>0</v>
      </c>
      <c r="Y407" s="202"/>
      <c r="Z407" s="202"/>
      <c r="AA407" s="202"/>
      <c r="AB407" s="202"/>
      <c r="AC407" s="46">
        <f t="shared" si="144"/>
        <v>0</v>
      </c>
      <c r="AD407" s="46">
        <f t="shared" si="145"/>
        <v>0</v>
      </c>
      <c r="AE407" s="46">
        <f t="shared" si="146"/>
        <v>0</v>
      </c>
      <c r="AF407" s="46">
        <f t="shared" si="147"/>
        <v>0</v>
      </c>
      <c r="AG407" s="46">
        <f t="shared" si="148"/>
        <v>0</v>
      </c>
      <c r="AH407" s="544"/>
      <c r="AI407" s="544"/>
      <c r="AJ407" s="544"/>
      <c r="AK407" s="544"/>
      <c r="AL407" s="544"/>
      <c r="AM407" s="544"/>
      <c r="AN407" s="544"/>
      <c r="AO407" s="544"/>
      <c r="AP407" s="544"/>
      <c r="AQ407" s="544"/>
    </row>
    <row r="408" spans="1:43" x14ac:dyDescent="0.25">
      <c r="A408" s="9" t="str">
        <f>'прил 7.1'!A408</f>
        <v>4.5</v>
      </c>
      <c r="B408" s="291" t="str">
        <f>'прил 7.1'!B408</f>
        <v>Генерация</v>
      </c>
      <c r="C408" s="309"/>
      <c r="D408" s="322">
        <f>'прил 7.1'!F408</f>
        <v>0</v>
      </c>
      <c r="E408" s="322">
        <f t="shared" ref="E408:AB408" si="149">E409+E448</f>
        <v>0</v>
      </c>
      <c r="F408" s="322">
        <f t="shared" si="149"/>
        <v>0</v>
      </c>
      <c r="G408" s="322">
        <f t="shared" si="149"/>
        <v>0</v>
      </c>
      <c r="H408" s="322">
        <f t="shared" si="149"/>
        <v>0</v>
      </c>
      <c r="I408" s="322">
        <f>'прил 7.1'!G408</f>
        <v>0</v>
      </c>
      <c r="J408" s="322">
        <f t="shared" si="149"/>
        <v>0</v>
      </c>
      <c r="K408" s="322">
        <f t="shared" si="149"/>
        <v>0</v>
      </c>
      <c r="L408" s="322">
        <f t="shared" si="149"/>
        <v>0</v>
      </c>
      <c r="M408" s="322">
        <f t="shared" si="149"/>
        <v>0</v>
      </c>
      <c r="N408" s="322">
        <f t="shared" si="138"/>
        <v>0</v>
      </c>
      <c r="O408" s="322">
        <f t="shared" si="139"/>
        <v>0</v>
      </c>
      <c r="P408" s="322">
        <f t="shared" si="140"/>
        <v>0</v>
      </c>
      <c r="Q408" s="322">
        <f t="shared" si="141"/>
        <v>0</v>
      </c>
      <c r="R408" s="322">
        <f t="shared" si="142"/>
        <v>0</v>
      </c>
      <c r="S408" s="322">
        <f>'прил 7.1'!V408</f>
        <v>0</v>
      </c>
      <c r="T408" s="322">
        <f t="shared" si="149"/>
        <v>0</v>
      </c>
      <c r="U408" s="322">
        <f t="shared" si="149"/>
        <v>0</v>
      </c>
      <c r="V408" s="322">
        <f t="shared" si="149"/>
        <v>0</v>
      </c>
      <c r="W408" s="322">
        <f t="shared" si="149"/>
        <v>0</v>
      </c>
      <c r="X408" s="322">
        <f>'прил 7.1'!W408</f>
        <v>0</v>
      </c>
      <c r="Y408" s="322">
        <f t="shared" si="149"/>
        <v>0</v>
      </c>
      <c r="Z408" s="322">
        <f t="shared" si="149"/>
        <v>0</v>
      </c>
      <c r="AA408" s="322">
        <f t="shared" si="149"/>
        <v>0</v>
      </c>
      <c r="AB408" s="322">
        <f t="shared" si="149"/>
        <v>0</v>
      </c>
      <c r="AC408" s="322">
        <f t="shared" si="144"/>
        <v>0</v>
      </c>
      <c r="AD408" s="322">
        <f t="shared" si="145"/>
        <v>0</v>
      </c>
      <c r="AE408" s="322">
        <f t="shared" si="146"/>
        <v>0</v>
      </c>
      <c r="AF408" s="322">
        <f t="shared" si="147"/>
        <v>0</v>
      </c>
      <c r="AG408" s="322">
        <f t="shared" si="148"/>
        <v>0</v>
      </c>
      <c r="AH408" s="547"/>
      <c r="AI408" s="547"/>
      <c r="AJ408" s="547"/>
      <c r="AK408" s="547"/>
      <c r="AL408" s="547"/>
      <c r="AM408" s="547"/>
      <c r="AN408" s="547"/>
      <c r="AO408" s="547"/>
      <c r="AP408" s="547"/>
      <c r="AQ408" s="547"/>
    </row>
    <row r="409" spans="1:43" x14ac:dyDescent="0.25">
      <c r="A409" s="9" t="str">
        <f>'прил 7.1'!A409</f>
        <v>4.5.1</v>
      </c>
      <c r="B409" s="439" t="str">
        <f>'прил 7.1'!B409</f>
        <v xml:space="preserve">ТПиР </v>
      </c>
      <c r="C409" s="438"/>
      <c r="D409" s="233">
        <f>'прил 7.1'!F409</f>
        <v>0</v>
      </c>
      <c r="E409" s="233">
        <f t="shared" ref="E409:AB409" si="150">E410+E412+E414+E416+E418+E420+E422+E424+E426+E428+E430+E432+E434+E436+E438+E440+E442+E444+E446</f>
        <v>0</v>
      </c>
      <c r="F409" s="233">
        <f t="shared" si="150"/>
        <v>0</v>
      </c>
      <c r="G409" s="233">
        <f t="shared" si="150"/>
        <v>0</v>
      </c>
      <c r="H409" s="233">
        <f t="shared" si="150"/>
        <v>0</v>
      </c>
      <c r="I409" s="233">
        <f>'прил 7.1'!G409</f>
        <v>0</v>
      </c>
      <c r="J409" s="233">
        <f t="shared" si="150"/>
        <v>0</v>
      </c>
      <c r="K409" s="233">
        <f t="shared" si="150"/>
        <v>0</v>
      </c>
      <c r="L409" s="233">
        <f t="shared" si="150"/>
        <v>0</v>
      </c>
      <c r="M409" s="233">
        <f t="shared" si="150"/>
        <v>0</v>
      </c>
      <c r="N409" s="233">
        <f t="shared" si="138"/>
        <v>0</v>
      </c>
      <c r="O409" s="233">
        <f t="shared" si="139"/>
        <v>0</v>
      </c>
      <c r="P409" s="233">
        <f t="shared" si="140"/>
        <v>0</v>
      </c>
      <c r="Q409" s="233">
        <f t="shared" si="141"/>
        <v>0</v>
      </c>
      <c r="R409" s="233">
        <f t="shared" si="142"/>
        <v>0</v>
      </c>
      <c r="S409" s="233">
        <f>'прил 7.1'!V409</f>
        <v>0</v>
      </c>
      <c r="T409" s="233">
        <f t="shared" si="150"/>
        <v>0</v>
      </c>
      <c r="U409" s="233">
        <f t="shared" si="150"/>
        <v>0</v>
      </c>
      <c r="V409" s="233">
        <f t="shared" si="150"/>
        <v>0</v>
      </c>
      <c r="W409" s="233">
        <f t="shared" si="150"/>
        <v>0</v>
      </c>
      <c r="X409" s="233">
        <f>'прил 7.1'!W409</f>
        <v>0</v>
      </c>
      <c r="Y409" s="233">
        <f t="shared" si="150"/>
        <v>0</v>
      </c>
      <c r="Z409" s="233">
        <f t="shared" si="150"/>
        <v>0</v>
      </c>
      <c r="AA409" s="233">
        <f t="shared" si="150"/>
        <v>0</v>
      </c>
      <c r="AB409" s="233">
        <f t="shared" si="150"/>
        <v>0</v>
      </c>
      <c r="AC409" s="233">
        <f t="shared" si="144"/>
        <v>0</v>
      </c>
      <c r="AD409" s="233">
        <f t="shared" si="145"/>
        <v>0</v>
      </c>
      <c r="AE409" s="233">
        <f t="shared" si="146"/>
        <v>0</v>
      </c>
      <c r="AF409" s="233">
        <f t="shared" si="147"/>
        <v>0</v>
      </c>
      <c r="AG409" s="233">
        <f t="shared" si="148"/>
        <v>0</v>
      </c>
      <c r="AH409" s="542"/>
      <c r="AI409" s="542"/>
      <c r="AJ409" s="542"/>
      <c r="AK409" s="542"/>
      <c r="AL409" s="542"/>
      <c r="AM409" s="542"/>
      <c r="AN409" s="542"/>
      <c r="AO409" s="542"/>
      <c r="AP409" s="542"/>
      <c r="AQ409" s="542"/>
    </row>
    <row r="410" spans="1:43" x14ac:dyDescent="0.25">
      <c r="A410" s="9">
        <f>'прил 7.1'!A410</f>
        <v>1</v>
      </c>
      <c r="B410" s="291" t="str">
        <f>'прил 7.1'!B410</f>
        <v>Воздушные Линии 330 кВ (ВН)</v>
      </c>
      <c r="C410" s="40"/>
      <c r="D410" s="200">
        <f>'прил 7.1'!F410</f>
        <v>0</v>
      </c>
      <c r="E410" s="202">
        <v>0</v>
      </c>
      <c r="F410" s="202">
        <v>0</v>
      </c>
      <c r="G410" s="202">
        <v>0</v>
      </c>
      <c r="H410" s="202">
        <v>0</v>
      </c>
      <c r="I410" s="200">
        <f>'прил 7.1'!G410</f>
        <v>0</v>
      </c>
      <c r="J410" s="202">
        <v>0</v>
      </c>
      <c r="K410" s="202">
        <v>0</v>
      </c>
      <c r="L410" s="202">
        <v>0</v>
      </c>
      <c r="M410" s="202">
        <v>0</v>
      </c>
      <c r="N410" s="211">
        <f t="shared" si="138"/>
        <v>0</v>
      </c>
      <c r="O410" s="211">
        <f t="shared" si="139"/>
        <v>0</v>
      </c>
      <c r="P410" s="211">
        <f t="shared" si="140"/>
        <v>0</v>
      </c>
      <c r="Q410" s="211">
        <f t="shared" si="141"/>
        <v>0</v>
      </c>
      <c r="R410" s="211">
        <f t="shared" si="142"/>
        <v>0</v>
      </c>
      <c r="S410" s="200">
        <f>'прил 7.1'!V410</f>
        <v>0</v>
      </c>
      <c r="T410" s="202">
        <v>0</v>
      </c>
      <c r="U410" s="202">
        <v>0</v>
      </c>
      <c r="V410" s="202">
        <v>0</v>
      </c>
      <c r="W410" s="202">
        <v>0</v>
      </c>
      <c r="X410" s="200">
        <f>'прил 7.1'!W410</f>
        <v>0</v>
      </c>
      <c r="Y410" s="202">
        <v>0</v>
      </c>
      <c r="Z410" s="202">
        <v>0</v>
      </c>
      <c r="AA410" s="202">
        <v>0</v>
      </c>
      <c r="AB410" s="202">
        <v>0</v>
      </c>
      <c r="AC410" s="211">
        <f t="shared" si="144"/>
        <v>0</v>
      </c>
      <c r="AD410" s="211">
        <f t="shared" si="145"/>
        <v>0</v>
      </c>
      <c r="AE410" s="211">
        <f t="shared" si="146"/>
        <v>0</v>
      </c>
      <c r="AF410" s="211">
        <f t="shared" si="147"/>
        <v>0</v>
      </c>
      <c r="AG410" s="211">
        <f t="shared" si="148"/>
        <v>0</v>
      </c>
      <c r="AH410" s="544"/>
      <c r="AI410" s="544"/>
      <c r="AJ410" s="544"/>
      <c r="AK410" s="544"/>
      <c r="AL410" s="544"/>
      <c r="AM410" s="544"/>
      <c r="AN410" s="544"/>
      <c r="AO410" s="544"/>
      <c r="AP410" s="544"/>
      <c r="AQ410" s="544"/>
    </row>
    <row r="411" spans="1:43" hidden="1" x14ac:dyDescent="0.25">
      <c r="A411" s="391"/>
      <c r="B411" s="32"/>
      <c r="C411" s="40"/>
      <c r="D411" s="265">
        <f>'прил 7.1'!F411</f>
        <v>0</v>
      </c>
      <c r="E411" s="202"/>
      <c r="F411" s="202"/>
      <c r="G411" s="202"/>
      <c r="H411" s="202"/>
      <c r="I411" s="265">
        <f>'прил 7.1'!G411</f>
        <v>0</v>
      </c>
      <c r="J411" s="202"/>
      <c r="K411" s="202"/>
      <c r="L411" s="202"/>
      <c r="M411" s="202"/>
      <c r="N411" s="46">
        <f t="shared" si="138"/>
        <v>0</v>
      </c>
      <c r="O411" s="46">
        <f t="shared" si="139"/>
        <v>0</v>
      </c>
      <c r="P411" s="46">
        <f t="shared" si="140"/>
        <v>0</v>
      </c>
      <c r="Q411" s="46">
        <f t="shared" si="141"/>
        <v>0</v>
      </c>
      <c r="R411" s="46">
        <f t="shared" si="142"/>
        <v>0</v>
      </c>
      <c r="S411" s="265">
        <f>'прил 7.1'!V411</f>
        <v>0</v>
      </c>
      <c r="T411" s="202"/>
      <c r="U411" s="202"/>
      <c r="V411" s="202"/>
      <c r="W411" s="202"/>
      <c r="X411" s="265">
        <f>'прил 7.1'!W411</f>
        <v>0</v>
      </c>
      <c r="Y411" s="202"/>
      <c r="Z411" s="202"/>
      <c r="AA411" s="202"/>
      <c r="AB411" s="202"/>
      <c r="AC411" s="46">
        <f t="shared" si="144"/>
        <v>0</v>
      </c>
      <c r="AD411" s="46">
        <f t="shared" si="145"/>
        <v>0</v>
      </c>
      <c r="AE411" s="46">
        <f t="shared" si="146"/>
        <v>0</v>
      </c>
      <c r="AF411" s="46">
        <f t="shared" si="147"/>
        <v>0</v>
      </c>
      <c r="AG411" s="46">
        <f t="shared" si="148"/>
        <v>0</v>
      </c>
      <c r="AH411" s="544"/>
      <c r="AI411" s="544"/>
      <c r="AJ411" s="544"/>
      <c r="AK411" s="544"/>
      <c r="AL411" s="544"/>
      <c r="AM411" s="544"/>
      <c r="AN411" s="544"/>
      <c r="AO411" s="544"/>
      <c r="AP411" s="544"/>
      <c r="AQ411" s="544"/>
    </row>
    <row r="412" spans="1:43" x14ac:dyDescent="0.25">
      <c r="A412" s="9">
        <f>'прил 7.1'!A412</f>
        <v>2</v>
      </c>
      <c r="B412" s="291" t="str">
        <f>'прил 7.1'!B412</f>
        <v>Воздушные Линии 220 кВ (ВН)</v>
      </c>
      <c r="C412" s="40"/>
      <c r="D412" s="200">
        <f>'прил 7.1'!F412</f>
        <v>0</v>
      </c>
      <c r="E412" s="202">
        <v>0</v>
      </c>
      <c r="F412" s="202">
        <v>0</v>
      </c>
      <c r="G412" s="202">
        <v>0</v>
      </c>
      <c r="H412" s="202">
        <v>0</v>
      </c>
      <c r="I412" s="200">
        <f>'прил 7.1'!G412</f>
        <v>0</v>
      </c>
      <c r="J412" s="202">
        <v>0</v>
      </c>
      <c r="K412" s="202">
        <v>0</v>
      </c>
      <c r="L412" s="202">
        <v>0</v>
      </c>
      <c r="M412" s="202">
        <v>0</v>
      </c>
      <c r="N412" s="211">
        <f t="shared" si="138"/>
        <v>0</v>
      </c>
      <c r="O412" s="211">
        <f t="shared" si="139"/>
        <v>0</v>
      </c>
      <c r="P412" s="211">
        <f t="shared" si="140"/>
        <v>0</v>
      </c>
      <c r="Q412" s="211">
        <f t="shared" si="141"/>
        <v>0</v>
      </c>
      <c r="R412" s="211">
        <f t="shared" si="142"/>
        <v>0</v>
      </c>
      <c r="S412" s="200">
        <f>'прил 7.1'!V412</f>
        <v>0</v>
      </c>
      <c r="T412" s="202">
        <v>0</v>
      </c>
      <c r="U412" s="202">
        <v>0</v>
      </c>
      <c r="V412" s="202">
        <v>0</v>
      </c>
      <c r="W412" s="202">
        <v>0</v>
      </c>
      <c r="X412" s="200">
        <f>'прил 7.1'!W412</f>
        <v>0</v>
      </c>
      <c r="Y412" s="202">
        <v>0</v>
      </c>
      <c r="Z412" s="202">
        <v>0</v>
      </c>
      <c r="AA412" s="202">
        <v>0</v>
      </c>
      <c r="AB412" s="202">
        <v>0</v>
      </c>
      <c r="AC412" s="211">
        <f t="shared" si="144"/>
        <v>0</v>
      </c>
      <c r="AD412" s="211">
        <f t="shared" si="145"/>
        <v>0</v>
      </c>
      <c r="AE412" s="211">
        <f t="shared" si="146"/>
        <v>0</v>
      </c>
      <c r="AF412" s="211">
        <f t="shared" si="147"/>
        <v>0</v>
      </c>
      <c r="AG412" s="211">
        <f t="shared" si="148"/>
        <v>0</v>
      </c>
      <c r="AH412" s="544"/>
      <c r="AI412" s="544"/>
      <c r="AJ412" s="544"/>
      <c r="AK412" s="544"/>
      <c r="AL412" s="544"/>
      <c r="AM412" s="544"/>
      <c r="AN412" s="544"/>
      <c r="AO412" s="544"/>
      <c r="AP412" s="544"/>
      <c r="AQ412" s="544"/>
    </row>
    <row r="413" spans="1:43" hidden="1" x14ac:dyDescent="0.25">
      <c r="A413" s="391"/>
      <c r="B413" s="32"/>
      <c r="C413" s="40"/>
      <c r="D413" s="265">
        <f>'прил 7.1'!F413</f>
        <v>0</v>
      </c>
      <c r="E413" s="202"/>
      <c r="F413" s="202"/>
      <c r="G413" s="202"/>
      <c r="H413" s="202"/>
      <c r="I413" s="265">
        <f>'прил 7.1'!G413</f>
        <v>0</v>
      </c>
      <c r="J413" s="202"/>
      <c r="K413" s="202"/>
      <c r="L413" s="202"/>
      <c r="M413" s="202"/>
      <c r="N413" s="46">
        <f t="shared" si="138"/>
        <v>0</v>
      </c>
      <c r="O413" s="46">
        <f t="shared" si="139"/>
        <v>0</v>
      </c>
      <c r="P413" s="46">
        <f t="shared" si="140"/>
        <v>0</v>
      </c>
      <c r="Q413" s="46">
        <f t="shared" si="141"/>
        <v>0</v>
      </c>
      <c r="R413" s="46">
        <f t="shared" si="142"/>
        <v>0</v>
      </c>
      <c r="S413" s="265">
        <f>'прил 7.1'!V413</f>
        <v>0</v>
      </c>
      <c r="T413" s="202"/>
      <c r="U413" s="202"/>
      <c r="V413" s="202"/>
      <c r="W413" s="202"/>
      <c r="X413" s="265">
        <f>'прил 7.1'!W413</f>
        <v>0</v>
      </c>
      <c r="Y413" s="202"/>
      <c r="Z413" s="202"/>
      <c r="AA413" s="202"/>
      <c r="AB413" s="202"/>
      <c r="AC413" s="46">
        <f t="shared" si="144"/>
        <v>0</v>
      </c>
      <c r="AD413" s="46">
        <f t="shared" si="145"/>
        <v>0</v>
      </c>
      <c r="AE413" s="46">
        <f t="shared" si="146"/>
        <v>0</v>
      </c>
      <c r="AF413" s="46">
        <f t="shared" si="147"/>
        <v>0</v>
      </c>
      <c r="AG413" s="46">
        <f t="shared" si="148"/>
        <v>0</v>
      </c>
      <c r="AH413" s="544"/>
      <c r="AI413" s="544"/>
      <c r="AJ413" s="544"/>
      <c r="AK413" s="544"/>
      <c r="AL413" s="544"/>
      <c r="AM413" s="544"/>
      <c r="AN413" s="544"/>
      <c r="AO413" s="544"/>
      <c r="AP413" s="544"/>
      <c r="AQ413" s="544"/>
    </row>
    <row r="414" spans="1:43" x14ac:dyDescent="0.25">
      <c r="A414" s="9">
        <f>'прил 7.1'!A414</f>
        <v>3</v>
      </c>
      <c r="B414" s="291" t="str">
        <f>'прил 7.1'!B414</f>
        <v>Воздушные Линии 110 кВ (ВН)</v>
      </c>
      <c r="C414" s="40"/>
      <c r="D414" s="200">
        <f>'прил 7.1'!F414</f>
        <v>0</v>
      </c>
      <c r="E414" s="202">
        <v>0</v>
      </c>
      <c r="F414" s="202">
        <v>0</v>
      </c>
      <c r="G414" s="202">
        <v>0</v>
      </c>
      <c r="H414" s="202">
        <v>0</v>
      </c>
      <c r="I414" s="200">
        <f>'прил 7.1'!G414</f>
        <v>0</v>
      </c>
      <c r="J414" s="202">
        <v>0</v>
      </c>
      <c r="K414" s="202">
        <v>0</v>
      </c>
      <c r="L414" s="202">
        <v>0</v>
      </c>
      <c r="M414" s="202">
        <v>0</v>
      </c>
      <c r="N414" s="211">
        <f t="shared" si="138"/>
        <v>0</v>
      </c>
      <c r="O414" s="211">
        <f t="shared" si="139"/>
        <v>0</v>
      </c>
      <c r="P414" s="211">
        <f t="shared" si="140"/>
        <v>0</v>
      </c>
      <c r="Q414" s="211">
        <f t="shared" si="141"/>
        <v>0</v>
      </c>
      <c r="R414" s="211">
        <f t="shared" si="142"/>
        <v>0</v>
      </c>
      <c r="S414" s="200">
        <f>'прил 7.1'!V414</f>
        <v>0</v>
      </c>
      <c r="T414" s="202">
        <v>0</v>
      </c>
      <c r="U414" s="202">
        <v>0</v>
      </c>
      <c r="V414" s="202">
        <v>0</v>
      </c>
      <c r="W414" s="202">
        <v>0</v>
      </c>
      <c r="X414" s="200">
        <f>'прил 7.1'!W414</f>
        <v>0</v>
      </c>
      <c r="Y414" s="202">
        <v>0</v>
      </c>
      <c r="Z414" s="202">
        <v>0</v>
      </c>
      <c r="AA414" s="202">
        <v>0</v>
      </c>
      <c r="AB414" s="202">
        <v>0</v>
      </c>
      <c r="AC414" s="211">
        <f t="shared" si="144"/>
        <v>0</v>
      </c>
      <c r="AD414" s="211">
        <f t="shared" si="145"/>
        <v>0</v>
      </c>
      <c r="AE414" s="211">
        <f t="shared" si="146"/>
        <v>0</v>
      </c>
      <c r="AF414" s="211">
        <f t="shared" si="147"/>
        <v>0</v>
      </c>
      <c r="AG414" s="211">
        <f t="shared" si="148"/>
        <v>0</v>
      </c>
      <c r="AH414" s="544"/>
      <c r="AI414" s="544"/>
      <c r="AJ414" s="544"/>
      <c r="AK414" s="544"/>
      <c r="AL414" s="544"/>
      <c r="AM414" s="544"/>
      <c r="AN414" s="544"/>
      <c r="AO414" s="544"/>
      <c r="AP414" s="544"/>
      <c r="AQ414" s="544"/>
    </row>
    <row r="415" spans="1:43" hidden="1" x14ac:dyDescent="0.25">
      <c r="A415" s="391"/>
      <c r="B415" s="32"/>
      <c r="C415" s="40"/>
      <c r="D415" s="265">
        <f>'прил 7.1'!F415</f>
        <v>0</v>
      </c>
      <c r="E415" s="202"/>
      <c r="F415" s="202"/>
      <c r="G415" s="202"/>
      <c r="H415" s="202"/>
      <c r="I415" s="265">
        <f>'прил 7.1'!G415</f>
        <v>0</v>
      </c>
      <c r="J415" s="202"/>
      <c r="K415" s="202"/>
      <c r="L415" s="202"/>
      <c r="M415" s="202"/>
      <c r="N415" s="46">
        <f t="shared" si="138"/>
        <v>0</v>
      </c>
      <c r="O415" s="46">
        <f t="shared" si="139"/>
        <v>0</v>
      </c>
      <c r="P415" s="46">
        <f t="shared" si="140"/>
        <v>0</v>
      </c>
      <c r="Q415" s="46">
        <f t="shared" si="141"/>
        <v>0</v>
      </c>
      <c r="R415" s="46">
        <f t="shared" si="142"/>
        <v>0</v>
      </c>
      <c r="S415" s="265">
        <f>'прил 7.1'!V415</f>
        <v>0</v>
      </c>
      <c r="T415" s="202"/>
      <c r="U415" s="202"/>
      <c r="V415" s="202"/>
      <c r="W415" s="202"/>
      <c r="X415" s="265">
        <f>'прил 7.1'!W415</f>
        <v>0</v>
      </c>
      <c r="Y415" s="202"/>
      <c r="Z415" s="202"/>
      <c r="AA415" s="202"/>
      <c r="AB415" s="202"/>
      <c r="AC415" s="46">
        <f t="shared" si="144"/>
        <v>0</v>
      </c>
      <c r="AD415" s="46">
        <f t="shared" si="145"/>
        <v>0</v>
      </c>
      <c r="AE415" s="46">
        <f t="shared" si="146"/>
        <v>0</v>
      </c>
      <c r="AF415" s="46">
        <f t="shared" si="147"/>
        <v>0</v>
      </c>
      <c r="AG415" s="46">
        <f t="shared" si="148"/>
        <v>0</v>
      </c>
      <c r="AH415" s="544"/>
      <c r="AI415" s="544"/>
      <c r="AJ415" s="544"/>
      <c r="AK415" s="544"/>
      <c r="AL415" s="544"/>
      <c r="AM415" s="544"/>
      <c r="AN415" s="544"/>
      <c r="AO415" s="544"/>
      <c r="AP415" s="544"/>
      <c r="AQ415" s="544"/>
    </row>
    <row r="416" spans="1:43" x14ac:dyDescent="0.25">
      <c r="A416" s="9">
        <f>'прил 7.1'!A416</f>
        <v>4</v>
      </c>
      <c r="B416" s="291" t="str">
        <f>'прил 7.1'!B416</f>
        <v xml:space="preserve">Воздушные Линии 35 кВ (СН1) </v>
      </c>
      <c r="C416" s="40"/>
      <c r="D416" s="200">
        <f>'прил 7.1'!F416</f>
        <v>0</v>
      </c>
      <c r="E416" s="202">
        <v>0</v>
      </c>
      <c r="F416" s="202">
        <v>0</v>
      </c>
      <c r="G416" s="202">
        <v>0</v>
      </c>
      <c r="H416" s="202">
        <v>0</v>
      </c>
      <c r="I416" s="200">
        <f>'прил 7.1'!G416</f>
        <v>0</v>
      </c>
      <c r="J416" s="202">
        <v>0</v>
      </c>
      <c r="K416" s="202">
        <v>0</v>
      </c>
      <c r="L416" s="202">
        <v>0</v>
      </c>
      <c r="M416" s="202">
        <v>0</v>
      </c>
      <c r="N416" s="211">
        <f t="shared" si="138"/>
        <v>0</v>
      </c>
      <c r="O416" s="211">
        <f t="shared" si="139"/>
        <v>0</v>
      </c>
      <c r="P416" s="211">
        <f t="shared" si="140"/>
        <v>0</v>
      </c>
      <c r="Q416" s="211">
        <f t="shared" si="141"/>
        <v>0</v>
      </c>
      <c r="R416" s="211">
        <f t="shared" si="142"/>
        <v>0</v>
      </c>
      <c r="S416" s="200">
        <f>'прил 7.1'!V416</f>
        <v>0</v>
      </c>
      <c r="T416" s="202">
        <v>0</v>
      </c>
      <c r="U416" s="202">
        <v>0</v>
      </c>
      <c r="V416" s="202">
        <v>0</v>
      </c>
      <c r="W416" s="202">
        <v>0</v>
      </c>
      <c r="X416" s="200">
        <f>'прил 7.1'!W416</f>
        <v>0</v>
      </c>
      <c r="Y416" s="202">
        <v>0</v>
      </c>
      <c r="Z416" s="202">
        <v>0</v>
      </c>
      <c r="AA416" s="202">
        <v>0</v>
      </c>
      <c r="AB416" s="202">
        <v>0</v>
      </c>
      <c r="AC416" s="211">
        <f t="shared" si="144"/>
        <v>0</v>
      </c>
      <c r="AD416" s="211">
        <f t="shared" si="145"/>
        <v>0</v>
      </c>
      <c r="AE416" s="211">
        <f t="shared" si="146"/>
        <v>0</v>
      </c>
      <c r="AF416" s="211">
        <f t="shared" si="147"/>
        <v>0</v>
      </c>
      <c r="AG416" s="211">
        <f t="shared" si="148"/>
        <v>0</v>
      </c>
      <c r="AH416" s="544"/>
      <c r="AI416" s="544"/>
      <c r="AJ416" s="544"/>
      <c r="AK416" s="544"/>
      <c r="AL416" s="544"/>
      <c r="AM416" s="544"/>
      <c r="AN416" s="544"/>
      <c r="AO416" s="544"/>
      <c r="AP416" s="544"/>
      <c r="AQ416" s="544"/>
    </row>
    <row r="417" spans="1:43" hidden="1" x14ac:dyDescent="0.25">
      <c r="A417" s="391"/>
      <c r="B417" s="32"/>
      <c r="C417" s="40"/>
      <c r="D417" s="265">
        <f>'прил 7.1'!F417</f>
        <v>0</v>
      </c>
      <c r="E417" s="202"/>
      <c r="F417" s="202"/>
      <c r="G417" s="202"/>
      <c r="H417" s="202"/>
      <c r="I417" s="265">
        <f>'прил 7.1'!G417</f>
        <v>0</v>
      </c>
      <c r="J417" s="202"/>
      <c r="K417" s="202"/>
      <c r="L417" s="202"/>
      <c r="M417" s="202"/>
      <c r="N417" s="46">
        <f t="shared" si="138"/>
        <v>0</v>
      </c>
      <c r="O417" s="46">
        <f t="shared" si="139"/>
        <v>0</v>
      </c>
      <c r="P417" s="46">
        <f t="shared" si="140"/>
        <v>0</v>
      </c>
      <c r="Q417" s="46">
        <f t="shared" si="141"/>
        <v>0</v>
      </c>
      <c r="R417" s="46">
        <f t="shared" si="142"/>
        <v>0</v>
      </c>
      <c r="S417" s="265">
        <f>'прил 7.1'!V417</f>
        <v>0</v>
      </c>
      <c r="T417" s="202"/>
      <c r="U417" s="202"/>
      <c r="V417" s="202"/>
      <c r="W417" s="202"/>
      <c r="X417" s="265">
        <f>'прил 7.1'!W417</f>
        <v>0</v>
      </c>
      <c r="Y417" s="202"/>
      <c r="Z417" s="202"/>
      <c r="AA417" s="202"/>
      <c r="AB417" s="202"/>
      <c r="AC417" s="46">
        <f t="shared" si="144"/>
        <v>0</v>
      </c>
      <c r="AD417" s="46">
        <f t="shared" si="145"/>
        <v>0</v>
      </c>
      <c r="AE417" s="46">
        <f t="shared" si="146"/>
        <v>0</v>
      </c>
      <c r="AF417" s="46">
        <f t="shared" si="147"/>
        <v>0</v>
      </c>
      <c r="AG417" s="46">
        <f t="shared" si="148"/>
        <v>0</v>
      </c>
      <c r="AH417" s="544"/>
      <c r="AI417" s="544"/>
      <c r="AJ417" s="544"/>
      <c r="AK417" s="544"/>
      <c r="AL417" s="544"/>
      <c r="AM417" s="544"/>
      <c r="AN417" s="544"/>
      <c r="AO417" s="544"/>
      <c r="AP417" s="544"/>
      <c r="AQ417" s="544"/>
    </row>
    <row r="418" spans="1:43" x14ac:dyDescent="0.25">
      <c r="A418" s="9">
        <f>'прил 7.1'!A418</f>
        <v>5</v>
      </c>
      <c r="B418" s="291" t="str">
        <f>'прил 7.1'!B418</f>
        <v>Воздушные Линии 1-20 кВ (СН2)</v>
      </c>
      <c r="C418" s="40"/>
      <c r="D418" s="200">
        <f>'прил 7.1'!F418</f>
        <v>0</v>
      </c>
      <c r="E418" s="202">
        <v>0</v>
      </c>
      <c r="F418" s="202">
        <v>0</v>
      </c>
      <c r="G418" s="202">
        <v>0</v>
      </c>
      <c r="H418" s="202">
        <v>0</v>
      </c>
      <c r="I418" s="200">
        <f>'прил 7.1'!G418</f>
        <v>0</v>
      </c>
      <c r="J418" s="202">
        <v>0</v>
      </c>
      <c r="K418" s="202">
        <v>0</v>
      </c>
      <c r="L418" s="202">
        <v>0</v>
      </c>
      <c r="M418" s="202">
        <v>0</v>
      </c>
      <c r="N418" s="211">
        <f t="shared" si="138"/>
        <v>0</v>
      </c>
      <c r="O418" s="211">
        <f t="shared" si="139"/>
        <v>0</v>
      </c>
      <c r="P418" s="211">
        <f t="shared" si="140"/>
        <v>0</v>
      </c>
      <c r="Q418" s="211">
        <f t="shared" si="141"/>
        <v>0</v>
      </c>
      <c r="R418" s="211">
        <f t="shared" si="142"/>
        <v>0</v>
      </c>
      <c r="S418" s="200">
        <f>'прил 7.1'!V418</f>
        <v>0</v>
      </c>
      <c r="T418" s="202">
        <v>0</v>
      </c>
      <c r="U418" s="202">
        <v>0</v>
      </c>
      <c r="V418" s="202">
        <v>0</v>
      </c>
      <c r="W418" s="202">
        <v>0</v>
      </c>
      <c r="X418" s="200">
        <f>'прил 7.1'!W418</f>
        <v>0</v>
      </c>
      <c r="Y418" s="202">
        <v>0</v>
      </c>
      <c r="Z418" s="202">
        <v>0</v>
      </c>
      <c r="AA418" s="202">
        <v>0</v>
      </c>
      <c r="AB418" s="202">
        <v>0</v>
      </c>
      <c r="AC418" s="211">
        <f t="shared" si="144"/>
        <v>0</v>
      </c>
      <c r="AD418" s="211">
        <f t="shared" si="145"/>
        <v>0</v>
      </c>
      <c r="AE418" s="211">
        <f t="shared" si="146"/>
        <v>0</v>
      </c>
      <c r="AF418" s="211">
        <f t="shared" si="147"/>
        <v>0</v>
      </c>
      <c r="AG418" s="211">
        <f t="shared" si="148"/>
        <v>0</v>
      </c>
      <c r="AH418" s="544"/>
      <c r="AI418" s="544"/>
      <c r="AJ418" s="544"/>
      <c r="AK418" s="544"/>
      <c r="AL418" s="544"/>
      <c r="AM418" s="544"/>
      <c r="AN418" s="544"/>
      <c r="AO418" s="544"/>
      <c r="AP418" s="544"/>
      <c r="AQ418" s="544"/>
    </row>
    <row r="419" spans="1:43" hidden="1" x14ac:dyDescent="0.25">
      <c r="A419" s="391"/>
      <c r="B419" s="32"/>
      <c r="C419" s="40"/>
      <c r="D419" s="265">
        <f>'прил 7.1'!F419</f>
        <v>0</v>
      </c>
      <c r="E419" s="202"/>
      <c r="F419" s="202"/>
      <c r="G419" s="202"/>
      <c r="H419" s="202"/>
      <c r="I419" s="265">
        <f>'прил 7.1'!G419</f>
        <v>0</v>
      </c>
      <c r="J419" s="202"/>
      <c r="K419" s="202"/>
      <c r="L419" s="202"/>
      <c r="M419" s="202"/>
      <c r="N419" s="46">
        <f t="shared" si="138"/>
        <v>0</v>
      </c>
      <c r="O419" s="46">
        <f t="shared" si="139"/>
        <v>0</v>
      </c>
      <c r="P419" s="46">
        <f t="shared" si="140"/>
        <v>0</v>
      </c>
      <c r="Q419" s="46">
        <f t="shared" si="141"/>
        <v>0</v>
      </c>
      <c r="R419" s="46">
        <f t="shared" si="142"/>
        <v>0</v>
      </c>
      <c r="S419" s="265">
        <f>'прил 7.1'!V419</f>
        <v>0</v>
      </c>
      <c r="T419" s="202"/>
      <c r="U419" s="202"/>
      <c r="V419" s="202"/>
      <c r="W419" s="202"/>
      <c r="X419" s="265">
        <f>'прил 7.1'!W419</f>
        <v>0</v>
      </c>
      <c r="Y419" s="202"/>
      <c r="Z419" s="202"/>
      <c r="AA419" s="202"/>
      <c r="AB419" s="202"/>
      <c r="AC419" s="46">
        <f t="shared" si="144"/>
        <v>0</v>
      </c>
      <c r="AD419" s="46">
        <f t="shared" si="145"/>
        <v>0</v>
      </c>
      <c r="AE419" s="46">
        <f t="shared" si="146"/>
        <v>0</v>
      </c>
      <c r="AF419" s="46">
        <f t="shared" si="147"/>
        <v>0</v>
      </c>
      <c r="AG419" s="46">
        <f t="shared" si="148"/>
        <v>0</v>
      </c>
      <c r="AH419" s="544"/>
      <c r="AI419" s="544"/>
      <c r="AJ419" s="544"/>
      <c r="AK419" s="544"/>
      <c r="AL419" s="544"/>
      <c r="AM419" s="544"/>
      <c r="AN419" s="544"/>
      <c r="AO419" s="544"/>
      <c r="AP419" s="544"/>
      <c r="AQ419" s="544"/>
    </row>
    <row r="420" spans="1:43" x14ac:dyDescent="0.25">
      <c r="A420" s="9">
        <f>'прил 7.1'!A420</f>
        <v>6</v>
      </c>
      <c r="B420" s="291" t="str">
        <f>'прил 7.1'!B420</f>
        <v>Воздушные Линии 0,4 кВ (НН)</v>
      </c>
      <c r="C420" s="40"/>
      <c r="D420" s="200">
        <f>'прил 7.1'!F420</f>
        <v>0</v>
      </c>
      <c r="E420" s="202">
        <v>0</v>
      </c>
      <c r="F420" s="202">
        <v>0</v>
      </c>
      <c r="G420" s="202">
        <v>0</v>
      </c>
      <c r="H420" s="202">
        <v>0</v>
      </c>
      <c r="I420" s="200">
        <f>'прил 7.1'!G420</f>
        <v>0</v>
      </c>
      <c r="J420" s="202">
        <v>0</v>
      </c>
      <c r="K420" s="202">
        <v>0</v>
      </c>
      <c r="L420" s="202">
        <v>0</v>
      </c>
      <c r="M420" s="202">
        <v>0</v>
      </c>
      <c r="N420" s="211">
        <f t="shared" si="138"/>
        <v>0</v>
      </c>
      <c r="O420" s="211">
        <f t="shared" si="139"/>
        <v>0</v>
      </c>
      <c r="P420" s="211">
        <f t="shared" si="140"/>
        <v>0</v>
      </c>
      <c r="Q420" s="211">
        <f t="shared" si="141"/>
        <v>0</v>
      </c>
      <c r="R420" s="211">
        <f t="shared" si="142"/>
        <v>0</v>
      </c>
      <c r="S420" s="200">
        <f>'прил 7.1'!V420</f>
        <v>0</v>
      </c>
      <c r="T420" s="202">
        <v>0</v>
      </c>
      <c r="U420" s="202">
        <v>0</v>
      </c>
      <c r="V420" s="202">
        <v>0</v>
      </c>
      <c r="W420" s="202">
        <v>0</v>
      </c>
      <c r="X420" s="200">
        <f>'прил 7.1'!W420</f>
        <v>0</v>
      </c>
      <c r="Y420" s="202">
        <v>0</v>
      </c>
      <c r="Z420" s="202">
        <v>0</v>
      </c>
      <c r="AA420" s="202">
        <v>0</v>
      </c>
      <c r="AB420" s="202">
        <v>0</v>
      </c>
      <c r="AC420" s="211">
        <f t="shared" si="144"/>
        <v>0</v>
      </c>
      <c r="AD420" s="211">
        <f t="shared" si="145"/>
        <v>0</v>
      </c>
      <c r="AE420" s="211">
        <f t="shared" si="146"/>
        <v>0</v>
      </c>
      <c r="AF420" s="211">
        <f t="shared" si="147"/>
        <v>0</v>
      </c>
      <c r="AG420" s="211">
        <f t="shared" si="148"/>
        <v>0</v>
      </c>
      <c r="AH420" s="544"/>
      <c r="AI420" s="544"/>
      <c r="AJ420" s="544"/>
      <c r="AK420" s="544"/>
      <c r="AL420" s="544"/>
      <c r="AM420" s="544"/>
      <c r="AN420" s="544"/>
      <c r="AO420" s="544"/>
      <c r="AP420" s="544"/>
      <c r="AQ420" s="544"/>
    </row>
    <row r="421" spans="1:43" hidden="1" x14ac:dyDescent="0.25">
      <c r="A421" s="391"/>
      <c r="B421" s="32"/>
      <c r="C421" s="40"/>
      <c r="D421" s="265">
        <f>'прил 7.1'!F421</f>
        <v>0</v>
      </c>
      <c r="E421" s="202"/>
      <c r="F421" s="202"/>
      <c r="G421" s="202"/>
      <c r="H421" s="202"/>
      <c r="I421" s="265">
        <f>'прил 7.1'!G421</f>
        <v>0</v>
      </c>
      <c r="J421" s="202"/>
      <c r="K421" s="202"/>
      <c r="L421" s="202"/>
      <c r="M421" s="202"/>
      <c r="N421" s="46">
        <f t="shared" si="138"/>
        <v>0</v>
      </c>
      <c r="O421" s="46">
        <f t="shared" si="139"/>
        <v>0</v>
      </c>
      <c r="P421" s="46">
        <f t="shared" si="140"/>
        <v>0</v>
      </c>
      <c r="Q421" s="46">
        <f t="shared" si="141"/>
        <v>0</v>
      </c>
      <c r="R421" s="46">
        <f t="shared" si="142"/>
        <v>0</v>
      </c>
      <c r="S421" s="265">
        <f>'прил 7.1'!V421</f>
        <v>0</v>
      </c>
      <c r="T421" s="202"/>
      <c r="U421" s="202"/>
      <c r="V421" s="202"/>
      <c r="W421" s="202"/>
      <c r="X421" s="265">
        <f>'прил 7.1'!W421</f>
        <v>0</v>
      </c>
      <c r="Y421" s="202"/>
      <c r="Z421" s="202"/>
      <c r="AA421" s="202"/>
      <c r="AB421" s="202"/>
      <c r="AC421" s="46">
        <f t="shared" si="144"/>
        <v>0</v>
      </c>
      <c r="AD421" s="46">
        <f t="shared" si="145"/>
        <v>0</v>
      </c>
      <c r="AE421" s="46">
        <f t="shared" si="146"/>
        <v>0</v>
      </c>
      <c r="AF421" s="46">
        <f t="shared" si="147"/>
        <v>0</v>
      </c>
      <c r="AG421" s="46">
        <f t="shared" si="148"/>
        <v>0</v>
      </c>
      <c r="AH421" s="544"/>
      <c r="AI421" s="544"/>
      <c r="AJ421" s="544"/>
      <c r="AK421" s="544"/>
      <c r="AL421" s="544"/>
      <c r="AM421" s="544"/>
      <c r="AN421" s="544"/>
      <c r="AO421" s="544"/>
      <c r="AP421" s="544"/>
      <c r="AQ421" s="544"/>
    </row>
    <row r="422" spans="1:43" x14ac:dyDescent="0.25">
      <c r="A422" s="9">
        <f>'прил 7.1'!A422</f>
        <v>7</v>
      </c>
      <c r="B422" s="291" t="str">
        <f>'прил 7.1'!B422</f>
        <v>Кабельные Линии 330 кВ (ВН)</v>
      </c>
      <c r="C422" s="40"/>
      <c r="D422" s="200">
        <f>'прил 7.1'!F422</f>
        <v>0</v>
      </c>
      <c r="E422" s="202">
        <v>0</v>
      </c>
      <c r="F422" s="202">
        <v>0</v>
      </c>
      <c r="G422" s="202">
        <v>0</v>
      </c>
      <c r="H422" s="202">
        <v>0</v>
      </c>
      <c r="I422" s="200">
        <f>'прил 7.1'!G422</f>
        <v>0</v>
      </c>
      <c r="J422" s="202">
        <v>0</v>
      </c>
      <c r="K422" s="202">
        <v>0</v>
      </c>
      <c r="L422" s="202">
        <v>0</v>
      </c>
      <c r="M422" s="202">
        <v>0</v>
      </c>
      <c r="N422" s="211">
        <f t="shared" si="138"/>
        <v>0</v>
      </c>
      <c r="O422" s="211">
        <f t="shared" si="139"/>
        <v>0</v>
      </c>
      <c r="P422" s="211">
        <f t="shared" si="140"/>
        <v>0</v>
      </c>
      <c r="Q422" s="211">
        <f t="shared" si="141"/>
        <v>0</v>
      </c>
      <c r="R422" s="211">
        <f t="shared" si="142"/>
        <v>0</v>
      </c>
      <c r="S422" s="200">
        <f>'прил 7.1'!V422</f>
        <v>0</v>
      </c>
      <c r="T422" s="202">
        <v>0</v>
      </c>
      <c r="U422" s="202">
        <v>0</v>
      </c>
      <c r="V422" s="202">
        <v>0</v>
      </c>
      <c r="W422" s="202">
        <v>0</v>
      </c>
      <c r="X422" s="200">
        <f>'прил 7.1'!W422</f>
        <v>0</v>
      </c>
      <c r="Y422" s="202">
        <v>0</v>
      </c>
      <c r="Z422" s="202">
        <v>0</v>
      </c>
      <c r="AA422" s="202">
        <v>0</v>
      </c>
      <c r="AB422" s="202">
        <v>0</v>
      </c>
      <c r="AC422" s="211">
        <f t="shared" si="144"/>
        <v>0</v>
      </c>
      <c r="AD422" s="211">
        <f t="shared" si="145"/>
        <v>0</v>
      </c>
      <c r="AE422" s="211">
        <f t="shared" si="146"/>
        <v>0</v>
      </c>
      <c r="AF422" s="211">
        <f t="shared" si="147"/>
        <v>0</v>
      </c>
      <c r="AG422" s="211">
        <f t="shared" si="148"/>
        <v>0</v>
      </c>
      <c r="AH422" s="544"/>
      <c r="AI422" s="544"/>
      <c r="AJ422" s="544"/>
      <c r="AK422" s="544"/>
      <c r="AL422" s="544"/>
      <c r="AM422" s="544"/>
      <c r="AN422" s="544"/>
      <c r="AO422" s="544"/>
      <c r="AP422" s="544"/>
      <c r="AQ422" s="544"/>
    </row>
    <row r="423" spans="1:43" hidden="1" x14ac:dyDescent="0.25">
      <c r="A423" s="391"/>
      <c r="B423" s="32"/>
      <c r="C423" s="40"/>
      <c r="D423" s="265">
        <f>'прил 7.1'!F423</f>
        <v>0</v>
      </c>
      <c r="E423" s="202"/>
      <c r="F423" s="202"/>
      <c r="G423" s="202"/>
      <c r="H423" s="202"/>
      <c r="I423" s="265">
        <f>'прил 7.1'!G423</f>
        <v>0</v>
      </c>
      <c r="J423" s="202"/>
      <c r="K423" s="202"/>
      <c r="L423" s="202"/>
      <c r="M423" s="202"/>
      <c r="N423" s="46">
        <f t="shared" si="138"/>
        <v>0</v>
      </c>
      <c r="O423" s="46">
        <f t="shared" si="139"/>
        <v>0</v>
      </c>
      <c r="P423" s="46">
        <f t="shared" si="140"/>
        <v>0</v>
      </c>
      <c r="Q423" s="46">
        <f t="shared" si="141"/>
        <v>0</v>
      </c>
      <c r="R423" s="46">
        <f t="shared" si="142"/>
        <v>0</v>
      </c>
      <c r="S423" s="265">
        <f>'прил 7.1'!V423</f>
        <v>0</v>
      </c>
      <c r="T423" s="202"/>
      <c r="U423" s="202"/>
      <c r="V423" s="202"/>
      <c r="W423" s="202"/>
      <c r="X423" s="265">
        <f>'прил 7.1'!W423</f>
        <v>0</v>
      </c>
      <c r="Y423" s="202"/>
      <c r="Z423" s="202"/>
      <c r="AA423" s="202"/>
      <c r="AB423" s="202"/>
      <c r="AC423" s="46">
        <f t="shared" si="144"/>
        <v>0</v>
      </c>
      <c r="AD423" s="46">
        <f t="shared" si="145"/>
        <v>0</v>
      </c>
      <c r="AE423" s="46">
        <f t="shared" si="146"/>
        <v>0</v>
      </c>
      <c r="AF423" s="46">
        <f t="shared" si="147"/>
        <v>0</v>
      </c>
      <c r="AG423" s="46">
        <f t="shared" si="148"/>
        <v>0</v>
      </c>
      <c r="AH423" s="544"/>
      <c r="AI423" s="544"/>
      <c r="AJ423" s="544"/>
      <c r="AK423" s="544"/>
      <c r="AL423" s="544"/>
      <c r="AM423" s="544"/>
      <c r="AN423" s="544"/>
      <c r="AO423" s="544"/>
      <c r="AP423" s="544"/>
      <c r="AQ423" s="544"/>
    </row>
    <row r="424" spans="1:43" x14ac:dyDescent="0.25">
      <c r="A424" s="9">
        <f>'прил 7.1'!A424</f>
        <v>8</v>
      </c>
      <c r="B424" s="291" t="str">
        <f>'прил 7.1'!B424</f>
        <v>Кабельные Линии 220 кВ (ВН)</v>
      </c>
      <c r="C424" s="40"/>
      <c r="D424" s="200">
        <f>'прил 7.1'!F424</f>
        <v>0</v>
      </c>
      <c r="E424" s="202">
        <v>0</v>
      </c>
      <c r="F424" s="202">
        <v>0</v>
      </c>
      <c r="G424" s="202">
        <v>0</v>
      </c>
      <c r="H424" s="202">
        <v>0</v>
      </c>
      <c r="I424" s="200">
        <f>'прил 7.1'!G424</f>
        <v>0</v>
      </c>
      <c r="J424" s="202">
        <v>0</v>
      </c>
      <c r="K424" s="202">
        <v>0</v>
      </c>
      <c r="L424" s="202">
        <v>0</v>
      </c>
      <c r="M424" s="202">
        <v>0</v>
      </c>
      <c r="N424" s="211">
        <f t="shared" si="138"/>
        <v>0</v>
      </c>
      <c r="O424" s="211">
        <f t="shared" si="139"/>
        <v>0</v>
      </c>
      <c r="P424" s="211">
        <f t="shared" si="140"/>
        <v>0</v>
      </c>
      <c r="Q424" s="211">
        <f t="shared" si="141"/>
        <v>0</v>
      </c>
      <c r="R424" s="211">
        <f t="shared" si="142"/>
        <v>0</v>
      </c>
      <c r="S424" s="200">
        <f>'прил 7.1'!V424</f>
        <v>0</v>
      </c>
      <c r="T424" s="202">
        <v>0</v>
      </c>
      <c r="U424" s="202">
        <v>0</v>
      </c>
      <c r="V424" s="202">
        <v>0</v>
      </c>
      <c r="W424" s="202">
        <v>0</v>
      </c>
      <c r="X424" s="200">
        <f>'прил 7.1'!W424</f>
        <v>0</v>
      </c>
      <c r="Y424" s="202">
        <v>0</v>
      </c>
      <c r="Z424" s="202">
        <v>0</v>
      </c>
      <c r="AA424" s="202">
        <v>0</v>
      </c>
      <c r="AB424" s="202">
        <v>0</v>
      </c>
      <c r="AC424" s="211">
        <f t="shared" si="144"/>
        <v>0</v>
      </c>
      <c r="AD424" s="211">
        <f t="shared" si="145"/>
        <v>0</v>
      </c>
      <c r="AE424" s="211">
        <f t="shared" si="146"/>
        <v>0</v>
      </c>
      <c r="AF424" s="211">
        <f t="shared" si="147"/>
        <v>0</v>
      </c>
      <c r="AG424" s="211">
        <f t="shared" si="148"/>
        <v>0</v>
      </c>
      <c r="AH424" s="544"/>
      <c r="AI424" s="544"/>
      <c r="AJ424" s="544"/>
      <c r="AK424" s="544"/>
      <c r="AL424" s="544"/>
      <c r="AM424" s="544"/>
      <c r="AN424" s="544"/>
      <c r="AO424" s="544"/>
      <c r="AP424" s="544"/>
      <c r="AQ424" s="544"/>
    </row>
    <row r="425" spans="1:43" hidden="1" x14ac:dyDescent="0.25">
      <c r="A425" s="391"/>
      <c r="B425" s="32"/>
      <c r="C425" s="40"/>
      <c r="D425" s="265">
        <f>'прил 7.1'!F425</f>
        <v>0</v>
      </c>
      <c r="E425" s="202"/>
      <c r="F425" s="202"/>
      <c r="G425" s="202"/>
      <c r="H425" s="202"/>
      <c r="I425" s="265">
        <f>'прил 7.1'!G425</f>
        <v>0</v>
      </c>
      <c r="J425" s="202"/>
      <c r="K425" s="202"/>
      <c r="L425" s="202"/>
      <c r="M425" s="202"/>
      <c r="N425" s="46">
        <f t="shared" si="138"/>
        <v>0</v>
      </c>
      <c r="O425" s="46">
        <f t="shared" si="139"/>
        <v>0</v>
      </c>
      <c r="P425" s="46">
        <f t="shared" si="140"/>
        <v>0</v>
      </c>
      <c r="Q425" s="46">
        <f t="shared" si="141"/>
        <v>0</v>
      </c>
      <c r="R425" s="46">
        <f t="shared" si="142"/>
        <v>0</v>
      </c>
      <c r="S425" s="265">
        <f>'прил 7.1'!V425</f>
        <v>0</v>
      </c>
      <c r="T425" s="202"/>
      <c r="U425" s="202"/>
      <c r="V425" s="202"/>
      <c r="W425" s="202"/>
      <c r="X425" s="265">
        <f>'прил 7.1'!W425</f>
        <v>0</v>
      </c>
      <c r="Y425" s="202"/>
      <c r="Z425" s="202"/>
      <c r="AA425" s="202"/>
      <c r="AB425" s="202"/>
      <c r="AC425" s="46">
        <f t="shared" si="144"/>
        <v>0</v>
      </c>
      <c r="AD425" s="46">
        <f t="shared" si="145"/>
        <v>0</v>
      </c>
      <c r="AE425" s="46">
        <f t="shared" si="146"/>
        <v>0</v>
      </c>
      <c r="AF425" s="46">
        <f t="shared" si="147"/>
        <v>0</v>
      </c>
      <c r="AG425" s="46">
        <f t="shared" si="148"/>
        <v>0</v>
      </c>
      <c r="AH425" s="544"/>
      <c r="AI425" s="544"/>
      <c r="AJ425" s="544"/>
      <c r="AK425" s="544"/>
      <c r="AL425" s="544"/>
      <c r="AM425" s="544"/>
      <c r="AN425" s="544"/>
      <c r="AO425" s="544"/>
      <c r="AP425" s="544"/>
      <c r="AQ425" s="544"/>
    </row>
    <row r="426" spans="1:43" x14ac:dyDescent="0.25">
      <c r="A426" s="9">
        <f>'прил 7.1'!A426</f>
        <v>9</v>
      </c>
      <c r="B426" s="291" t="str">
        <f>'прил 7.1'!B426</f>
        <v>Кабельные Линии 110 кВ (ВН)</v>
      </c>
      <c r="C426" s="40"/>
      <c r="D426" s="200">
        <f>'прил 7.1'!F426</f>
        <v>0</v>
      </c>
      <c r="E426" s="202">
        <v>0</v>
      </c>
      <c r="F426" s="202">
        <v>0</v>
      </c>
      <c r="G426" s="202">
        <v>0</v>
      </c>
      <c r="H426" s="202">
        <v>0</v>
      </c>
      <c r="I426" s="200">
        <f>'прил 7.1'!G426</f>
        <v>0</v>
      </c>
      <c r="J426" s="202">
        <v>0</v>
      </c>
      <c r="K426" s="202">
        <v>0</v>
      </c>
      <c r="L426" s="202">
        <v>0</v>
      </c>
      <c r="M426" s="202">
        <v>0</v>
      </c>
      <c r="N426" s="211">
        <f t="shared" si="138"/>
        <v>0</v>
      </c>
      <c r="O426" s="211">
        <f t="shared" si="139"/>
        <v>0</v>
      </c>
      <c r="P426" s="211">
        <f t="shared" si="140"/>
        <v>0</v>
      </c>
      <c r="Q426" s="211">
        <f t="shared" si="141"/>
        <v>0</v>
      </c>
      <c r="R426" s="211">
        <f t="shared" si="142"/>
        <v>0</v>
      </c>
      <c r="S426" s="200">
        <f>'прил 7.1'!V426</f>
        <v>0</v>
      </c>
      <c r="T426" s="202">
        <v>0</v>
      </c>
      <c r="U426" s="202">
        <v>0</v>
      </c>
      <c r="V426" s="202">
        <v>0</v>
      </c>
      <c r="W426" s="202">
        <v>0</v>
      </c>
      <c r="X426" s="200">
        <f>'прил 7.1'!W426</f>
        <v>0</v>
      </c>
      <c r="Y426" s="202">
        <v>0</v>
      </c>
      <c r="Z426" s="202">
        <v>0</v>
      </c>
      <c r="AA426" s="202">
        <v>0</v>
      </c>
      <c r="AB426" s="202">
        <v>0</v>
      </c>
      <c r="AC426" s="211">
        <f t="shared" si="144"/>
        <v>0</v>
      </c>
      <c r="AD426" s="211">
        <f t="shared" si="145"/>
        <v>0</v>
      </c>
      <c r="AE426" s="211">
        <f t="shared" si="146"/>
        <v>0</v>
      </c>
      <c r="AF426" s="211">
        <f t="shared" si="147"/>
        <v>0</v>
      </c>
      <c r="AG426" s="211">
        <f t="shared" si="148"/>
        <v>0</v>
      </c>
      <c r="AH426" s="544"/>
      <c r="AI426" s="544"/>
      <c r="AJ426" s="544"/>
      <c r="AK426" s="544"/>
      <c r="AL426" s="544"/>
      <c r="AM426" s="544"/>
      <c r="AN426" s="544"/>
      <c r="AO426" s="544"/>
      <c r="AP426" s="544"/>
      <c r="AQ426" s="544"/>
    </row>
    <row r="427" spans="1:43" hidden="1" x14ac:dyDescent="0.25">
      <c r="A427" s="391"/>
      <c r="B427" s="32"/>
      <c r="C427" s="40"/>
      <c r="D427" s="265">
        <f>'прил 7.1'!F427</f>
        <v>0</v>
      </c>
      <c r="E427" s="202"/>
      <c r="F427" s="202"/>
      <c r="G427" s="202"/>
      <c r="H427" s="202"/>
      <c r="I427" s="265">
        <f>'прил 7.1'!G427</f>
        <v>0</v>
      </c>
      <c r="J427" s="202"/>
      <c r="K427" s="202"/>
      <c r="L427" s="202"/>
      <c r="M427" s="202"/>
      <c r="N427" s="46">
        <f t="shared" si="138"/>
        <v>0</v>
      </c>
      <c r="O427" s="46">
        <f t="shared" si="139"/>
        <v>0</v>
      </c>
      <c r="P427" s="46">
        <f t="shared" si="140"/>
        <v>0</v>
      </c>
      <c r="Q427" s="46">
        <f t="shared" si="141"/>
        <v>0</v>
      </c>
      <c r="R427" s="46">
        <f t="shared" si="142"/>
        <v>0</v>
      </c>
      <c r="S427" s="265">
        <f>'прил 7.1'!V427</f>
        <v>0</v>
      </c>
      <c r="T427" s="202"/>
      <c r="U427" s="202"/>
      <c r="V427" s="202"/>
      <c r="W427" s="202"/>
      <c r="X427" s="265">
        <f>'прил 7.1'!W427</f>
        <v>0</v>
      </c>
      <c r="Y427" s="202"/>
      <c r="Z427" s="202"/>
      <c r="AA427" s="202"/>
      <c r="AB427" s="202"/>
      <c r="AC427" s="46">
        <f t="shared" si="144"/>
        <v>0</v>
      </c>
      <c r="AD427" s="46">
        <f t="shared" si="145"/>
        <v>0</v>
      </c>
      <c r="AE427" s="46">
        <f t="shared" si="146"/>
        <v>0</v>
      </c>
      <c r="AF427" s="46">
        <f t="shared" si="147"/>
        <v>0</v>
      </c>
      <c r="AG427" s="46">
        <f t="shared" si="148"/>
        <v>0</v>
      </c>
      <c r="AH427" s="544"/>
      <c r="AI427" s="544"/>
      <c r="AJ427" s="544"/>
      <c r="AK427" s="544"/>
      <c r="AL427" s="544"/>
      <c r="AM427" s="544"/>
      <c r="AN427" s="544"/>
      <c r="AO427" s="544"/>
      <c r="AP427" s="544"/>
      <c r="AQ427" s="544"/>
    </row>
    <row r="428" spans="1:43" x14ac:dyDescent="0.25">
      <c r="A428" s="9">
        <f>'прил 7.1'!A428</f>
        <v>10</v>
      </c>
      <c r="B428" s="291" t="str">
        <f>'прил 7.1'!B428</f>
        <v>Кабельные Линии 35 кВ (СН1)</v>
      </c>
      <c r="C428" s="40"/>
      <c r="D428" s="200">
        <f>'прил 7.1'!F428</f>
        <v>0</v>
      </c>
      <c r="E428" s="202">
        <v>0</v>
      </c>
      <c r="F428" s="202">
        <v>0</v>
      </c>
      <c r="G428" s="202">
        <v>0</v>
      </c>
      <c r="H428" s="202">
        <v>0</v>
      </c>
      <c r="I428" s="200">
        <f>'прил 7.1'!G428</f>
        <v>0</v>
      </c>
      <c r="J428" s="202">
        <v>0</v>
      </c>
      <c r="K428" s="202">
        <v>0</v>
      </c>
      <c r="L428" s="202">
        <v>0</v>
      </c>
      <c r="M428" s="202">
        <v>0</v>
      </c>
      <c r="N428" s="211">
        <f t="shared" si="138"/>
        <v>0</v>
      </c>
      <c r="O428" s="211">
        <f t="shared" si="139"/>
        <v>0</v>
      </c>
      <c r="P428" s="211">
        <f t="shared" si="140"/>
        <v>0</v>
      </c>
      <c r="Q428" s="211">
        <f t="shared" si="141"/>
        <v>0</v>
      </c>
      <c r="R428" s="211">
        <f t="shared" si="142"/>
        <v>0</v>
      </c>
      <c r="S428" s="200">
        <f>'прил 7.1'!V428</f>
        <v>0</v>
      </c>
      <c r="T428" s="202">
        <v>0</v>
      </c>
      <c r="U428" s="202">
        <v>0</v>
      </c>
      <c r="V428" s="202">
        <v>0</v>
      </c>
      <c r="W428" s="202">
        <v>0</v>
      </c>
      <c r="X428" s="200">
        <f>'прил 7.1'!W428</f>
        <v>0</v>
      </c>
      <c r="Y428" s="202">
        <v>0</v>
      </c>
      <c r="Z428" s="202">
        <v>0</v>
      </c>
      <c r="AA428" s="202">
        <v>0</v>
      </c>
      <c r="AB428" s="202">
        <v>0</v>
      </c>
      <c r="AC428" s="211">
        <f t="shared" si="144"/>
        <v>0</v>
      </c>
      <c r="AD428" s="211">
        <f t="shared" si="145"/>
        <v>0</v>
      </c>
      <c r="AE428" s="211">
        <f t="shared" si="146"/>
        <v>0</v>
      </c>
      <c r="AF428" s="211">
        <f t="shared" si="147"/>
        <v>0</v>
      </c>
      <c r="AG428" s="211">
        <f t="shared" si="148"/>
        <v>0</v>
      </c>
      <c r="AH428" s="544"/>
      <c r="AI428" s="544"/>
      <c r="AJ428" s="544"/>
      <c r="AK428" s="544"/>
      <c r="AL428" s="544"/>
      <c r="AM428" s="544"/>
      <c r="AN428" s="544"/>
      <c r="AO428" s="544"/>
      <c r="AP428" s="544"/>
      <c r="AQ428" s="544"/>
    </row>
    <row r="429" spans="1:43" hidden="1" x14ac:dyDescent="0.25">
      <c r="A429" s="391"/>
      <c r="B429" s="32"/>
      <c r="C429" s="40"/>
      <c r="D429" s="265">
        <f>'прил 7.1'!F429</f>
        <v>0</v>
      </c>
      <c r="E429" s="202"/>
      <c r="F429" s="202"/>
      <c r="G429" s="202"/>
      <c r="H429" s="202"/>
      <c r="I429" s="265">
        <f>'прил 7.1'!G429</f>
        <v>0</v>
      </c>
      <c r="J429" s="202"/>
      <c r="K429" s="202"/>
      <c r="L429" s="202"/>
      <c r="M429" s="202"/>
      <c r="N429" s="46">
        <f t="shared" si="138"/>
        <v>0</v>
      </c>
      <c r="O429" s="46">
        <f t="shared" si="139"/>
        <v>0</v>
      </c>
      <c r="P429" s="46">
        <f t="shared" si="140"/>
        <v>0</v>
      </c>
      <c r="Q429" s="46">
        <f t="shared" si="141"/>
        <v>0</v>
      </c>
      <c r="R429" s="46">
        <f t="shared" si="142"/>
        <v>0</v>
      </c>
      <c r="S429" s="265">
        <f>'прил 7.1'!V429</f>
        <v>0</v>
      </c>
      <c r="T429" s="202"/>
      <c r="U429" s="202"/>
      <c r="V429" s="202"/>
      <c r="W429" s="202"/>
      <c r="X429" s="265">
        <f>'прил 7.1'!W429</f>
        <v>0</v>
      </c>
      <c r="Y429" s="202"/>
      <c r="Z429" s="202"/>
      <c r="AA429" s="202"/>
      <c r="AB429" s="202"/>
      <c r="AC429" s="46">
        <f t="shared" si="144"/>
        <v>0</v>
      </c>
      <c r="AD429" s="46">
        <f t="shared" si="145"/>
        <v>0</v>
      </c>
      <c r="AE429" s="46">
        <f t="shared" si="146"/>
        <v>0</v>
      </c>
      <c r="AF429" s="46">
        <f t="shared" si="147"/>
        <v>0</v>
      </c>
      <c r="AG429" s="46">
        <f t="shared" si="148"/>
        <v>0</v>
      </c>
      <c r="AH429" s="544"/>
      <c r="AI429" s="544"/>
      <c r="AJ429" s="544"/>
      <c r="AK429" s="544"/>
      <c r="AL429" s="544"/>
      <c r="AM429" s="544"/>
      <c r="AN429" s="544"/>
      <c r="AO429" s="544"/>
      <c r="AP429" s="544"/>
      <c r="AQ429" s="544"/>
    </row>
    <row r="430" spans="1:43" x14ac:dyDescent="0.25">
      <c r="A430" s="9">
        <f>'прил 7.1'!A430</f>
        <v>11</v>
      </c>
      <c r="B430" s="291" t="str">
        <f>'прил 7.1'!B430</f>
        <v>Кабельные Линии 20 кВ (СН2)</v>
      </c>
      <c r="C430" s="40"/>
      <c r="D430" s="200">
        <f>'прил 7.1'!F430</f>
        <v>0</v>
      </c>
      <c r="E430" s="202">
        <v>0</v>
      </c>
      <c r="F430" s="202">
        <v>0</v>
      </c>
      <c r="G430" s="202">
        <v>0</v>
      </c>
      <c r="H430" s="202">
        <v>0</v>
      </c>
      <c r="I430" s="200">
        <f>'прил 7.1'!G430</f>
        <v>0</v>
      </c>
      <c r="J430" s="202">
        <v>0</v>
      </c>
      <c r="K430" s="202">
        <v>0</v>
      </c>
      <c r="L430" s="202">
        <v>0</v>
      </c>
      <c r="M430" s="202">
        <v>0</v>
      </c>
      <c r="N430" s="211">
        <f t="shared" si="138"/>
        <v>0</v>
      </c>
      <c r="O430" s="211">
        <f t="shared" si="139"/>
        <v>0</v>
      </c>
      <c r="P430" s="211">
        <f t="shared" si="140"/>
        <v>0</v>
      </c>
      <c r="Q430" s="211">
        <f t="shared" si="141"/>
        <v>0</v>
      </c>
      <c r="R430" s="211">
        <f t="shared" si="142"/>
        <v>0</v>
      </c>
      <c r="S430" s="200">
        <f>'прил 7.1'!V430</f>
        <v>0</v>
      </c>
      <c r="T430" s="202">
        <v>0</v>
      </c>
      <c r="U430" s="202">
        <v>0</v>
      </c>
      <c r="V430" s="202">
        <v>0</v>
      </c>
      <c r="W430" s="202">
        <v>0</v>
      </c>
      <c r="X430" s="200">
        <f>'прил 7.1'!W430</f>
        <v>0</v>
      </c>
      <c r="Y430" s="202">
        <v>0</v>
      </c>
      <c r="Z430" s="202">
        <v>0</v>
      </c>
      <c r="AA430" s="202">
        <v>0</v>
      </c>
      <c r="AB430" s="202">
        <v>0</v>
      </c>
      <c r="AC430" s="211">
        <f t="shared" si="144"/>
        <v>0</v>
      </c>
      <c r="AD430" s="211">
        <f t="shared" si="145"/>
        <v>0</v>
      </c>
      <c r="AE430" s="211">
        <f t="shared" si="146"/>
        <v>0</v>
      </c>
      <c r="AF430" s="211">
        <f t="shared" si="147"/>
        <v>0</v>
      </c>
      <c r="AG430" s="211">
        <f t="shared" si="148"/>
        <v>0</v>
      </c>
      <c r="AH430" s="544"/>
      <c r="AI430" s="544"/>
      <c r="AJ430" s="544"/>
      <c r="AK430" s="544"/>
      <c r="AL430" s="544"/>
      <c r="AM430" s="544"/>
      <c r="AN430" s="544"/>
      <c r="AO430" s="544"/>
      <c r="AP430" s="544"/>
      <c r="AQ430" s="544"/>
    </row>
    <row r="431" spans="1:43" hidden="1" x14ac:dyDescent="0.25">
      <c r="A431" s="391"/>
      <c r="B431" s="32"/>
      <c r="C431" s="40"/>
      <c r="D431" s="265">
        <f>'прил 7.1'!F431</f>
        <v>0</v>
      </c>
      <c r="E431" s="202"/>
      <c r="F431" s="202"/>
      <c r="G431" s="202"/>
      <c r="H431" s="202"/>
      <c r="I431" s="265">
        <f>'прил 7.1'!G431</f>
        <v>0</v>
      </c>
      <c r="J431" s="202"/>
      <c r="K431" s="202"/>
      <c r="L431" s="202"/>
      <c r="M431" s="202"/>
      <c r="N431" s="46">
        <f t="shared" si="138"/>
        <v>0</v>
      </c>
      <c r="O431" s="46">
        <f t="shared" si="139"/>
        <v>0</v>
      </c>
      <c r="P431" s="46">
        <f t="shared" si="140"/>
        <v>0</v>
      </c>
      <c r="Q431" s="46">
        <f t="shared" si="141"/>
        <v>0</v>
      </c>
      <c r="R431" s="46">
        <f t="shared" si="142"/>
        <v>0</v>
      </c>
      <c r="S431" s="265">
        <f>'прил 7.1'!V431</f>
        <v>0</v>
      </c>
      <c r="T431" s="202"/>
      <c r="U431" s="202"/>
      <c r="V431" s="202"/>
      <c r="W431" s="202"/>
      <c r="X431" s="265">
        <f>'прил 7.1'!W431</f>
        <v>0</v>
      </c>
      <c r="Y431" s="202"/>
      <c r="Z431" s="202"/>
      <c r="AA431" s="202"/>
      <c r="AB431" s="202"/>
      <c r="AC431" s="46">
        <f t="shared" si="144"/>
        <v>0</v>
      </c>
      <c r="AD431" s="46">
        <f t="shared" si="145"/>
        <v>0</v>
      </c>
      <c r="AE431" s="46">
        <f t="shared" si="146"/>
        <v>0</v>
      </c>
      <c r="AF431" s="46">
        <f t="shared" si="147"/>
        <v>0</v>
      </c>
      <c r="AG431" s="46">
        <f t="shared" si="148"/>
        <v>0</v>
      </c>
      <c r="AH431" s="544"/>
      <c r="AI431" s="544"/>
      <c r="AJ431" s="544"/>
      <c r="AK431" s="544"/>
      <c r="AL431" s="544"/>
      <c r="AM431" s="544"/>
      <c r="AN431" s="544"/>
      <c r="AO431" s="544"/>
      <c r="AP431" s="544"/>
      <c r="AQ431" s="544"/>
    </row>
    <row r="432" spans="1:43" x14ac:dyDescent="0.25">
      <c r="A432" s="9">
        <f>'прил 7.1'!A432</f>
        <v>12</v>
      </c>
      <c r="B432" s="291" t="str">
        <f>'прил 7.1'!B432</f>
        <v xml:space="preserve">Кабельные Линии 3-10 кВ (СН2) </v>
      </c>
      <c r="C432" s="40"/>
      <c r="D432" s="200">
        <f>'прил 7.1'!F432</f>
        <v>0</v>
      </c>
      <c r="E432" s="202">
        <v>0</v>
      </c>
      <c r="F432" s="202">
        <v>0</v>
      </c>
      <c r="G432" s="202">
        <v>0</v>
      </c>
      <c r="H432" s="202">
        <v>0</v>
      </c>
      <c r="I432" s="200">
        <f>'прил 7.1'!G432</f>
        <v>0</v>
      </c>
      <c r="J432" s="202">
        <v>0</v>
      </c>
      <c r="K432" s="202">
        <v>0</v>
      </c>
      <c r="L432" s="202">
        <v>0</v>
      </c>
      <c r="M432" s="202">
        <v>0</v>
      </c>
      <c r="N432" s="211">
        <f t="shared" si="138"/>
        <v>0</v>
      </c>
      <c r="O432" s="211">
        <f t="shared" si="139"/>
        <v>0</v>
      </c>
      <c r="P432" s="211">
        <f t="shared" si="140"/>
        <v>0</v>
      </c>
      <c r="Q432" s="211">
        <f t="shared" si="141"/>
        <v>0</v>
      </c>
      <c r="R432" s="211">
        <f t="shared" si="142"/>
        <v>0</v>
      </c>
      <c r="S432" s="200">
        <f>'прил 7.1'!V432</f>
        <v>0</v>
      </c>
      <c r="T432" s="202">
        <v>0</v>
      </c>
      <c r="U432" s="202">
        <v>0</v>
      </c>
      <c r="V432" s="202">
        <v>0</v>
      </c>
      <c r="W432" s="202">
        <v>0</v>
      </c>
      <c r="X432" s="200">
        <f>'прил 7.1'!W432</f>
        <v>0</v>
      </c>
      <c r="Y432" s="202">
        <v>0</v>
      </c>
      <c r="Z432" s="202">
        <v>0</v>
      </c>
      <c r="AA432" s="202">
        <v>0</v>
      </c>
      <c r="AB432" s="202">
        <v>0</v>
      </c>
      <c r="AC432" s="211">
        <f t="shared" si="144"/>
        <v>0</v>
      </c>
      <c r="AD432" s="211">
        <f t="shared" si="145"/>
        <v>0</v>
      </c>
      <c r="AE432" s="211">
        <f t="shared" si="146"/>
        <v>0</v>
      </c>
      <c r="AF432" s="211">
        <f t="shared" si="147"/>
        <v>0</v>
      </c>
      <c r="AG432" s="211">
        <f t="shared" si="148"/>
        <v>0</v>
      </c>
      <c r="AH432" s="544"/>
      <c r="AI432" s="544"/>
      <c r="AJ432" s="544"/>
      <c r="AK432" s="544"/>
      <c r="AL432" s="544"/>
      <c r="AM432" s="544"/>
      <c r="AN432" s="544"/>
      <c r="AO432" s="544"/>
      <c r="AP432" s="544"/>
      <c r="AQ432" s="544"/>
    </row>
    <row r="433" spans="1:43" hidden="1" x14ac:dyDescent="0.25">
      <c r="A433" s="391"/>
      <c r="B433" s="32"/>
      <c r="C433" s="40"/>
      <c r="D433" s="265">
        <f>'прил 7.1'!F433</f>
        <v>0</v>
      </c>
      <c r="E433" s="202"/>
      <c r="F433" s="202"/>
      <c r="G433" s="202"/>
      <c r="H433" s="202"/>
      <c r="I433" s="265">
        <f>'прил 7.1'!G433</f>
        <v>0</v>
      </c>
      <c r="J433" s="202"/>
      <c r="K433" s="202"/>
      <c r="L433" s="202"/>
      <c r="M433" s="202"/>
      <c r="N433" s="46">
        <f t="shared" si="138"/>
        <v>0</v>
      </c>
      <c r="O433" s="46">
        <f t="shared" si="139"/>
        <v>0</v>
      </c>
      <c r="P433" s="46">
        <f t="shared" si="140"/>
        <v>0</v>
      </c>
      <c r="Q433" s="46">
        <f t="shared" si="141"/>
        <v>0</v>
      </c>
      <c r="R433" s="46">
        <f t="shared" si="142"/>
        <v>0</v>
      </c>
      <c r="S433" s="265">
        <f>'прил 7.1'!V433</f>
        <v>0</v>
      </c>
      <c r="T433" s="202"/>
      <c r="U433" s="202"/>
      <c r="V433" s="202"/>
      <c r="W433" s="202"/>
      <c r="X433" s="265">
        <f>'прил 7.1'!W433</f>
        <v>0</v>
      </c>
      <c r="Y433" s="202"/>
      <c r="Z433" s="202"/>
      <c r="AA433" s="202"/>
      <c r="AB433" s="202"/>
      <c r="AC433" s="46">
        <f t="shared" si="144"/>
        <v>0</v>
      </c>
      <c r="AD433" s="46">
        <f t="shared" si="145"/>
        <v>0</v>
      </c>
      <c r="AE433" s="46">
        <f t="shared" si="146"/>
        <v>0</v>
      </c>
      <c r="AF433" s="46">
        <f t="shared" si="147"/>
        <v>0</v>
      </c>
      <c r="AG433" s="46">
        <f t="shared" si="148"/>
        <v>0</v>
      </c>
      <c r="AH433" s="544"/>
      <c r="AI433" s="544"/>
      <c r="AJ433" s="544"/>
      <c r="AK433" s="544"/>
      <c r="AL433" s="544"/>
      <c r="AM433" s="544"/>
      <c r="AN433" s="544"/>
      <c r="AO433" s="544"/>
      <c r="AP433" s="544"/>
      <c r="AQ433" s="544"/>
    </row>
    <row r="434" spans="1:43" x14ac:dyDescent="0.25">
      <c r="A434" s="9">
        <f>'прил 7.1'!A434</f>
        <v>13</v>
      </c>
      <c r="B434" s="291" t="str">
        <f>'прил 7.1'!B434</f>
        <v xml:space="preserve">Кабельные Линии до 1 кВ (НН) </v>
      </c>
      <c r="C434" s="40"/>
      <c r="D434" s="200">
        <f>'прил 7.1'!F434</f>
        <v>0</v>
      </c>
      <c r="E434" s="202">
        <v>0</v>
      </c>
      <c r="F434" s="202">
        <v>0</v>
      </c>
      <c r="G434" s="202">
        <v>0</v>
      </c>
      <c r="H434" s="202">
        <v>0</v>
      </c>
      <c r="I434" s="200">
        <f>'прил 7.1'!G434</f>
        <v>0</v>
      </c>
      <c r="J434" s="202">
        <v>0</v>
      </c>
      <c r="K434" s="202">
        <v>0</v>
      </c>
      <c r="L434" s="202">
        <v>0</v>
      </c>
      <c r="M434" s="202">
        <v>0</v>
      </c>
      <c r="N434" s="211">
        <f t="shared" si="138"/>
        <v>0</v>
      </c>
      <c r="O434" s="211">
        <f t="shared" si="139"/>
        <v>0</v>
      </c>
      <c r="P434" s="211">
        <f t="shared" si="140"/>
        <v>0</v>
      </c>
      <c r="Q434" s="211">
        <f t="shared" si="141"/>
        <v>0</v>
      </c>
      <c r="R434" s="211">
        <f t="shared" si="142"/>
        <v>0</v>
      </c>
      <c r="S434" s="200">
        <f>'прил 7.1'!V434</f>
        <v>0</v>
      </c>
      <c r="T434" s="202">
        <v>0</v>
      </c>
      <c r="U434" s="202">
        <v>0</v>
      </c>
      <c r="V434" s="202">
        <v>0</v>
      </c>
      <c r="W434" s="202">
        <v>0</v>
      </c>
      <c r="X434" s="200">
        <f>'прил 7.1'!W434</f>
        <v>0</v>
      </c>
      <c r="Y434" s="202">
        <v>0</v>
      </c>
      <c r="Z434" s="202">
        <v>0</v>
      </c>
      <c r="AA434" s="202">
        <v>0</v>
      </c>
      <c r="AB434" s="202">
        <v>0</v>
      </c>
      <c r="AC434" s="211">
        <f t="shared" si="144"/>
        <v>0</v>
      </c>
      <c r="AD434" s="211">
        <f t="shared" si="145"/>
        <v>0</v>
      </c>
      <c r="AE434" s="211">
        <f t="shared" si="146"/>
        <v>0</v>
      </c>
      <c r="AF434" s="211">
        <f t="shared" si="147"/>
        <v>0</v>
      </c>
      <c r="AG434" s="211">
        <f t="shared" si="148"/>
        <v>0</v>
      </c>
      <c r="AH434" s="544"/>
      <c r="AI434" s="544"/>
      <c r="AJ434" s="544"/>
      <c r="AK434" s="544"/>
      <c r="AL434" s="544"/>
      <c r="AM434" s="544"/>
      <c r="AN434" s="544"/>
      <c r="AO434" s="544"/>
      <c r="AP434" s="544"/>
      <c r="AQ434" s="544"/>
    </row>
    <row r="435" spans="1:43" hidden="1" x14ac:dyDescent="0.25">
      <c r="A435" s="391"/>
      <c r="B435" s="32"/>
      <c r="C435" s="40"/>
      <c r="D435" s="265">
        <f>'прил 7.1'!F435</f>
        <v>0</v>
      </c>
      <c r="E435" s="202"/>
      <c r="F435" s="202"/>
      <c r="G435" s="202"/>
      <c r="H435" s="202"/>
      <c r="I435" s="265">
        <f>'прил 7.1'!G435</f>
        <v>0</v>
      </c>
      <c r="J435" s="202"/>
      <c r="K435" s="202"/>
      <c r="L435" s="202"/>
      <c r="M435" s="202"/>
      <c r="N435" s="46">
        <f t="shared" si="138"/>
        <v>0</v>
      </c>
      <c r="O435" s="46">
        <f t="shared" si="139"/>
        <v>0</v>
      </c>
      <c r="P435" s="46">
        <f t="shared" si="140"/>
        <v>0</v>
      </c>
      <c r="Q435" s="46">
        <f t="shared" si="141"/>
        <v>0</v>
      </c>
      <c r="R435" s="46">
        <f t="shared" si="142"/>
        <v>0</v>
      </c>
      <c r="S435" s="265">
        <f>'прил 7.1'!V435</f>
        <v>0</v>
      </c>
      <c r="T435" s="202"/>
      <c r="U435" s="202"/>
      <c r="V435" s="202"/>
      <c r="W435" s="202"/>
      <c r="X435" s="265">
        <f>'прил 7.1'!W435</f>
        <v>0</v>
      </c>
      <c r="Y435" s="202"/>
      <c r="Z435" s="202"/>
      <c r="AA435" s="202"/>
      <c r="AB435" s="202"/>
      <c r="AC435" s="46">
        <f t="shared" si="144"/>
        <v>0</v>
      </c>
      <c r="AD435" s="46">
        <f t="shared" si="145"/>
        <v>0</v>
      </c>
      <c r="AE435" s="46">
        <f t="shared" si="146"/>
        <v>0</v>
      </c>
      <c r="AF435" s="46">
        <f t="shared" si="147"/>
        <v>0</v>
      </c>
      <c r="AG435" s="46">
        <f t="shared" si="148"/>
        <v>0</v>
      </c>
      <c r="AH435" s="544"/>
      <c r="AI435" s="544"/>
      <c r="AJ435" s="544"/>
      <c r="AK435" s="544"/>
      <c r="AL435" s="544"/>
      <c r="AM435" s="544"/>
      <c r="AN435" s="544"/>
      <c r="AO435" s="544"/>
      <c r="AP435" s="544"/>
      <c r="AQ435" s="544"/>
    </row>
    <row r="436" spans="1:43" x14ac:dyDescent="0.25">
      <c r="A436" s="9">
        <f>'прил 7.1'!A436</f>
        <v>14</v>
      </c>
      <c r="B436" s="291" t="str">
        <f>'прил 7.1'!B436</f>
        <v xml:space="preserve">ПС 330 кВ (ВН) </v>
      </c>
      <c r="C436" s="40"/>
      <c r="D436" s="200">
        <f>'прил 7.1'!F436</f>
        <v>0</v>
      </c>
      <c r="E436" s="202">
        <v>0</v>
      </c>
      <c r="F436" s="202">
        <v>0</v>
      </c>
      <c r="G436" s="202">
        <v>0</v>
      </c>
      <c r="H436" s="202">
        <v>0</v>
      </c>
      <c r="I436" s="200">
        <f>'прил 7.1'!G436</f>
        <v>0</v>
      </c>
      <c r="J436" s="202">
        <v>0</v>
      </c>
      <c r="K436" s="202">
        <v>0</v>
      </c>
      <c r="L436" s="202">
        <v>0</v>
      </c>
      <c r="M436" s="202">
        <v>0</v>
      </c>
      <c r="N436" s="211">
        <f t="shared" si="138"/>
        <v>0</v>
      </c>
      <c r="O436" s="211">
        <f t="shared" si="139"/>
        <v>0</v>
      </c>
      <c r="P436" s="211">
        <f t="shared" si="140"/>
        <v>0</v>
      </c>
      <c r="Q436" s="211">
        <f t="shared" si="141"/>
        <v>0</v>
      </c>
      <c r="R436" s="211">
        <f t="shared" si="142"/>
        <v>0</v>
      </c>
      <c r="S436" s="200">
        <f>'прил 7.1'!V436</f>
        <v>0</v>
      </c>
      <c r="T436" s="202">
        <v>0</v>
      </c>
      <c r="U436" s="202">
        <v>0</v>
      </c>
      <c r="V436" s="202">
        <v>0</v>
      </c>
      <c r="W436" s="202">
        <v>0</v>
      </c>
      <c r="X436" s="200">
        <f>'прил 7.1'!W436</f>
        <v>0</v>
      </c>
      <c r="Y436" s="202">
        <v>0</v>
      </c>
      <c r="Z436" s="202">
        <v>0</v>
      </c>
      <c r="AA436" s="202">
        <v>0</v>
      </c>
      <c r="AB436" s="202">
        <v>0</v>
      </c>
      <c r="AC436" s="211">
        <f t="shared" si="144"/>
        <v>0</v>
      </c>
      <c r="AD436" s="211">
        <f t="shared" si="145"/>
        <v>0</v>
      </c>
      <c r="AE436" s="211">
        <f t="shared" si="146"/>
        <v>0</v>
      </c>
      <c r="AF436" s="211">
        <f t="shared" si="147"/>
        <v>0</v>
      </c>
      <c r="AG436" s="211">
        <f t="shared" si="148"/>
        <v>0</v>
      </c>
      <c r="AH436" s="544"/>
      <c r="AI436" s="544"/>
      <c r="AJ436" s="544"/>
      <c r="AK436" s="544"/>
      <c r="AL436" s="544"/>
      <c r="AM436" s="544"/>
      <c r="AN436" s="544"/>
      <c r="AO436" s="544"/>
      <c r="AP436" s="544"/>
      <c r="AQ436" s="544"/>
    </row>
    <row r="437" spans="1:43" hidden="1" x14ac:dyDescent="0.25">
      <c r="A437" s="391"/>
      <c r="B437" s="32"/>
      <c r="C437" s="40"/>
      <c r="D437" s="265">
        <f>'прил 7.1'!F437</f>
        <v>0</v>
      </c>
      <c r="E437" s="202"/>
      <c r="F437" s="202"/>
      <c r="G437" s="202"/>
      <c r="H437" s="202"/>
      <c r="I437" s="265">
        <f>'прил 7.1'!G437</f>
        <v>0</v>
      </c>
      <c r="J437" s="202"/>
      <c r="K437" s="202"/>
      <c r="L437" s="202"/>
      <c r="M437" s="202"/>
      <c r="N437" s="46">
        <f t="shared" si="138"/>
        <v>0</v>
      </c>
      <c r="O437" s="46">
        <f t="shared" si="139"/>
        <v>0</v>
      </c>
      <c r="P437" s="46">
        <f t="shared" si="140"/>
        <v>0</v>
      </c>
      <c r="Q437" s="46">
        <f t="shared" si="141"/>
        <v>0</v>
      </c>
      <c r="R437" s="46">
        <f t="shared" si="142"/>
        <v>0</v>
      </c>
      <c r="S437" s="265">
        <f>'прил 7.1'!V437</f>
        <v>0</v>
      </c>
      <c r="T437" s="202"/>
      <c r="U437" s="202"/>
      <c r="V437" s="202"/>
      <c r="W437" s="202"/>
      <c r="X437" s="265">
        <f>'прил 7.1'!W437</f>
        <v>0</v>
      </c>
      <c r="Y437" s="202"/>
      <c r="Z437" s="202"/>
      <c r="AA437" s="202"/>
      <c r="AB437" s="202"/>
      <c r="AC437" s="46">
        <f t="shared" si="144"/>
        <v>0</v>
      </c>
      <c r="AD437" s="46">
        <f t="shared" si="145"/>
        <v>0</v>
      </c>
      <c r="AE437" s="46">
        <f t="shared" si="146"/>
        <v>0</v>
      </c>
      <c r="AF437" s="46">
        <f t="shared" si="147"/>
        <v>0</v>
      </c>
      <c r="AG437" s="46">
        <f t="shared" si="148"/>
        <v>0</v>
      </c>
      <c r="AH437" s="544"/>
      <c r="AI437" s="544"/>
      <c r="AJ437" s="544"/>
      <c r="AK437" s="544"/>
      <c r="AL437" s="544"/>
      <c r="AM437" s="544"/>
      <c r="AN437" s="544"/>
      <c r="AO437" s="544"/>
      <c r="AP437" s="544"/>
      <c r="AQ437" s="544"/>
    </row>
    <row r="438" spans="1:43" x14ac:dyDescent="0.25">
      <c r="A438" s="9">
        <f>'прил 7.1'!A438</f>
        <v>15</v>
      </c>
      <c r="B438" s="291" t="str">
        <f>'прил 7.1'!B438</f>
        <v xml:space="preserve">ПС 220 кВ (ВН) </v>
      </c>
      <c r="C438" s="40"/>
      <c r="D438" s="200">
        <f>'прил 7.1'!F438</f>
        <v>0</v>
      </c>
      <c r="E438" s="202">
        <v>0</v>
      </c>
      <c r="F438" s="202">
        <v>0</v>
      </c>
      <c r="G438" s="202">
        <v>0</v>
      </c>
      <c r="H438" s="202">
        <v>0</v>
      </c>
      <c r="I438" s="200">
        <f>'прил 7.1'!G438</f>
        <v>0</v>
      </c>
      <c r="J438" s="202">
        <v>0</v>
      </c>
      <c r="K438" s="202">
        <v>0</v>
      </c>
      <c r="L438" s="202">
        <v>0</v>
      </c>
      <c r="M438" s="202">
        <v>0</v>
      </c>
      <c r="N438" s="211">
        <f t="shared" si="138"/>
        <v>0</v>
      </c>
      <c r="O438" s="211">
        <f t="shared" si="139"/>
        <v>0</v>
      </c>
      <c r="P438" s="211">
        <f t="shared" si="140"/>
        <v>0</v>
      </c>
      <c r="Q438" s="211">
        <f t="shared" si="141"/>
        <v>0</v>
      </c>
      <c r="R438" s="211">
        <f t="shared" si="142"/>
        <v>0</v>
      </c>
      <c r="S438" s="200">
        <f>'прил 7.1'!V438</f>
        <v>0</v>
      </c>
      <c r="T438" s="202">
        <v>0</v>
      </c>
      <c r="U438" s="202">
        <v>0</v>
      </c>
      <c r="V438" s="202">
        <v>0</v>
      </c>
      <c r="W438" s="202">
        <v>0</v>
      </c>
      <c r="X438" s="200">
        <f>'прил 7.1'!W438</f>
        <v>0</v>
      </c>
      <c r="Y438" s="202">
        <v>0</v>
      </c>
      <c r="Z438" s="202">
        <v>0</v>
      </c>
      <c r="AA438" s="202">
        <v>0</v>
      </c>
      <c r="AB438" s="202">
        <v>0</v>
      </c>
      <c r="AC438" s="211">
        <f t="shared" si="144"/>
        <v>0</v>
      </c>
      <c r="AD438" s="211">
        <f t="shared" si="145"/>
        <v>0</v>
      </c>
      <c r="AE438" s="211">
        <f t="shared" si="146"/>
        <v>0</v>
      </c>
      <c r="AF438" s="211">
        <f t="shared" si="147"/>
        <v>0</v>
      </c>
      <c r="AG438" s="211">
        <f t="shared" si="148"/>
        <v>0</v>
      </c>
      <c r="AH438" s="544"/>
      <c r="AI438" s="544"/>
      <c r="AJ438" s="544"/>
      <c r="AK438" s="544"/>
      <c r="AL438" s="544"/>
      <c r="AM438" s="544"/>
      <c r="AN438" s="544"/>
      <c r="AO438" s="544"/>
      <c r="AP438" s="544"/>
      <c r="AQ438" s="544"/>
    </row>
    <row r="439" spans="1:43" hidden="1" x14ac:dyDescent="0.25">
      <c r="A439" s="391"/>
      <c r="B439" s="32"/>
      <c r="C439" s="40"/>
      <c r="D439" s="265">
        <f>'прил 7.1'!F439</f>
        <v>0</v>
      </c>
      <c r="E439" s="202"/>
      <c r="F439" s="202"/>
      <c r="G439" s="202"/>
      <c r="H439" s="202"/>
      <c r="I439" s="265">
        <f>'прил 7.1'!G439</f>
        <v>0</v>
      </c>
      <c r="J439" s="202"/>
      <c r="K439" s="202"/>
      <c r="L439" s="202"/>
      <c r="M439" s="202"/>
      <c r="N439" s="46">
        <f t="shared" si="138"/>
        <v>0</v>
      </c>
      <c r="O439" s="46">
        <f t="shared" si="139"/>
        <v>0</v>
      </c>
      <c r="P439" s="46">
        <f t="shared" si="140"/>
        <v>0</v>
      </c>
      <c r="Q439" s="46">
        <f t="shared" si="141"/>
        <v>0</v>
      </c>
      <c r="R439" s="46">
        <f t="shared" si="142"/>
        <v>0</v>
      </c>
      <c r="S439" s="265">
        <f>'прил 7.1'!V439</f>
        <v>0</v>
      </c>
      <c r="T439" s="202"/>
      <c r="U439" s="202"/>
      <c r="V439" s="202"/>
      <c r="W439" s="202"/>
      <c r="X439" s="265">
        <f>'прил 7.1'!W439</f>
        <v>0</v>
      </c>
      <c r="Y439" s="202"/>
      <c r="Z439" s="202"/>
      <c r="AA439" s="202"/>
      <c r="AB439" s="202"/>
      <c r="AC439" s="46">
        <f t="shared" si="144"/>
        <v>0</v>
      </c>
      <c r="AD439" s="46">
        <f t="shared" si="145"/>
        <v>0</v>
      </c>
      <c r="AE439" s="46">
        <f t="shared" si="146"/>
        <v>0</v>
      </c>
      <c r="AF439" s="46">
        <f t="shared" si="147"/>
        <v>0</v>
      </c>
      <c r="AG439" s="46">
        <f t="shared" si="148"/>
        <v>0</v>
      </c>
      <c r="AH439" s="544"/>
      <c r="AI439" s="544"/>
      <c r="AJ439" s="544"/>
      <c r="AK439" s="544"/>
      <c r="AL439" s="544"/>
      <c r="AM439" s="544"/>
      <c r="AN439" s="544"/>
      <c r="AO439" s="544"/>
      <c r="AP439" s="544"/>
      <c r="AQ439" s="544"/>
    </row>
    <row r="440" spans="1:43" x14ac:dyDescent="0.25">
      <c r="A440" s="9">
        <f>'прил 7.1'!A440</f>
        <v>16</v>
      </c>
      <c r="B440" s="291" t="str">
        <f>'прил 7.1'!B440</f>
        <v xml:space="preserve">ПС 110 кВ (ВН) </v>
      </c>
      <c r="C440" s="40"/>
      <c r="D440" s="200">
        <f>'прил 7.1'!F440</f>
        <v>0</v>
      </c>
      <c r="E440" s="202">
        <v>0</v>
      </c>
      <c r="F440" s="202">
        <v>0</v>
      </c>
      <c r="G440" s="202">
        <v>0</v>
      </c>
      <c r="H440" s="202">
        <v>0</v>
      </c>
      <c r="I440" s="200">
        <f>'прил 7.1'!G440</f>
        <v>0</v>
      </c>
      <c r="J440" s="202">
        <v>0</v>
      </c>
      <c r="K440" s="202">
        <v>0</v>
      </c>
      <c r="L440" s="202">
        <v>0</v>
      </c>
      <c r="M440" s="202">
        <v>0</v>
      </c>
      <c r="N440" s="211">
        <f t="shared" si="138"/>
        <v>0</v>
      </c>
      <c r="O440" s="211">
        <f t="shared" si="139"/>
        <v>0</v>
      </c>
      <c r="P440" s="211">
        <f t="shared" si="140"/>
        <v>0</v>
      </c>
      <c r="Q440" s="211">
        <f t="shared" si="141"/>
        <v>0</v>
      </c>
      <c r="R440" s="211">
        <f t="shared" si="142"/>
        <v>0</v>
      </c>
      <c r="S440" s="200">
        <f>'прил 7.1'!V440</f>
        <v>0</v>
      </c>
      <c r="T440" s="202">
        <v>0</v>
      </c>
      <c r="U440" s="202">
        <v>0</v>
      </c>
      <c r="V440" s="202">
        <v>0</v>
      </c>
      <c r="W440" s="202">
        <v>0</v>
      </c>
      <c r="X440" s="200">
        <f>'прил 7.1'!W440</f>
        <v>0</v>
      </c>
      <c r="Y440" s="202">
        <v>0</v>
      </c>
      <c r="Z440" s="202">
        <v>0</v>
      </c>
      <c r="AA440" s="202">
        <v>0</v>
      </c>
      <c r="AB440" s="202">
        <v>0</v>
      </c>
      <c r="AC440" s="211">
        <f t="shared" si="144"/>
        <v>0</v>
      </c>
      <c r="AD440" s="211">
        <f t="shared" si="145"/>
        <v>0</v>
      </c>
      <c r="AE440" s="211">
        <f t="shared" si="146"/>
        <v>0</v>
      </c>
      <c r="AF440" s="211">
        <f t="shared" si="147"/>
        <v>0</v>
      </c>
      <c r="AG440" s="211">
        <f t="shared" si="148"/>
        <v>0</v>
      </c>
      <c r="AH440" s="544"/>
      <c r="AI440" s="544"/>
      <c r="AJ440" s="544"/>
      <c r="AK440" s="544"/>
      <c r="AL440" s="544"/>
      <c r="AM440" s="544"/>
      <c r="AN440" s="544"/>
      <c r="AO440" s="544"/>
      <c r="AP440" s="544"/>
      <c r="AQ440" s="544"/>
    </row>
    <row r="441" spans="1:43" hidden="1" x14ac:dyDescent="0.25">
      <c r="A441" s="391"/>
      <c r="B441" s="32"/>
      <c r="C441" s="40"/>
      <c r="D441" s="265">
        <f>'прил 7.1'!F441</f>
        <v>0</v>
      </c>
      <c r="E441" s="202"/>
      <c r="F441" s="202"/>
      <c r="G441" s="202"/>
      <c r="H441" s="202"/>
      <c r="I441" s="265">
        <f>'прил 7.1'!G441</f>
        <v>0</v>
      </c>
      <c r="J441" s="202"/>
      <c r="K441" s="202"/>
      <c r="L441" s="202"/>
      <c r="M441" s="202"/>
      <c r="N441" s="46">
        <f t="shared" si="138"/>
        <v>0</v>
      </c>
      <c r="O441" s="46">
        <f t="shared" si="139"/>
        <v>0</v>
      </c>
      <c r="P441" s="46">
        <f t="shared" si="140"/>
        <v>0</v>
      </c>
      <c r="Q441" s="46">
        <f t="shared" si="141"/>
        <v>0</v>
      </c>
      <c r="R441" s="46">
        <f t="shared" si="142"/>
        <v>0</v>
      </c>
      <c r="S441" s="265">
        <f>'прил 7.1'!V441</f>
        <v>0</v>
      </c>
      <c r="T441" s="202"/>
      <c r="U441" s="202"/>
      <c r="V441" s="202"/>
      <c r="W441" s="202"/>
      <c r="X441" s="265">
        <f>'прил 7.1'!W441</f>
        <v>0</v>
      </c>
      <c r="Y441" s="202"/>
      <c r="Z441" s="202"/>
      <c r="AA441" s="202"/>
      <c r="AB441" s="202"/>
      <c r="AC441" s="46">
        <f t="shared" si="144"/>
        <v>0</v>
      </c>
      <c r="AD441" s="46">
        <f t="shared" si="145"/>
        <v>0</v>
      </c>
      <c r="AE441" s="46">
        <f t="shared" si="146"/>
        <v>0</v>
      </c>
      <c r="AF441" s="46">
        <f t="shared" si="147"/>
        <v>0</v>
      </c>
      <c r="AG441" s="46">
        <f t="shared" si="148"/>
        <v>0</v>
      </c>
      <c r="AH441" s="544"/>
      <c r="AI441" s="544"/>
      <c r="AJ441" s="544"/>
      <c r="AK441" s="544"/>
      <c r="AL441" s="544"/>
      <c r="AM441" s="544"/>
      <c r="AN441" s="544"/>
      <c r="AO441" s="544"/>
      <c r="AP441" s="544"/>
      <c r="AQ441" s="544"/>
    </row>
    <row r="442" spans="1:43" x14ac:dyDescent="0.25">
      <c r="A442" s="9">
        <f>'прил 7.1'!A442</f>
        <v>17</v>
      </c>
      <c r="B442" s="291" t="str">
        <f>'прил 7.1'!B442</f>
        <v>ПС 35 кВ (СН1)</v>
      </c>
      <c r="C442" s="40"/>
      <c r="D442" s="200">
        <f>'прил 7.1'!F442</f>
        <v>0</v>
      </c>
      <c r="E442" s="202">
        <v>0</v>
      </c>
      <c r="F442" s="202">
        <v>0</v>
      </c>
      <c r="G442" s="202">
        <v>0</v>
      </c>
      <c r="H442" s="202">
        <v>0</v>
      </c>
      <c r="I442" s="200">
        <f>'прил 7.1'!G442</f>
        <v>0</v>
      </c>
      <c r="J442" s="202">
        <v>0</v>
      </c>
      <c r="K442" s="202">
        <v>0</v>
      </c>
      <c r="L442" s="202">
        <v>0</v>
      </c>
      <c r="M442" s="202">
        <v>0</v>
      </c>
      <c r="N442" s="211">
        <f t="shared" si="138"/>
        <v>0</v>
      </c>
      <c r="O442" s="211">
        <f t="shared" si="139"/>
        <v>0</v>
      </c>
      <c r="P442" s="211">
        <f t="shared" si="140"/>
        <v>0</v>
      </c>
      <c r="Q442" s="211">
        <f t="shared" si="141"/>
        <v>0</v>
      </c>
      <c r="R442" s="211">
        <f t="shared" si="142"/>
        <v>0</v>
      </c>
      <c r="S442" s="200">
        <f>'прил 7.1'!V442</f>
        <v>0</v>
      </c>
      <c r="T442" s="202">
        <v>0</v>
      </c>
      <c r="U442" s="202">
        <v>0</v>
      </c>
      <c r="V442" s="202">
        <v>0</v>
      </c>
      <c r="W442" s="202">
        <v>0</v>
      </c>
      <c r="X442" s="200">
        <f>'прил 7.1'!W442</f>
        <v>0</v>
      </c>
      <c r="Y442" s="202">
        <v>0</v>
      </c>
      <c r="Z442" s="202">
        <v>0</v>
      </c>
      <c r="AA442" s="202">
        <v>0</v>
      </c>
      <c r="AB442" s="202">
        <v>0</v>
      </c>
      <c r="AC442" s="211">
        <f t="shared" si="144"/>
        <v>0</v>
      </c>
      <c r="AD442" s="211">
        <f t="shared" si="145"/>
        <v>0</v>
      </c>
      <c r="AE442" s="211">
        <f t="shared" si="146"/>
        <v>0</v>
      </c>
      <c r="AF442" s="211">
        <f t="shared" si="147"/>
        <v>0</v>
      </c>
      <c r="AG442" s="211">
        <f t="shared" si="148"/>
        <v>0</v>
      </c>
      <c r="AH442" s="544"/>
      <c r="AI442" s="544"/>
      <c r="AJ442" s="544"/>
      <c r="AK442" s="544"/>
      <c r="AL442" s="544"/>
      <c r="AM442" s="544"/>
      <c r="AN442" s="544"/>
      <c r="AO442" s="544"/>
      <c r="AP442" s="544"/>
      <c r="AQ442" s="544"/>
    </row>
    <row r="443" spans="1:43" hidden="1" x14ac:dyDescent="0.25">
      <c r="A443" s="391"/>
      <c r="B443" s="32"/>
      <c r="C443" s="40"/>
      <c r="D443" s="265">
        <f>'прил 7.1'!F443</f>
        <v>0</v>
      </c>
      <c r="E443" s="202"/>
      <c r="F443" s="202"/>
      <c r="G443" s="202"/>
      <c r="H443" s="202"/>
      <c r="I443" s="265">
        <f>'прил 7.1'!G443</f>
        <v>0</v>
      </c>
      <c r="J443" s="202"/>
      <c r="K443" s="202"/>
      <c r="L443" s="202"/>
      <c r="M443" s="202"/>
      <c r="N443" s="46">
        <f t="shared" si="138"/>
        <v>0</v>
      </c>
      <c r="O443" s="46">
        <f t="shared" si="139"/>
        <v>0</v>
      </c>
      <c r="P443" s="46">
        <f t="shared" si="140"/>
        <v>0</v>
      </c>
      <c r="Q443" s="46">
        <f t="shared" si="141"/>
        <v>0</v>
      </c>
      <c r="R443" s="46">
        <f t="shared" si="142"/>
        <v>0</v>
      </c>
      <c r="S443" s="265">
        <f>'прил 7.1'!V443</f>
        <v>0</v>
      </c>
      <c r="T443" s="202"/>
      <c r="U443" s="202"/>
      <c r="V443" s="202"/>
      <c r="W443" s="202"/>
      <c r="X443" s="265">
        <f>'прил 7.1'!W443</f>
        <v>0</v>
      </c>
      <c r="Y443" s="202"/>
      <c r="Z443" s="202"/>
      <c r="AA443" s="202"/>
      <c r="AB443" s="202"/>
      <c r="AC443" s="46">
        <f t="shared" si="144"/>
        <v>0</v>
      </c>
      <c r="AD443" s="46">
        <f t="shared" si="145"/>
        <v>0</v>
      </c>
      <c r="AE443" s="46">
        <f t="shared" si="146"/>
        <v>0</v>
      </c>
      <c r="AF443" s="46">
        <f t="shared" si="147"/>
        <v>0</v>
      </c>
      <c r="AG443" s="46">
        <f t="shared" si="148"/>
        <v>0</v>
      </c>
      <c r="AH443" s="544"/>
      <c r="AI443" s="544"/>
      <c r="AJ443" s="544"/>
      <c r="AK443" s="544"/>
      <c r="AL443" s="544"/>
      <c r="AM443" s="544"/>
      <c r="AN443" s="544"/>
      <c r="AO443" s="544"/>
      <c r="AP443" s="544"/>
      <c r="AQ443" s="544"/>
    </row>
    <row r="444" spans="1:43" x14ac:dyDescent="0.25">
      <c r="A444" s="9">
        <f>'прил 7.1'!A444</f>
        <v>18</v>
      </c>
      <c r="B444" s="291" t="str">
        <f>'прил 7.1'!B444</f>
        <v>ПС 20 кВ (СН2)</v>
      </c>
      <c r="C444" s="40"/>
      <c r="D444" s="200">
        <f>'прил 7.1'!F444</f>
        <v>0</v>
      </c>
      <c r="E444" s="202">
        <v>0</v>
      </c>
      <c r="F444" s="202">
        <v>0</v>
      </c>
      <c r="G444" s="202">
        <v>0</v>
      </c>
      <c r="H444" s="202">
        <v>0</v>
      </c>
      <c r="I444" s="200">
        <f>'прил 7.1'!G444</f>
        <v>0</v>
      </c>
      <c r="J444" s="202">
        <v>0</v>
      </c>
      <c r="K444" s="202">
        <v>0</v>
      </c>
      <c r="L444" s="202">
        <v>0</v>
      </c>
      <c r="M444" s="202">
        <v>0</v>
      </c>
      <c r="N444" s="211">
        <f t="shared" si="138"/>
        <v>0</v>
      </c>
      <c r="O444" s="211">
        <f t="shared" si="139"/>
        <v>0</v>
      </c>
      <c r="P444" s="211">
        <f t="shared" si="140"/>
        <v>0</v>
      </c>
      <c r="Q444" s="211">
        <f t="shared" si="141"/>
        <v>0</v>
      </c>
      <c r="R444" s="211">
        <f t="shared" si="142"/>
        <v>0</v>
      </c>
      <c r="S444" s="200">
        <f>'прил 7.1'!V444</f>
        <v>0</v>
      </c>
      <c r="T444" s="202">
        <v>0</v>
      </c>
      <c r="U444" s="202">
        <v>0</v>
      </c>
      <c r="V444" s="202">
        <v>0</v>
      </c>
      <c r="W444" s="202">
        <v>0</v>
      </c>
      <c r="X444" s="200">
        <f>'прил 7.1'!W444</f>
        <v>0</v>
      </c>
      <c r="Y444" s="202">
        <v>0</v>
      </c>
      <c r="Z444" s="202">
        <v>0</v>
      </c>
      <c r="AA444" s="202">
        <v>0</v>
      </c>
      <c r="AB444" s="202">
        <v>0</v>
      </c>
      <c r="AC444" s="211">
        <f t="shared" si="144"/>
        <v>0</v>
      </c>
      <c r="AD444" s="211">
        <f t="shared" si="145"/>
        <v>0</v>
      </c>
      <c r="AE444" s="211">
        <f t="shared" si="146"/>
        <v>0</v>
      </c>
      <c r="AF444" s="211">
        <f t="shared" si="147"/>
        <v>0</v>
      </c>
      <c r="AG444" s="211">
        <f t="shared" si="148"/>
        <v>0</v>
      </c>
      <c r="AH444" s="544"/>
      <c r="AI444" s="544"/>
      <c r="AJ444" s="544"/>
      <c r="AK444" s="544"/>
      <c r="AL444" s="544"/>
      <c r="AM444" s="544"/>
      <c r="AN444" s="544"/>
      <c r="AO444" s="544"/>
      <c r="AP444" s="544"/>
      <c r="AQ444" s="544"/>
    </row>
    <row r="445" spans="1:43" hidden="1" x14ac:dyDescent="0.25">
      <c r="A445" s="391"/>
      <c r="B445" s="32"/>
      <c r="C445" s="40"/>
      <c r="D445" s="265">
        <f>'прил 7.1'!F445</f>
        <v>0</v>
      </c>
      <c r="E445" s="202"/>
      <c r="F445" s="202"/>
      <c r="G445" s="202"/>
      <c r="H445" s="202"/>
      <c r="I445" s="265">
        <f>'прил 7.1'!G445</f>
        <v>0</v>
      </c>
      <c r="J445" s="202"/>
      <c r="K445" s="202"/>
      <c r="L445" s="202"/>
      <c r="M445" s="202"/>
      <c r="N445" s="46">
        <f t="shared" si="138"/>
        <v>0</v>
      </c>
      <c r="O445" s="46">
        <f t="shared" si="139"/>
        <v>0</v>
      </c>
      <c r="P445" s="46">
        <f t="shared" si="140"/>
        <v>0</v>
      </c>
      <c r="Q445" s="46">
        <f t="shared" si="141"/>
        <v>0</v>
      </c>
      <c r="R445" s="46">
        <f t="shared" si="142"/>
        <v>0</v>
      </c>
      <c r="S445" s="265">
        <f>'прил 7.1'!V445</f>
        <v>0</v>
      </c>
      <c r="T445" s="202"/>
      <c r="U445" s="202"/>
      <c r="V445" s="202"/>
      <c r="W445" s="202"/>
      <c r="X445" s="265">
        <f>'прил 7.1'!W445</f>
        <v>0</v>
      </c>
      <c r="Y445" s="202"/>
      <c r="Z445" s="202"/>
      <c r="AA445" s="202"/>
      <c r="AB445" s="202"/>
      <c r="AC445" s="46">
        <f t="shared" si="144"/>
        <v>0</v>
      </c>
      <c r="AD445" s="46">
        <f t="shared" si="145"/>
        <v>0</v>
      </c>
      <c r="AE445" s="46">
        <f t="shared" si="146"/>
        <v>0</v>
      </c>
      <c r="AF445" s="46">
        <f t="shared" si="147"/>
        <v>0</v>
      </c>
      <c r="AG445" s="46">
        <f t="shared" si="148"/>
        <v>0</v>
      </c>
      <c r="AH445" s="544"/>
      <c r="AI445" s="544"/>
      <c r="AJ445" s="544"/>
      <c r="AK445" s="544"/>
      <c r="AL445" s="544"/>
      <c r="AM445" s="544"/>
      <c r="AN445" s="544"/>
      <c r="AO445" s="544"/>
      <c r="AP445" s="544"/>
      <c r="AQ445" s="544"/>
    </row>
    <row r="446" spans="1:43" x14ac:dyDescent="0.25">
      <c r="A446" s="9">
        <f>'прил 7.1'!A446</f>
        <v>19</v>
      </c>
      <c r="B446" s="291" t="str">
        <f>'прил 7.1'!B446</f>
        <v>ПС 3-10 кВ (СН2)</v>
      </c>
      <c r="C446" s="40"/>
      <c r="D446" s="200">
        <f>'прил 7.1'!F446</f>
        <v>0</v>
      </c>
      <c r="E446" s="202">
        <v>0</v>
      </c>
      <c r="F446" s="202">
        <v>0</v>
      </c>
      <c r="G446" s="202">
        <v>0</v>
      </c>
      <c r="H446" s="202">
        <v>0</v>
      </c>
      <c r="I446" s="200">
        <f>'прил 7.1'!G446</f>
        <v>0</v>
      </c>
      <c r="J446" s="202">
        <v>0</v>
      </c>
      <c r="K446" s="202">
        <v>0</v>
      </c>
      <c r="L446" s="202">
        <v>0</v>
      </c>
      <c r="M446" s="202">
        <v>0</v>
      </c>
      <c r="N446" s="211">
        <f t="shared" si="138"/>
        <v>0</v>
      </c>
      <c r="O446" s="211">
        <f t="shared" si="139"/>
        <v>0</v>
      </c>
      <c r="P446" s="211">
        <f t="shared" si="140"/>
        <v>0</v>
      </c>
      <c r="Q446" s="211">
        <f t="shared" si="141"/>
        <v>0</v>
      </c>
      <c r="R446" s="211">
        <f t="shared" si="142"/>
        <v>0</v>
      </c>
      <c r="S446" s="200">
        <f>'прил 7.1'!V446</f>
        <v>0</v>
      </c>
      <c r="T446" s="202">
        <v>0</v>
      </c>
      <c r="U446" s="202">
        <v>0</v>
      </c>
      <c r="V446" s="202">
        <v>0</v>
      </c>
      <c r="W446" s="202">
        <v>0</v>
      </c>
      <c r="X446" s="200">
        <f>'прил 7.1'!W446</f>
        <v>0</v>
      </c>
      <c r="Y446" s="202">
        <v>0</v>
      </c>
      <c r="Z446" s="202">
        <v>0</v>
      </c>
      <c r="AA446" s="202">
        <v>0</v>
      </c>
      <c r="AB446" s="202">
        <v>0</v>
      </c>
      <c r="AC446" s="211">
        <f t="shared" si="144"/>
        <v>0</v>
      </c>
      <c r="AD446" s="211">
        <f t="shared" si="145"/>
        <v>0</v>
      </c>
      <c r="AE446" s="211">
        <f t="shared" si="146"/>
        <v>0</v>
      </c>
      <c r="AF446" s="211">
        <f t="shared" si="147"/>
        <v>0</v>
      </c>
      <c r="AG446" s="211">
        <f t="shared" si="148"/>
        <v>0</v>
      </c>
      <c r="AH446" s="544"/>
      <c r="AI446" s="544"/>
      <c r="AJ446" s="544"/>
      <c r="AK446" s="544"/>
      <c r="AL446" s="544"/>
      <c r="AM446" s="544"/>
      <c r="AN446" s="544"/>
      <c r="AO446" s="544"/>
      <c r="AP446" s="544"/>
      <c r="AQ446" s="544"/>
    </row>
    <row r="447" spans="1:43" hidden="1" x14ac:dyDescent="0.25">
      <c r="A447" s="391"/>
      <c r="B447" s="32"/>
      <c r="C447" s="40"/>
      <c r="D447" s="265">
        <f>'прил 7.1'!F447</f>
        <v>0</v>
      </c>
      <c r="E447" s="202"/>
      <c r="F447" s="202"/>
      <c r="G447" s="202"/>
      <c r="H447" s="202"/>
      <c r="I447" s="265">
        <f>'прил 7.1'!G447</f>
        <v>0</v>
      </c>
      <c r="J447" s="202"/>
      <c r="K447" s="202"/>
      <c r="L447" s="202"/>
      <c r="M447" s="202"/>
      <c r="N447" s="46">
        <f t="shared" si="138"/>
        <v>0</v>
      </c>
      <c r="O447" s="46">
        <f t="shared" si="139"/>
        <v>0</v>
      </c>
      <c r="P447" s="46">
        <f t="shared" si="140"/>
        <v>0</v>
      </c>
      <c r="Q447" s="46">
        <f t="shared" si="141"/>
        <v>0</v>
      </c>
      <c r="R447" s="46">
        <f t="shared" si="142"/>
        <v>0</v>
      </c>
      <c r="S447" s="265">
        <f>'прил 7.1'!V447</f>
        <v>0</v>
      </c>
      <c r="T447" s="202"/>
      <c r="U447" s="202"/>
      <c r="V447" s="202"/>
      <c r="W447" s="202"/>
      <c r="X447" s="265">
        <f>'прил 7.1'!W447</f>
        <v>0</v>
      </c>
      <c r="Y447" s="202"/>
      <c r="Z447" s="202"/>
      <c r="AA447" s="202"/>
      <c r="AB447" s="202"/>
      <c r="AC447" s="46">
        <f t="shared" si="144"/>
        <v>0</v>
      </c>
      <c r="AD447" s="46">
        <f t="shared" si="145"/>
        <v>0</v>
      </c>
      <c r="AE447" s="46">
        <f t="shared" si="146"/>
        <v>0</v>
      </c>
      <c r="AF447" s="46">
        <f t="shared" si="147"/>
        <v>0</v>
      </c>
      <c r="AG447" s="46">
        <f t="shared" si="148"/>
        <v>0</v>
      </c>
      <c r="AH447" s="544"/>
      <c r="AI447" s="544"/>
      <c r="AJ447" s="544"/>
      <c r="AK447" s="544"/>
      <c r="AL447" s="544"/>
      <c r="AM447" s="544"/>
      <c r="AN447" s="544"/>
      <c r="AO447" s="544"/>
      <c r="AP447" s="544"/>
      <c r="AQ447" s="544"/>
    </row>
    <row r="448" spans="1:43" x14ac:dyDescent="0.25">
      <c r="A448" s="9" t="str">
        <f>'прил 7.1'!A448</f>
        <v>4.5.2</v>
      </c>
      <c r="B448" s="439" t="str">
        <f>'прил 7.1'!B448</f>
        <v xml:space="preserve">Новое строительство </v>
      </c>
      <c r="C448" s="438"/>
      <c r="D448" s="233">
        <f>'прил 7.1'!F448</f>
        <v>0</v>
      </c>
      <c r="E448" s="233">
        <f t="shared" ref="E448:AB448" si="151">E449+E451+E453+E455+E457+E459+E461+E463+E465+E467+E469+E471+E473+E475+E477+E479+E481+E483+E485</f>
        <v>0</v>
      </c>
      <c r="F448" s="233">
        <f t="shared" si="151"/>
        <v>0</v>
      </c>
      <c r="G448" s="233">
        <f t="shared" si="151"/>
        <v>0</v>
      </c>
      <c r="H448" s="233">
        <f t="shared" si="151"/>
        <v>0</v>
      </c>
      <c r="I448" s="233">
        <f>'прил 7.1'!G448</f>
        <v>0</v>
      </c>
      <c r="J448" s="233">
        <f t="shared" si="151"/>
        <v>0</v>
      </c>
      <c r="K448" s="233">
        <f t="shared" si="151"/>
        <v>0</v>
      </c>
      <c r="L448" s="233">
        <f t="shared" si="151"/>
        <v>0</v>
      </c>
      <c r="M448" s="233">
        <f t="shared" si="151"/>
        <v>0</v>
      </c>
      <c r="N448" s="233">
        <f t="shared" si="138"/>
        <v>0</v>
      </c>
      <c r="O448" s="233">
        <f t="shared" si="139"/>
        <v>0</v>
      </c>
      <c r="P448" s="233">
        <f t="shared" si="140"/>
        <v>0</v>
      </c>
      <c r="Q448" s="233">
        <f t="shared" si="141"/>
        <v>0</v>
      </c>
      <c r="R448" s="233">
        <f t="shared" si="142"/>
        <v>0</v>
      </c>
      <c r="S448" s="233">
        <f>'прил 7.1'!V448</f>
        <v>0</v>
      </c>
      <c r="T448" s="233">
        <f t="shared" si="151"/>
        <v>0</v>
      </c>
      <c r="U448" s="233">
        <f t="shared" si="151"/>
        <v>0</v>
      </c>
      <c r="V448" s="233">
        <f t="shared" si="151"/>
        <v>0</v>
      </c>
      <c r="W448" s="233">
        <f t="shared" si="151"/>
        <v>0</v>
      </c>
      <c r="X448" s="233">
        <f>'прил 7.1'!W448</f>
        <v>0</v>
      </c>
      <c r="Y448" s="233">
        <f t="shared" si="151"/>
        <v>0</v>
      </c>
      <c r="Z448" s="233">
        <f t="shared" si="151"/>
        <v>0</v>
      </c>
      <c r="AA448" s="233">
        <f t="shared" si="151"/>
        <v>0</v>
      </c>
      <c r="AB448" s="233">
        <f t="shared" si="151"/>
        <v>0</v>
      </c>
      <c r="AC448" s="233">
        <f t="shared" si="144"/>
        <v>0</v>
      </c>
      <c r="AD448" s="233">
        <f t="shared" si="145"/>
        <v>0</v>
      </c>
      <c r="AE448" s="233">
        <f t="shared" si="146"/>
        <v>0</v>
      </c>
      <c r="AF448" s="233">
        <f t="shared" si="147"/>
        <v>0</v>
      </c>
      <c r="AG448" s="233">
        <f t="shared" si="148"/>
        <v>0</v>
      </c>
      <c r="AH448" s="542"/>
      <c r="AI448" s="542"/>
      <c r="AJ448" s="542"/>
      <c r="AK448" s="542"/>
      <c r="AL448" s="542"/>
      <c r="AM448" s="542"/>
      <c r="AN448" s="542"/>
      <c r="AO448" s="542"/>
      <c r="AP448" s="542"/>
      <c r="AQ448" s="542"/>
    </row>
    <row r="449" spans="1:43" x14ac:dyDescent="0.25">
      <c r="A449" s="9">
        <f>'прил 7.1'!A449</f>
        <v>1</v>
      </c>
      <c r="B449" s="291" t="str">
        <f>'прил 7.1'!B449</f>
        <v>Воздушные Линии 330 кВ (ВН)</v>
      </c>
      <c r="C449" s="40"/>
      <c r="D449" s="200">
        <f>'прил 7.1'!F449</f>
        <v>0</v>
      </c>
      <c r="E449" s="202">
        <v>0</v>
      </c>
      <c r="F449" s="202">
        <v>0</v>
      </c>
      <c r="G449" s="202">
        <v>0</v>
      </c>
      <c r="H449" s="202">
        <v>0</v>
      </c>
      <c r="I449" s="200">
        <f>'прил 7.1'!G449</f>
        <v>0</v>
      </c>
      <c r="J449" s="202">
        <v>0</v>
      </c>
      <c r="K449" s="202">
        <v>0</v>
      </c>
      <c r="L449" s="202">
        <v>0</v>
      </c>
      <c r="M449" s="202">
        <v>0</v>
      </c>
      <c r="N449" s="211">
        <f t="shared" si="138"/>
        <v>0</v>
      </c>
      <c r="O449" s="211">
        <f t="shared" si="139"/>
        <v>0</v>
      </c>
      <c r="P449" s="211">
        <f t="shared" si="140"/>
        <v>0</v>
      </c>
      <c r="Q449" s="211">
        <f t="shared" si="141"/>
        <v>0</v>
      </c>
      <c r="R449" s="211">
        <f t="shared" si="142"/>
        <v>0</v>
      </c>
      <c r="S449" s="200">
        <f>'прил 7.1'!V449</f>
        <v>0</v>
      </c>
      <c r="T449" s="202">
        <v>0</v>
      </c>
      <c r="U449" s="202">
        <v>0</v>
      </c>
      <c r="V449" s="202">
        <v>0</v>
      </c>
      <c r="W449" s="202">
        <v>0</v>
      </c>
      <c r="X449" s="200">
        <f>'прил 7.1'!W449</f>
        <v>0</v>
      </c>
      <c r="Y449" s="202">
        <v>0</v>
      </c>
      <c r="Z449" s="202">
        <v>0</v>
      </c>
      <c r="AA449" s="202">
        <v>0</v>
      </c>
      <c r="AB449" s="202">
        <v>0</v>
      </c>
      <c r="AC449" s="211">
        <f t="shared" si="144"/>
        <v>0</v>
      </c>
      <c r="AD449" s="211">
        <f t="shared" si="145"/>
        <v>0</v>
      </c>
      <c r="AE449" s="211">
        <f t="shared" si="146"/>
        <v>0</v>
      </c>
      <c r="AF449" s="211">
        <f t="shared" si="147"/>
        <v>0</v>
      </c>
      <c r="AG449" s="211">
        <f t="shared" si="148"/>
        <v>0</v>
      </c>
      <c r="AH449" s="544"/>
      <c r="AI449" s="544"/>
      <c r="AJ449" s="544"/>
      <c r="AK449" s="544"/>
      <c r="AL449" s="544"/>
      <c r="AM449" s="544"/>
      <c r="AN449" s="544"/>
      <c r="AO449" s="544"/>
      <c r="AP449" s="544"/>
      <c r="AQ449" s="544"/>
    </row>
    <row r="450" spans="1:43" hidden="1" x14ac:dyDescent="0.25">
      <c r="A450" s="391"/>
      <c r="B450" s="32"/>
      <c r="C450" s="40"/>
      <c r="D450" s="265">
        <f>'прил 7.1'!F450</f>
        <v>0</v>
      </c>
      <c r="E450" s="202"/>
      <c r="F450" s="202"/>
      <c r="G450" s="202"/>
      <c r="H450" s="202"/>
      <c r="I450" s="265">
        <f>'прил 7.1'!G450</f>
        <v>0</v>
      </c>
      <c r="J450" s="202"/>
      <c r="K450" s="202"/>
      <c r="L450" s="202"/>
      <c r="M450" s="202"/>
      <c r="N450" s="46">
        <f t="shared" si="138"/>
        <v>0</v>
      </c>
      <c r="O450" s="46">
        <f t="shared" si="139"/>
        <v>0</v>
      </c>
      <c r="P450" s="46">
        <f t="shared" si="140"/>
        <v>0</v>
      </c>
      <c r="Q450" s="46">
        <f t="shared" si="141"/>
        <v>0</v>
      </c>
      <c r="R450" s="46">
        <f t="shared" si="142"/>
        <v>0</v>
      </c>
      <c r="S450" s="265">
        <f>'прил 7.1'!V450</f>
        <v>0</v>
      </c>
      <c r="T450" s="202"/>
      <c r="U450" s="202"/>
      <c r="V450" s="202"/>
      <c r="W450" s="202"/>
      <c r="X450" s="265">
        <f>'прил 7.1'!W450</f>
        <v>0</v>
      </c>
      <c r="Y450" s="202"/>
      <c r="Z450" s="202"/>
      <c r="AA450" s="202"/>
      <c r="AB450" s="202"/>
      <c r="AC450" s="46">
        <f t="shared" si="144"/>
        <v>0</v>
      </c>
      <c r="AD450" s="46">
        <f t="shared" si="145"/>
        <v>0</v>
      </c>
      <c r="AE450" s="46">
        <f t="shared" si="146"/>
        <v>0</v>
      </c>
      <c r="AF450" s="46">
        <f t="shared" si="147"/>
        <v>0</v>
      </c>
      <c r="AG450" s="46">
        <f t="shared" si="148"/>
        <v>0</v>
      </c>
      <c r="AH450" s="544"/>
      <c r="AI450" s="544"/>
      <c r="AJ450" s="544"/>
      <c r="AK450" s="544"/>
      <c r="AL450" s="544"/>
      <c r="AM450" s="544"/>
      <c r="AN450" s="544"/>
      <c r="AO450" s="544"/>
      <c r="AP450" s="544"/>
      <c r="AQ450" s="544"/>
    </row>
    <row r="451" spans="1:43" x14ac:dyDescent="0.25">
      <c r="A451" s="9">
        <f>'прил 7.1'!A451</f>
        <v>2</v>
      </c>
      <c r="B451" s="291" t="str">
        <f>'прил 7.1'!B451</f>
        <v>Воздушные Линии 220 кВ (ВН)</v>
      </c>
      <c r="C451" s="40"/>
      <c r="D451" s="200">
        <f>'прил 7.1'!F451</f>
        <v>0</v>
      </c>
      <c r="E451" s="202">
        <v>0</v>
      </c>
      <c r="F451" s="202">
        <v>0</v>
      </c>
      <c r="G451" s="202">
        <v>0</v>
      </c>
      <c r="H451" s="202">
        <v>0</v>
      </c>
      <c r="I451" s="200">
        <f>'прил 7.1'!G451</f>
        <v>0</v>
      </c>
      <c r="J451" s="202">
        <v>0</v>
      </c>
      <c r="K451" s="202">
        <v>0</v>
      </c>
      <c r="L451" s="202">
        <v>0</v>
      </c>
      <c r="M451" s="202">
        <v>0</v>
      </c>
      <c r="N451" s="211">
        <f t="shared" si="138"/>
        <v>0</v>
      </c>
      <c r="O451" s="211">
        <f t="shared" si="139"/>
        <v>0</v>
      </c>
      <c r="P451" s="211">
        <f t="shared" si="140"/>
        <v>0</v>
      </c>
      <c r="Q451" s="211">
        <f t="shared" si="141"/>
        <v>0</v>
      </c>
      <c r="R451" s="211">
        <f t="shared" si="142"/>
        <v>0</v>
      </c>
      <c r="S451" s="200">
        <f>'прил 7.1'!V451</f>
        <v>0</v>
      </c>
      <c r="T451" s="202">
        <v>0</v>
      </c>
      <c r="U451" s="202">
        <v>0</v>
      </c>
      <c r="V451" s="202">
        <v>0</v>
      </c>
      <c r="W451" s="202">
        <v>0</v>
      </c>
      <c r="X451" s="200">
        <f>'прил 7.1'!W451</f>
        <v>0</v>
      </c>
      <c r="Y451" s="202">
        <v>0</v>
      </c>
      <c r="Z451" s="202">
        <v>0</v>
      </c>
      <c r="AA451" s="202">
        <v>0</v>
      </c>
      <c r="AB451" s="202">
        <v>0</v>
      </c>
      <c r="AC451" s="211">
        <f t="shared" si="144"/>
        <v>0</v>
      </c>
      <c r="AD451" s="211">
        <f t="shared" si="145"/>
        <v>0</v>
      </c>
      <c r="AE451" s="211">
        <f t="shared" si="146"/>
        <v>0</v>
      </c>
      <c r="AF451" s="211">
        <f t="shared" si="147"/>
        <v>0</v>
      </c>
      <c r="AG451" s="211">
        <f t="shared" si="148"/>
        <v>0</v>
      </c>
      <c r="AH451" s="544"/>
      <c r="AI451" s="544"/>
      <c r="AJ451" s="544"/>
      <c r="AK451" s="544"/>
      <c r="AL451" s="544"/>
      <c r="AM451" s="544"/>
      <c r="AN451" s="544"/>
      <c r="AO451" s="544"/>
      <c r="AP451" s="544"/>
      <c r="AQ451" s="544"/>
    </row>
    <row r="452" spans="1:43" hidden="1" x14ac:dyDescent="0.25">
      <c r="A452" s="391"/>
      <c r="B452" s="32"/>
      <c r="C452" s="40"/>
      <c r="D452" s="265">
        <f>'прил 7.1'!F452</f>
        <v>0</v>
      </c>
      <c r="E452" s="202"/>
      <c r="F452" s="202"/>
      <c r="G452" s="202"/>
      <c r="H452" s="202"/>
      <c r="I452" s="265">
        <f>'прил 7.1'!G452</f>
        <v>0</v>
      </c>
      <c r="J452" s="202"/>
      <c r="K452" s="202"/>
      <c r="L452" s="202"/>
      <c r="M452" s="202"/>
      <c r="N452" s="46">
        <f t="shared" si="138"/>
        <v>0</v>
      </c>
      <c r="O452" s="46">
        <f t="shared" si="139"/>
        <v>0</v>
      </c>
      <c r="P452" s="46">
        <f t="shared" si="140"/>
        <v>0</v>
      </c>
      <c r="Q452" s="46">
        <f t="shared" si="141"/>
        <v>0</v>
      </c>
      <c r="R452" s="46">
        <f t="shared" si="142"/>
        <v>0</v>
      </c>
      <c r="S452" s="265">
        <f>'прил 7.1'!V452</f>
        <v>0</v>
      </c>
      <c r="T452" s="202"/>
      <c r="U452" s="202"/>
      <c r="V452" s="202"/>
      <c r="W452" s="202"/>
      <c r="X452" s="265">
        <f>'прил 7.1'!W452</f>
        <v>0</v>
      </c>
      <c r="Y452" s="202"/>
      <c r="Z452" s="202"/>
      <c r="AA452" s="202"/>
      <c r="AB452" s="202"/>
      <c r="AC452" s="46">
        <f t="shared" si="144"/>
        <v>0</v>
      </c>
      <c r="AD452" s="46">
        <f t="shared" si="145"/>
        <v>0</v>
      </c>
      <c r="AE452" s="46">
        <f t="shared" si="146"/>
        <v>0</v>
      </c>
      <c r="AF452" s="46">
        <f t="shared" si="147"/>
        <v>0</v>
      </c>
      <c r="AG452" s="46">
        <f t="shared" si="148"/>
        <v>0</v>
      </c>
      <c r="AH452" s="544"/>
      <c r="AI452" s="544"/>
      <c r="AJ452" s="544"/>
      <c r="AK452" s="544"/>
      <c r="AL452" s="544"/>
      <c r="AM452" s="544"/>
      <c r="AN452" s="544"/>
      <c r="AO452" s="544"/>
      <c r="AP452" s="544"/>
      <c r="AQ452" s="544"/>
    </row>
    <row r="453" spans="1:43" x14ac:dyDescent="0.25">
      <c r="A453" s="9">
        <f>'прил 7.1'!A453</f>
        <v>3</v>
      </c>
      <c r="B453" s="291" t="str">
        <f>'прил 7.1'!B453</f>
        <v>Воздушные Линии 110 кВ (ВН)</v>
      </c>
      <c r="C453" s="40"/>
      <c r="D453" s="200">
        <f>'прил 7.1'!F453</f>
        <v>0</v>
      </c>
      <c r="E453" s="202">
        <v>0</v>
      </c>
      <c r="F453" s="202">
        <v>0</v>
      </c>
      <c r="G453" s="202">
        <v>0</v>
      </c>
      <c r="H453" s="202">
        <v>0</v>
      </c>
      <c r="I453" s="200">
        <f>'прил 7.1'!G453</f>
        <v>0</v>
      </c>
      <c r="J453" s="202">
        <v>0</v>
      </c>
      <c r="K453" s="202">
        <v>0</v>
      </c>
      <c r="L453" s="202">
        <v>0</v>
      </c>
      <c r="M453" s="202">
        <v>0</v>
      </c>
      <c r="N453" s="211">
        <f t="shared" ref="N453:N513" si="152">I453-D453</f>
        <v>0</v>
      </c>
      <c r="O453" s="211">
        <f t="shared" ref="O453:O513" si="153">J453-E453</f>
        <v>0</v>
      </c>
      <c r="P453" s="211">
        <f t="shared" ref="P453:P513" si="154">K453-F453</f>
        <v>0</v>
      </c>
      <c r="Q453" s="211">
        <f t="shared" ref="Q453:Q513" si="155">L453-G453</f>
        <v>0</v>
      </c>
      <c r="R453" s="211">
        <f t="shared" ref="R453:R513" si="156">M453-H453</f>
        <v>0</v>
      </c>
      <c r="S453" s="200">
        <f>'прил 7.1'!V453</f>
        <v>0</v>
      </c>
      <c r="T453" s="202">
        <v>0</v>
      </c>
      <c r="U453" s="202">
        <v>0</v>
      </c>
      <c r="V453" s="202">
        <v>0</v>
      </c>
      <c r="W453" s="202">
        <v>0</v>
      </c>
      <c r="X453" s="200">
        <f>'прил 7.1'!W453</f>
        <v>0</v>
      </c>
      <c r="Y453" s="202">
        <v>0</v>
      </c>
      <c r="Z453" s="202">
        <v>0</v>
      </c>
      <c r="AA453" s="202">
        <v>0</v>
      </c>
      <c r="AB453" s="202">
        <v>0</v>
      </c>
      <c r="AC453" s="211">
        <f t="shared" si="144"/>
        <v>0</v>
      </c>
      <c r="AD453" s="211">
        <f t="shared" si="145"/>
        <v>0</v>
      </c>
      <c r="AE453" s="211">
        <f t="shared" si="146"/>
        <v>0</v>
      </c>
      <c r="AF453" s="211">
        <f t="shared" si="147"/>
        <v>0</v>
      </c>
      <c r="AG453" s="211">
        <f t="shared" si="148"/>
        <v>0</v>
      </c>
      <c r="AH453" s="544"/>
      <c r="AI453" s="544"/>
      <c r="AJ453" s="544"/>
      <c r="AK453" s="544"/>
      <c r="AL453" s="544"/>
      <c r="AM453" s="544"/>
      <c r="AN453" s="544"/>
      <c r="AO453" s="544"/>
      <c r="AP453" s="544"/>
      <c r="AQ453" s="544"/>
    </row>
    <row r="454" spans="1:43" hidden="1" x14ac:dyDescent="0.25">
      <c r="A454" s="391"/>
      <c r="B454" s="32"/>
      <c r="C454" s="40"/>
      <c r="D454" s="265">
        <f>'прил 7.1'!F454</f>
        <v>0</v>
      </c>
      <c r="E454" s="202"/>
      <c r="F454" s="202"/>
      <c r="G454" s="202"/>
      <c r="H454" s="202"/>
      <c r="I454" s="265">
        <f>'прил 7.1'!G454</f>
        <v>0</v>
      </c>
      <c r="J454" s="202"/>
      <c r="K454" s="202"/>
      <c r="L454" s="202"/>
      <c r="M454" s="202"/>
      <c r="N454" s="46">
        <f t="shared" si="152"/>
        <v>0</v>
      </c>
      <c r="O454" s="46">
        <f t="shared" si="153"/>
        <v>0</v>
      </c>
      <c r="P454" s="46">
        <f t="shared" si="154"/>
        <v>0</v>
      </c>
      <c r="Q454" s="46">
        <f t="shared" si="155"/>
        <v>0</v>
      </c>
      <c r="R454" s="46">
        <f t="shared" si="156"/>
        <v>0</v>
      </c>
      <c r="S454" s="265">
        <f>'прил 7.1'!V454</f>
        <v>0</v>
      </c>
      <c r="T454" s="202"/>
      <c r="U454" s="202"/>
      <c r="V454" s="202"/>
      <c r="W454" s="202"/>
      <c r="X454" s="265">
        <f>'прил 7.1'!W454</f>
        <v>0</v>
      </c>
      <c r="Y454" s="202"/>
      <c r="Z454" s="202"/>
      <c r="AA454" s="202"/>
      <c r="AB454" s="202"/>
      <c r="AC454" s="46">
        <f t="shared" si="144"/>
        <v>0</v>
      </c>
      <c r="AD454" s="46">
        <f t="shared" si="145"/>
        <v>0</v>
      </c>
      <c r="AE454" s="46">
        <f t="shared" si="146"/>
        <v>0</v>
      </c>
      <c r="AF454" s="46">
        <f t="shared" si="147"/>
        <v>0</v>
      </c>
      <c r="AG454" s="46">
        <f t="shared" si="148"/>
        <v>0</v>
      </c>
      <c r="AH454" s="544"/>
      <c r="AI454" s="544"/>
      <c r="AJ454" s="544"/>
      <c r="AK454" s="544"/>
      <c r="AL454" s="544"/>
      <c r="AM454" s="544"/>
      <c r="AN454" s="544"/>
      <c r="AO454" s="544"/>
      <c r="AP454" s="544"/>
      <c r="AQ454" s="544"/>
    </row>
    <row r="455" spans="1:43" x14ac:dyDescent="0.25">
      <c r="A455" s="9">
        <f>'прил 7.1'!A455</f>
        <v>4</v>
      </c>
      <c r="B455" s="291" t="str">
        <f>'прил 7.1'!B455</f>
        <v xml:space="preserve">Воздушные Линии 35 кВ (СН1) </v>
      </c>
      <c r="C455" s="40"/>
      <c r="D455" s="200">
        <f>'прил 7.1'!F455</f>
        <v>0</v>
      </c>
      <c r="E455" s="202">
        <v>0</v>
      </c>
      <c r="F455" s="202">
        <v>0</v>
      </c>
      <c r="G455" s="202">
        <v>0</v>
      </c>
      <c r="H455" s="202">
        <v>0</v>
      </c>
      <c r="I455" s="200">
        <f>'прил 7.1'!G455</f>
        <v>0</v>
      </c>
      <c r="J455" s="202">
        <v>0</v>
      </c>
      <c r="K455" s="202">
        <v>0</v>
      </c>
      <c r="L455" s="202">
        <v>0</v>
      </c>
      <c r="M455" s="202">
        <v>0</v>
      </c>
      <c r="N455" s="211">
        <f t="shared" si="152"/>
        <v>0</v>
      </c>
      <c r="O455" s="211">
        <f t="shared" si="153"/>
        <v>0</v>
      </c>
      <c r="P455" s="211">
        <f t="shared" si="154"/>
        <v>0</v>
      </c>
      <c r="Q455" s="211">
        <f t="shared" si="155"/>
        <v>0</v>
      </c>
      <c r="R455" s="211">
        <f t="shared" si="156"/>
        <v>0</v>
      </c>
      <c r="S455" s="200">
        <f>'прил 7.1'!V455</f>
        <v>0</v>
      </c>
      <c r="T455" s="202">
        <v>0</v>
      </c>
      <c r="U455" s="202">
        <v>0</v>
      </c>
      <c r="V455" s="202">
        <v>0</v>
      </c>
      <c r="W455" s="202">
        <v>0</v>
      </c>
      <c r="X455" s="200">
        <f>'прил 7.1'!W455</f>
        <v>0</v>
      </c>
      <c r="Y455" s="202">
        <v>0</v>
      </c>
      <c r="Z455" s="202">
        <v>0</v>
      </c>
      <c r="AA455" s="202">
        <v>0</v>
      </c>
      <c r="AB455" s="202">
        <v>0</v>
      </c>
      <c r="AC455" s="211">
        <f t="shared" si="144"/>
        <v>0</v>
      </c>
      <c r="AD455" s="211">
        <f t="shared" si="145"/>
        <v>0</v>
      </c>
      <c r="AE455" s="211">
        <f t="shared" si="146"/>
        <v>0</v>
      </c>
      <c r="AF455" s="211">
        <f t="shared" si="147"/>
        <v>0</v>
      </c>
      <c r="AG455" s="211">
        <f t="shared" si="148"/>
        <v>0</v>
      </c>
      <c r="AH455" s="544"/>
      <c r="AI455" s="544"/>
      <c r="AJ455" s="544"/>
      <c r="AK455" s="544"/>
      <c r="AL455" s="544"/>
      <c r="AM455" s="544"/>
      <c r="AN455" s="544"/>
      <c r="AO455" s="544"/>
      <c r="AP455" s="544"/>
      <c r="AQ455" s="544"/>
    </row>
    <row r="456" spans="1:43" hidden="1" x14ac:dyDescent="0.25">
      <c r="A456" s="391"/>
      <c r="B456" s="32"/>
      <c r="C456" s="40"/>
      <c r="D456" s="265">
        <f>'прил 7.1'!F456</f>
        <v>0</v>
      </c>
      <c r="E456" s="202"/>
      <c r="F456" s="202"/>
      <c r="G456" s="202"/>
      <c r="H456" s="202"/>
      <c r="I456" s="265">
        <f>'прил 7.1'!G456</f>
        <v>0</v>
      </c>
      <c r="J456" s="202"/>
      <c r="K456" s="202"/>
      <c r="L456" s="202"/>
      <c r="M456" s="202"/>
      <c r="N456" s="46">
        <f t="shared" si="152"/>
        <v>0</v>
      </c>
      <c r="O456" s="46">
        <f t="shared" si="153"/>
        <v>0</v>
      </c>
      <c r="P456" s="46">
        <f t="shared" si="154"/>
        <v>0</v>
      </c>
      <c r="Q456" s="46">
        <f t="shared" si="155"/>
        <v>0</v>
      </c>
      <c r="R456" s="46">
        <f t="shared" si="156"/>
        <v>0</v>
      </c>
      <c r="S456" s="265">
        <f>'прил 7.1'!V456</f>
        <v>0</v>
      </c>
      <c r="T456" s="202"/>
      <c r="U456" s="202"/>
      <c r="V456" s="202"/>
      <c r="W456" s="202"/>
      <c r="X456" s="265">
        <f>'прил 7.1'!W456</f>
        <v>0</v>
      </c>
      <c r="Y456" s="202"/>
      <c r="Z456" s="202"/>
      <c r="AA456" s="202"/>
      <c r="AB456" s="202"/>
      <c r="AC456" s="46">
        <f t="shared" si="144"/>
        <v>0</v>
      </c>
      <c r="AD456" s="46">
        <f t="shared" si="145"/>
        <v>0</v>
      </c>
      <c r="AE456" s="46">
        <f t="shared" si="146"/>
        <v>0</v>
      </c>
      <c r="AF456" s="46">
        <f t="shared" si="147"/>
        <v>0</v>
      </c>
      <c r="AG456" s="46">
        <f t="shared" si="148"/>
        <v>0</v>
      </c>
      <c r="AH456" s="544"/>
      <c r="AI456" s="544"/>
      <c r="AJ456" s="544"/>
      <c r="AK456" s="544"/>
      <c r="AL456" s="544"/>
      <c r="AM456" s="544"/>
      <c r="AN456" s="544"/>
      <c r="AO456" s="544"/>
      <c r="AP456" s="544"/>
      <c r="AQ456" s="544"/>
    </row>
    <row r="457" spans="1:43" x14ac:dyDescent="0.25">
      <c r="A457" s="9">
        <f>'прил 7.1'!A457</f>
        <v>5</v>
      </c>
      <c r="B457" s="291" t="str">
        <f>'прил 7.1'!B457</f>
        <v>Воздушные Линии 1-20 кВ (СН2)</v>
      </c>
      <c r="C457" s="40"/>
      <c r="D457" s="200">
        <f>'прил 7.1'!F457</f>
        <v>0</v>
      </c>
      <c r="E457" s="202">
        <v>0</v>
      </c>
      <c r="F457" s="202">
        <v>0</v>
      </c>
      <c r="G457" s="202">
        <v>0</v>
      </c>
      <c r="H457" s="202">
        <v>0</v>
      </c>
      <c r="I457" s="200">
        <f>'прил 7.1'!G457</f>
        <v>0</v>
      </c>
      <c r="J457" s="202">
        <v>0</v>
      </c>
      <c r="K457" s="202">
        <v>0</v>
      </c>
      <c r="L457" s="202">
        <v>0</v>
      </c>
      <c r="M457" s="202">
        <v>0</v>
      </c>
      <c r="N457" s="211">
        <f t="shared" si="152"/>
        <v>0</v>
      </c>
      <c r="O457" s="211">
        <f t="shared" si="153"/>
        <v>0</v>
      </c>
      <c r="P457" s="211">
        <f t="shared" si="154"/>
        <v>0</v>
      </c>
      <c r="Q457" s="211">
        <f t="shared" si="155"/>
        <v>0</v>
      </c>
      <c r="R457" s="211">
        <f t="shared" si="156"/>
        <v>0</v>
      </c>
      <c r="S457" s="200">
        <f>'прил 7.1'!V457</f>
        <v>0</v>
      </c>
      <c r="T457" s="202">
        <v>0</v>
      </c>
      <c r="U457" s="202">
        <v>0</v>
      </c>
      <c r="V457" s="202">
        <v>0</v>
      </c>
      <c r="W457" s="202">
        <v>0</v>
      </c>
      <c r="X457" s="200">
        <f>'прил 7.1'!W457</f>
        <v>0</v>
      </c>
      <c r="Y457" s="202">
        <v>0</v>
      </c>
      <c r="Z457" s="202">
        <v>0</v>
      </c>
      <c r="AA457" s="202">
        <v>0</v>
      </c>
      <c r="AB457" s="202">
        <v>0</v>
      </c>
      <c r="AC457" s="211">
        <f t="shared" si="144"/>
        <v>0</v>
      </c>
      <c r="AD457" s="211">
        <f t="shared" si="145"/>
        <v>0</v>
      </c>
      <c r="AE457" s="211">
        <f t="shared" si="146"/>
        <v>0</v>
      </c>
      <c r="AF457" s="211">
        <f t="shared" si="147"/>
        <v>0</v>
      </c>
      <c r="AG457" s="211">
        <f t="shared" si="148"/>
        <v>0</v>
      </c>
      <c r="AH457" s="544"/>
      <c r="AI457" s="544"/>
      <c r="AJ457" s="544"/>
      <c r="AK457" s="544"/>
      <c r="AL457" s="544"/>
      <c r="AM457" s="544"/>
      <c r="AN457" s="544"/>
      <c r="AO457" s="544"/>
      <c r="AP457" s="544"/>
      <c r="AQ457" s="544"/>
    </row>
    <row r="458" spans="1:43" hidden="1" x14ac:dyDescent="0.25">
      <c r="A458" s="391"/>
      <c r="B458" s="32"/>
      <c r="C458" s="40"/>
      <c r="D458" s="265">
        <f>'прил 7.1'!F458</f>
        <v>0</v>
      </c>
      <c r="E458" s="202"/>
      <c r="F458" s="202"/>
      <c r="G458" s="202"/>
      <c r="H458" s="202"/>
      <c r="I458" s="265">
        <f>'прил 7.1'!G458</f>
        <v>0</v>
      </c>
      <c r="J458" s="202"/>
      <c r="K458" s="202"/>
      <c r="L458" s="202"/>
      <c r="M458" s="202"/>
      <c r="N458" s="46">
        <f t="shared" si="152"/>
        <v>0</v>
      </c>
      <c r="O458" s="46">
        <f t="shared" si="153"/>
        <v>0</v>
      </c>
      <c r="P458" s="46">
        <f t="shared" si="154"/>
        <v>0</v>
      </c>
      <c r="Q458" s="46">
        <f t="shared" si="155"/>
        <v>0</v>
      </c>
      <c r="R458" s="46">
        <f t="shared" si="156"/>
        <v>0</v>
      </c>
      <c r="S458" s="265">
        <f>'прил 7.1'!V458</f>
        <v>0</v>
      </c>
      <c r="T458" s="202"/>
      <c r="U458" s="202"/>
      <c r="V458" s="202"/>
      <c r="W458" s="202"/>
      <c r="X458" s="265">
        <f>'прил 7.1'!W458</f>
        <v>0</v>
      </c>
      <c r="Y458" s="202"/>
      <c r="Z458" s="202"/>
      <c r="AA458" s="202"/>
      <c r="AB458" s="202"/>
      <c r="AC458" s="46">
        <f t="shared" si="144"/>
        <v>0</v>
      </c>
      <c r="AD458" s="46">
        <f t="shared" si="145"/>
        <v>0</v>
      </c>
      <c r="AE458" s="46">
        <f t="shared" si="146"/>
        <v>0</v>
      </c>
      <c r="AF458" s="46">
        <f t="shared" si="147"/>
        <v>0</v>
      </c>
      <c r="AG458" s="46">
        <f t="shared" si="148"/>
        <v>0</v>
      </c>
      <c r="AH458" s="544"/>
      <c r="AI458" s="544"/>
      <c r="AJ458" s="544"/>
      <c r="AK458" s="544"/>
      <c r="AL458" s="544"/>
      <c r="AM458" s="544"/>
      <c r="AN458" s="544"/>
      <c r="AO458" s="544"/>
      <c r="AP458" s="544"/>
      <c r="AQ458" s="544"/>
    </row>
    <row r="459" spans="1:43" x14ac:dyDescent="0.25">
      <c r="A459" s="9">
        <f>'прил 7.1'!A459</f>
        <v>6</v>
      </c>
      <c r="B459" s="291" t="str">
        <f>'прил 7.1'!B459</f>
        <v>Воздушные Линии 0,4 кВ (НН)</v>
      </c>
      <c r="C459" s="40"/>
      <c r="D459" s="200">
        <f>'прил 7.1'!F459</f>
        <v>0</v>
      </c>
      <c r="E459" s="202">
        <v>0</v>
      </c>
      <c r="F459" s="202">
        <v>0</v>
      </c>
      <c r="G459" s="202">
        <v>0</v>
      </c>
      <c r="H459" s="202">
        <v>0</v>
      </c>
      <c r="I459" s="200">
        <f>'прил 7.1'!G459</f>
        <v>0</v>
      </c>
      <c r="J459" s="202">
        <v>0</v>
      </c>
      <c r="K459" s="202">
        <v>0</v>
      </c>
      <c r="L459" s="202">
        <v>0</v>
      </c>
      <c r="M459" s="202">
        <v>0</v>
      </c>
      <c r="N459" s="211">
        <f t="shared" si="152"/>
        <v>0</v>
      </c>
      <c r="O459" s="211">
        <f t="shared" si="153"/>
        <v>0</v>
      </c>
      <c r="P459" s="211">
        <f t="shared" si="154"/>
        <v>0</v>
      </c>
      <c r="Q459" s="211">
        <f t="shared" si="155"/>
        <v>0</v>
      </c>
      <c r="R459" s="211">
        <f t="shared" si="156"/>
        <v>0</v>
      </c>
      <c r="S459" s="200">
        <f>'прил 7.1'!V459</f>
        <v>0</v>
      </c>
      <c r="T459" s="202">
        <v>0</v>
      </c>
      <c r="U459" s="202">
        <v>0</v>
      </c>
      <c r="V459" s="202">
        <v>0</v>
      </c>
      <c r="W459" s="202">
        <v>0</v>
      </c>
      <c r="X459" s="200">
        <f>'прил 7.1'!W459</f>
        <v>0</v>
      </c>
      <c r="Y459" s="202">
        <v>0</v>
      </c>
      <c r="Z459" s="202">
        <v>0</v>
      </c>
      <c r="AA459" s="202">
        <v>0</v>
      </c>
      <c r="AB459" s="202">
        <v>0</v>
      </c>
      <c r="AC459" s="211">
        <f t="shared" si="144"/>
        <v>0</v>
      </c>
      <c r="AD459" s="211">
        <f t="shared" si="145"/>
        <v>0</v>
      </c>
      <c r="AE459" s="211">
        <f t="shared" si="146"/>
        <v>0</v>
      </c>
      <c r="AF459" s="211">
        <f t="shared" si="147"/>
        <v>0</v>
      </c>
      <c r="AG459" s="211">
        <f t="shared" si="148"/>
        <v>0</v>
      </c>
      <c r="AH459" s="544"/>
      <c r="AI459" s="544"/>
      <c r="AJ459" s="544"/>
      <c r="AK459" s="544"/>
      <c r="AL459" s="544"/>
      <c r="AM459" s="544"/>
      <c r="AN459" s="544"/>
      <c r="AO459" s="544"/>
      <c r="AP459" s="544"/>
      <c r="AQ459" s="544"/>
    </row>
    <row r="460" spans="1:43" hidden="1" x14ac:dyDescent="0.25">
      <c r="A460" s="391"/>
      <c r="B460" s="32"/>
      <c r="C460" s="40"/>
      <c r="D460" s="265">
        <f>'прил 7.1'!F460</f>
        <v>0</v>
      </c>
      <c r="E460" s="202"/>
      <c r="F460" s="202"/>
      <c r="G460" s="202"/>
      <c r="H460" s="202"/>
      <c r="I460" s="265">
        <f>'прил 7.1'!G460</f>
        <v>0</v>
      </c>
      <c r="J460" s="202"/>
      <c r="K460" s="202"/>
      <c r="L460" s="202"/>
      <c r="M460" s="202"/>
      <c r="N460" s="46">
        <f t="shared" si="152"/>
        <v>0</v>
      </c>
      <c r="O460" s="46">
        <f t="shared" si="153"/>
        <v>0</v>
      </c>
      <c r="P460" s="46">
        <f t="shared" si="154"/>
        <v>0</v>
      </c>
      <c r="Q460" s="46">
        <f t="shared" si="155"/>
        <v>0</v>
      </c>
      <c r="R460" s="46">
        <f t="shared" si="156"/>
        <v>0</v>
      </c>
      <c r="S460" s="265">
        <f>'прил 7.1'!V460</f>
        <v>0</v>
      </c>
      <c r="T460" s="202"/>
      <c r="U460" s="202"/>
      <c r="V460" s="202"/>
      <c r="W460" s="202"/>
      <c r="X460" s="265">
        <f>'прил 7.1'!W460</f>
        <v>0</v>
      </c>
      <c r="Y460" s="202"/>
      <c r="Z460" s="202"/>
      <c r="AA460" s="202"/>
      <c r="AB460" s="202"/>
      <c r="AC460" s="46">
        <f t="shared" si="144"/>
        <v>0</v>
      </c>
      <c r="AD460" s="46">
        <f t="shared" si="145"/>
        <v>0</v>
      </c>
      <c r="AE460" s="46">
        <f t="shared" si="146"/>
        <v>0</v>
      </c>
      <c r="AF460" s="46">
        <f t="shared" si="147"/>
        <v>0</v>
      </c>
      <c r="AG460" s="46">
        <f t="shared" si="148"/>
        <v>0</v>
      </c>
      <c r="AH460" s="544"/>
      <c r="AI460" s="544"/>
      <c r="AJ460" s="544"/>
      <c r="AK460" s="544"/>
      <c r="AL460" s="544"/>
      <c r="AM460" s="544"/>
      <c r="AN460" s="544"/>
      <c r="AO460" s="544"/>
      <c r="AP460" s="544"/>
      <c r="AQ460" s="544"/>
    </row>
    <row r="461" spans="1:43" x14ac:dyDescent="0.25">
      <c r="A461" s="9">
        <f>'прил 7.1'!A461</f>
        <v>7</v>
      </c>
      <c r="B461" s="291" t="str">
        <f>'прил 7.1'!B461</f>
        <v>Кабельные Линии 330 кВ (ВН)</v>
      </c>
      <c r="C461" s="40"/>
      <c r="D461" s="200">
        <f>'прил 7.1'!F461</f>
        <v>0</v>
      </c>
      <c r="E461" s="202">
        <v>0</v>
      </c>
      <c r="F461" s="202">
        <v>0</v>
      </c>
      <c r="G461" s="202">
        <v>0</v>
      </c>
      <c r="H461" s="202">
        <v>0</v>
      </c>
      <c r="I461" s="200">
        <f>'прил 7.1'!G461</f>
        <v>0</v>
      </c>
      <c r="J461" s="202">
        <v>0</v>
      </c>
      <c r="K461" s="202">
        <v>0</v>
      </c>
      <c r="L461" s="202">
        <v>0</v>
      </c>
      <c r="M461" s="202">
        <v>0</v>
      </c>
      <c r="N461" s="211">
        <f t="shared" si="152"/>
        <v>0</v>
      </c>
      <c r="O461" s="211">
        <f t="shared" si="153"/>
        <v>0</v>
      </c>
      <c r="P461" s="211">
        <f t="shared" si="154"/>
        <v>0</v>
      </c>
      <c r="Q461" s="211">
        <f t="shared" si="155"/>
        <v>0</v>
      </c>
      <c r="R461" s="211">
        <f t="shared" si="156"/>
        <v>0</v>
      </c>
      <c r="S461" s="200">
        <f>'прил 7.1'!V461</f>
        <v>0</v>
      </c>
      <c r="T461" s="202">
        <v>0</v>
      </c>
      <c r="U461" s="202">
        <v>0</v>
      </c>
      <c r="V461" s="202">
        <v>0</v>
      </c>
      <c r="W461" s="202">
        <v>0</v>
      </c>
      <c r="X461" s="200">
        <f>'прил 7.1'!W461</f>
        <v>0</v>
      </c>
      <c r="Y461" s="202">
        <v>0</v>
      </c>
      <c r="Z461" s="202">
        <v>0</v>
      </c>
      <c r="AA461" s="202">
        <v>0</v>
      </c>
      <c r="AB461" s="202">
        <v>0</v>
      </c>
      <c r="AC461" s="211">
        <f t="shared" si="144"/>
        <v>0</v>
      </c>
      <c r="AD461" s="211">
        <f t="shared" si="145"/>
        <v>0</v>
      </c>
      <c r="AE461" s="211">
        <f t="shared" si="146"/>
        <v>0</v>
      </c>
      <c r="AF461" s="211">
        <f t="shared" si="147"/>
        <v>0</v>
      </c>
      <c r="AG461" s="211">
        <f t="shared" si="148"/>
        <v>0</v>
      </c>
      <c r="AH461" s="544"/>
      <c r="AI461" s="544"/>
      <c r="AJ461" s="544"/>
      <c r="AK461" s="544"/>
      <c r="AL461" s="544"/>
      <c r="AM461" s="544"/>
      <c r="AN461" s="544"/>
      <c r="AO461" s="544"/>
      <c r="AP461" s="544"/>
      <c r="AQ461" s="544"/>
    </row>
    <row r="462" spans="1:43" hidden="1" x14ac:dyDescent="0.25">
      <c r="A462" s="391"/>
      <c r="B462" s="32"/>
      <c r="C462" s="40"/>
      <c r="D462" s="265">
        <f>'прил 7.1'!F462</f>
        <v>0</v>
      </c>
      <c r="E462" s="202"/>
      <c r="F462" s="202"/>
      <c r="G462" s="202"/>
      <c r="H462" s="202"/>
      <c r="I462" s="265">
        <f>'прил 7.1'!G462</f>
        <v>0</v>
      </c>
      <c r="J462" s="202"/>
      <c r="K462" s="202"/>
      <c r="L462" s="202"/>
      <c r="M462" s="202"/>
      <c r="N462" s="46">
        <f t="shared" si="152"/>
        <v>0</v>
      </c>
      <c r="O462" s="46">
        <f t="shared" si="153"/>
        <v>0</v>
      </c>
      <c r="P462" s="46">
        <f t="shared" si="154"/>
        <v>0</v>
      </c>
      <c r="Q462" s="46">
        <f t="shared" si="155"/>
        <v>0</v>
      </c>
      <c r="R462" s="46">
        <f t="shared" si="156"/>
        <v>0</v>
      </c>
      <c r="S462" s="265">
        <f>'прил 7.1'!V462</f>
        <v>0</v>
      </c>
      <c r="T462" s="202"/>
      <c r="U462" s="202"/>
      <c r="V462" s="202"/>
      <c r="W462" s="202"/>
      <c r="X462" s="265">
        <f>'прил 7.1'!W462</f>
        <v>0</v>
      </c>
      <c r="Y462" s="202"/>
      <c r="Z462" s="202"/>
      <c r="AA462" s="202"/>
      <c r="AB462" s="202"/>
      <c r="AC462" s="46">
        <f t="shared" si="144"/>
        <v>0</v>
      </c>
      <c r="AD462" s="46">
        <f t="shared" si="145"/>
        <v>0</v>
      </c>
      <c r="AE462" s="46">
        <f t="shared" si="146"/>
        <v>0</v>
      </c>
      <c r="AF462" s="46">
        <f t="shared" si="147"/>
        <v>0</v>
      </c>
      <c r="AG462" s="46">
        <f t="shared" si="148"/>
        <v>0</v>
      </c>
      <c r="AH462" s="544"/>
      <c r="AI462" s="544"/>
      <c r="AJ462" s="544"/>
      <c r="AK462" s="544"/>
      <c r="AL462" s="544"/>
      <c r="AM462" s="544"/>
      <c r="AN462" s="544"/>
      <c r="AO462" s="544"/>
      <c r="AP462" s="544"/>
      <c r="AQ462" s="544"/>
    </row>
    <row r="463" spans="1:43" x14ac:dyDescent="0.25">
      <c r="A463" s="9">
        <f>'прил 7.1'!A463</f>
        <v>8</v>
      </c>
      <c r="B463" s="291" t="str">
        <f>'прил 7.1'!B463</f>
        <v>Кабельные Линии 220 кВ (ВН)</v>
      </c>
      <c r="C463" s="40"/>
      <c r="D463" s="200">
        <f>'прил 7.1'!F463</f>
        <v>0</v>
      </c>
      <c r="E463" s="202">
        <v>0</v>
      </c>
      <c r="F463" s="202">
        <v>0</v>
      </c>
      <c r="G463" s="202">
        <v>0</v>
      </c>
      <c r="H463" s="202">
        <v>0</v>
      </c>
      <c r="I463" s="200">
        <f>'прил 7.1'!G463</f>
        <v>0</v>
      </c>
      <c r="J463" s="202">
        <v>0</v>
      </c>
      <c r="K463" s="202">
        <v>0</v>
      </c>
      <c r="L463" s="202">
        <v>0</v>
      </c>
      <c r="M463" s="202">
        <v>0</v>
      </c>
      <c r="N463" s="211">
        <f t="shared" si="152"/>
        <v>0</v>
      </c>
      <c r="O463" s="211">
        <f t="shared" si="153"/>
        <v>0</v>
      </c>
      <c r="P463" s="211">
        <f t="shared" si="154"/>
        <v>0</v>
      </c>
      <c r="Q463" s="211">
        <f t="shared" si="155"/>
        <v>0</v>
      </c>
      <c r="R463" s="211">
        <f t="shared" si="156"/>
        <v>0</v>
      </c>
      <c r="S463" s="200">
        <f>'прил 7.1'!V463</f>
        <v>0</v>
      </c>
      <c r="T463" s="202">
        <v>0</v>
      </c>
      <c r="U463" s="202">
        <v>0</v>
      </c>
      <c r="V463" s="202">
        <v>0</v>
      </c>
      <c r="W463" s="202">
        <v>0</v>
      </c>
      <c r="X463" s="200">
        <f>'прил 7.1'!W463</f>
        <v>0</v>
      </c>
      <c r="Y463" s="202">
        <v>0</v>
      </c>
      <c r="Z463" s="202">
        <v>0</v>
      </c>
      <c r="AA463" s="202">
        <v>0</v>
      </c>
      <c r="AB463" s="202">
        <v>0</v>
      </c>
      <c r="AC463" s="211">
        <f t="shared" ref="AC463:AC499" si="157">X463-S463</f>
        <v>0</v>
      </c>
      <c r="AD463" s="211">
        <f t="shared" ref="AD463:AD499" si="158">Y463-T463</f>
        <v>0</v>
      </c>
      <c r="AE463" s="211">
        <f t="shared" ref="AE463:AE499" si="159">Z463-U463</f>
        <v>0</v>
      </c>
      <c r="AF463" s="211">
        <f t="shared" ref="AF463:AF499" si="160">AA463-V463</f>
        <v>0</v>
      </c>
      <c r="AG463" s="211">
        <f t="shared" ref="AG463:AG499" si="161">AB463-W463</f>
        <v>0</v>
      </c>
      <c r="AH463" s="544"/>
      <c r="AI463" s="544"/>
      <c r="AJ463" s="544"/>
      <c r="AK463" s="544"/>
      <c r="AL463" s="544"/>
      <c r="AM463" s="544"/>
      <c r="AN463" s="544"/>
      <c r="AO463" s="544"/>
      <c r="AP463" s="544"/>
      <c r="AQ463" s="544"/>
    </row>
    <row r="464" spans="1:43" hidden="1" x14ac:dyDescent="0.25">
      <c r="A464" s="391"/>
      <c r="B464" s="32"/>
      <c r="C464" s="40"/>
      <c r="D464" s="265">
        <f>'прил 7.1'!F464</f>
        <v>0</v>
      </c>
      <c r="E464" s="202"/>
      <c r="F464" s="202"/>
      <c r="G464" s="202"/>
      <c r="H464" s="202"/>
      <c r="I464" s="265">
        <f>'прил 7.1'!G464</f>
        <v>0</v>
      </c>
      <c r="J464" s="202"/>
      <c r="K464" s="202"/>
      <c r="L464" s="202"/>
      <c r="M464" s="202"/>
      <c r="N464" s="46">
        <f t="shared" si="152"/>
        <v>0</v>
      </c>
      <c r="O464" s="46">
        <f t="shared" si="153"/>
        <v>0</v>
      </c>
      <c r="P464" s="46">
        <f t="shared" si="154"/>
        <v>0</v>
      </c>
      <c r="Q464" s="46">
        <f t="shared" si="155"/>
        <v>0</v>
      </c>
      <c r="R464" s="46">
        <f t="shared" si="156"/>
        <v>0</v>
      </c>
      <c r="S464" s="265">
        <f>'прил 7.1'!V464</f>
        <v>0</v>
      </c>
      <c r="T464" s="202"/>
      <c r="U464" s="202"/>
      <c r="V464" s="202"/>
      <c r="W464" s="202"/>
      <c r="X464" s="265">
        <f>'прил 7.1'!W464</f>
        <v>0</v>
      </c>
      <c r="Y464" s="202"/>
      <c r="Z464" s="202"/>
      <c r="AA464" s="202"/>
      <c r="AB464" s="202"/>
      <c r="AC464" s="46">
        <f t="shared" si="157"/>
        <v>0</v>
      </c>
      <c r="AD464" s="46">
        <f t="shared" si="158"/>
        <v>0</v>
      </c>
      <c r="AE464" s="46">
        <f t="shared" si="159"/>
        <v>0</v>
      </c>
      <c r="AF464" s="46">
        <f t="shared" si="160"/>
        <v>0</v>
      </c>
      <c r="AG464" s="46">
        <f t="shared" si="161"/>
        <v>0</v>
      </c>
      <c r="AH464" s="544"/>
      <c r="AI464" s="544"/>
      <c r="AJ464" s="544"/>
      <c r="AK464" s="544"/>
      <c r="AL464" s="544"/>
      <c r="AM464" s="544"/>
      <c r="AN464" s="544"/>
      <c r="AO464" s="544"/>
      <c r="AP464" s="544"/>
      <c r="AQ464" s="544"/>
    </row>
    <row r="465" spans="1:43" x14ac:dyDescent="0.25">
      <c r="A465" s="9">
        <f>'прил 7.1'!A465</f>
        <v>9</v>
      </c>
      <c r="B465" s="291" t="str">
        <f>'прил 7.1'!B465</f>
        <v>Кабельные Линии 110 кВ (ВН)</v>
      </c>
      <c r="C465" s="40"/>
      <c r="D465" s="200">
        <f>'прил 7.1'!F465</f>
        <v>0</v>
      </c>
      <c r="E465" s="202">
        <v>0</v>
      </c>
      <c r="F465" s="202">
        <v>0</v>
      </c>
      <c r="G465" s="202">
        <v>0</v>
      </c>
      <c r="H465" s="202">
        <v>0</v>
      </c>
      <c r="I465" s="200">
        <f>'прил 7.1'!G465</f>
        <v>0</v>
      </c>
      <c r="J465" s="202">
        <v>0</v>
      </c>
      <c r="K465" s="202">
        <v>0</v>
      </c>
      <c r="L465" s="202">
        <v>0</v>
      </c>
      <c r="M465" s="202">
        <v>0</v>
      </c>
      <c r="N465" s="211">
        <f t="shared" si="152"/>
        <v>0</v>
      </c>
      <c r="O465" s="211">
        <f t="shared" si="153"/>
        <v>0</v>
      </c>
      <c r="P465" s="211">
        <f t="shared" si="154"/>
        <v>0</v>
      </c>
      <c r="Q465" s="211">
        <f t="shared" si="155"/>
        <v>0</v>
      </c>
      <c r="R465" s="211">
        <f t="shared" si="156"/>
        <v>0</v>
      </c>
      <c r="S465" s="200">
        <f>'прил 7.1'!V465</f>
        <v>0</v>
      </c>
      <c r="T465" s="202">
        <v>0</v>
      </c>
      <c r="U465" s="202">
        <v>0</v>
      </c>
      <c r="V465" s="202">
        <v>0</v>
      </c>
      <c r="W465" s="202">
        <v>0</v>
      </c>
      <c r="X465" s="200">
        <f>'прил 7.1'!W465</f>
        <v>0</v>
      </c>
      <c r="Y465" s="202">
        <v>0</v>
      </c>
      <c r="Z465" s="202">
        <v>0</v>
      </c>
      <c r="AA465" s="202">
        <v>0</v>
      </c>
      <c r="AB465" s="202">
        <v>0</v>
      </c>
      <c r="AC465" s="211">
        <f t="shared" si="157"/>
        <v>0</v>
      </c>
      <c r="AD465" s="211">
        <f t="shared" si="158"/>
        <v>0</v>
      </c>
      <c r="AE465" s="211">
        <f t="shared" si="159"/>
        <v>0</v>
      </c>
      <c r="AF465" s="211">
        <f t="shared" si="160"/>
        <v>0</v>
      </c>
      <c r="AG465" s="211">
        <f t="shared" si="161"/>
        <v>0</v>
      </c>
      <c r="AH465" s="544"/>
      <c r="AI465" s="544"/>
      <c r="AJ465" s="544"/>
      <c r="AK465" s="544"/>
      <c r="AL465" s="544"/>
      <c r="AM465" s="544"/>
      <c r="AN465" s="544"/>
      <c r="AO465" s="544"/>
      <c r="AP465" s="544"/>
      <c r="AQ465" s="544"/>
    </row>
    <row r="466" spans="1:43" hidden="1" x14ac:dyDescent="0.25">
      <c r="A466" s="391"/>
      <c r="B466" s="32"/>
      <c r="C466" s="40"/>
      <c r="D466" s="265">
        <f>'прил 7.1'!F466</f>
        <v>0</v>
      </c>
      <c r="E466" s="202"/>
      <c r="F466" s="202"/>
      <c r="G466" s="202"/>
      <c r="H466" s="202"/>
      <c r="I466" s="265">
        <f>'прил 7.1'!G466</f>
        <v>0</v>
      </c>
      <c r="J466" s="202"/>
      <c r="K466" s="202"/>
      <c r="L466" s="202"/>
      <c r="M466" s="202"/>
      <c r="N466" s="46">
        <f t="shared" si="152"/>
        <v>0</v>
      </c>
      <c r="O466" s="46">
        <f t="shared" si="153"/>
        <v>0</v>
      </c>
      <c r="P466" s="46">
        <f t="shared" si="154"/>
        <v>0</v>
      </c>
      <c r="Q466" s="46">
        <f t="shared" si="155"/>
        <v>0</v>
      </c>
      <c r="R466" s="46">
        <f t="shared" si="156"/>
        <v>0</v>
      </c>
      <c r="S466" s="265">
        <f>'прил 7.1'!V466</f>
        <v>0</v>
      </c>
      <c r="T466" s="202"/>
      <c r="U466" s="202"/>
      <c r="V466" s="202"/>
      <c r="W466" s="202"/>
      <c r="X466" s="265">
        <f>'прил 7.1'!W466</f>
        <v>0</v>
      </c>
      <c r="Y466" s="202"/>
      <c r="Z466" s="202"/>
      <c r="AA466" s="202"/>
      <c r="AB466" s="202"/>
      <c r="AC466" s="46">
        <f t="shared" si="157"/>
        <v>0</v>
      </c>
      <c r="AD466" s="46">
        <f t="shared" si="158"/>
        <v>0</v>
      </c>
      <c r="AE466" s="46">
        <f t="shared" si="159"/>
        <v>0</v>
      </c>
      <c r="AF466" s="46">
        <f t="shared" si="160"/>
        <v>0</v>
      </c>
      <c r="AG466" s="46">
        <f t="shared" si="161"/>
        <v>0</v>
      </c>
      <c r="AH466" s="544"/>
      <c r="AI466" s="544"/>
      <c r="AJ466" s="544"/>
      <c r="AK466" s="544"/>
      <c r="AL466" s="544"/>
      <c r="AM466" s="544"/>
      <c r="AN466" s="544"/>
      <c r="AO466" s="544"/>
      <c r="AP466" s="544"/>
      <c r="AQ466" s="544"/>
    </row>
    <row r="467" spans="1:43" x14ac:dyDescent="0.25">
      <c r="A467" s="9">
        <f>'прил 7.1'!A467</f>
        <v>10</v>
      </c>
      <c r="B467" s="291" t="str">
        <f>'прил 7.1'!B467</f>
        <v>Кабельные Линии 35 кВ (СН1)</v>
      </c>
      <c r="C467" s="40"/>
      <c r="D467" s="200">
        <f>'прил 7.1'!F467</f>
        <v>0</v>
      </c>
      <c r="E467" s="202">
        <v>0</v>
      </c>
      <c r="F467" s="202">
        <v>0</v>
      </c>
      <c r="G467" s="202">
        <v>0</v>
      </c>
      <c r="H467" s="202">
        <v>0</v>
      </c>
      <c r="I467" s="200">
        <f>'прил 7.1'!G467</f>
        <v>0</v>
      </c>
      <c r="J467" s="202">
        <v>0</v>
      </c>
      <c r="K467" s="202">
        <v>0</v>
      </c>
      <c r="L467" s="202">
        <v>0</v>
      </c>
      <c r="M467" s="202">
        <v>0</v>
      </c>
      <c r="N467" s="211">
        <f t="shared" si="152"/>
        <v>0</v>
      </c>
      <c r="O467" s="211">
        <f t="shared" si="153"/>
        <v>0</v>
      </c>
      <c r="P467" s="211">
        <f t="shared" si="154"/>
        <v>0</v>
      </c>
      <c r="Q467" s="211">
        <f t="shared" si="155"/>
        <v>0</v>
      </c>
      <c r="R467" s="211">
        <f t="shared" si="156"/>
        <v>0</v>
      </c>
      <c r="S467" s="200">
        <f>'прил 7.1'!V467</f>
        <v>0</v>
      </c>
      <c r="T467" s="202">
        <v>0</v>
      </c>
      <c r="U467" s="202">
        <v>0</v>
      </c>
      <c r="V467" s="202">
        <v>0</v>
      </c>
      <c r="W467" s="202">
        <v>0</v>
      </c>
      <c r="X467" s="200">
        <f>'прил 7.1'!W467</f>
        <v>0</v>
      </c>
      <c r="Y467" s="202">
        <v>0</v>
      </c>
      <c r="Z467" s="202">
        <v>0</v>
      </c>
      <c r="AA467" s="202">
        <v>0</v>
      </c>
      <c r="AB467" s="202">
        <v>0</v>
      </c>
      <c r="AC467" s="211">
        <f t="shared" si="157"/>
        <v>0</v>
      </c>
      <c r="AD467" s="211">
        <f t="shared" si="158"/>
        <v>0</v>
      </c>
      <c r="AE467" s="211">
        <f t="shared" si="159"/>
        <v>0</v>
      </c>
      <c r="AF467" s="211">
        <f t="shared" si="160"/>
        <v>0</v>
      </c>
      <c r="AG467" s="211">
        <f t="shared" si="161"/>
        <v>0</v>
      </c>
      <c r="AH467" s="544"/>
      <c r="AI467" s="544"/>
      <c r="AJ467" s="544"/>
      <c r="AK467" s="544"/>
      <c r="AL467" s="544"/>
      <c r="AM467" s="544"/>
      <c r="AN467" s="544"/>
      <c r="AO467" s="544"/>
      <c r="AP467" s="544"/>
      <c r="AQ467" s="544"/>
    </row>
    <row r="468" spans="1:43" hidden="1" x14ac:dyDescent="0.25">
      <c r="A468" s="391"/>
      <c r="B468" s="32"/>
      <c r="C468" s="40"/>
      <c r="D468" s="265">
        <f>'прил 7.1'!F468</f>
        <v>0</v>
      </c>
      <c r="E468" s="202"/>
      <c r="F468" s="202"/>
      <c r="G468" s="202"/>
      <c r="H468" s="202"/>
      <c r="I468" s="265">
        <f>'прил 7.1'!G468</f>
        <v>0</v>
      </c>
      <c r="J468" s="202"/>
      <c r="K468" s="202"/>
      <c r="L468" s="202"/>
      <c r="M468" s="202"/>
      <c r="N468" s="46">
        <f t="shared" si="152"/>
        <v>0</v>
      </c>
      <c r="O468" s="46">
        <f t="shared" si="153"/>
        <v>0</v>
      </c>
      <c r="P468" s="46">
        <f t="shared" si="154"/>
        <v>0</v>
      </c>
      <c r="Q468" s="46">
        <f t="shared" si="155"/>
        <v>0</v>
      </c>
      <c r="R468" s="46">
        <f t="shared" si="156"/>
        <v>0</v>
      </c>
      <c r="S468" s="265">
        <f>'прил 7.1'!V468</f>
        <v>0</v>
      </c>
      <c r="T468" s="202"/>
      <c r="U468" s="202"/>
      <c r="V468" s="202"/>
      <c r="W468" s="202"/>
      <c r="X468" s="265">
        <f>'прил 7.1'!W468</f>
        <v>0</v>
      </c>
      <c r="Y468" s="202"/>
      <c r="Z468" s="202"/>
      <c r="AA468" s="202"/>
      <c r="AB468" s="202"/>
      <c r="AC468" s="46">
        <f t="shared" si="157"/>
        <v>0</v>
      </c>
      <c r="AD468" s="46">
        <f t="shared" si="158"/>
        <v>0</v>
      </c>
      <c r="AE468" s="46">
        <f t="shared" si="159"/>
        <v>0</v>
      </c>
      <c r="AF468" s="46">
        <f t="shared" si="160"/>
        <v>0</v>
      </c>
      <c r="AG468" s="46">
        <f t="shared" si="161"/>
        <v>0</v>
      </c>
      <c r="AH468" s="544"/>
      <c r="AI468" s="544"/>
      <c r="AJ468" s="544"/>
      <c r="AK468" s="544"/>
      <c r="AL468" s="544"/>
      <c r="AM468" s="544"/>
      <c r="AN468" s="544"/>
      <c r="AO468" s="544"/>
      <c r="AP468" s="544"/>
      <c r="AQ468" s="544"/>
    </row>
    <row r="469" spans="1:43" x14ac:dyDescent="0.25">
      <c r="A469" s="9">
        <f>'прил 7.1'!A469</f>
        <v>11</v>
      </c>
      <c r="B469" s="291" t="str">
        <f>'прил 7.1'!B469</f>
        <v>Кабельные Линии 20 кВ (СН2)</v>
      </c>
      <c r="C469" s="40"/>
      <c r="D469" s="200">
        <f>'прил 7.1'!F469</f>
        <v>0</v>
      </c>
      <c r="E469" s="202">
        <v>0</v>
      </c>
      <c r="F469" s="202">
        <v>0</v>
      </c>
      <c r="G469" s="202">
        <v>0</v>
      </c>
      <c r="H469" s="202">
        <v>0</v>
      </c>
      <c r="I469" s="200">
        <f>'прил 7.1'!G469</f>
        <v>0</v>
      </c>
      <c r="J469" s="202">
        <v>0</v>
      </c>
      <c r="K469" s="202">
        <v>0</v>
      </c>
      <c r="L469" s="202">
        <v>0</v>
      </c>
      <c r="M469" s="202">
        <v>0</v>
      </c>
      <c r="N469" s="211">
        <f t="shared" si="152"/>
        <v>0</v>
      </c>
      <c r="O469" s="211">
        <f t="shared" si="153"/>
        <v>0</v>
      </c>
      <c r="P469" s="211">
        <f t="shared" si="154"/>
        <v>0</v>
      </c>
      <c r="Q469" s="211">
        <f t="shared" si="155"/>
        <v>0</v>
      </c>
      <c r="R469" s="211">
        <f t="shared" si="156"/>
        <v>0</v>
      </c>
      <c r="S469" s="200">
        <f>'прил 7.1'!V469</f>
        <v>0</v>
      </c>
      <c r="T469" s="202">
        <v>0</v>
      </c>
      <c r="U469" s="202">
        <v>0</v>
      </c>
      <c r="V469" s="202">
        <v>0</v>
      </c>
      <c r="W469" s="202">
        <v>0</v>
      </c>
      <c r="X469" s="200">
        <f>'прил 7.1'!W469</f>
        <v>0</v>
      </c>
      <c r="Y469" s="202">
        <v>0</v>
      </c>
      <c r="Z469" s="202">
        <v>0</v>
      </c>
      <c r="AA469" s="202">
        <v>0</v>
      </c>
      <c r="AB469" s="202">
        <v>0</v>
      </c>
      <c r="AC469" s="211">
        <f t="shared" si="157"/>
        <v>0</v>
      </c>
      <c r="AD469" s="211">
        <f t="shared" si="158"/>
        <v>0</v>
      </c>
      <c r="AE469" s="211">
        <f t="shared" si="159"/>
        <v>0</v>
      </c>
      <c r="AF469" s="211">
        <f t="shared" si="160"/>
        <v>0</v>
      </c>
      <c r="AG469" s="211">
        <f t="shared" si="161"/>
        <v>0</v>
      </c>
      <c r="AH469" s="544"/>
      <c r="AI469" s="544"/>
      <c r="AJ469" s="544"/>
      <c r="AK469" s="544"/>
      <c r="AL469" s="544"/>
      <c r="AM469" s="544"/>
      <c r="AN469" s="544"/>
      <c r="AO469" s="544"/>
      <c r="AP469" s="544"/>
      <c r="AQ469" s="544"/>
    </row>
    <row r="470" spans="1:43" hidden="1" x14ac:dyDescent="0.25">
      <c r="A470" s="391"/>
      <c r="B470" s="32"/>
      <c r="C470" s="40"/>
      <c r="D470" s="265">
        <f>'прил 7.1'!F470</f>
        <v>0</v>
      </c>
      <c r="E470" s="202"/>
      <c r="F470" s="202"/>
      <c r="G470" s="202"/>
      <c r="H470" s="202"/>
      <c r="I470" s="265">
        <f>'прил 7.1'!G470</f>
        <v>0</v>
      </c>
      <c r="J470" s="202"/>
      <c r="K470" s="202"/>
      <c r="L470" s="202"/>
      <c r="M470" s="202"/>
      <c r="N470" s="46">
        <f t="shared" si="152"/>
        <v>0</v>
      </c>
      <c r="O470" s="46">
        <f t="shared" si="153"/>
        <v>0</v>
      </c>
      <c r="P470" s="46">
        <f t="shared" si="154"/>
        <v>0</v>
      </c>
      <c r="Q470" s="46">
        <f t="shared" si="155"/>
        <v>0</v>
      </c>
      <c r="R470" s="46">
        <f t="shared" si="156"/>
        <v>0</v>
      </c>
      <c r="S470" s="265">
        <f>'прил 7.1'!V470</f>
        <v>0</v>
      </c>
      <c r="T470" s="202"/>
      <c r="U470" s="202"/>
      <c r="V470" s="202"/>
      <c r="W470" s="202"/>
      <c r="X470" s="265">
        <f>'прил 7.1'!W470</f>
        <v>0</v>
      </c>
      <c r="Y470" s="202"/>
      <c r="Z470" s="202"/>
      <c r="AA470" s="202"/>
      <c r="AB470" s="202"/>
      <c r="AC470" s="46">
        <f t="shared" si="157"/>
        <v>0</v>
      </c>
      <c r="AD470" s="46">
        <f t="shared" si="158"/>
        <v>0</v>
      </c>
      <c r="AE470" s="46">
        <f t="shared" si="159"/>
        <v>0</v>
      </c>
      <c r="AF470" s="46">
        <f t="shared" si="160"/>
        <v>0</v>
      </c>
      <c r="AG470" s="46">
        <f t="shared" si="161"/>
        <v>0</v>
      </c>
      <c r="AH470" s="544"/>
      <c r="AI470" s="544"/>
      <c r="AJ470" s="544"/>
      <c r="AK470" s="544"/>
      <c r="AL470" s="544"/>
      <c r="AM470" s="544"/>
      <c r="AN470" s="544"/>
      <c r="AO470" s="544"/>
      <c r="AP470" s="544"/>
      <c r="AQ470" s="544"/>
    </row>
    <row r="471" spans="1:43" x14ac:dyDescent="0.25">
      <c r="A471" s="9">
        <f>'прил 7.1'!A471</f>
        <v>12</v>
      </c>
      <c r="B471" s="291" t="str">
        <f>'прил 7.1'!B471</f>
        <v xml:space="preserve">Кабельные Линии 3-10 кВ (СН2) </v>
      </c>
      <c r="C471" s="40"/>
      <c r="D471" s="200">
        <f>'прил 7.1'!F471</f>
        <v>0</v>
      </c>
      <c r="E471" s="202">
        <v>0</v>
      </c>
      <c r="F471" s="202">
        <v>0</v>
      </c>
      <c r="G471" s="202">
        <v>0</v>
      </c>
      <c r="H471" s="202">
        <v>0</v>
      </c>
      <c r="I471" s="200">
        <f>'прил 7.1'!G471</f>
        <v>0</v>
      </c>
      <c r="J471" s="202">
        <v>0</v>
      </c>
      <c r="K471" s="202">
        <v>0</v>
      </c>
      <c r="L471" s="202">
        <v>0</v>
      </c>
      <c r="M471" s="202">
        <v>0</v>
      </c>
      <c r="N471" s="211">
        <f t="shared" si="152"/>
        <v>0</v>
      </c>
      <c r="O471" s="211">
        <f t="shared" si="153"/>
        <v>0</v>
      </c>
      <c r="P471" s="211">
        <f t="shared" si="154"/>
        <v>0</v>
      </c>
      <c r="Q471" s="211">
        <f t="shared" si="155"/>
        <v>0</v>
      </c>
      <c r="R471" s="211">
        <f t="shared" si="156"/>
        <v>0</v>
      </c>
      <c r="S471" s="200">
        <f>'прил 7.1'!V471</f>
        <v>0</v>
      </c>
      <c r="T471" s="202">
        <v>0</v>
      </c>
      <c r="U471" s="202">
        <v>0</v>
      </c>
      <c r="V471" s="202">
        <v>0</v>
      </c>
      <c r="W471" s="202">
        <v>0</v>
      </c>
      <c r="X471" s="200">
        <f>'прил 7.1'!W471</f>
        <v>0</v>
      </c>
      <c r="Y471" s="202">
        <v>0</v>
      </c>
      <c r="Z471" s="202">
        <v>0</v>
      </c>
      <c r="AA471" s="202">
        <v>0</v>
      </c>
      <c r="AB471" s="202">
        <v>0</v>
      </c>
      <c r="AC471" s="211">
        <f t="shared" si="157"/>
        <v>0</v>
      </c>
      <c r="AD471" s="211">
        <f t="shared" si="158"/>
        <v>0</v>
      </c>
      <c r="AE471" s="211">
        <f t="shared" si="159"/>
        <v>0</v>
      </c>
      <c r="AF471" s="211">
        <f t="shared" si="160"/>
        <v>0</v>
      </c>
      <c r="AG471" s="211">
        <f t="shared" si="161"/>
        <v>0</v>
      </c>
      <c r="AH471" s="544"/>
      <c r="AI471" s="544"/>
      <c r="AJ471" s="544"/>
      <c r="AK471" s="544"/>
      <c r="AL471" s="544"/>
      <c r="AM471" s="544"/>
      <c r="AN471" s="544"/>
      <c r="AO471" s="544"/>
      <c r="AP471" s="544"/>
      <c r="AQ471" s="544"/>
    </row>
    <row r="472" spans="1:43" hidden="1" x14ac:dyDescent="0.25">
      <c r="A472" s="391"/>
      <c r="B472" s="32"/>
      <c r="C472" s="40"/>
      <c r="D472" s="265">
        <f>'прил 7.1'!F472</f>
        <v>0</v>
      </c>
      <c r="E472" s="202"/>
      <c r="F472" s="202"/>
      <c r="G472" s="202"/>
      <c r="H472" s="202"/>
      <c r="I472" s="265">
        <f>'прил 7.1'!G472</f>
        <v>0</v>
      </c>
      <c r="J472" s="202"/>
      <c r="K472" s="202"/>
      <c r="L472" s="202"/>
      <c r="M472" s="202"/>
      <c r="N472" s="46">
        <f t="shared" si="152"/>
        <v>0</v>
      </c>
      <c r="O472" s="46">
        <f t="shared" si="153"/>
        <v>0</v>
      </c>
      <c r="P472" s="46">
        <f t="shared" si="154"/>
        <v>0</v>
      </c>
      <c r="Q472" s="46">
        <f t="shared" si="155"/>
        <v>0</v>
      </c>
      <c r="R472" s="46">
        <f t="shared" si="156"/>
        <v>0</v>
      </c>
      <c r="S472" s="265">
        <f>'прил 7.1'!V472</f>
        <v>0</v>
      </c>
      <c r="T472" s="202"/>
      <c r="U472" s="202"/>
      <c r="V472" s="202"/>
      <c r="W472" s="202"/>
      <c r="X472" s="265">
        <f>'прил 7.1'!W472</f>
        <v>0</v>
      </c>
      <c r="Y472" s="202"/>
      <c r="Z472" s="202"/>
      <c r="AA472" s="202"/>
      <c r="AB472" s="202"/>
      <c r="AC472" s="46">
        <f t="shared" si="157"/>
        <v>0</v>
      </c>
      <c r="AD472" s="46">
        <f t="shared" si="158"/>
        <v>0</v>
      </c>
      <c r="AE472" s="46">
        <f t="shared" si="159"/>
        <v>0</v>
      </c>
      <c r="AF472" s="46">
        <f t="shared" si="160"/>
        <v>0</v>
      </c>
      <c r="AG472" s="46">
        <f t="shared" si="161"/>
        <v>0</v>
      </c>
      <c r="AH472" s="544"/>
      <c r="AI472" s="544"/>
      <c r="AJ472" s="544"/>
      <c r="AK472" s="544"/>
      <c r="AL472" s="544"/>
      <c r="AM472" s="544"/>
      <c r="AN472" s="544"/>
      <c r="AO472" s="544"/>
      <c r="AP472" s="544"/>
      <c r="AQ472" s="544"/>
    </row>
    <row r="473" spans="1:43" x14ac:dyDescent="0.25">
      <c r="A473" s="9">
        <f>'прил 7.1'!A473</f>
        <v>13</v>
      </c>
      <c r="B473" s="291" t="str">
        <f>'прил 7.1'!B473</f>
        <v xml:space="preserve">Кабельные Линии до 1 кВ (НН) </v>
      </c>
      <c r="C473" s="40"/>
      <c r="D473" s="200">
        <f>'прил 7.1'!F473</f>
        <v>0</v>
      </c>
      <c r="E473" s="202">
        <v>0</v>
      </c>
      <c r="F473" s="202">
        <v>0</v>
      </c>
      <c r="G473" s="202">
        <v>0</v>
      </c>
      <c r="H473" s="202">
        <v>0</v>
      </c>
      <c r="I473" s="200">
        <f>'прил 7.1'!G473</f>
        <v>0</v>
      </c>
      <c r="J473" s="202">
        <v>0</v>
      </c>
      <c r="K473" s="202">
        <v>0</v>
      </c>
      <c r="L473" s="202">
        <v>0</v>
      </c>
      <c r="M473" s="202">
        <v>0</v>
      </c>
      <c r="N473" s="211">
        <f t="shared" si="152"/>
        <v>0</v>
      </c>
      <c r="O473" s="211">
        <f t="shared" si="153"/>
        <v>0</v>
      </c>
      <c r="P473" s="211">
        <f t="shared" si="154"/>
        <v>0</v>
      </c>
      <c r="Q473" s="211">
        <f t="shared" si="155"/>
        <v>0</v>
      </c>
      <c r="R473" s="211">
        <f t="shared" si="156"/>
        <v>0</v>
      </c>
      <c r="S473" s="200">
        <f>'прил 7.1'!V473</f>
        <v>0</v>
      </c>
      <c r="T473" s="202">
        <v>0</v>
      </c>
      <c r="U473" s="202">
        <v>0</v>
      </c>
      <c r="V473" s="202">
        <v>0</v>
      </c>
      <c r="W473" s="202">
        <v>0</v>
      </c>
      <c r="X473" s="200">
        <f>'прил 7.1'!W473</f>
        <v>0</v>
      </c>
      <c r="Y473" s="202">
        <v>0</v>
      </c>
      <c r="Z473" s="202">
        <v>0</v>
      </c>
      <c r="AA473" s="202">
        <v>0</v>
      </c>
      <c r="AB473" s="202">
        <v>0</v>
      </c>
      <c r="AC473" s="211">
        <f t="shared" si="157"/>
        <v>0</v>
      </c>
      <c r="AD473" s="211">
        <f t="shared" si="158"/>
        <v>0</v>
      </c>
      <c r="AE473" s="211">
        <f t="shared" si="159"/>
        <v>0</v>
      </c>
      <c r="AF473" s="211">
        <f t="shared" si="160"/>
        <v>0</v>
      </c>
      <c r="AG473" s="211">
        <f t="shared" si="161"/>
        <v>0</v>
      </c>
      <c r="AH473" s="544"/>
      <c r="AI473" s="544"/>
      <c r="AJ473" s="544"/>
      <c r="AK473" s="544"/>
      <c r="AL473" s="544"/>
      <c r="AM473" s="544"/>
      <c r="AN473" s="544"/>
      <c r="AO473" s="544"/>
      <c r="AP473" s="544"/>
      <c r="AQ473" s="544"/>
    </row>
    <row r="474" spans="1:43" hidden="1" x14ac:dyDescent="0.25">
      <c r="A474" s="391"/>
      <c r="B474" s="32"/>
      <c r="C474" s="40"/>
      <c r="D474" s="265">
        <f>'прил 7.1'!F474</f>
        <v>0</v>
      </c>
      <c r="E474" s="202"/>
      <c r="F474" s="202"/>
      <c r="G474" s="202"/>
      <c r="H474" s="202"/>
      <c r="I474" s="265">
        <f>'прил 7.1'!G474</f>
        <v>0</v>
      </c>
      <c r="J474" s="202"/>
      <c r="K474" s="202"/>
      <c r="L474" s="202"/>
      <c r="M474" s="202"/>
      <c r="N474" s="46">
        <f t="shared" si="152"/>
        <v>0</v>
      </c>
      <c r="O474" s="46">
        <f t="shared" si="153"/>
        <v>0</v>
      </c>
      <c r="P474" s="46">
        <f t="shared" si="154"/>
        <v>0</v>
      </c>
      <c r="Q474" s="46">
        <f t="shared" si="155"/>
        <v>0</v>
      </c>
      <c r="R474" s="46">
        <f t="shared" si="156"/>
        <v>0</v>
      </c>
      <c r="S474" s="265">
        <f>'прил 7.1'!V474</f>
        <v>0</v>
      </c>
      <c r="T474" s="202"/>
      <c r="U474" s="202"/>
      <c r="V474" s="202"/>
      <c r="W474" s="202"/>
      <c r="X474" s="265">
        <f>'прил 7.1'!W474</f>
        <v>0</v>
      </c>
      <c r="Y474" s="202"/>
      <c r="Z474" s="202"/>
      <c r="AA474" s="202"/>
      <c r="AB474" s="202"/>
      <c r="AC474" s="46">
        <f t="shared" si="157"/>
        <v>0</v>
      </c>
      <c r="AD474" s="46">
        <f t="shared" si="158"/>
        <v>0</v>
      </c>
      <c r="AE474" s="46">
        <f t="shared" si="159"/>
        <v>0</v>
      </c>
      <c r="AF474" s="46">
        <f t="shared" si="160"/>
        <v>0</v>
      </c>
      <c r="AG474" s="46">
        <f t="shared" si="161"/>
        <v>0</v>
      </c>
      <c r="AH474" s="544"/>
      <c r="AI474" s="544"/>
      <c r="AJ474" s="544"/>
      <c r="AK474" s="544"/>
      <c r="AL474" s="544"/>
      <c r="AM474" s="544"/>
      <c r="AN474" s="544"/>
      <c r="AO474" s="544"/>
      <c r="AP474" s="544"/>
      <c r="AQ474" s="544"/>
    </row>
    <row r="475" spans="1:43" x14ac:dyDescent="0.25">
      <c r="A475" s="9">
        <f>'прил 7.1'!A475</f>
        <v>14</v>
      </c>
      <c r="B475" s="291" t="str">
        <f>'прил 7.1'!B475</f>
        <v xml:space="preserve">ПС 330 кВ (ВН) </v>
      </c>
      <c r="C475" s="40"/>
      <c r="D475" s="200">
        <f>'прил 7.1'!F475</f>
        <v>0</v>
      </c>
      <c r="E475" s="202">
        <v>0</v>
      </c>
      <c r="F475" s="202">
        <v>0</v>
      </c>
      <c r="G475" s="202">
        <v>0</v>
      </c>
      <c r="H475" s="202">
        <v>0</v>
      </c>
      <c r="I475" s="200">
        <f>'прил 7.1'!G475</f>
        <v>0</v>
      </c>
      <c r="J475" s="202">
        <v>0</v>
      </c>
      <c r="K475" s="202">
        <v>0</v>
      </c>
      <c r="L475" s="202">
        <v>0</v>
      </c>
      <c r="M475" s="202">
        <v>0</v>
      </c>
      <c r="N475" s="211">
        <f t="shared" si="152"/>
        <v>0</v>
      </c>
      <c r="O475" s="211">
        <f t="shared" si="153"/>
        <v>0</v>
      </c>
      <c r="P475" s="211">
        <f t="shared" si="154"/>
        <v>0</v>
      </c>
      <c r="Q475" s="211">
        <f t="shared" si="155"/>
        <v>0</v>
      </c>
      <c r="R475" s="211">
        <f t="shared" si="156"/>
        <v>0</v>
      </c>
      <c r="S475" s="200">
        <f>'прил 7.1'!V475</f>
        <v>0</v>
      </c>
      <c r="T475" s="202">
        <v>0</v>
      </c>
      <c r="U475" s="202">
        <v>0</v>
      </c>
      <c r="V475" s="202">
        <v>0</v>
      </c>
      <c r="W475" s="202">
        <v>0</v>
      </c>
      <c r="X475" s="200">
        <f>'прил 7.1'!W475</f>
        <v>0</v>
      </c>
      <c r="Y475" s="202">
        <v>0</v>
      </c>
      <c r="Z475" s="202">
        <v>0</v>
      </c>
      <c r="AA475" s="202">
        <v>0</v>
      </c>
      <c r="AB475" s="202">
        <v>0</v>
      </c>
      <c r="AC475" s="211">
        <f t="shared" si="157"/>
        <v>0</v>
      </c>
      <c r="AD475" s="211">
        <f t="shared" si="158"/>
        <v>0</v>
      </c>
      <c r="AE475" s="211">
        <f t="shared" si="159"/>
        <v>0</v>
      </c>
      <c r="AF475" s="211">
        <f t="shared" si="160"/>
        <v>0</v>
      </c>
      <c r="AG475" s="211">
        <f t="shared" si="161"/>
        <v>0</v>
      </c>
      <c r="AH475" s="544"/>
      <c r="AI475" s="544"/>
      <c r="AJ475" s="544"/>
      <c r="AK475" s="544"/>
      <c r="AL475" s="544"/>
      <c r="AM475" s="544"/>
      <c r="AN475" s="544"/>
      <c r="AO475" s="544"/>
      <c r="AP475" s="544"/>
      <c r="AQ475" s="544"/>
    </row>
    <row r="476" spans="1:43" hidden="1" x14ac:dyDescent="0.25">
      <c r="A476" s="391"/>
      <c r="B476" s="32"/>
      <c r="C476" s="40"/>
      <c r="D476" s="265">
        <f>'прил 7.1'!F476</f>
        <v>0</v>
      </c>
      <c r="E476" s="202"/>
      <c r="F476" s="202"/>
      <c r="G476" s="202"/>
      <c r="H476" s="202"/>
      <c r="I476" s="265">
        <f>'прил 7.1'!G476</f>
        <v>0</v>
      </c>
      <c r="J476" s="202"/>
      <c r="K476" s="202"/>
      <c r="L476" s="202"/>
      <c r="M476" s="202"/>
      <c r="N476" s="46">
        <f t="shared" si="152"/>
        <v>0</v>
      </c>
      <c r="O476" s="46">
        <f t="shared" si="153"/>
        <v>0</v>
      </c>
      <c r="P476" s="46">
        <f t="shared" si="154"/>
        <v>0</v>
      </c>
      <c r="Q476" s="46">
        <f t="shared" si="155"/>
        <v>0</v>
      </c>
      <c r="R476" s="46">
        <f t="shared" si="156"/>
        <v>0</v>
      </c>
      <c r="S476" s="265">
        <f>'прил 7.1'!V476</f>
        <v>0</v>
      </c>
      <c r="T476" s="202"/>
      <c r="U476" s="202"/>
      <c r="V476" s="202"/>
      <c r="W476" s="202"/>
      <c r="X476" s="265">
        <f>'прил 7.1'!W476</f>
        <v>0</v>
      </c>
      <c r="Y476" s="202"/>
      <c r="Z476" s="202"/>
      <c r="AA476" s="202"/>
      <c r="AB476" s="202"/>
      <c r="AC476" s="46">
        <f t="shared" si="157"/>
        <v>0</v>
      </c>
      <c r="AD476" s="46">
        <f t="shared" si="158"/>
        <v>0</v>
      </c>
      <c r="AE476" s="46">
        <f t="shared" si="159"/>
        <v>0</v>
      </c>
      <c r="AF476" s="46">
        <f t="shared" si="160"/>
        <v>0</v>
      </c>
      <c r="AG476" s="46">
        <f t="shared" si="161"/>
        <v>0</v>
      </c>
      <c r="AH476" s="544"/>
      <c r="AI476" s="544"/>
      <c r="AJ476" s="544"/>
      <c r="AK476" s="544"/>
      <c r="AL476" s="544"/>
      <c r="AM476" s="544"/>
      <c r="AN476" s="544"/>
      <c r="AO476" s="544"/>
      <c r="AP476" s="544"/>
      <c r="AQ476" s="544"/>
    </row>
    <row r="477" spans="1:43" x14ac:dyDescent="0.25">
      <c r="A477" s="9">
        <f>'прил 7.1'!A477</f>
        <v>15</v>
      </c>
      <c r="B477" s="291" t="str">
        <f>'прил 7.1'!B477</f>
        <v xml:space="preserve">ПС 220 кВ (ВН) </v>
      </c>
      <c r="C477" s="40"/>
      <c r="D477" s="200">
        <f>'прил 7.1'!F477</f>
        <v>0</v>
      </c>
      <c r="E477" s="202">
        <v>0</v>
      </c>
      <c r="F477" s="202">
        <v>0</v>
      </c>
      <c r="G477" s="202">
        <v>0</v>
      </c>
      <c r="H477" s="202">
        <v>0</v>
      </c>
      <c r="I477" s="200">
        <f>'прил 7.1'!G477</f>
        <v>0</v>
      </c>
      <c r="J477" s="202">
        <v>0</v>
      </c>
      <c r="K477" s="202">
        <v>0</v>
      </c>
      <c r="L477" s="202">
        <v>0</v>
      </c>
      <c r="M477" s="202">
        <v>0</v>
      </c>
      <c r="N477" s="211">
        <f t="shared" si="152"/>
        <v>0</v>
      </c>
      <c r="O477" s="211">
        <f t="shared" si="153"/>
        <v>0</v>
      </c>
      <c r="P477" s="211">
        <f t="shared" si="154"/>
        <v>0</v>
      </c>
      <c r="Q477" s="211">
        <f t="shared" si="155"/>
        <v>0</v>
      </c>
      <c r="R477" s="211">
        <f t="shared" si="156"/>
        <v>0</v>
      </c>
      <c r="S477" s="200">
        <f>'прил 7.1'!V477</f>
        <v>0</v>
      </c>
      <c r="T477" s="202">
        <v>0</v>
      </c>
      <c r="U477" s="202">
        <v>0</v>
      </c>
      <c r="V477" s="202">
        <v>0</v>
      </c>
      <c r="W477" s="202">
        <v>0</v>
      </c>
      <c r="X477" s="200">
        <f>'прил 7.1'!W477</f>
        <v>0</v>
      </c>
      <c r="Y477" s="202">
        <v>0</v>
      </c>
      <c r="Z477" s="202">
        <v>0</v>
      </c>
      <c r="AA477" s="202">
        <v>0</v>
      </c>
      <c r="AB477" s="202">
        <v>0</v>
      </c>
      <c r="AC477" s="211">
        <f t="shared" si="157"/>
        <v>0</v>
      </c>
      <c r="AD477" s="211">
        <f t="shared" si="158"/>
        <v>0</v>
      </c>
      <c r="AE477" s="211">
        <f t="shared" si="159"/>
        <v>0</v>
      </c>
      <c r="AF477" s="211">
        <f t="shared" si="160"/>
        <v>0</v>
      </c>
      <c r="AG477" s="211">
        <f t="shared" si="161"/>
        <v>0</v>
      </c>
      <c r="AH477" s="544"/>
      <c r="AI477" s="544"/>
      <c r="AJ477" s="544"/>
      <c r="AK477" s="544"/>
      <c r="AL477" s="544"/>
      <c r="AM477" s="544"/>
      <c r="AN477" s="544"/>
      <c r="AO477" s="544"/>
      <c r="AP477" s="544"/>
      <c r="AQ477" s="544"/>
    </row>
    <row r="478" spans="1:43" hidden="1" x14ac:dyDescent="0.25">
      <c r="A478" s="391"/>
      <c r="B478" s="32"/>
      <c r="C478" s="40"/>
      <c r="D478" s="265">
        <f>'прил 7.1'!F478</f>
        <v>0</v>
      </c>
      <c r="E478" s="202"/>
      <c r="F478" s="202"/>
      <c r="G478" s="202"/>
      <c r="H478" s="202"/>
      <c r="I478" s="265">
        <f>'прил 7.1'!G478</f>
        <v>0</v>
      </c>
      <c r="J478" s="202"/>
      <c r="K478" s="202"/>
      <c r="L478" s="202"/>
      <c r="M478" s="202"/>
      <c r="N478" s="46">
        <f t="shared" si="152"/>
        <v>0</v>
      </c>
      <c r="O478" s="46">
        <f t="shared" si="153"/>
        <v>0</v>
      </c>
      <c r="P478" s="46">
        <f t="shared" si="154"/>
        <v>0</v>
      </c>
      <c r="Q478" s="46">
        <f t="shared" si="155"/>
        <v>0</v>
      </c>
      <c r="R478" s="46">
        <f t="shared" si="156"/>
        <v>0</v>
      </c>
      <c r="S478" s="265">
        <f>'прил 7.1'!V478</f>
        <v>0</v>
      </c>
      <c r="T478" s="202"/>
      <c r="U478" s="202"/>
      <c r="V478" s="202"/>
      <c r="W478" s="202"/>
      <c r="X478" s="265">
        <f>'прил 7.1'!W478</f>
        <v>0</v>
      </c>
      <c r="Y478" s="202"/>
      <c r="Z478" s="202"/>
      <c r="AA478" s="202"/>
      <c r="AB478" s="202"/>
      <c r="AC478" s="46">
        <f t="shared" si="157"/>
        <v>0</v>
      </c>
      <c r="AD478" s="46">
        <f t="shared" si="158"/>
        <v>0</v>
      </c>
      <c r="AE478" s="46">
        <f t="shared" si="159"/>
        <v>0</v>
      </c>
      <c r="AF478" s="46">
        <f t="shared" si="160"/>
        <v>0</v>
      </c>
      <c r="AG478" s="46">
        <f t="shared" si="161"/>
        <v>0</v>
      </c>
      <c r="AH478" s="544"/>
      <c r="AI478" s="544"/>
      <c r="AJ478" s="544"/>
      <c r="AK478" s="544"/>
      <c r="AL478" s="544"/>
      <c r="AM478" s="544"/>
      <c r="AN478" s="544"/>
      <c r="AO478" s="544"/>
      <c r="AP478" s="544"/>
      <c r="AQ478" s="544"/>
    </row>
    <row r="479" spans="1:43" x14ac:dyDescent="0.25">
      <c r="A479" s="9">
        <f>'прил 7.1'!A479</f>
        <v>16</v>
      </c>
      <c r="B479" s="291" t="str">
        <f>'прил 7.1'!B479</f>
        <v xml:space="preserve">ПС 110 кВ (ВН) </v>
      </c>
      <c r="C479" s="40"/>
      <c r="D479" s="200">
        <f>'прил 7.1'!F479</f>
        <v>0</v>
      </c>
      <c r="E479" s="202">
        <v>0</v>
      </c>
      <c r="F479" s="202">
        <v>0</v>
      </c>
      <c r="G479" s="202">
        <v>0</v>
      </c>
      <c r="H479" s="202">
        <v>0</v>
      </c>
      <c r="I479" s="200">
        <f>'прил 7.1'!G479</f>
        <v>0</v>
      </c>
      <c r="J479" s="202">
        <v>0</v>
      </c>
      <c r="K479" s="202">
        <v>0</v>
      </c>
      <c r="L479" s="202">
        <v>0</v>
      </c>
      <c r="M479" s="202">
        <v>0</v>
      </c>
      <c r="N479" s="211">
        <f t="shared" si="152"/>
        <v>0</v>
      </c>
      <c r="O479" s="211">
        <f t="shared" si="153"/>
        <v>0</v>
      </c>
      <c r="P479" s="211">
        <f t="shared" si="154"/>
        <v>0</v>
      </c>
      <c r="Q479" s="211">
        <f t="shared" si="155"/>
        <v>0</v>
      </c>
      <c r="R479" s="211">
        <f t="shared" si="156"/>
        <v>0</v>
      </c>
      <c r="S479" s="200">
        <f>'прил 7.1'!V479</f>
        <v>0</v>
      </c>
      <c r="T479" s="202">
        <v>0</v>
      </c>
      <c r="U479" s="202">
        <v>0</v>
      </c>
      <c r="V479" s="202">
        <v>0</v>
      </c>
      <c r="W479" s="202">
        <v>0</v>
      </c>
      <c r="X479" s="200">
        <f>'прил 7.1'!W479</f>
        <v>0</v>
      </c>
      <c r="Y479" s="202">
        <v>0</v>
      </c>
      <c r="Z479" s="202">
        <v>0</v>
      </c>
      <c r="AA479" s="202">
        <v>0</v>
      </c>
      <c r="AB479" s="202">
        <v>0</v>
      </c>
      <c r="AC479" s="211">
        <f t="shared" si="157"/>
        <v>0</v>
      </c>
      <c r="AD479" s="211">
        <f t="shared" si="158"/>
        <v>0</v>
      </c>
      <c r="AE479" s="211">
        <f t="shared" si="159"/>
        <v>0</v>
      </c>
      <c r="AF479" s="211">
        <f t="shared" si="160"/>
        <v>0</v>
      </c>
      <c r="AG479" s="211">
        <f t="shared" si="161"/>
        <v>0</v>
      </c>
      <c r="AH479" s="544"/>
      <c r="AI479" s="544"/>
      <c r="AJ479" s="544"/>
      <c r="AK479" s="544"/>
      <c r="AL479" s="544"/>
      <c r="AM479" s="544"/>
      <c r="AN479" s="544"/>
      <c r="AO479" s="544"/>
      <c r="AP479" s="544"/>
      <c r="AQ479" s="544"/>
    </row>
    <row r="480" spans="1:43" hidden="1" x14ac:dyDescent="0.25">
      <c r="A480" s="391"/>
      <c r="B480" s="32"/>
      <c r="C480" s="40"/>
      <c r="D480" s="265">
        <f>'прил 7.1'!F480</f>
        <v>0</v>
      </c>
      <c r="E480" s="202"/>
      <c r="F480" s="202"/>
      <c r="G480" s="202"/>
      <c r="H480" s="202"/>
      <c r="I480" s="265">
        <f>'прил 7.1'!G480</f>
        <v>0</v>
      </c>
      <c r="J480" s="202"/>
      <c r="K480" s="202"/>
      <c r="L480" s="202"/>
      <c r="M480" s="202"/>
      <c r="N480" s="46">
        <f t="shared" si="152"/>
        <v>0</v>
      </c>
      <c r="O480" s="46">
        <f t="shared" si="153"/>
        <v>0</v>
      </c>
      <c r="P480" s="46">
        <f t="shared" si="154"/>
        <v>0</v>
      </c>
      <c r="Q480" s="46">
        <f t="shared" si="155"/>
        <v>0</v>
      </c>
      <c r="R480" s="46">
        <f t="shared" si="156"/>
        <v>0</v>
      </c>
      <c r="S480" s="265">
        <f>'прил 7.1'!V480</f>
        <v>0</v>
      </c>
      <c r="T480" s="202"/>
      <c r="U480" s="202"/>
      <c r="V480" s="202"/>
      <c r="W480" s="202"/>
      <c r="X480" s="265">
        <f>'прил 7.1'!W480</f>
        <v>0</v>
      </c>
      <c r="Y480" s="202"/>
      <c r="Z480" s="202"/>
      <c r="AA480" s="202"/>
      <c r="AB480" s="202"/>
      <c r="AC480" s="46">
        <f t="shared" si="157"/>
        <v>0</v>
      </c>
      <c r="AD480" s="46">
        <f t="shared" si="158"/>
        <v>0</v>
      </c>
      <c r="AE480" s="46">
        <f t="shared" si="159"/>
        <v>0</v>
      </c>
      <c r="AF480" s="46">
        <f t="shared" si="160"/>
        <v>0</v>
      </c>
      <c r="AG480" s="46">
        <f t="shared" si="161"/>
        <v>0</v>
      </c>
      <c r="AH480" s="544"/>
      <c r="AI480" s="544"/>
      <c r="AJ480" s="544"/>
      <c r="AK480" s="544"/>
      <c r="AL480" s="544"/>
      <c r="AM480" s="544"/>
      <c r="AN480" s="544"/>
      <c r="AO480" s="544"/>
      <c r="AP480" s="544"/>
      <c r="AQ480" s="544"/>
    </row>
    <row r="481" spans="1:43" x14ac:dyDescent="0.25">
      <c r="A481" s="9">
        <f>'прил 7.1'!A481</f>
        <v>17</v>
      </c>
      <c r="B481" s="291" t="str">
        <f>'прил 7.1'!B481</f>
        <v>ПС 35 кВ (СН1)</v>
      </c>
      <c r="C481" s="40"/>
      <c r="D481" s="200">
        <f>'прил 7.1'!F481</f>
        <v>0</v>
      </c>
      <c r="E481" s="202">
        <v>0</v>
      </c>
      <c r="F481" s="202">
        <v>0</v>
      </c>
      <c r="G481" s="202">
        <v>0</v>
      </c>
      <c r="H481" s="202">
        <v>0</v>
      </c>
      <c r="I481" s="200">
        <f>'прил 7.1'!G481</f>
        <v>0</v>
      </c>
      <c r="J481" s="202">
        <v>0</v>
      </c>
      <c r="K481" s="202">
        <v>0</v>
      </c>
      <c r="L481" s="202">
        <v>0</v>
      </c>
      <c r="M481" s="202">
        <v>0</v>
      </c>
      <c r="N481" s="211">
        <f t="shared" si="152"/>
        <v>0</v>
      </c>
      <c r="O481" s="211">
        <f t="shared" si="153"/>
        <v>0</v>
      </c>
      <c r="P481" s="211">
        <f t="shared" si="154"/>
        <v>0</v>
      </c>
      <c r="Q481" s="211">
        <f t="shared" si="155"/>
        <v>0</v>
      </c>
      <c r="R481" s="211">
        <f t="shared" si="156"/>
        <v>0</v>
      </c>
      <c r="S481" s="200">
        <f>'прил 7.1'!V481</f>
        <v>0</v>
      </c>
      <c r="T481" s="202">
        <v>0</v>
      </c>
      <c r="U481" s="202">
        <v>0</v>
      </c>
      <c r="V481" s="202">
        <v>0</v>
      </c>
      <c r="W481" s="202">
        <v>0</v>
      </c>
      <c r="X481" s="200">
        <f>'прил 7.1'!W481</f>
        <v>0</v>
      </c>
      <c r="Y481" s="202">
        <v>0</v>
      </c>
      <c r="Z481" s="202">
        <v>0</v>
      </c>
      <c r="AA481" s="202">
        <v>0</v>
      </c>
      <c r="AB481" s="202">
        <v>0</v>
      </c>
      <c r="AC481" s="211">
        <f t="shared" si="157"/>
        <v>0</v>
      </c>
      <c r="AD481" s="211">
        <f t="shared" si="158"/>
        <v>0</v>
      </c>
      <c r="AE481" s="211">
        <f t="shared" si="159"/>
        <v>0</v>
      </c>
      <c r="AF481" s="211">
        <f t="shared" si="160"/>
        <v>0</v>
      </c>
      <c r="AG481" s="211">
        <f t="shared" si="161"/>
        <v>0</v>
      </c>
      <c r="AH481" s="544"/>
      <c r="AI481" s="544"/>
      <c r="AJ481" s="544"/>
      <c r="AK481" s="544"/>
      <c r="AL481" s="544"/>
      <c r="AM481" s="544"/>
      <c r="AN481" s="544"/>
      <c r="AO481" s="544"/>
      <c r="AP481" s="544"/>
      <c r="AQ481" s="544"/>
    </row>
    <row r="482" spans="1:43" hidden="1" x14ac:dyDescent="0.25">
      <c r="A482" s="391"/>
      <c r="B482" s="32"/>
      <c r="C482" s="40"/>
      <c r="D482" s="265">
        <f>'прил 7.1'!F482</f>
        <v>0</v>
      </c>
      <c r="E482" s="202"/>
      <c r="F482" s="202"/>
      <c r="G482" s="202"/>
      <c r="H482" s="202"/>
      <c r="I482" s="265">
        <f>'прил 7.1'!G482</f>
        <v>0</v>
      </c>
      <c r="J482" s="202"/>
      <c r="K482" s="202"/>
      <c r="L482" s="202"/>
      <c r="M482" s="202"/>
      <c r="N482" s="46">
        <f t="shared" si="152"/>
        <v>0</v>
      </c>
      <c r="O482" s="46">
        <f t="shared" si="153"/>
        <v>0</v>
      </c>
      <c r="P482" s="46">
        <f t="shared" si="154"/>
        <v>0</v>
      </c>
      <c r="Q482" s="46">
        <f t="shared" si="155"/>
        <v>0</v>
      </c>
      <c r="R482" s="46">
        <f t="shared" si="156"/>
        <v>0</v>
      </c>
      <c r="S482" s="265">
        <f>'прил 7.1'!V482</f>
        <v>0</v>
      </c>
      <c r="T482" s="202"/>
      <c r="U482" s="202"/>
      <c r="V482" s="202"/>
      <c r="W482" s="202"/>
      <c r="X482" s="265">
        <f>'прил 7.1'!W482</f>
        <v>0</v>
      </c>
      <c r="Y482" s="202"/>
      <c r="Z482" s="202"/>
      <c r="AA482" s="202"/>
      <c r="AB482" s="202"/>
      <c r="AC482" s="46">
        <f t="shared" si="157"/>
        <v>0</v>
      </c>
      <c r="AD482" s="46">
        <f t="shared" si="158"/>
        <v>0</v>
      </c>
      <c r="AE482" s="46">
        <f t="shared" si="159"/>
        <v>0</v>
      </c>
      <c r="AF482" s="46">
        <f t="shared" si="160"/>
        <v>0</v>
      </c>
      <c r="AG482" s="46">
        <f t="shared" si="161"/>
        <v>0</v>
      </c>
      <c r="AH482" s="544"/>
      <c r="AI482" s="544"/>
      <c r="AJ482" s="544"/>
      <c r="AK482" s="544"/>
      <c r="AL482" s="544"/>
      <c r="AM482" s="544"/>
      <c r="AN482" s="544"/>
      <c r="AO482" s="544"/>
      <c r="AP482" s="544"/>
      <c r="AQ482" s="544"/>
    </row>
    <row r="483" spans="1:43" x14ac:dyDescent="0.25">
      <c r="A483" s="9">
        <f>'прил 7.1'!A483</f>
        <v>18</v>
      </c>
      <c r="B483" s="291" t="str">
        <f>'прил 7.1'!B483</f>
        <v>ПС 20 кВ (СН2)</v>
      </c>
      <c r="C483" s="40"/>
      <c r="D483" s="200">
        <f>'прил 7.1'!F483</f>
        <v>0</v>
      </c>
      <c r="E483" s="202">
        <v>0</v>
      </c>
      <c r="F483" s="202">
        <v>0</v>
      </c>
      <c r="G483" s="202">
        <v>0</v>
      </c>
      <c r="H483" s="202">
        <v>0</v>
      </c>
      <c r="I483" s="200">
        <f>'прил 7.1'!G483</f>
        <v>0</v>
      </c>
      <c r="J483" s="202">
        <v>0</v>
      </c>
      <c r="K483" s="202">
        <v>0</v>
      </c>
      <c r="L483" s="202">
        <v>0</v>
      </c>
      <c r="M483" s="202">
        <v>0</v>
      </c>
      <c r="N483" s="211">
        <f t="shared" si="152"/>
        <v>0</v>
      </c>
      <c r="O483" s="211">
        <f t="shared" si="153"/>
        <v>0</v>
      </c>
      <c r="P483" s="211">
        <f t="shared" si="154"/>
        <v>0</v>
      </c>
      <c r="Q483" s="211">
        <f t="shared" si="155"/>
        <v>0</v>
      </c>
      <c r="R483" s="211">
        <f t="shared" si="156"/>
        <v>0</v>
      </c>
      <c r="S483" s="200">
        <f>'прил 7.1'!V483</f>
        <v>0</v>
      </c>
      <c r="T483" s="202">
        <v>0</v>
      </c>
      <c r="U483" s="202">
        <v>0</v>
      </c>
      <c r="V483" s="202">
        <v>0</v>
      </c>
      <c r="W483" s="202">
        <v>0</v>
      </c>
      <c r="X483" s="200">
        <f>'прил 7.1'!W483</f>
        <v>0</v>
      </c>
      <c r="Y483" s="202">
        <v>0</v>
      </c>
      <c r="Z483" s="202">
        <v>0</v>
      </c>
      <c r="AA483" s="202">
        <v>0</v>
      </c>
      <c r="AB483" s="202">
        <v>0</v>
      </c>
      <c r="AC483" s="211">
        <f t="shared" si="157"/>
        <v>0</v>
      </c>
      <c r="AD483" s="211">
        <f t="shared" si="158"/>
        <v>0</v>
      </c>
      <c r="AE483" s="211">
        <f t="shared" si="159"/>
        <v>0</v>
      </c>
      <c r="AF483" s="211">
        <f t="shared" si="160"/>
        <v>0</v>
      </c>
      <c r="AG483" s="211">
        <f t="shared" si="161"/>
        <v>0</v>
      </c>
      <c r="AH483" s="544"/>
      <c r="AI483" s="544"/>
      <c r="AJ483" s="544"/>
      <c r="AK483" s="544"/>
      <c r="AL483" s="544"/>
      <c r="AM483" s="544"/>
      <c r="AN483" s="544"/>
      <c r="AO483" s="544"/>
      <c r="AP483" s="544"/>
      <c r="AQ483" s="544"/>
    </row>
    <row r="484" spans="1:43" hidden="1" x14ac:dyDescent="0.25">
      <c r="A484" s="391"/>
      <c r="B484" s="32"/>
      <c r="C484" s="40"/>
      <c r="D484" s="265">
        <f>'прил 7.1'!F484</f>
        <v>0</v>
      </c>
      <c r="E484" s="202"/>
      <c r="F484" s="202"/>
      <c r="G484" s="202"/>
      <c r="H484" s="202"/>
      <c r="I484" s="265">
        <f>'прил 7.1'!G484</f>
        <v>0</v>
      </c>
      <c r="J484" s="202"/>
      <c r="K484" s="202"/>
      <c r="L484" s="202"/>
      <c r="M484" s="202"/>
      <c r="N484" s="46">
        <f t="shared" si="152"/>
        <v>0</v>
      </c>
      <c r="O484" s="46">
        <f t="shared" si="153"/>
        <v>0</v>
      </c>
      <c r="P484" s="46">
        <f t="shared" si="154"/>
        <v>0</v>
      </c>
      <c r="Q484" s="46">
        <f t="shared" si="155"/>
        <v>0</v>
      </c>
      <c r="R484" s="46">
        <f t="shared" si="156"/>
        <v>0</v>
      </c>
      <c r="S484" s="265">
        <f>'прил 7.1'!V484</f>
        <v>0</v>
      </c>
      <c r="T484" s="202"/>
      <c r="U484" s="202"/>
      <c r="V484" s="202"/>
      <c r="W484" s="202"/>
      <c r="X484" s="265">
        <f>'прил 7.1'!W484</f>
        <v>0</v>
      </c>
      <c r="Y484" s="202"/>
      <c r="Z484" s="202"/>
      <c r="AA484" s="202"/>
      <c r="AB484" s="202"/>
      <c r="AC484" s="46">
        <f t="shared" si="157"/>
        <v>0</v>
      </c>
      <c r="AD484" s="46">
        <f t="shared" si="158"/>
        <v>0</v>
      </c>
      <c r="AE484" s="46">
        <f t="shared" si="159"/>
        <v>0</v>
      </c>
      <c r="AF484" s="46">
        <f t="shared" si="160"/>
        <v>0</v>
      </c>
      <c r="AG484" s="46">
        <f t="shared" si="161"/>
        <v>0</v>
      </c>
      <c r="AH484" s="544"/>
      <c r="AI484" s="544"/>
      <c r="AJ484" s="544"/>
      <c r="AK484" s="544"/>
      <c r="AL484" s="544"/>
      <c r="AM484" s="544"/>
      <c r="AN484" s="544"/>
      <c r="AO484" s="544"/>
      <c r="AP484" s="544"/>
      <c r="AQ484" s="544"/>
    </row>
    <row r="485" spans="1:43" x14ac:dyDescent="0.25">
      <c r="A485" s="9">
        <f>'прил 7.1'!A485</f>
        <v>19</v>
      </c>
      <c r="B485" s="291" t="str">
        <f>'прил 7.1'!B485</f>
        <v>ПС 3-10 кВ (СН2)</v>
      </c>
      <c r="C485" s="40"/>
      <c r="D485" s="200">
        <f>'прил 7.1'!F485</f>
        <v>0</v>
      </c>
      <c r="E485" s="202">
        <v>0</v>
      </c>
      <c r="F485" s="202">
        <v>0</v>
      </c>
      <c r="G485" s="202">
        <v>0</v>
      </c>
      <c r="H485" s="202">
        <v>0</v>
      </c>
      <c r="I485" s="200">
        <f>'прил 7.1'!G485</f>
        <v>0</v>
      </c>
      <c r="J485" s="202">
        <v>0</v>
      </c>
      <c r="K485" s="202">
        <v>0</v>
      </c>
      <c r="L485" s="202">
        <v>0</v>
      </c>
      <c r="M485" s="202">
        <v>0</v>
      </c>
      <c r="N485" s="211">
        <f t="shared" si="152"/>
        <v>0</v>
      </c>
      <c r="O485" s="211">
        <f t="shared" si="153"/>
        <v>0</v>
      </c>
      <c r="P485" s="211">
        <f t="shared" si="154"/>
        <v>0</v>
      </c>
      <c r="Q485" s="211">
        <f t="shared" si="155"/>
        <v>0</v>
      </c>
      <c r="R485" s="211">
        <f t="shared" si="156"/>
        <v>0</v>
      </c>
      <c r="S485" s="200">
        <f>'прил 7.1'!V485</f>
        <v>0</v>
      </c>
      <c r="T485" s="202">
        <v>0</v>
      </c>
      <c r="U485" s="202">
        <v>0</v>
      </c>
      <c r="V485" s="202">
        <v>0</v>
      </c>
      <c r="W485" s="202">
        <v>0</v>
      </c>
      <c r="X485" s="200">
        <f>'прил 7.1'!W485</f>
        <v>0</v>
      </c>
      <c r="Y485" s="202">
        <v>0</v>
      </c>
      <c r="Z485" s="202">
        <v>0</v>
      </c>
      <c r="AA485" s="202">
        <v>0</v>
      </c>
      <c r="AB485" s="202">
        <v>0</v>
      </c>
      <c r="AC485" s="211">
        <f t="shared" si="157"/>
        <v>0</v>
      </c>
      <c r="AD485" s="211">
        <f t="shared" si="158"/>
        <v>0</v>
      </c>
      <c r="AE485" s="211">
        <f t="shared" si="159"/>
        <v>0</v>
      </c>
      <c r="AF485" s="211">
        <f t="shared" si="160"/>
        <v>0</v>
      </c>
      <c r="AG485" s="211">
        <f t="shared" si="161"/>
        <v>0</v>
      </c>
      <c r="AH485" s="544"/>
      <c r="AI485" s="544"/>
      <c r="AJ485" s="544"/>
      <c r="AK485" s="544"/>
      <c r="AL485" s="544"/>
      <c r="AM485" s="544"/>
      <c r="AN485" s="544"/>
      <c r="AO485" s="544"/>
      <c r="AP485" s="544"/>
      <c r="AQ485" s="544"/>
    </row>
    <row r="486" spans="1:43" hidden="1" x14ac:dyDescent="0.25">
      <c r="A486" s="391"/>
      <c r="B486" s="32"/>
      <c r="C486" s="40"/>
      <c r="D486" s="265">
        <f>'прил 7.1'!F486</f>
        <v>0</v>
      </c>
      <c r="E486" s="202"/>
      <c r="F486" s="202"/>
      <c r="G486" s="202"/>
      <c r="H486" s="202"/>
      <c r="I486" s="265">
        <f>'прил 7.1'!G486</f>
        <v>0</v>
      </c>
      <c r="J486" s="202"/>
      <c r="K486" s="202"/>
      <c r="L486" s="202"/>
      <c r="M486" s="202"/>
      <c r="N486" s="46">
        <f t="shared" si="152"/>
        <v>0</v>
      </c>
      <c r="O486" s="46">
        <f t="shared" si="153"/>
        <v>0</v>
      </c>
      <c r="P486" s="46">
        <f t="shared" si="154"/>
        <v>0</v>
      </c>
      <c r="Q486" s="46">
        <f t="shared" si="155"/>
        <v>0</v>
      </c>
      <c r="R486" s="46">
        <f t="shared" si="156"/>
        <v>0</v>
      </c>
      <c r="S486" s="265">
        <f>'прил 7.1'!V486</f>
        <v>0</v>
      </c>
      <c r="T486" s="202"/>
      <c r="U486" s="202"/>
      <c r="V486" s="202"/>
      <c r="W486" s="202"/>
      <c r="X486" s="265">
        <f>'прил 7.1'!W486</f>
        <v>0</v>
      </c>
      <c r="Y486" s="202"/>
      <c r="Z486" s="202"/>
      <c r="AA486" s="202"/>
      <c r="AB486" s="202"/>
      <c r="AC486" s="46">
        <f t="shared" si="157"/>
        <v>0</v>
      </c>
      <c r="AD486" s="46">
        <f t="shared" si="158"/>
        <v>0</v>
      </c>
      <c r="AE486" s="46">
        <f t="shared" si="159"/>
        <v>0</v>
      </c>
      <c r="AF486" s="46">
        <f t="shared" si="160"/>
        <v>0</v>
      </c>
      <c r="AG486" s="46">
        <f t="shared" si="161"/>
        <v>0</v>
      </c>
      <c r="AH486" s="544"/>
      <c r="AI486" s="544"/>
      <c r="AJ486" s="544"/>
      <c r="AK486" s="544"/>
      <c r="AL486" s="544"/>
      <c r="AM486" s="544"/>
      <c r="AN486" s="544"/>
      <c r="AO486" s="544"/>
      <c r="AP486" s="544"/>
      <c r="AQ486" s="544"/>
    </row>
    <row r="487" spans="1:43" ht="47.25" x14ac:dyDescent="0.25">
      <c r="A487" s="9">
        <f>'прил 7.1'!A487</f>
        <v>5</v>
      </c>
      <c r="B487" s="291" t="str">
        <f>'прил 7.1'!B487</f>
        <v>Распределительные сети
Строительство, ТПиР ТП и ВЛЭП, КЛЭП не связанное с тех.присоединением</v>
      </c>
      <c r="C487" s="310"/>
      <c r="D487" s="323">
        <f>'прил 7.1'!F487</f>
        <v>0</v>
      </c>
      <c r="E487" s="323">
        <f>E488+E504</f>
        <v>0</v>
      </c>
      <c r="F487" s="323">
        <f>F488+F504</f>
        <v>0</v>
      </c>
      <c r="G487" s="323">
        <f>G488+G504</f>
        <v>0</v>
      </c>
      <c r="H487" s="323">
        <f>H488+H504</f>
        <v>0</v>
      </c>
      <c r="I487" s="323">
        <f>'прил 7.1'!G487</f>
        <v>41.840942000000005</v>
      </c>
      <c r="J487" s="323">
        <f>J488+J504</f>
        <v>2.9260063000000001</v>
      </c>
      <c r="K487" s="323">
        <f>K488+K504</f>
        <v>33.478881400000006</v>
      </c>
      <c r="L487" s="323">
        <f>L488+L504</f>
        <v>1.6720036</v>
      </c>
      <c r="M487" s="323">
        <f>M488+M504</f>
        <v>3.764050699999999</v>
      </c>
      <c r="N487" s="323">
        <f t="shared" si="152"/>
        <v>41.840942000000005</v>
      </c>
      <c r="O487" s="323">
        <f t="shared" si="153"/>
        <v>2.9260063000000001</v>
      </c>
      <c r="P487" s="323">
        <f t="shared" si="154"/>
        <v>33.478881400000006</v>
      </c>
      <c r="Q487" s="323">
        <f t="shared" si="155"/>
        <v>1.6720036</v>
      </c>
      <c r="R487" s="323">
        <f t="shared" si="156"/>
        <v>3.764050699999999</v>
      </c>
      <c r="S487" s="323">
        <f>'прил 7.1'!V487</f>
        <v>0</v>
      </c>
      <c r="T487" s="323">
        <f>T488+T504</f>
        <v>0</v>
      </c>
      <c r="U487" s="323">
        <f>U488+U504</f>
        <v>0</v>
      </c>
      <c r="V487" s="323">
        <f>V488+V504</f>
        <v>0</v>
      </c>
      <c r="W487" s="323">
        <f>W488+W504</f>
        <v>0</v>
      </c>
      <c r="X487" s="323">
        <f>'прил 7.1'!W487</f>
        <v>0</v>
      </c>
      <c r="Y487" s="323">
        <f>Y488+Y504</f>
        <v>0</v>
      </c>
      <c r="Z487" s="323">
        <f>Z488+Z504</f>
        <v>0</v>
      </c>
      <c r="AA487" s="323">
        <f>AA488+AA504</f>
        <v>0</v>
      </c>
      <c r="AB487" s="323">
        <f>AB488+AB504</f>
        <v>0</v>
      </c>
      <c r="AC487" s="323">
        <f t="shared" si="157"/>
        <v>0</v>
      </c>
      <c r="AD487" s="323">
        <f t="shared" si="158"/>
        <v>0</v>
      </c>
      <c r="AE487" s="323">
        <f t="shared" si="159"/>
        <v>0</v>
      </c>
      <c r="AF487" s="323">
        <f t="shared" si="160"/>
        <v>0</v>
      </c>
      <c r="AG487" s="323">
        <f t="shared" si="161"/>
        <v>0</v>
      </c>
      <c r="AH487" s="541"/>
      <c r="AI487" s="541"/>
      <c r="AJ487" s="541"/>
      <c r="AK487" s="541"/>
      <c r="AL487" s="541"/>
      <c r="AM487" s="541"/>
      <c r="AN487" s="541"/>
      <c r="AO487" s="541"/>
      <c r="AP487" s="541"/>
      <c r="AQ487" s="541"/>
    </row>
    <row r="488" spans="1:43" x14ac:dyDescent="0.25">
      <c r="A488" s="9" t="str">
        <f>'прил 7.1'!A488</f>
        <v>5.1.</v>
      </c>
      <c r="B488" s="439" t="str">
        <f>'прил 7.1'!B488</f>
        <v xml:space="preserve">ТПиР </v>
      </c>
      <c r="C488" s="438"/>
      <c r="D488" s="233">
        <f>'прил 7.1'!F488</f>
        <v>0</v>
      </c>
      <c r="E488" s="233">
        <f>E489+E491+E498</f>
        <v>0</v>
      </c>
      <c r="F488" s="233">
        <f>F489+F491+F498</f>
        <v>0</v>
      </c>
      <c r="G488" s="233">
        <f>G489+G491+G498</f>
        <v>0</v>
      </c>
      <c r="H488" s="233">
        <f>H489+H491+H498</f>
        <v>0</v>
      </c>
      <c r="I488" s="233">
        <f>'прил 7.1'!G488</f>
        <v>2.4043330000000003</v>
      </c>
      <c r="J488" s="233">
        <f>J489+J491+J498</f>
        <v>0.16830330999999998</v>
      </c>
      <c r="K488" s="233">
        <f>K489+K491+K498</f>
        <v>1.9234664000000004</v>
      </c>
      <c r="L488" s="233">
        <f>L489+L491+L498</f>
        <v>9.6173320000000007E-2</v>
      </c>
      <c r="M488" s="233">
        <f>M489+M491+M498</f>
        <v>0.21638997000000001</v>
      </c>
      <c r="N488" s="233">
        <f t="shared" si="152"/>
        <v>2.4043330000000003</v>
      </c>
      <c r="O488" s="233">
        <f t="shared" si="153"/>
        <v>0.16830330999999998</v>
      </c>
      <c r="P488" s="233">
        <f t="shared" si="154"/>
        <v>1.9234664000000004</v>
      </c>
      <c r="Q488" s="233">
        <f t="shared" si="155"/>
        <v>9.6173320000000007E-2</v>
      </c>
      <c r="R488" s="233">
        <f t="shared" si="156"/>
        <v>0.21638997000000001</v>
      </c>
      <c r="S488" s="233">
        <f>'прил 7.1'!V488</f>
        <v>0</v>
      </c>
      <c r="T488" s="233">
        <f>T489+T491+T498</f>
        <v>0</v>
      </c>
      <c r="U488" s="233">
        <f>U489+U491+U498</f>
        <v>0</v>
      </c>
      <c r="V488" s="233">
        <f>V489+V491+V498</f>
        <v>0</v>
      </c>
      <c r="W488" s="233">
        <f>W489+W491+W498</f>
        <v>0</v>
      </c>
      <c r="X488" s="233">
        <f>'прил 7.1'!W488</f>
        <v>0</v>
      </c>
      <c r="Y488" s="233">
        <f>Y489+Y491+Y498</f>
        <v>0</v>
      </c>
      <c r="Z488" s="233">
        <f>Z489+Z491+Z498</f>
        <v>0</v>
      </c>
      <c r="AA488" s="233">
        <f>AA489+AA491+AA498</f>
        <v>0</v>
      </c>
      <c r="AB488" s="233">
        <f>AB489+AB491+AB498</f>
        <v>0</v>
      </c>
      <c r="AC488" s="233">
        <f t="shared" si="157"/>
        <v>0</v>
      </c>
      <c r="AD488" s="233">
        <f t="shared" si="158"/>
        <v>0</v>
      </c>
      <c r="AE488" s="233">
        <f t="shared" si="159"/>
        <v>0</v>
      </c>
      <c r="AF488" s="233">
        <f t="shared" si="160"/>
        <v>0</v>
      </c>
      <c r="AG488" s="233">
        <f t="shared" si="161"/>
        <v>0</v>
      </c>
      <c r="AH488" s="542"/>
      <c r="AI488" s="542"/>
      <c r="AJ488" s="542"/>
      <c r="AK488" s="542"/>
      <c r="AL488" s="542"/>
      <c r="AM488" s="542"/>
      <c r="AN488" s="542"/>
      <c r="AO488" s="542"/>
      <c r="AP488" s="542"/>
      <c r="AQ488" s="542"/>
    </row>
    <row r="489" spans="1:43" x14ac:dyDescent="0.25">
      <c r="A489" s="9">
        <f>'прил 7.1'!A489</f>
        <v>1</v>
      </c>
      <c r="B489" s="291" t="str">
        <f>'прил 7.1'!B489</f>
        <v>Воздушные Линии 1-20 кВ (СН2)</v>
      </c>
      <c r="C489" s="310"/>
      <c r="D489" s="620">
        <f>SUM(D490:D490)</f>
        <v>0</v>
      </c>
      <c r="E489" s="620">
        <f>SUM(E490:E490)</f>
        <v>0</v>
      </c>
      <c r="F489" s="620">
        <f>SUM(F490:F490)</f>
        <v>0</v>
      </c>
      <c r="G489" s="620">
        <f>SUM(G490:G490)</f>
        <v>0</v>
      </c>
      <c r="H489" s="620">
        <f>SUM(H490:H490)</f>
        <v>0</v>
      </c>
      <c r="I489" s="620">
        <f>SUM(I490:I490)</f>
        <v>5.3775999999999997E-2</v>
      </c>
      <c r="J489" s="620">
        <f>SUM(J490:J490)</f>
        <v>3.7643200000000003E-3</v>
      </c>
      <c r="K489" s="620">
        <f>SUM(K490:K490)</f>
        <v>4.3020799999999998E-2</v>
      </c>
      <c r="L489" s="620">
        <f>SUM(L490:L490)</f>
        <v>2.1510399999999999E-3</v>
      </c>
      <c r="M489" s="620">
        <f>SUM(M490:M490)</f>
        <v>4.8398399999999998E-3</v>
      </c>
      <c r="N489" s="620">
        <f t="shared" si="152"/>
        <v>5.3775999999999997E-2</v>
      </c>
      <c r="O489" s="620">
        <f t="shared" si="153"/>
        <v>3.7643200000000003E-3</v>
      </c>
      <c r="P489" s="620">
        <f t="shared" si="154"/>
        <v>4.3020799999999998E-2</v>
      </c>
      <c r="Q489" s="620">
        <f t="shared" si="155"/>
        <v>2.1510399999999999E-3</v>
      </c>
      <c r="R489" s="620">
        <f t="shared" si="156"/>
        <v>4.8398399999999998E-3</v>
      </c>
      <c r="S489" s="620">
        <f>SUM(S490:S490)</f>
        <v>0</v>
      </c>
      <c r="T489" s="620">
        <f>SUM(T490:T490)</f>
        <v>0</v>
      </c>
      <c r="U489" s="620">
        <f>SUM(U490:U490)</f>
        <v>0</v>
      </c>
      <c r="V489" s="620">
        <f>SUM(V490:V490)</f>
        <v>0</v>
      </c>
      <c r="W489" s="620">
        <f>SUM(W490:W490)</f>
        <v>0</v>
      </c>
      <c r="X489" s="620">
        <f>SUM(X490:X490)</f>
        <v>0</v>
      </c>
      <c r="Y489" s="620">
        <f>SUM(Y490:Y490)</f>
        <v>0</v>
      </c>
      <c r="Z489" s="620">
        <f>SUM(Z490:Z490)</f>
        <v>0</v>
      </c>
      <c r="AA489" s="620">
        <f>SUM(AA490:AA490)</f>
        <v>0</v>
      </c>
      <c r="AB489" s="620">
        <f>SUM(AB490:AB490)</f>
        <v>0</v>
      </c>
      <c r="AC489" s="620">
        <f>SUM(AC490:AC490)</f>
        <v>0</v>
      </c>
      <c r="AD489" s="620">
        <f>SUM(AD490:AD490)</f>
        <v>0</v>
      </c>
      <c r="AE489" s="620">
        <f>SUM(AE490:AE490)</f>
        <v>0</v>
      </c>
      <c r="AF489" s="620">
        <f>SUM(AF490:AF490)</f>
        <v>0</v>
      </c>
      <c r="AG489" s="620">
        <f>SUM(AG490:AG490)</f>
        <v>0</v>
      </c>
      <c r="AH489" s="544"/>
      <c r="AI489" s="544"/>
      <c r="AJ489" s="544"/>
      <c r="AK489" s="544"/>
      <c r="AL489" s="544"/>
      <c r="AM489" s="544"/>
      <c r="AN489" s="544"/>
      <c r="AO489" s="544"/>
      <c r="AP489" s="544"/>
      <c r="AQ489" s="544"/>
    </row>
    <row r="490" spans="1:43" s="390" customFormat="1" x14ac:dyDescent="0.25">
      <c r="A490" s="391">
        <v>2</v>
      </c>
      <c r="B490" s="32" t="str">
        <f>'прил 7.1'!B490</f>
        <v>ВЛ 6 кВ Ф-9 ПС "Гойт-Корт" с. Белгатой</v>
      </c>
      <c r="C490" s="31"/>
      <c r="D490" s="212">
        <f>'прил 7.1'!F490</f>
        <v>0</v>
      </c>
      <c r="E490" s="296"/>
      <c r="F490" s="296"/>
      <c r="G490" s="296"/>
      <c r="H490" s="296"/>
      <c r="I490" s="212">
        <f>'прил 7.1'!G490</f>
        <v>5.3775999999999997E-2</v>
      </c>
      <c r="J490" s="296">
        <f t="shared" ref="J490" si="162">I490*0.07</f>
        <v>3.7643200000000003E-3</v>
      </c>
      <c r="K490" s="296">
        <f t="shared" ref="K490" si="163">I490*0.8</f>
        <v>4.3020799999999998E-2</v>
      </c>
      <c r="L490" s="296">
        <f t="shared" ref="L490" si="164">I490*0.04</f>
        <v>2.1510399999999999E-3</v>
      </c>
      <c r="M490" s="296">
        <f t="shared" ref="M490" si="165">I490*0.09</f>
        <v>4.8398399999999998E-3</v>
      </c>
      <c r="N490" s="296">
        <f t="shared" si="152"/>
        <v>5.3775999999999997E-2</v>
      </c>
      <c r="O490" s="296">
        <f t="shared" si="153"/>
        <v>3.7643200000000003E-3</v>
      </c>
      <c r="P490" s="296">
        <f t="shared" si="154"/>
        <v>4.3020799999999998E-2</v>
      </c>
      <c r="Q490" s="296">
        <f t="shared" si="155"/>
        <v>2.1510399999999999E-3</v>
      </c>
      <c r="R490" s="296">
        <f t="shared" si="156"/>
        <v>4.8398399999999998E-3</v>
      </c>
      <c r="S490" s="212">
        <f>'прил 7.1'!V490</f>
        <v>0</v>
      </c>
      <c r="T490" s="296"/>
      <c r="U490" s="296"/>
      <c r="V490" s="296"/>
      <c r="W490" s="296"/>
      <c r="X490" s="212">
        <f>'прил 7.1'!W490</f>
        <v>0</v>
      </c>
      <c r="Y490" s="296"/>
      <c r="Z490" s="296"/>
      <c r="AA490" s="296"/>
      <c r="AB490" s="296"/>
      <c r="AC490" s="296"/>
      <c r="AD490" s="296"/>
      <c r="AE490" s="296"/>
      <c r="AF490" s="296"/>
      <c r="AG490" s="296"/>
      <c r="AH490" s="538"/>
      <c r="AI490" s="538"/>
      <c r="AJ490" s="538"/>
      <c r="AK490" s="538"/>
      <c r="AL490" s="538"/>
      <c r="AM490" s="538"/>
      <c r="AN490" s="538"/>
      <c r="AO490" s="538"/>
      <c r="AP490" s="538"/>
      <c r="AQ490" s="538"/>
    </row>
    <row r="491" spans="1:43" s="326" customFormat="1" x14ac:dyDescent="0.25">
      <c r="A491" s="430">
        <f>'прил 7.1'!A491</f>
        <v>2</v>
      </c>
      <c r="B491" s="251" t="str">
        <f>'прил 7.1'!B491</f>
        <v>Воздушные Линии 0,4 кВ (НН)</v>
      </c>
      <c r="C491" s="251"/>
      <c r="D491" s="422">
        <f>SUM(D492:D497)</f>
        <v>0</v>
      </c>
      <c r="E491" s="422">
        <f>SUM(E492:E497)</f>
        <v>0</v>
      </c>
      <c r="F491" s="422">
        <f t="shared" ref="F491:AG491" si="166">SUM(F492:F497)</f>
        <v>0</v>
      </c>
      <c r="G491" s="422">
        <f t="shared" si="166"/>
        <v>0</v>
      </c>
      <c r="H491" s="422">
        <f t="shared" si="166"/>
        <v>0</v>
      </c>
      <c r="I491" s="422">
        <f t="shared" si="166"/>
        <v>1.874412</v>
      </c>
      <c r="J491" s="422">
        <f t="shared" si="166"/>
        <v>0.13120883999999999</v>
      </c>
      <c r="K491" s="422">
        <f t="shared" si="166"/>
        <v>1.4995296000000002</v>
      </c>
      <c r="L491" s="422">
        <f t="shared" si="166"/>
        <v>7.4976480000000012E-2</v>
      </c>
      <c r="M491" s="422">
        <f t="shared" si="166"/>
        <v>0.16869708</v>
      </c>
      <c r="N491" s="422">
        <f t="shared" si="152"/>
        <v>1.874412</v>
      </c>
      <c r="O491" s="422">
        <f t="shared" si="153"/>
        <v>0.13120883999999999</v>
      </c>
      <c r="P491" s="422">
        <f t="shared" si="154"/>
        <v>1.4995296000000002</v>
      </c>
      <c r="Q491" s="422">
        <f t="shared" si="155"/>
        <v>7.4976480000000012E-2</v>
      </c>
      <c r="R491" s="422">
        <f t="shared" si="156"/>
        <v>0.16869708</v>
      </c>
      <c r="S491" s="422">
        <f t="shared" si="166"/>
        <v>0</v>
      </c>
      <c r="T491" s="422">
        <f t="shared" si="166"/>
        <v>0</v>
      </c>
      <c r="U491" s="422">
        <f t="shared" si="166"/>
        <v>0</v>
      </c>
      <c r="V491" s="422">
        <f t="shared" si="166"/>
        <v>0</v>
      </c>
      <c r="W491" s="422">
        <f t="shared" si="166"/>
        <v>0</v>
      </c>
      <c r="X491" s="422">
        <f t="shared" si="166"/>
        <v>0</v>
      </c>
      <c r="Y491" s="422">
        <f t="shared" si="166"/>
        <v>0</v>
      </c>
      <c r="Z491" s="422">
        <f t="shared" si="166"/>
        <v>0</v>
      </c>
      <c r="AA491" s="422">
        <f t="shared" si="166"/>
        <v>0</v>
      </c>
      <c r="AB491" s="422">
        <f t="shared" si="166"/>
        <v>0</v>
      </c>
      <c r="AC491" s="422">
        <f t="shared" si="166"/>
        <v>0</v>
      </c>
      <c r="AD491" s="422">
        <f t="shared" si="166"/>
        <v>0</v>
      </c>
      <c r="AE491" s="422">
        <f t="shared" si="166"/>
        <v>0</v>
      </c>
      <c r="AF491" s="422">
        <f t="shared" si="166"/>
        <v>0</v>
      </c>
      <c r="AG491" s="422">
        <f t="shared" si="166"/>
        <v>0</v>
      </c>
      <c r="AH491" s="612"/>
      <c r="AI491" s="612"/>
      <c r="AJ491" s="612"/>
      <c r="AK491" s="612"/>
      <c r="AL491" s="612"/>
      <c r="AM491" s="612"/>
      <c r="AN491" s="612"/>
      <c r="AO491" s="612"/>
      <c r="AP491" s="612"/>
      <c r="AQ491" s="612"/>
    </row>
    <row r="492" spans="1:43" s="390" customFormat="1" ht="31.5" x14ac:dyDescent="0.25">
      <c r="A492" s="391">
        <v>1</v>
      </c>
      <c r="B492" s="32" t="str">
        <f>'прил 7.1'!B492</f>
        <v xml:space="preserve">ВЛ-0,4 кВ Ф-3 ПС Бачи-Юрт  с.Центарой ул. Вайханова, ТП 3-9  </v>
      </c>
      <c r="C492" s="31"/>
      <c r="D492" s="212">
        <f>'прил 7.1'!F492</f>
        <v>0</v>
      </c>
      <c r="E492" s="284">
        <f t="shared" ref="E492" si="167">D492*0.07</f>
        <v>0</v>
      </c>
      <c r="F492" s="284">
        <f>D492*0.8</f>
        <v>0</v>
      </c>
      <c r="G492" s="284">
        <f>D492*0.04</f>
        <v>0</v>
      </c>
      <c r="H492" s="284">
        <f>D492*0.09</f>
        <v>0</v>
      </c>
      <c r="I492" s="212">
        <f>'прил 7.1'!G492</f>
        <v>0.30978699999999998</v>
      </c>
      <c r="J492" s="284">
        <f t="shared" ref="J492:J497" si="168">I492*0.07</f>
        <v>2.1685090000000001E-2</v>
      </c>
      <c r="K492" s="284">
        <f t="shared" ref="K492:K497" si="169">I492*0.8</f>
        <v>0.24782959999999998</v>
      </c>
      <c r="L492" s="284">
        <f t="shared" ref="L492:L497" si="170">I492*0.04</f>
        <v>1.239148E-2</v>
      </c>
      <c r="M492" s="284">
        <f t="shared" ref="M492:M497" si="171">I492*0.09</f>
        <v>2.7880829999999999E-2</v>
      </c>
      <c r="N492" s="296">
        <f t="shared" si="152"/>
        <v>0.30978699999999998</v>
      </c>
      <c r="O492" s="296">
        <f t="shared" si="153"/>
        <v>2.1685090000000001E-2</v>
      </c>
      <c r="P492" s="296">
        <f t="shared" si="154"/>
        <v>0.24782959999999998</v>
      </c>
      <c r="Q492" s="296">
        <f t="shared" si="155"/>
        <v>1.239148E-2</v>
      </c>
      <c r="R492" s="296">
        <f t="shared" si="156"/>
        <v>2.7880829999999999E-2</v>
      </c>
      <c r="S492" s="212">
        <f>'прил 7.1'!V492</f>
        <v>0</v>
      </c>
      <c r="T492" s="284"/>
      <c r="U492" s="284"/>
      <c r="V492" s="284"/>
      <c r="W492" s="284"/>
      <c r="X492" s="212">
        <f>'прил 7.1'!W492</f>
        <v>0</v>
      </c>
      <c r="Y492" s="284"/>
      <c r="Z492" s="284"/>
      <c r="AA492" s="284"/>
      <c r="AB492" s="284"/>
      <c r="AC492" s="296">
        <f t="shared" si="157"/>
        <v>0</v>
      </c>
      <c r="AD492" s="296">
        <f t="shared" si="158"/>
        <v>0</v>
      </c>
      <c r="AE492" s="296">
        <f t="shared" si="159"/>
        <v>0</v>
      </c>
      <c r="AF492" s="296">
        <f t="shared" si="160"/>
        <v>0</v>
      </c>
      <c r="AG492" s="296">
        <f t="shared" si="161"/>
        <v>0</v>
      </c>
      <c r="AH492" s="538"/>
      <c r="AI492" s="538"/>
      <c r="AJ492" s="538"/>
      <c r="AK492" s="538"/>
      <c r="AL492" s="538"/>
      <c r="AM492" s="538"/>
      <c r="AN492" s="538"/>
      <c r="AO492" s="538"/>
      <c r="AP492" s="538"/>
      <c r="AQ492" s="538"/>
    </row>
    <row r="493" spans="1:43" s="390" customFormat="1" ht="31.5" x14ac:dyDescent="0.25">
      <c r="A493" s="391">
        <f>A492+1</f>
        <v>2</v>
      </c>
      <c r="B493" s="32" t="str">
        <f>'прил 7.1'!B493</f>
        <v xml:space="preserve">ВЛ-0,4 кВ Ф-3 ПС Бачи-Юрт с.Центарой, ул.Кадырова, ТП 3-21  </v>
      </c>
      <c r="C493" s="31"/>
      <c r="D493" s="212">
        <f>'прил 7.1'!F493</f>
        <v>0</v>
      </c>
      <c r="E493" s="284"/>
      <c r="F493" s="284"/>
      <c r="G493" s="284"/>
      <c r="H493" s="284"/>
      <c r="I493" s="212">
        <f>'прил 7.1'!G493</f>
        <v>0.39025300000000002</v>
      </c>
      <c r="J493" s="284">
        <f t="shared" si="168"/>
        <v>2.7317710000000005E-2</v>
      </c>
      <c r="K493" s="284">
        <f t="shared" si="169"/>
        <v>0.31220240000000005</v>
      </c>
      <c r="L493" s="284">
        <f t="shared" si="170"/>
        <v>1.5610120000000002E-2</v>
      </c>
      <c r="M493" s="284">
        <f t="shared" si="171"/>
        <v>3.5122769999999998E-2</v>
      </c>
      <c r="N493" s="296">
        <f t="shared" si="152"/>
        <v>0.39025300000000002</v>
      </c>
      <c r="O493" s="296">
        <f t="shared" si="153"/>
        <v>2.7317710000000005E-2</v>
      </c>
      <c r="P493" s="296">
        <f t="shared" si="154"/>
        <v>0.31220240000000005</v>
      </c>
      <c r="Q493" s="296">
        <f t="shared" si="155"/>
        <v>1.5610120000000002E-2</v>
      </c>
      <c r="R493" s="296">
        <f t="shared" si="156"/>
        <v>3.5122769999999998E-2</v>
      </c>
      <c r="S493" s="212">
        <f>'прил 7.1'!V493</f>
        <v>0</v>
      </c>
      <c r="T493" s="284"/>
      <c r="U493" s="284"/>
      <c r="V493" s="284"/>
      <c r="W493" s="284"/>
      <c r="X493" s="212">
        <f>'прил 7.1'!W493</f>
        <v>0</v>
      </c>
      <c r="Y493" s="284"/>
      <c r="Z493" s="284"/>
      <c r="AA493" s="284"/>
      <c r="AB493" s="284"/>
      <c r="AC493" s="296"/>
      <c r="AD493" s="296"/>
      <c r="AE493" s="296"/>
      <c r="AF493" s="296"/>
      <c r="AG493" s="296"/>
      <c r="AH493" s="538"/>
      <c r="AI493" s="538"/>
      <c r="AJ493" s="538"/>
      <c r="AK493" s="538"/>
      <c r="AL493" s="538"/>
      <c r="AM493" s="538"/>
      <c r="AN493" s="538"/>
      <c r="AO493" s="538"/>
      <c r="AP493" s="538"/>
      <c r="AQ493" s="538"/>
    </row>
    <row r="494" spans="1:43" s="390" customFormat="1" ht="31.5" x14ac:dyDescent="0.25">
      <c r="A494" s="391">
        <f t="shared" ref="A494:A497" si="172">A493+1</f>
        <v>3</v>
      </c>
      <c r="B494" s="32" t="str">
        <f>'прил 7.1'!B494</f>
        <v xml:space="preserve">ВЛ-0,4 кВ Ф-3 ПС Бачи-Юрт  с.Центарой ул.Вайханова ТП 3-8 </v>
      </c>
      <c r="C494" s="31"/>
      <c r="D494" s="212">
        <f>'прил 7.1'!F494</f>
        <v>0</v>
      </c>
      <c r="E494" s="284"/>
      <c r="F494" s="284"/>
      <c r="G494" s="284"/>
      <c r="H494" s="284"/>
      <c r="I494" s="212">
        <f>'прил 7.1'!G494</f>
        <v>0.18684400000000001</v>
      </c>
      <c r="J494" s="284">
        <f t="shared" si="168"/>
        <v>1.3079080000000002E-2</v>
      </c>
      <c r="K494" s="284">
        <f t="shared" si="169"/>
        <v>0.1494752</v>
      </c>
      <c r="L494" s="284">
        <f t="shared" si="170"/>
        <v>7.4737600000000003E-3</v>
      </c>
      <c r="M494" s="284">
        <f t="shared" si="171"/>
        <v>1.6815960000000001E-2</v>
      </c>
      <c r="N494" s="296">
        <f t="shared" si="152"/>
        <v>0.18684400000000001</v>
      </c>
      <c r="O494" s="296">
        <f t="shared" si="153"/>
        <v>1.3079080000000002E-2</v>
      </c>
      <c r="P494" s="296">
        <f t="shared" si="154"/>
        <v>0.1494752</v>
      </c>
      <c r="Q494" s="296">
        <f t="shared" si="155"/>
        <v>7.4737600000000003E-3</v>
      </c>
      <c r="R494" s="296">
        <f t="shared" si="156"/>
        <v>1.6815960000000001E-2</v>
      </c>
      <c r="S494" s="212">
        <f>'прил 7.1'!V494</f>
        <v>0</v>
      </c>
      <c r="T494" s="284"/>
      <c r="U494" s="284"/>
      <c r="V494" s="284"/>
      <c r="W494" s="284"/>
      <c r="X494" s="212">
        <f>'прил 7.1'!W494</f>
        <v>0</v>
      </c>
      <c r="Y494" s="284"/>
      <c r="Z494" s="284"/>
      <c r="AA494" s="284"/>
      <c r="AB494" s="284"/>
      <c r="AC494" s="296"/>
      <c r="AD494" s="296"/>
      <c r="AE494" s="296"/>
      <c r="AF494" s="296"/>
      <c r="AG494" s="296"/>
      <c r="AH494" s="538"/>
      <c r="AI494" s="538"/>
      <c r="AJ494" s="538"/>
      <c r="AK494" s="538"/>
      <c r="AL494" s="538"/>
      <c r="AM494" s="538"/>
      <c r="AN494" s="538"/>
      <c r="AO494" s="538"/>
      <c r="AP494" s="538"/>
      <c r="AQ494" s="538"/>
    </row>
    <row r="495" spans="1:43" s="390" customFormat="1" ht="31.5" x14ac:dyDescent="0.25">
      <c r="A495" s="391">
        <f t="shared" si="172"/>
        <v>4</v>
      </c>
      <c r="B495" s="32" t="str">
        <f>'прил 7.1'!B495</f>
        <v>ВЛ 0,4 кВ Ф-8 ПС "Ачхой-Мартан" с. Бамут ТП 8-8</v>
      </c>
      <c r="C495" s="31"/>
      <c r="D495" s="212">
        <f>'прил 7.1'!F495</f>
        <v>0</v>
      </c>
      <c r="E495" s="284"/>
      <c r="F495" s="284"/>
      <c r="G495" s="284"/>
      <c r="H495" s="284"/>
      <c r="I495" s="212">
        <f>'прил 7.1'!G495</f>
        <v>4.3857E-2</v>
      </c>
      <c r="J495" s="284">
        <f t="shared" si="168"/>
        <v>3.0699900000000003E-3</v>
      </c>
      <c r="K495" s="284">
        <f t="shared" si="169"/>
        <v>3.5085600000000002E-2</v>
      </c>
      <c r="L495" s="284">
        <f t="shared" si="170"/>
        <v>1.75428E-3</v>
      </c>
      <c r="M495" s="284">
        <f t="shared" si="171"/>
        <v>3.9471300000000001E-3</v>
      </c>
      <c r="N495" s="296">
        <f t="shared" si="152"/>
        <v>4.3857E-2</v>
      </c>
      <c r="O495" s="296">
        <f t="shared" si="153"/>
        <v>3.0699900000000003E-3</v>
      </c>
      <c r="P495" s="296">
        <f t="shared" si="154"/>
        <v>3.5085600000000002E-2</v>
      </c>
      <c r="Q495" s="296">
        <f t="shared" si="155"/>
        <v>1.75428E-3</v>
      </c>
      <c r="R495" s="296">
        <f t="shared" si="156"/>
        <v>3.9471300000000001E-3</v>
      </c>
      <c r="S495" s="212">
        <f>'прил 7.1'!V495</f>
        <v>0</v>
      </c>
      <c r="T495" s="284"/>
      <c r="U495" s="284"/>
      <c r="V495" s="284"/>
      <c r="W495" s="284"/>
      <c r="X495" s="212">
        <f>'прил 7.1'!W495</f>
        <v>0</v>
      </c>
      <c r="Y495" s="284"/>
      <c r="Z495" s="284"/>
      <c r="AA495" s="284"/>
      <c r="AB495" s="284"/>
      <c r="AC495" s="296"/>
      <c r="AD495" s="296"/>
      <c r="AE495" s="296"/>
      <c r="AF495" s="296"/>
      <c r="AG495" s="296"/>
      <c r="AH495" s="538"/>
      <c r="AI495" s="538"/>
      <c r="AJ495" s="538"/>
      <c r="AK495" s="538"/>
      <c r="AL495" s="538"/>
      <c r="AM495" s="538"/>
      <c r="AN495" s="538"/>
      <c r="AO495" s="538"/>
      <c r="AP495" s="538"/>
      <c r="AQ495" s="538"/>
    </row>
    <row r="496" spans="1:43" s="390" customFormat="1" ht="31.5" x14ac:dyDescent="0.25">
      <c r="A496" s="391">
        <f t="shared" si="172"/>
        <v>5</v>
      </c>
      <c r="B496" s="32" t="str">
        <f>'прил 7.1'!B496</f>
        <v>ВЛ 0,4 кВ Ф-8 ПС "Ачхой-Мартан" с. Бамут ТП 8-9</v>
      </c>
      <c r="C496" s="31"/>
      <c r="D496" s="212">
        <f>'прил 7.1'!F496</f>
        <v>0</v>
      </c>
      <c r="E496" s="284"/>
      <c r="F496" s="284"/>
      <c r="G496" s="284"/>
      <c r="H496" s="284"/>
      <c r="I496" s="212">
        <f>'прил 7.1'!G496</f>
        <v>3.9308999999999997E-2</v>
      </c>
      <c r="J496" s="284">
        <f t="shared" si="168"/>
        <v>2.7516300000000001E-3</v>
      </c>
      <c r="K496" s="284">
        <f t="shared" si="169"/>
        <v>3.1447200000000002E-2</v>
      </c>
      <c r="L496" s="284">
        <f t="shared" si="170"/>
        <v>1.5723599999999999E-3</v>
      </c>
      <c r="M496" s="284">
        <f t="shared" si="171"/>
        <v>3.5378099999999997E-3</v>
      </c>
      <c r="N496" s="296">
        <f t="shared" si="152"/>
        <v>3.9308999999999997E-2</v>
      </c>
      <c r="O496" s="296">
        <f t="shared" si="153"/>
        <v>2.7516300000000001E-3</v>
      </c>
      <c r="P496" s="296">
        <f t="shared" si="154"/>
        <v>3.1447200000000002E-2</v>
      </c>
      <c r="Q496" s="296">
        <f t="shared" si="155"/>
        <v>1.5723599999999999E-3</v>
      </c>
      <c r="R496" s="296">
        <f t="shared" si="156"/>
        <v>3.5378099999999997E-3</v>
      </c>
      <c r="S496" s="212">
        <f>'прил 7.1'!V496</f>
        <v>0</v>
      </c>
      <c r="T496" s="284"/>
      <c r="U496" s="284"/>
      <c r="V496" s="284"/>
      <c r="W496" s="284"/>
      <c r="X496" s="212">
        <f>'прил 7.1'!W496</f>
        <v>0</v>
      </c>
      <c r="Y496" s="284"/>
      <c r="Z496" s="284"/>
      <c r="AA496" s="284"/>
      <c r="AB496" s="284"/>
      <c r="AC496" s="296"/>
      <c r="AD496" s="296"/>
      <c r="AE496" s="296"/>
      <c r="AF496" s="296"/>
      <c r="AG496" s="296"/>
      <c r="AH496" s="538"/>
      <c r="AI496" s="538"/>
      <c r="AJ496" s="538"/>
      <c r="AK496" s="538"/>
      <c r="AL496" s="538"/>
      <c r="AM496" s="538"/>
      <c r="AN496" s="538"/>
      <c r="AO496" s="538"/>
      <c r="AP496" s="538"/>
      <c r="AQ496" s="538"/>
    </row>
    <row r="497" spans="1:43" s="390" customFormat="1" x14ac:dyDescent="0.25">
      <c r="A497" s="391">
        <f t="shared" si="172"/>
        <v>6</v>
      </c>
      <c r="B497" s="32" t="str">
        <f>'прил 7.1'!B497</f>
        <v>Реконструкция ВЛ 0,4-10 кВ и ТП</v>
      </c>
      <c r="C497" s="31"/>
      <c r="D497" s="212">
        <f>'прил 7.1'!F497</f>
        <v>0</v>
      </c>
      <c r="E497" s="284"/>
      <c r="F497" s="284"/>
      <c r="G497" s="284"/>
      <c r="H497" s="284"/>
      <c r="I497" s="212">
        <f>'прил 7.1'!G497</f>
        <v>0.904362</v>
      </c>
      <c r="J497" s="284">
        <f t="shared" si="168"/>
        <v>6.3305340000000002E-2</v>
      </c>
      <c r="K497" s="284">
        <f t="shared" si="169"/>
        <v>0.72348960000000007</v>
      </c>
      <c r="L497" s="284">
        <f t="shared" si="170"/>
        <v>3.6174480000000002E-2</v>
      </c>
      <c r="M497" s="284">
        <f t="shared" si="171"/>
        <v>8.1392579999999992E-2</v>
      </c>
      <c r="N497" s="296">
        <f t="shared" si="152"/>
        <v>0.904362</v>
      </c>
      <c r="O497" s="296">
        <f t="shared" si="153"/>
        <v>6.3305340000000002E-2</v>
      </c>
      <c r="P497" s="296">
        <f t="shared" si="154"/>
        <v>0.72348960000000007</v>
      </c>
      <c r="Q497" s="296">
        <f t="shared" si="155"/>
        <v>3.6174480000000002E-2</v>
      </c>
      <c r="R497" s="296">
        <f t="shared" si="156"/>
        <v>8.1392579999999992E-2</v>
      </c>
      <c r="S497" s="212">
        <f>'прил 7.1'!V497</f>
        <v>0</v>
      </c>
      <c r="T497" s="284"/>
      <c r="U497" s="284"/>
      <c r="V497" s="284"/>
      <c r="W497" s="284"/>
      <c r="X497" s="212">
        <f>'прил 7.1'!W497</f>
        <v>0</v>
      </c>
      <c r="Y497" s="284"/>
      <c r="Z497" s="284"/>
      <c r="AA497" s="284"/>
      <c r="AB497" s="284"/>
      <c r="AC497" s="296"/>
      <c r="AD497" s="296"/>
      <c r="AE497" s="296"/>
      <c r="AF497" s="296"/>
      <c r="AG497" s="296"/>
      <c r="AH497" s="538"/>
      <c r="AI497" s="538"/>
      <c r="AJ497" s="538"/>
      <c r="AK497" s="538"/>
      <c r="AL497" s="538"/>
      <c r="AM497" s="538"/>
      <c r="AN497" s="538"/>
      <c r="AO497" s="538"/>
      <c r="AP497" s="538"/>
      <c r="AQ497" s="538"/>
    </row>
    <row r="498" spans="1:43" s="390" customFormat="1" x14ac:dyDescent="0.25">
      <c r="A498" s="9">
        <f>'прил 7.1'!A498</f>
        <v>7</v>
      </c>
      <c r="B498" s="291" t="str">
        <f>'прил 7.1'!B498</f>
        <v>ПС 3-10 кВ (СН2) (ТП)</v>
      </c>
      <c r="C498" s="310"/>
      <c r="D498" s="621">
        <f>SUM(D499:D503)</f>
        <v>0</v>
      </c>
      <c r="E498" s="621">
        <f>SUM(E499:E503)</f>
        <v>0</v>
      </c>
      <c r="F498" s="621">
        <f t="shared" ref="F498:AG498" si="173">SUM(F499:F503)</f>
        <v>0</v>
      </c>
      <c r="G498" s="621">
        <f t="shared" si="173"/>
        <v>0</v>
      </c>
      <c r="H498" s="621">
        <f t="shared" si="173"/>
        <v>0</v>
      </c>
      <c r="I498" s="621">
        <f t="shared" si="173"/>
        <v>0.47614500000000004</v>
      </c>
      <c r="J498" s="621">
        <f t="shared" si="173"/>
        <v>3.3330150000000003E-2</v>
      </c>
      <c r="K498" s="621">
        <f t="shared" si="173"/>
        <v>0.38091600000000009</v>
      </c>
      <c r="L498" s="621">
        <f t="shared" si="173"/>
        <v>1.9045800000000002E-2</v>
      </c>
      <c r="M498" s="621">
        <f t="shared" si="173"/>
        <v>4.2853049999999997E-2</v>
      </c>
      <c r="N498" s="621">
        <f t="shared" si="152"/>
        <v>0.47614500000000004</v>
      </c>
      <c r="O498" s="621">
        <f t="shared" si="153"/>
        <v>3.3330150000000003E-2</v>
      </c>
      <c r="P498" s="621">
        <f t="shared" si="154"/>
        <v>0.38091600000000009</v>
      </c>
      <c r="Q498" s="621">
        <f t="shared" si="155"/>
        <v>1.9045800000000002E-2</v>
      </c>
      <c r="R498" s="621">
        <f t="shared" si="156"/>
        <v>4.2853049999999997E-2</v>
      </c>
      <c r="S498" s="621">
        <f t="shared" si="173"/>
        <v>0</v>
      </c>
      <c r="T498" s="621">
        <f t="shared" si="173"/>
        <v>0</v>
      </c>
      <c r="U498" s="621">
        <f t="shared" si="173"/>
        <v>0</v>
      </c>
      <c r="V498" s="621">
        <f t="shared" si="173"/>
        <v>0</v>
      </c>
      <c r="W498" s="621">
        <f t="shared" si="173"/>
        <v>0</v>
      </c>
      <c r="X498" s="621">
        <f t="shared" si="173"/>
        <v>0</v>
      </c>
      <c r="Y498" s="621">
        <f t="shared" si="173"/>
        <v>0</v>
      </c>
      <c r="Z498" s="621">
        <f t="shared" si="173"/>
        <v>0</v>
      </c>
      <c r="AA498" s="621">
        <f t="shared" si="173"/>
        <v>0</v>
      </c>
      <c r="AB498" s="621">
        <f t="shared" si="173"/>
        <v>0</v>
      </c>
      <c r="AC498" s="621">
        <f t="shared" si="173"/>
        <v>0</v>
      </c>
      <c r="AD498" s="621">
        <f t="shared" si="173"/>
        <v>0</v>
      </c>
      <c r="AE498" s="621">
        <f t="shared" si="173"/>
        <v>0</v>
      </c>
      <c r="AF498" s="621">
        <f t="shared" si="173"/>
        <v>0</v>
      </c>
      <c r="AG498" s="621">
        <f t="shared" si="173"/>
        <v>0</v>
      </c>
      <c r="AH498" s="544"/>
      <c r="AI498" s="544"/>
      <c r="AJ498" s="544"/>
      <c r="AK498" s="544"/>
      <c r="AL498" s="544"/>
      <c r="AM498" s="544"/>
      <c r="AN498" s="544"/>
      <c r="AO498" s="544"/>
      <c r="AP498" s="544"/>
      <c r="AQ498" s="544"/>
    </row>
    <row r="499" spans="1:43" s="390" customFormat="1" ht="31.5" x14ac:dyDescent="0.25">
      <c r="A499" s="391">
        <f>'прил 7.1'!A499</f>
        <v>1</v>
      </c>
      <c r="B499" s="32" t="str">
        <f>'прил 7.1'!B499</f>
        <v xml:space="preserve"> КТП с ТМ-160 кВА - 1 компл. Ф-3 ПС Бачи-Юрт  с.Центарой, ул.Кадырова, ТП 3-21 </v>
      </c>
      <c r="C499" s="31"/>
      <c r="D499" s="212">
        <f>'прил 7.1'!F499</f>
        <v>0</v>
      </c>
      <c r="E499" s="296"/>
      <c r="F499" s="296"/>
      <c r="G499" s="296"/>
      <c r="H499" s="296"/>
      <c r="I499" s="212">
        <f>'прил 7.1'!G499</f>
        <v>8.7609999999999997E-3</v>
      </c>
      <c r="J499" s="296">
        <f t="shared" ref="J499:J503" si="174">I499*0.07</f>
        <v>6.1327000000000007E-4</v>
      </c>
      <c r="K499" s="296">
        <f t="shared" ref="K499:K503" si="175">I499*0.8</f>
        <v>7.0087999999999999E-3</v>
      </c>
      <c r="L499" s="296">
        <f t="shared" ref="L499:L503" si="176">I499*0.04</f>
        <v>3.5043999999999999E-4</v>
      </c>
      <c r="M499" s="296">
        <f t="shared" ref="M499:M503" si="177">I499*0.09</f>
        <v>7.8848999999999998E-4</v>
      </c>
      <c r="N499" s="296">
        <f t="shared" si="152"/>
        <v>8.7609999999999997E-3</v>
      </c>
      <c r="O499" s="296">
        <f t="shared" si="153"/>
        <v>6.1327000000000007E-4</v>
      </c>
      <c r="P499" s="296">
        <f t="shared" si="154"/>
        <v>7.0087999999999999E-3</v>
      </c>
      <c r="Q499" s="296">
        <f t="shared" si="155"/>
        <v>3.5043999999999999E-4</v>
      </c>
      <c r="R499" s="296">
        <f t="shared" si="156"/>
        <v>7.8848999999999998E-4</v>
      </c>
      <c r="S499" s="212">
        <f>'прил 7.1'!V499</f>
        <v>0</v>
      </c>
      <c r="T499" s="296"/>
      <c r="U499" s="296"/>
      <c r="V499" s="296"/>
      <c r="W499" s="296"/>
      <c r="X499" s="212">
        <f>'прил 7.1'!W499</f>
        <v>0</v>
      </c>
      <c r="Y499" s="296"/>
      <c r="Z499" s="296"/>
      <c r="AA499" s="296"/>
      <c r="AB499" s="296"/>
      <c r="AC499" s="296">
        <f t="shared" si="157"/>
        <v>0</v>
      </c>
      <c r="AD499" s="296">
        <f t="shared" si="158"/>
        <v>0</v>
      </c>
      <c r="AE499" s="296">
        <f t="shared" si="159"/>
        <v>0</v>
      </c>
      <c r="AF499" s="296">
        <f t="shared" si="160"/>
        <v>0</v>
      </c>
      <c r="AG499" s="296">
        <f t="shared" si="161"/>
        <v>0</v>
      </c>
      <c r="AH499" s="538"/>
      <c r="AI499" s="538"/>
      <c r="AJ499" s="538"/>
      <c r="AK499" s="538"/>
      <c r="AL499" s="538"/>
      <c r="AM499" s="538"/>
      <c r="AN499" s="538"/>
      <c r="AO499" s="538"/>
      <c r="AP499" s="538"/>
      <c r="AQ499" s="538"/>
    </row>
    <row r="500" spans="1:43" s="390" customFormat="1" ht="31.5" x14ac:dyDescent="0.25">
      <c r="A500" s="391">
        <f>A499+1</f>
        <v>2</v>
      </c>
      <c r="B500" s="32" t="str">
        <f>'прил 7.1'!B500</f>
        <v xml:space="preserve"> КТП с ТМ-250 кВА - 1 компл. Ф-3 ПС Бачи-Юрт с.Центарой, ул.Чучхаджиева, ТП 3-19 </v>
      </c>
      <c r="C500" s="31"/>
      <c r="D500" s="212">
        <f>'прил 7.1'!F500</f>
        <v>0</v>
      </c>
      <c r="E500" s="296"/>
      <c r="F500" s="296"/>
      <c r="G500" s="296"/>
      <c r="H500" s="296"/>
      <c r="I500" s="212">
        <f>'прил 7.1'!G500</f>
        <v>0.11684600000000001</v>
      </c>
      <c r="J500" s="296">
        <f t="shared" si="174"/>
        <v>8.1792200000000009E-3</v>
      </c>
      <c r="K500" s="296">
        <f t="shared" si="175"/>
        <v>9.3476800000000013E-2</v>
      </c>
      <c r="L500" s="296">
        <f t="shared" si="176"/>
        <v>4.6738400000000003E-3</v>
      </c>
      <c r="M500" s="296">
        <f t="shared" si="177"/>
        <v>1.051614E-2</v>
      </c>
      <c r="N500" s="296">
        <f t="shared" si="152"/>
        <v>0.11684600000000001</v>
      </c>
      <c r="O500" s="296">
        <f t="shared" si="153"/>
        <v>8.1792200000000009E-3</v>
      </c>
      <c r="P500" s="296">
        <f t="shared" si="154"/>
        <v>9.3476800000000013E-2</v>
      </c>
      <c r="Q500" s="296">
        <f t="shared" si="155"/>
        <v>4.6738400000000003E-3</v>
      </c>
      <c r="R500" s="296">
        <f t="shared" si="156"/>
        <v>1.051614E-2</v>
      </c>
      <c r="S500" s="212">
        <f>'прил 7.1'!V500</f>
        <v>0</v>
      </c>
      <c r="T500" s="296"/>
      <c r="U500" s="296"/>
      <c r="V500" s="296"/>
      <c r="W500" s="296"/>
      <c r="X500" s="212">
        <f>'прил 7.1'!W500</f>
        <v>0</v>
      </c>
      <c r="Y500" s="296"/>
      <c r="Z500" s="296"/>
      <c r="AA500" s="296"/>
      <c r="AB500" s="296"/>
      <c r="AC500" s="296"/>
      <c r="AD500" s="296"/>
      <c r="AE500" s="296"/>
      <c r="AF500" s="296"/>
      <c r="AG500" s="296"/>
      <c r="AH500" s="538"/>
      <c r="AI500" s="538"/>
      <c r="AJ500" s="538"/>
      <c r="AK500" s="538"/>
      <c r="AL500" s="538"/>
      <c r="AM500" s="538"/>
      <c r="AN500" s="538"/>
      <c r="AO500" s="538"/>
      <c r="AP500" s="538"/>
      <c r="AQ500" s="538"/>
    </row>
    <row r="501" spans="1:43" s="390" customFormat="1" ht="31.5" x14ac:dyDescent="0.25">
      <c r="A501" s="391">
        <f t="shared" ref="A501:A503" si="178">A500+1</f>
        <v>3</v>
      </c>
      <c r="B501" s="32" t="str">
        <f>'прил 7.1'!B501</f>
        <v xml:space="preserve"> КТП с ТМ-250 кВА - 1 компл. Ф-3 ПС Бачи-Юрт с.Центарой, ул.Ю.Сакказова, ТП 3-23 </v>
      </c>
      <c r="C501" s="31"/>
      <c r="D501" s="212">
        <f>'прил 7.1'!F501</f>
        <v>0</v>
      </c>
      <c r="E501" s="296"/>
      <c r="F501" s="296"/>
      <c r="G501" s="296"/>
      <c r="H501" s="296"/>
      <c r="I501" s="212">
        <f>'прил 7.1'!G501</f>
        <v>0.11684600000000001</v>
      </c>
      <c r="J501" s="296">
        <f t="shared" si="174"/>
        <v>8.1792200000000009E-3</v>
      </c>
      <c r="K501" s="296">
        <f t="shared" si="175"/>
        <v>9.3476800000000013E-2</v>
      </c>
      <c r="L501" s="296">
        <f t="shared" si="176"/>
        <v>4.6738400000000003E-3</v>
      </c>
      <c r="M501" s="296">
        <f t="shared" si="177"/>
        <v>1.051614E-2</v>
      </c>
      <c r="N501" s="296">
        <f t="shared" si="152"/>
        <v>0.11684600000000001</v>
      </c>
      <c r="O501" s="296">
        <f t="shared" si="153"/>
        <v>8.1792200000000009E-3</v>
      </c>
      <c r="P501" s="296">
        <f t="shared" si="154"/>
        <v>9.3476800000000013E-2</v>
      </c>
      <c r="Q501" s="296">
        <f t="shared" si="155"/>
        <v>4.6738400000000003E-3</v>
      </c>
      <c r="R501" s="296">
        <f t="shared" si="156"/>
        <v>1.051614E-2</v>
      </c>
      <c r="S501" s="212">
        <f>'прил 7.1'!V501</f>
        <v>0</v>
      </c>
      <c r="T501" s="296"/>
      <c r="U501" s="296"/>
      <c r="V501" s="296"/>
      <c r="W501" s="296"/>
      <c r="X501" s="212">
        <f>'прил 7.1'!W501</f>
        <v>0</v>
      </c>
      <c r="Y501" s="296"/>
      <c r="Z501" s="296"/>
      <c r="AA501" s="296"/>
      <c r="AB501" s="296"/>
      <c r="AC501" s="296"/>
      <c r="AD501" s="296"/>
      <c r="AE501" s="296"/>
      <c r="AF501" s="296"/>
      <c r="AG501" s="296"/>
      <c r="AH501" s="538"/>
      <c r="AI501" s="538"/>
      <c r="AJ501" s="538"/>
      <c r="AK501" s="538"/>
      <c r="AL501" s="538"/>
      <c r="AM501" s="538"/>
      <c r="AN501" s="538"/>
      <c r="AO501" s="538"/>
      <c r="AP501" s="538"/>
      <c r="AQ501" s="538"/>
    </row>
    <row r="502" spans="1:43" s="390" customFormat="1" ht="31.5" x14ac:dyDescent="0.25">
      <c r="A502" s="391">
        <f t="shared" si="178"/>
        <v>4</v>
      </c>
      <c r="B502" s="32" t="str">
        <f>'прил 7.1'!B502</f>
        <v xml:space="preserve"> КТП с ТМ-250 кВА-1 к-т. Ф-3 ПС Бачи-Юрт с.Центарой ул.Баймурадова, Кадырова ТП 3-2</v>
      </c>
      <c r="C502" s="31"/>
      <c r="D502" s="212">
        <f>'прил 7.1'!F502</f>
        <v>0</v>
      </c>
      <c r="E502" s="296"/>
      <c r="F502" s="296"/>
      <c r="G502" s="296"/>
      <c r="H502" s="296"/>
      <c r="I502" s="212">
        <f>'прил 7.1'!G502</f>
        <v>0.11684600000000001</v>
      </c>
      <c r="J502" s="296">
        <f t="shared" si="174"/>
        <v>8.1792200000000009E-3</v>
      </c>
      <c r="K502" s="296">
        <f t="shared" si="175"/>
        <v>9.3476800000000013E-2</v>
      </c>
      <c r="L502" s="296">
        <f t="shared" si="176"/>
        <v>4.6738400000000003E-3</v>
      </c>
      <c r="M502" s="296">
        <f t="shared" si="177"/>
        <v>1.051614E-2</v>
      </c>
      <c r="N502" s="296">
        <f t="shared" si="152"/>
        <v>0.11684600000000001</v>
      </c>
      <c r="O502" s="296">
        <f t="shared" si="153"/>
        <v>8.1792200000000009E-3</v>
      </c>
      <c r="P502" s="296">
        <f t="shared" si="154"/>
        <v>9.3476800000000013E-2</v>
      </c>
      <c r="Q502" s="296">
        <f t="shared" si="155"/>
        <v>4.6738400000000003E-3</v>
      </c>
      <c r="R502" s="296">
        <f t="shared" si="156"/>
        <v>1.051614E-2</v>
      </c>
      <c r="S502" s="212">
        <f>'прил 7.1'!V502</f>
        <v>0</v>
      </c>
      <c r="T502" s="296"/>
      <c r="U502" s="296"/>
      <c r="V502" s="296"/>
      <c r="W502" s="296"/>
      <c r="X502" s="212">
        <f>'прил 7.1'!W502</f>
        <v>0</v>
      </c>
      <c r="Y502" s="296"/>
      <c r="Z502" s="296"/>
      <c r="AA502" s="296"/>
      <c r="AB502" s="296"/>
      <c r="AC502" s="296"/>
      <c r="AD502" s="296"/>
      <c r="AE502" s="296"/>
      <c r="AF502" s="296"/>
      <c r="AG502" s="296"/>
      <c r="AH502" s="538"/>
      <c r="AI502" s="538"/>
      <c r="AJ502" s="538"/>
      <c r="AK502" s="538"/>
      <c r="AL502" s="538"/>
      <c r="AM502" s="538"/>
      <c r="AN502" s="538"/>
      <c r="AO502" s="538"/>
      <c r="AP502" s="538"/>
      <c r="AQ502" s="538"/>
    </row>
    <row r="503" spans="1:43" s="390" customFormat="1" ht="31.5" x14ac:dyDescent="0.25">
      <c r="A503" s="391">
        <f t="shared" si="178"/>
        <v>5</v>
      </c>
      <c r="B503" s="32" t="str">
        <f>'прил 7.1'!B503</f>
        <v xml:space="preserve"> КТП с ТМ-250 кВА-1 к-т. Ф-3 ПС Бачи-Юрт с.Центарой ул.Баймурадова, Кадырова ТП 3-?</v>
      </c>
      <c r="C503" s="31"/>
      <c r="D503" s="212">
        <f>'прил 7.1'!F503</f>
        <v>0</v>
      </c>
      <c r="E503" s="296"/>
      <c r="F503" s="296"/>
      <c r="G503" s="296"/>
      <c r="H503" s="296"/>
      <c r="I503" s="212">
        <f>'прил 7.1'!G503</f>
        <v>0.11684600000000001</v>
      </c>
      <c r="J503" s="296">
        <f t="shared" si="174"/>
        <v>8.1792200000000009E-3</v>
      </c>
      <c r="K503" s="296">
        <f t="shared" si="175"/>
        <v>9.3476800000000013E-2</v>
      </c>
      <c r="L503" s="296">
        <f t="shared" si="176"/>
        <v>4.6738400000000003E-3</v>
      </c>
      <c r="M503" s="296">
        <f t="shared" si="177"/>
        <v>1.051614E-2</v>
      </c>
      <c r="N503" s="296">
        <f t="shared" si="152"/>
        <v>0.11684600000000001</v>
      </c>
      <c r="O503" s="296">
        <f t="shared" si="153"/>
        <v>8.1792200000000009E-3</v>
      </c>
      <c r="P503" s="296">
        <f t="shared" si="154"/>
        <v>9.3476800000000013E-2</v>
      </c>
      <c r="Q503" s="296">
        <f t="shared" si="155"/>
        <v>4.6738400000000003E-3</v>
      </c>
      <c r="R503" s="296">
        <f t="shared" si="156"/>
        <v>1.051614E-2</v>
      </c>
      <c r="S503" s="212">
        <f>'прил 7.1'!V503</f>
        <v>0</v>
      </c>
      <c r="T503" s="296"/>
      <c r="U503" s="296"/>
      <c r="V503" s="296"/>
      <c r="W503" s="296"/>
      <c r="X503" s="212">
        <f>'прил 7.1'!W503</f>
        <v>0</v>
      </c>
      <c r="Y503" s="296"/>
      <c r="Z503" s="296"/>
      <c r="AA503" s="296"/>
      <c r="AB503" s="296"/>
      <c r="AC503" s="296"/>
      <c r="AD503" s="296"/>
      <c r="AE503" s="296"/>
      <c r="AF503" s="296"/>
      <c r="AG503" s="296"/>
      <c r="AH503" s="538"/>
      <c r="AI503" s="538"/>
      <c r="AJ503" s="538"/>
      <c r="AK503" s="538"/>
      <c r="AL503" s="538"/>
      <c r="AM503" s="538"/>
      <c r="AN503" s="538"/>
      <c r="AO503" s="538"/>
      <c r="AP503" s="538"/>
      <c r="AQ503" s="538"/>
    </row>
    <row r="504" spans="1:43" x14ac:dyDescent="0.25">
      <c r="A504" s="9" t="str">
        <f>'прил 7.1'!A504</f>
        <v>5.2</v>
      </c>
      <c r="B504" s="439" t="str">
        <f>'прил 7.1'!B504</f>
        <v xml:space="preserve">Новое строительство </v>
      </c>
      <c r="C504" s="438"/>
      <c r="D504" s="233">
        <f>'прил 7.1'!F504</f>
        <v>0</v>
      </c>
      <c r="E504" s="233">
        <f>E505+E531+E561+E563+E565+E567+E569</f>
        <v>0</v>
      </c>
      <c r="F504" s="233">
        <f>F505+F531+F561+F563+F565+F567+F569</f>
        <v>0</v>
      </c>
      <c r="G504" s="233">
        <f>G505+G531+G561+G563+G565+G567+G569</f>
        <v>0</v>
      </c>
      <c r="H504" s="233">
        <f>H505+H531+H561+H563+H565+H567+H569</f>
        <v>0</v>
      </c>
      <c r="I504" s="233">
        <f>'прил 7.1'!G504</f>
        <v>39.436609000000004</v>
      </c>
      <c r="J504" s="233">
        <f>J505+J531+J561+J563+J565+J567+J569</f>
        <v>2.7577029900000003</v>
      </c>
      <c r="K504" s="233">
        <f>K505+K531+K561+K563+K565+K567+K569</f>
        <v>31.555415000000004</v>
      </c>
      <c r="L504" s="233">
        <f>L505+L531+L561+L563+L565+L567+L569</f>
        <v>1.5758302799999999</v>
      </c>
      <c r="M504" s="233">
        <f>M505+M531+M561+M563+M565+M567+M569</f>
        <v>3.5476607299999992</v>
      </c>
      <c r="N504" s="233">
        <f t="shared" si="152"/>
        <v>39.436609000000004</v>
      </c>
      <c r="O504" s="233">
        <f t="shared" si="153"/>
        <v>2.7577029900000003</v>
      </c>
      <c r="P504" s="233">
        <f t="shared" si="154"/>
        <v>31.555415000000004</v>
      </c>
      <c r="Q504" s="233">
        <f t="shared" si="155"/>
        <v>1.5758302799999999</v>
      </c>
      <c r="R504" s="233">
        <f t="shared" si="156"/>
        <v>3.5476607299999992</v>
      </c>
      <c r="S504" s="233">
        <f>'прил 7.1'!V504</f>
        <v>0</v>
      </c>
      <c r="T504" s="233">
        <f>T505+T531+T561+T563+T565+T567+T569</f>
        <v>0</v>
      </c>
      <c r="U504" s="233">
        <f>U505+U531+U561+U563+U565+U567+U569</f>
        <v>0</v>
      </c>
      <c r="V504" s="233">
        <f>V505+V531+V561+V563+V565+V567+V569</f>
        <v>0</v>
      </c>
      <c r="W504" s="233">
        <f>W505+W531+W561+W563+W565+W567+W569</f>
        <v>0</v>
      </c>
      <c r="X504" s="233">
        <f>'прил 7.1'!W504</f>
        <v>0</v>
      </c>
      <c r="Y504" s="233">
        <f>Y505+Y531+Y561+Y563+Y565+Y567+Y569</f>
        <v>0</v>
      </c>
      <c r="Z504" s="233">
        <f>Z505+Z531+Z561+Z563+Z565+Z567+Z569</f>
        <v>0</v>
      </c>
      <c r="AA504" s="233">
        <f>AA505+AA531+AA561+AA563+AA565+AA567+AA569</f>
        <v>0</v>
      </c>
      <c r="AB504" s="233">
        <f>AB505+AB531+AB561+AB563+AB565+AB567+AB569</f>
        <v>0</v>
      </c>
      <c r="AC504" s="233">
        <f t="shared" ref="AC504:AC506" si="179">X504-S504</f>
        <v>0</v>
      </c>
      <c r="AD504" s="233">
        <f t="shared" ref="AD504:AD506" si="180">Y504-T504</f>
        <v>0</v>
      </c>
      <c r="AE504" s="233">
        <f t="shared" ref="AE504:AE506" si="181">Z504-U504</f>
        <v>0</v>
      </c>
      <c r="AF504" s="233">
        <f t="shared" ref="AF504:AF506" si="182">AA504-V504</f>
        <v>0</v>
      </c>
      <c r="AG504" s="233">
        <f t="shared" ref="AG504:AG506" si="183">AB504-W504</f>
        <v>0</v>
      </c>
      <c r="AH504" s="542"/>
      <c r="AI504" s="542"/>
      <c r="AJ504" s="542"/>
      <c r="AK504" s="542"/>
      <c r="AL504" s="542"/>
      <c r="AM504" s="542"/>
      <c r="AN504" s="542"/>
      <c r="AO504" s="542"/>
      <c r="AP504" s="542"/>
      <c r="AQ504" s="542"/>
    </row>
    <row r="505" spans="1:43" x14ac:dyDescent="0.25">
      <c r="A505" s="9">
        <f>'прил 7.1'!A505</f>
        <v>1</v>
      </c>
      <c r="B505" s="291" t="str">
        <f>'прил 7.1'!B505</f>
        <v>Воздушные Линии 1-20 кВ (СН2)</v>
      </c>
      <c r="C505" s="310"/>
      <c r="D505" s="620">
        <f>SUM(D506:D530)</f>
        <v>0</v>
      </c>
      <c r="E505" s="620">
        <f>SUM(E506:E530)</f>
        <v>0</v>
      </c>
      <c r="F505" s="620">
        <f>SUM(F506:F530)</f>
        <v>0</v>
      </c>
      <c r="G505" s="620">
        <f>SUM(G506:G530)</f>
        <v>0</v>
      </c>
      <c r="H505" s="620">
        <f>SUM(H506:H530)</f>
        <v>0</v>
      </c>
      <c r="I505" s="620">
        <f>SUM(I506:I530)</f>
        <v>20.917895000000001</v>
      </c>
      <c r="J505" s="620">
        <f>SUM(J506:J530)</f>
        <v>1.4642526500000002</v>
      </c>
      <c r="K505" s="620">
        <f>SUM(K506:K530)</f>
        <v>16.734316</v>
      </c>
      <c r="L505" s="620">
        <f>SUM(L506:L530)</f>
        <v>0.83671580000000001</v>
      </c>
      <c r="M505" s="620">
        <f>SUM(M506:M530)</f>
        <v>1.8826105499999999</v>
      </c>
      <c r="N505" s="620">
        <f t="shared" si="152"/>
        <v>20.917895000000001</v>
      </c>
      <c r="O505" s="620">
        <f t="shared" si="153"/>
        <v>1.4642526500000002</v>
      </c>
      <c r="P505" s="620">
        <f t="shared" si="154"/>
        <v>16.734316</v>
      </c>
      <c r="Q505" s="620">
        <f t="shared" si="155"/>
        <v>0.83671580000000001</v>
      </c>
      <c r="R505" s="620">
        <f t="shared" si="156"/>
        <v>1.8826105499999999</v>
      </c>
      <c r="S505" s="620">
        <f>SUM(S506:S530)</f>
        <v>0</v>
      </c>
      <c r="T505" s="620">
        <f>SUM(T506:T530)</f>
        <v>0</v>
      </c>
      <c r="U505" s="620">
        <f>SUM(U506:U530)</f>
        <v>0</v>
      </c>
      <c r="V505" s="620">
        <f>SUM(V506:V530)</f>
        <v>0</v>
      </c>
      <c r="W505" s="620">
        <f>SUM(W506:W530)</f>
        <v>0</v>
      </c>
      <c r="X505" s="620">
        <f>SUM(X506:X530)</f>
        <v>0</v>
      </c>
      <c r="Y505" s="620">
        <f>SUM(Y506:Y530)</f>
        <v>0</v>
      </c>
      <c r="Z505" s="620">
        <f>SUM(Z506:Z530)</f>
        <v>0</v>
      </c>
      <c r="AA505" s="620">
        <f>SUM(AA506:AA530)</f>
        <v>0</v>
      </c>
      <c r="AB505" s="620">
        <f>SUM(AB506:AB530)</f>
        <v>0</v>
      </c>
      <c r="AC505" s="620">
        <f>SUM(AC506:AC530)</f>
        <v>0</v>
      </c>
      <c r="AD505" s="620">
        <f>SUM(AD506:AD530)</f>
        <v>0</v>
      </c>
      <c r="AE505" s="620">
        <f>SUM(AE506:AE530)</f>
        <v>0</v>
      </c>
      <c r="AF505" s="620">
        <f>SUM(AF506:AF530)</f>
        <v>0</v>
      </c>
      <c r="AG505" s="620">
        <f>SUM(AG506:AG530)</f>
        <v>0</v>
      </c>
      <c r="AH505" s="544"/>
      <c r="AI505" s="544"/>
      <c r="AJ505" s="544"/>
      <c r="AK505" s="544"/>
      <c r="AL505" s="544"/>
      <c r="AM505" s="544"/>
      <c r="AN505" s="544"/>
      <c r="AO505" s="544"/>
      <c r="AP505" s="544"/>
      <c r="AQ505" s="544"/>
    </row>
    <row r="506" spans="1:43" s="390" customFormat="1" ht="31.5" x14ac:dyDescent="0.25">
      <c r="A506" s="391">
        <f>'прил 7.1'!A506</f>
        <v>1</v>
      </c>
      <c r="B506" s="32" t="str">
        <f>'прил 7.1'!B506</f>
        <v>ВЛ-10 кВ Ф-6  ПС "Предгорная",с.Старые Атаги протяжен. 1,054 км. ( 3,648 км)</v>
      </c>
      <c r="C506" s="31"/>
      <c r="D506" s="212">
        <f>'прил 7.1'!F506</f>
        <v>0</v>
      </c>
      <c r="E506" s="296">
        <f>D506*0.07</f>
        <v>0</v>
      </c>
      <c r="F506" s="296">
        <f>D506*0.8</f>
        <v>0</v>
      </c>
      <c r="G506" s="296">
        <f>D506*0.04</f>
        <v>0</v>
      </c>
      <c r="H506" s="296">
        <f>D506*0.09</f>
        <v>0</v>
      </c>
      <c r="I506" s="212">
        <f>'прил 7.1'!G506</f>
        <v>2.8041339999999999</v>
      </c>
      <c r="J506" s="296">
        <f t="shared" ref="J506:J516" si="184">I506*0.07</f>
        <v>0.19628938000000001</v>
      </c>
      <c r="K506" s="296">
        <f t="shared" ref="K506:K507" si="185">I506*0.8</f>
        <v>2.2433071999999998</v>
      </c>
      <c r="L506" s="296">
        <f t="shared" ref="L506:L507" si="186">I506*0.04</f>
        <v>0.11216535999999999</v>
      </c>
      <c r="M506" s="296">
        <f t="shared" ref="M506:M507" si="187">I506*0.09</f>
        <v>0.25237206000000001</v>
      </c>
      <c r="N506" s="296">
        <f t="shared" si="152"/>
        <v>2.8041339999999999</v>
      </c>
      <c r="O506" s="296">
        <f t="shared" si="153"/>
        <v>0.19628938000000001</v>
      </c>
      <c r="P506" s="296">
        <f t="shared" si="154"/>
        <v>2.2433071999999998</v>
      </c>
      <c r="Q506" s="296">
        <f t="shared" si="155"/>
        <v>0.11216535999999999</v>
      </c>
      <c r="R506" s="296">
        <f t="shared" si="156"/>
        <v>0.25237206000000001</v>
      </c>
      <c r="S506" s="212">
        <f>'прил 7.1'!V506</f>
        <v>0</v>
      </c>
      <c r="T506" s="296">
        <f>S506*0.07</f>
        <v>0</v>
      </c>
      <c r="U506" s="296">
        <f>S506*0.8</f>
        <v>0</v>
      </c>
      <c r="V506" s="296">
        <f>S506*0.04</f>
        <v>0</v>
      </c>
      <c r="W506" s="296">
        <f>S506*0.09</f>
        <v>0</v>
      </c>
      <c r="X506" s="212">
        <f>'прил 7.1'!W506</f>
        <v>0</v>
      </c>
      <c r="Y506" s="296"/>
      <c r="Z506" s="296"/>
      <c r="AA506" s="296"/>
      <c r="AB506" s="296"/>
      <c r="AC506" s="296">
        <f t="shared" si="179"/>
        <v>0</v>
      </c>
      <c r="AD506" s="296">
        <f t="shared" si="180"/>
        <v>0</v>
      </c>
      <c r="AE506" s="296">
        <f t="shared" si="181"/>
        <v>0</v>
      </c>
      <c r="AF506" s="296">
        <f t="shared" si="182"/>
        <v>0</v>
      </c>
      <c r="AG506" s="296">
        <f t="shared" si="183"/>
        <v>0</v>
      </c>
      <c r="AH506" s="538"/>
      <c r="AI506" s="538"/>
      <c r="AJ506" s="538"/>
      <c r="AK506" s="538"/>
      <c r="AL506" s="538"/>
      <c r="AM506" s="538"/>
      <c r="AN506" s="538"/>
      <c r="AO506" s="538"/>
      <c r="AP506" s="538"/>
      <c r="AQ506" s="538"/>
    </row>
    <row r="507" spans="1:43" s="390" customFormat="1" ht="31.5" x14ac:dyDescent="0.25">
      <c r="A507" s="391">
        <f>A506+1</f>
        <v>2</v>
      </c>
      <c r="B507" s="32" t="str">
        <f>'прил 7.1'!B507</f>
        <v>ВЛ-6 кВ Ф-13 ПС "Знаменская", с. Бено-Юрт, Надтеречный район.</v>
      </c>
      <c r="C507" s="31"/>
      <c r="D507" s="212">
        <f>'прил 7.1'!F507</f>
        <v>0</v>
      </c>
      <c r="E507" s="296"/>
      <c r="F507" s="296"/>
      <c r="G507" s="296"/>
      <c r="H507" s="296"/>
      <c r="I507" s="212">
        <f>'прил 7.1'!G507</f>
        <v>0.13894800000000002</v>
      </c>
      <c r="J507" s="296">
        <f t="shared" si="184"/>
        <v>9.7263600000000016E-3</v>
      </c>
      <c r="K507" s="296">
        <f t="shared" si="185"/>
        <v>0.11115840000000002</v>
      </c>
      <c r="L507" s="296">
        <f t="shared" si="186"/>
        <v>5.5579200000000009E-3</v>
      </c>
      <c r="M507" s="296">
        <f t="shared" si="187"/>
        <v>1.250532E-2</v>
      </c>
      <c r="N507" s="296">
        <f t="shared" si="152"/>
        <v>0.13894800000000002</v>
      </c>
      <c r="O507" s="296">
        <f t="shared" si="153"/>
        <v>9.7263600000000016E-3</v>
      </c>
      <c r="P507" s="296">
        <f t="shared" si="154"/>
        <v>0.11115840000000002</v>
      </c>
      <c r="Q507" s="296">
        <f t="shared" si="155"/>
        <v>5.5579200000000009E-3</v>
      </c>
      <c r="R507" s="296">
        <f t="shared" si="156"/>
        <v>1.250532E-2</v>
      </c>
      <c r="S507" s="212">
        <f>'прил 7.1'!V507</f>
        <v>0</v>
      </c>
      <c r="T507" s="296"/>
      <c r="U507" s="296"/>
      <c r="V507" s="296"/>
      <c r="W507" s="296"/>
      <c r="X507" s="212">
        <f>'прил 7.1'!W507</f>
        <v>0</v>
      </c>
      <c r="Y507" s="296"/>
      <c r="Z507" s="296"/>
      <c r="AA507" s="296"/>
      <c r="AB507" s="296"/>
      <c r="AC507" s="296"/>
      <c r="AD507" s="296"/>
      <c r="AE507" s="296"/>
      <c r="AF507" s="296"/>
      <c r="AG507" s="296"/>
      <c r="AH507" s="538"/>
      <c r="AI507" s="538"/>
      <c r="AJ507" s="538"/>
      <c r="AK507" s="538"/>
      <c r="AL507" s="538"/>
      <c r="AM507" s="538"/>
      <c r="AN507" s="538"/>
      <c r="AO507" s="538"/>
      <c r="AP507" s="538"/>
      <c r="AQ507" s="538"/>
    </row>
    <row r="508" spans="1:43" s="390" customFormat="1" ht="31.5" x14ac:dyDescent="0.25">
      <c r="A508" s="391">
        <f>A507+1</f>
        <v>3</v>
      </c>
      <c r="B508" s="32" t="str">
        <f>'прил 7.1'!B508</f>
        <v>ВЛ-6 кВ, Ф-7, ПС "АКХП", г. Аргун, пос. Московский, L- 0,2 км. ( до ТП 7-40)</v>
      </c>
      <c r="C508" s="31"/>
      <c r="D508" s="212">
        <f>'прил 7.1'!F508</f>
        <v>0</v>
      </c>
      <c r="E508" s="296"/>
      <c r="F508" s="296"/>
      <c r="G508" s="296"/>
      <c r="H508" s="296"/>
      <c r="I508" s="212">
        <f>'прил 7.1'!G508</f>
        <v>5.5119000000000001E-2</v>
      </c>
      <c r="J508" s="296">
        <f t="shared" si="184"/>
        <v>3.8583300000000005E-3</v>
      </c>
      <c r="K508" s="296">
        <f t="shared" ref="K508:K514" si="188">I508*0.8</f>
        <v>4.4095200000000001E-2</v>
      </c>
      <c r="L508" s="296">
        <f t="shared" ref="L508:L514" si="189">I508*0.04</f>
        <v>2.2047600000000001E-3</v>
      </c>
      <c r="M508" s="296">
        <f t="shared" ref="M508:M514" si="190">I508*0.09</f>
        <v>4.9607100000000001E-3</v>
      </c>
      <c r="N508" s="296">
        <f t="shared" si="152"/>
        <v>5.5119000000000001E-2</v>
      </c>
      <c r="O508" s="296">
        <f t="shared" si="153"/>
        <v>3.8583300000000005E-3</v>
      </c>
      <c r="P508" s="296">
        <f t="shared" si="154"/>
        <v>4.4095200000000001E-2</v>
      </c>
      <c r="Q508" s="296">
        <f t="shared" si="155"/>
        <v>2.2047600000000001E-3</v>
      </c>
      <c r="R508" s="296">
        <f t="shared" si="156"/>
        <v>4.9607100000000001E-3</v>
      </c>
      <c r="S508" s="212">
        <f>'прил 7.1'!V508</f>
        <v>0</v>
      </c>
      <c r="T508" s="296"/>
      <c r="U508" s="296"/>
      <c r="V508" s="296"/>
      <c r="W508" s="296"/>
      <c r="X508" s="212">
        <f>'прил 7.1'!W508</f>
        <v>0</v>
      </c>
      <c r="Y508" s="296"/>
      <c r="Z508" s="296"/>
      <c r="AA508" s="296"/>
      <c r="AB508" s="296"/>
      <c r="AC508" s="296"/>
      <c r="AD508" s="296"/>
      <c r="AE508" s="296"/>
      <c r="AF508" s="296"/>
      <c r="AG508" s="296"/>
      <c r="AH508" s="538"/>
      <c r="AI508" s="538"/>
      <c r="AJ508" s="538"/>
      <c r="AK508" s="538"/>
      <c r="AL508" s="538"/>
      <c r="AM508" s="538"/>
      <c r="AN508" s="538"/>
      <c r="AO508" s="538"/>
      <c r="AP508" s="538"/>
      <c r="AQ508" s="538"/>
    </row>
    <row r="509" spans="1:43" s="390" customFormat="1" ht="31.5" x14ac:dyDescent="0.25">
      <c r="A509" s="391">
        <f t="shared" ref="A509:A530" si="191">A508+1</f>
        <v>4</v>
      </c>
      <c r="B509" s="32" t="str">
        <f>'прил 7.1'!B509</f>
        <v>ВЛ-6 кВ, Ф-7, ПС "АКХП", г. Аргун, пос. Московский, L- 0,7 км.</v>
      </c>
      <c r="C509" s="31"/>
      <c r="D509" s="212">
        <f>'прил 7.1'!F509</f>
        <v>0</v>
      </c>
      <c r="E509" s="296"/>
      <c r="F509" s="296"/>
      <c r="G509" s="296"/>
      <c r="H509" s="296"/>
      <c r="I509" s="212">
        <f>'прил 7.1'!G509</f>
        <v>0.23181399999999999</v>
      </c>
      <c r="J509" s="296">
        <f t="shared" si="184"/>
        <v>1.6226980000000002E-2</v>
      </c>
      <c r="K509" s="296">
        <f>I509*0.8</f>
        <v>0.18545120000000001</v>
      </c>
      <c r="L509" s="296">
        <f>I509*0.04</f>
        <v>9.2725599999999991E-3</v>
      </c>
      <c r="M509" s="296">
        <f>I509*0.09</f>
        <v>2.0863259999999998E-2</v>
      </c>
      <c r="N509" s="296">
        <f t="shared" si="152"/>
        <v>0.23181399999999999</v>
      </c>
      <c r="O509" s="296">
        <f t="shared" si="153"/>
        <v>1.6226980000000002E-2</v>
      </c>
      <c r="P509" s="296">
        <f t="shared" si="154"/>
        <v>0.18545120000000001</v>
      </c>
      <c r="Q509" s="296">
        <f t="shared" si="155"/>
        <v>9.2725599999999991E-3</v>
      </c>
      <c r="R509" s="296">
        <f t="shared" si="156"/>
        <v>2.0863259999999998E-2</v>
      </c>
      <c r="S509" s="212">
        <f>'прил 7.1'!V509</f>
        <v>0</v>
      </c>
      <c r="T509" s="296"/>
      <c r="U509" s="296"/>
      <c r="V509" s="296"/>
      <c r="W509" s="296"/>
      <c r="X509" s="212">
        <f>'прил 7.1'!W509</f>
        <v>0</v>
      </c>
      <c r="Y509" s="296"/>
      <c r="Z509" s="296"/>
      <c r="AA509" s="296"/>
      <c r="AB509" s="296"/>
      <c r="AC509" s="296"/>
      <c r="AD509" s="296"/>
      <c r="AE509" s="296"/>
      <c r="AF509" s="296"/>
      <c r="AG509" s="296"/>
      <c r="AH509" s="538"/>
      <c r="AI509" s="538"/>
      <c r="AJ509" s="538"/>
      <c r="AK509" s="538"/>
      <c r="AL509" s="538"/>
      <c r="AM509" s="538"/>
      <c r="AN509" s="538"/>
      <c r="AO509" s="538"/>
      <c r="AP509" s="538"/>
      <c r="AQ509" s="538"/>
    </row>
    <row r="510" spans="1:43" s="390" customFormat="1" ht="31.5" x14ac:dyDescent="0.25">
      <c r="A510" s="391">
        <f t="shared" si="191"/>
        <v>5</v>
      </c>
      <c r="B510" s="32" t="str">
        <f>'прил 7.1'!B510</f>
        <v xml:space="preserve">ВЛ-6 кВ, Ф-17, ПС «Гудермес-город», г. Гудермес, L- 0,7 км. </v>
      </c>
      <c r="C510" s="31"/>
      <c r="D510" s="212">
        <f>'прил 7.1'!F510</f>
        <v>0</v>
      </c>
      <c r="E510" s="296"/>
      <c r="F510" s="296"/>
      <c r="G510" s="296"/>
      <c r="H510" s="296"/>
      <c r="I510" s="212">
        <f>'прил 7.1'!G510</f>
        <v>0.122195</v>
      </c>
      <c r="J510" s="296">
        <f t="shared" si="184"/>
        <v>8.5536500000000012E-3</v>
      </c>
      <c r="K510" s="296">
        <f t="shared" si="188"/>
        <v>9.775600000000001E-2</v>
      </c>
      <c r="L510" s="296">
        <f t="shared" si="189"/>
        <v>4.8878000000000003E-3</v>
      </c>
      <c r="M510" s="296">
        <f t="shared" si="190"/>
        <v>1.099755E-2</v>
      </c>
      <c r="N510" s="296">
        <f t="shared" si="152"/>
        <v>0.122195</v>
      </c>
      <c r="O510" s="296">
        <f t="shared" si="153"/>
        <v>8.5536500000000012E-3</v>
      </c>
      <c r="P510" s="296">
        <f t="shared" si="154"/>
        <v>9.775600000000001E-2</v>
      </c>
      <c r="Q510" s="296">
        <f t="shared" si="155"/>
        <v>4.8878000000000003E-3</v>
      </c>
      <c r="R510" s="296">
        <f t="shared" si="156"/>
        <v>1.099755E-2</v>
      </c>
      <c r="S510" s="212">
        <f>'прил 7.1'!V510</f>
        <v>0</v>
      </c>
      <c r="T510" s="296"/>
      <c r="U510" s="296"/>
      <c r="V510" s="296"/>
      <c r="W510" s="296"/>
      <c r="X510" s="212">
        <f>'прил 7.1'!W510</f>
        <v>0</v>
      </c>
      <c r="Y510" s="296"/>
      <c r="Z510" s="296"/>
      <c r="AA510" s="296"/>
      <c r="AB510" s="296"/>
      <c r="AC510" s="296"/>
      <c r="AD510" s="296"/>
      <c r="AE510" s="296"/>
      <c r="AF510" s="296"/>
      <c r="AG510" s="296"/>
      <c r="AH510" s="538"/>
      <c r="AI510" s="538"/>
      <c r="AJ510" s="538"/>
      <c r="AK510" s="538"/>
      <c r="AL510" s="538"/>
      <c r="AM510" s="538"/>
      <c r="AN510" s="538"/>
      <c r="AO510" s="538"/>
      <c r="AP510" s="538"/>
      <c r="AQ510" s="538"/>
    </row>
    <row r="511" spans="1:43" s="390" customFormat="1" ht="31.5" x14ac:dyDescent="0.25">
      <c r="A511" s="391">
        <f t="shared" si="191"/>
        <v>6</v>
      </c>
      <c r="B511" s="32" t="str">
        <f>'прил 7.1'!B511</f>
        <v xml:space="preserve">ВЛ-6 кВ, Ф-24, ПС «Гудермес-город», г. Гудермес, L- 0,15 км. </v>
      </c>
      <c r="C511" s="31"/>
      <c r="D511" s="212">
        <f>'прил 7.1'!F511</f>
        <v>0</v>
      </c>
      <c r="E511" s="296"/>
      <c r="F511" s="296"/>
      <c r="G511" s="296"/>
      <c r="H511" s="296"/>
      <c r="I511" s="212">
        <f>'прил 7.1'!G511</f>
        <v>0.168992</v>
      </c>
      <c r="J511" s="296">
        <f t="shared" si="184"/>
        <v>1.1829440000000002E-2</v>
      </c>
      <c r="K511" s="296">
        <f t="shared" si="188"/>
        <v>0.1351936</v>
      </c>
      <c r="L511" s="296">
        <f t="shared" si="189"/>
        <v>6.7596800000000005E-3</v>
      </c>
      <c r="M511" s="296">
        <f t="shared" si="190"/>
        <v>1.520928E-2</v>
      </c>
      <c r="N511" s="296">
        <f t="shared" si="152"/>
        <v>0.168992</v>
      </c>
      <c r="O511" s="296">
        <f t="shared" si="153"/>
        <v>1.1829440000000002E-2</v>
      </c>
      <c r="P511" s="296">
        <f t="shared" si="154"/>
        <v>0.1351936</v>
      </c>
      <c r="Q511" s="296">
        <f t="shared" si="155"/>
        <v>6.7596800000000005E-3</v>
      </c>
      <c r="R511" s="296">
        <f t="shared" si="156"/>
        <v>1.520928E-2</v>
      </c>
      <c r="S511" s="212">
        <f>'прил 7.1'!V511</f>
        <v>0</v>
      </c>
      <c r="T511" s="296"/>
      <c r="U511" s="296"/>
      <c r="V511" s="296"/>
      <c r="W511" s="296"/>
      <c r="X511" s="212">
        <f>'прил 7.1'!W511</f>
        <v>0</v>
      </c>
      <c r="Y511" s="296"/>
      <c r="Z511" s="296"/>
      <c r="AA511" s="296"/>
      <c r="AB511" s="296"/>
      <c r="AC511" s="296"/>
      <c r="AD511" s="296"/>
      <c r="AE511" s="296"/>
      <c r="AF511" s="296"/>
      <c r="AG511" s="296"/>
      <c r="AH511" s="538"/>
      <c r="AI511" s="538"/>
      <c r="AJ511" s="538"/>
      <c r="AK511" s="538"/>
      <c r="AL511" s="538"/>
      <c r="AM511" s="538"/>
      <c r="AN511" s="538"/>
      <c r="AO511" s="538"/>
      <c r="AP511" s="538"/>
      <c r="AQ511" s="538"/>
    </row>
    <row r="512" spans="1:43" s="390" customFormat="1" ht="31.5" x14ac:dyDescent="0.25">
      <c r="A512" s="391">
        <f t="shared" si="191"/>
        <v>7</v>
      </c>
      <c r="B512" s="32" t="str">
        <f>'прил 7.1'!B512</f>
        <v>ВЛ 10 кВ Ф-2 ПС "Гудермес-Сити" г.Гудермес 5,05 км.</v>
      </c>
      <c r="C512" s="31"/>
      <c r="D512" s="212">
        <f>'прил 7.1'!F512</f>
        <v>0</v>
      </c>
      <c r="E512" s="296"/>
      <c r="F512" s="296"/>
      <c r="G512" s="296"/>
      <c r="H512" s="296"/>
      <c r="I512" s="212">
        <f>'прил 7.1'!G512</f>
        <v>0.88138399999999995</v>
      </c>
      <c r="J512" s="296">
        <f t="shared" si="184"/>
        <v>6.1696880000000003E-2</v>
      </c>
      <c r="K512" s="296">
        <f t="shared" si="188"/>
        <v>0.70510720000000005</v>
      </c>
      <c r="L512" s="296">
        <f t="shared" si="189"/>
        <v>3.5255359999999999E-2</v>
      </c>
      <c r="M512" s="296">
        <f t="shared" si="190"/>
        <v>7.9324559999999988E-2</v>
      </c>
      <c r="N512" s="296">
        <f t="shared" si="152"/>
        <v>0.88138399999999995</v>
      </c>
      <c r="O512" s="296">
        <f t="shared" si="153"/>
        <v>6.1696880000000003E-2</v>
      </c>
      <c r="P512" s="296">
        <f t="shared" si="154"/>
        <v>0.70510720000000005</v>
      </c>
      <c r="Q512" s="296">
        <f t="shared" si="155"/>
        <v>3.5255359999999999E-2</v>
      </c>
      <c r="R512" s="296">
        <f t="shared" si="156"/>
        <v>7.9324559999999988E-2</v>
      </c>
      <c r="S512" s="212">
        <f>'прил 7.1'!V512</f>
        <v>0</v>
      </c>
      <c r="T512" s="296"/>
      <c r="U512" s="296"/>
      <c r="V512" s="296"/>
      <c r="W512" s="296"/>
      <c r="X512" s="212">
        <f>'прил 7.1'!W512</f>
        <v>0</v>
      </c>
      <c r="Y512" s="296"/>
      <c r="Z512" s="296"/>
      <c r="AA512" s="296"/>
      <c r="AB512" s="296"/>
      <c r="AC512" s="296"/>
      <c r="AD512" s="296"/>
      <c r="AE512" s="296"/>
      <c r="AF512" s="296"/>
      <c r="AG512" s="296"/>
      <c r="AH512" s="538"/>
      <c r="AI512" s="538"/>
      <c r="AJ512" s="538"/>
      <c r="AK512" s="538"/>
      <c r="AL512" s="538"/>
      <c r="AM512" s="538"/>
      <c r="AN512" s="538"/>
      <c r="AO512" s="538"/>
      <c r="AP512" s="538"/>
      <c r="AQ512" s="538"/>
    </row>
    <row r="513" spans="1:43" s="390" customFormat="1" ht="31.5" x14ac:dyDescent="0.25">
      <c r="A513" s="391">
        <f t="shared" si="191"/>
        <v>8</v>
      </c>
      <c r="B513" s="32" t="str">
        <f>'прил 7.1'!B513</f>
        <v>ВЛ 10 кВ Ф-15 ПС "Гудермес-Сити" г.Гудермес 4,75 км. (с.Джалка)</v>
      </c>
      <c r="C513" s="31"/>
      <c r="D513" s="212">
        <f>'прил 7.1'!F513</f>
        <v>0</v>
      </c>
      <c r="E513" s="296"/>
      <c r="F513" s="296"/>
      <c r="G513" s="296"/>
      <c r="H513" s="296"/>
      <c r="I513" s="212">
        <f>'прил 7.1'!G513</f>
        <v>0.78251400000000004</v>
      </c>
      <c r="J513" s="296">
        <f t="shared" si="184"/>
        <v>5.4775980000000009E-2</v>
      </c>
      <c r="K513" s="296">
        <f t="shared" si="188"/>
        <v>0.6260112000000001</v>
      </c>
      <c r="L513" s="296">
        <f t="shared" si="189"/>
        <v>3.1300560000000005E-2</v>
      </c>
      <c r="M513" s="296">
        <f t="shared" si="190"/>
        <v>7.0426260000000004E-2</v>
      </c>
      <c r="N513" s="296">
        <f t="shared" si="152"/>
        <v>0.78251400000000004</v>
      </c>
      <c r="O513" s="296">
        <f t="shared" si="153"/>
        <v>5.4775980000000009E-2</v>
      </c>
      <c r="P513" s="296">
        <f t="shared" si="154"/>
        <v>0.6260112000000001</v>
      </c>
      <c r="Q513" s="296">
        <f t="shared" si="155"/>
        <v>3.1300560000000005E-2</v>
      </c>
      <c r="R513" s="296">
        <f t="shared" si="156"/>
        <v>7.0426260000000004E-2</v>
      </c>
      <c r="S513" s="212">
        <f>'прил 7.1'!V513</f>
        <v>0</v>
      </c>
      <c r="T513" s="296"/>
      <c r="U513" s="296"/>
      <c r="V513" s="296"/>
      <c r="W513" s="296"/>
      <c r="X513" s="212">
        <f>'прил 7.1'!W513</f>
        <v>0</v>
      </c>
      <c r="Y513" s="296"/>
      <c r="Z513" s="296"/>
      <c r="AA513" s="296"/>
      <c r="AB513" s="296"/>
      <c r="AC513" s="296"/>
      <c r="AD513" s="296"/>
      <c r="AE513" s="296"/>
      <c r="AF513" s="296"/>
      <c r="AG513" s="296"/>
      <c r="AH513" s="538"/>
      <c r="AI513" s="538"/>
      <c r="AJ513" s="538"/>
      <c r="AK513" s="538"/>
      <c r="AL513" s="538"/>
      <c r="AM513" s="538"/>
      <c r="AN513" s="538"/>
      <c r="AO513" s="538"/>
      <c r="AP513" s="538"/>
      <c r="AQ513" s="538"/>
    </row>
    <row r="514" spans="1:43" s="390" customFormat="1" ht="31.5" x14ac:dyDescent="0.25">
      <c r="A514" s="391">
        <f t="shared" si="191"/>
        <v>9</v>
      </c>
      <c r="B514" s="32" t="str">
        <f>'прил 7.1'!B514</f>
        <v xml:space="preserve">ВЛ-6 кВ, Ф-6, ПС «Ойсунгур»,  с. Бачи - Юрт, L- 1,056 км.     </v>
      </c>
      <c r="C514" s="31"/>
      <c r="D514" s="212">
        <f>'прил 7.1'!F514</f>
        <v>0</v>
      </c>
      <c r="E514" s="296"/>
      <c r="F514" s="296"/>
      <c r="G514" s="296"/>
      <c r="H514" s="296"/>
      <c r="I514" s="212">
        <f>'прил 7.1'!G514</f>
        <v>0.190946</v>
      </c>
      <c r="J514" s="296">
        <f t="shared" si="184"/>
        <v>1.3366220000000002E-2</v>
      </c>
      <c r="K514" s="296">
        <f t="shared" si="188"/>
        <v>0.15275680000000003</v>
      </c>
      <c r="L514" s="296">
        <f t="shared" si="189"/>
        <v>7.6378400000000008E-3</v>
      </c>
      <c r="M514" s="296">
        <f t="shared" si="190"/>
        <v>1.7185139999999998E-2</v>
      </c>
      <c r="N514" s="296">
        <f t="shared" ref="N514:N576" si="192">I514-D514</f>
        <v>0.190946</v>
      </c>
      <c r="O514" s="296">
        <f t="shared" ref="O514:O576" si="193">J514-E514</f>
        <v>1.3366220000000002E-2</v>
      </c>
      <c r="P514" s="296">
        <f t="shared" ref="P514:P576" si="194">K514-F514</f>
        <v>0.15275680000000003</v>
      </c>
      <c r="Q514" s="296">
        <f t="shared" ref="Q514:Q576" si="195">L514-G514</f>
        <v>7.6378400000000008E-3</v>
      </c>
      <c r="R514" s="296">
        <f t="shared" ref="R514:R576" si="196">M514-H514</f>
        <v>1.7185139999999998E-2</v>
      </c>
      <c r="S514" s="212">
        <f>'прил 7.1'!V514</f>
        <v>0</v>
      </c>
      <c r="T514" s="296"/>
      <c r="U514" s="296"/>
      <c r="V514" s="296"/>
      <c r="W514" s="296"/>
      <c r="X514" s="212">
        <f>'прил 7.1'!W514</f>
        <v>0</v>
      </c>
      <c r="Y514" s="296"/>
      <c r="Z514" s="296"/>
      <c r="AA514" s="296"/>
      <c r="AB514" s="296"/>
      <c r="AC514" s="296"/>
      <c r="AD514" s="296"/>
      <c r="AE514" s="296"/>
      <c r="AF514" s="296"/>
      <c r="AG514" s="296"/>
      <c r="AH514" s="538"/>
      <c r="AI514" s="538"/>
      <c r="AJ514" s="538"/>
      <c r="AK514" s="538"/>
      <c r="AL514" s="538"/>
      <c r="AM514" s="538"/>
      <c r="AN514" s="538"/>
      <c r="AO514" s="538"/>
      <c r="AP514" s="538"/>
      <c r="AQ514" s="538"/>
    </row>
    <row r="515" spans="1:43" s="390" customFormat="1" ht="31.5" x14ac:dyDescent="0.25">
      <c r="A515" s="391">
        <f t="shared" si="191"/>
        <v>10</v>
      </c>
      <c r="B515" s="32" t="str">
        <f>'прил 7.1'!B515</f>
        <v>ВЛ-6 кВ, Ф-15, ПС «АТЭЦ» с. Мескер - Юрт, L- 7,35 км.</v>
      </c>
      <c r="C515" s="31"/>
      <c r="D515" s="212">
        <f>'прил 7.1'!F515</f>
        <v>0</v>
      </c>
      <c r="E515" s="296"/>
      <c r="F515" s="296"/>
      <c r="G515" s="296"/>
      <c r="H515" s="296"/>
      <c r="I515" s="212">
        <f>'прил 7.1'!G515</f>
        <v>2.7571209999999997</v>
      </c>
      <c r="J515" s="296">
        <f t="shared" si="184"/>
        <v>0.19299847000000001</v>
      </c>
      <c r="K515" s="296">
        <f>I515*0.8</f>
        <v>2.2056967999999997</v>
      </c>
      <c r="L515" s="296">
        <f>I515*0.04</f>
        <v>0.11028484</v>
      </c>
      <c r="M515" s="296">
        <f>I515*0.09</f>
        <v>0.24814088999999998</v>
      </c>
      <c r="N515" s="296">
        <f t="shared" si="192"/>
        <v>2.7571209999999997</v>
      </c>
      <c r="O515" s="296">
        <f t="shared" si="193"/>
        <v>0.19299847000000001</v>
      </c>
      <c r="P515" s="296">
        <f t="shared" si="194"/>
        <v>2.2056967999999997</v>
      </c>
      <c r="Q515" s="296">
        <f t="shared" si="195"/>
        <v>0.11028484</v>
      </c>
      <c r="R515" s="296">
        <f t="shared" si="196"/>
        <v>0.24814088999999998</v>
      </c>
      <c r="S515" s="212">
        <f>'прил 7.1'!V515</f>
        <v>0</v>
      </c>
      <c r="T515" s="296"/>
      <c r="U515" s="296"/>
      <c r="V515" s="296"/>
      <c r="W515" s="296"/>
      <c r="X515" s="212">
        <f>'прил 7.1'!W515</f>
        <v>0</v>
      </c>
      <c r="Y515" s="296"/>
      <c r="Z515" s="296"/>
      <c r="AA515" s="296"/>
      <c r="AB515" s="296"/>
      <c r="AC515" s="296"/>
      <c r="AD515" s="296"/>
      <c r="AE515" s="296"/>
      <c r="AF515" s="296"/>
      <c r="AG515" s="296"/>
      <c r="AH515" s="538"/>
      <c r="AI515" s="538"/>
      <c r="AJ515" s="538"/>
      <c r="AK515" s="538"/>
      <c r="AL515" s="538"/>
      <c r="AM515" s="538"/>
      <c r="AN515" s="538"/>
      <c r="AO515" s="538"/>
      <c r="AP515" s="538"/>
      <c r="AQ515" s="538"/>
    </row>
    <row r="516" spans="1:43" s="390" customFormat="1" ht="31.5" x14ac:dyDescent="0.25">
      <c r="A516" s="391">
        <f t="shared" si="191"/>
        <v>11</v>
      </c>
      <c r="B516" s="32" t="str">
        <f>'прил 7.1'!B516</f>
        <v>ВЛ 10 кВ Ф-13 ПС "Горец" г.Урус-Мартан пр.0,252 км.</v>
      </c>
      <c r="C516" s="31"/>
      <c r="D516" s="212">
        <f>'прил 7.1'!F516</f>
        <v>0</v>
      </c>
      <c r="E516" s="296"/>
      <c r="F516" s="296"/>
      <c r="G516" s="296"/>
      <c r="H516" s="296"/>
      <c r="I516" s="212">
        <f>'прил 7.1'!G516</f>
        <v>5.7357999999999999E-2</v>
      </c>
      <c r="J516" s="296">
        <f t="shared" si="184"/>
        <v>4.01506E-3</v>
      </c>
      <c r="K516" s="296">
        <f t="shared" ref="K516" si="197">I516*0.8</f>
        <v>4.5886400000000001E-2</v>
      </c>
      <c r="L516" s="296">
        <f t="shared" ref="L516" si="198">I516*0.04</f>
        <v>2.2943199999999999E-3</v>
      </c>
      <c r="M516" s="296">
        <f t="shared" ref="M516" si="199">I516*0.09</f>
        <v>5.1622199999999995E-3</v>
      </c>
      <c r="N516" s="296">
        <f t="shared" si="192"/>
        <v>5.7357999999999999E-2</v>
      </c>
      <c r="O516" s="296">
        <f t="shared" si="193"/>
        <v>4.01506E-3</v>
      </c>
      <c r="P516" s="296">
        <f t="shared" si="194"/>
        <v>4.5886400000000001E-2</v>
      </c>
      <c r="Q516" s="296">
        <f t="shared" si="195"/>
        <v>2.2943199999999999E-3</v>
      </c>
      <c r="R516" s="296">
        <f t="shared" si="196"/>
        <v>5.1622199999999995E-3</v>
      </c>
      <c r="S516" s="212">
        <f>'прил 7.1'!V516</f>
        <v>0</v>
      </c>
      <c r="T516" s="296"/>
      <c r="U516" s="296"/>
      <c r="V516" s="296"/>
      <c r="W516" s="296"/>
      <c r="X516" s="212">
        <f>'прил 7.1'!W516</f>
        <v>0</v>
      </c>
      <c r="Y516" s="296"/>
      <c r="Z516" s="296"/>
      <c r="AA516" s="296"/>
      <c r="AB516" s="296"/>
      <c r="AC516" s="296"/>
      <c r="AD516" s="296"/>
      <c r="AE516" s="296"/>
      <c r="AF516" s="296"/>
      <c r="AG516" s="296"/>
      <c r="AH516" s="538"/>
      <c r="AI516" s="538"/>
      <c r="AJ516" s="538"/>
      <c r="AK516" s="538"/>
      <c r="AL516" s="538"/>
      <c r="AM516" s="538"/>
      <c r="AN516" s="538"/>
      <c r="AO516" s="538"/>
      <c r="AP516" s="538"/>
      <c r="AQ516" s="538"/>
    </row>
    <row r="517" spans="1:43" s="390" customFormat="1" ht="47.25" x14ac:dyDescent="0.25">
      <c r="A517" s="391">
        <f t="shared" si="191"/>
        <v>12</v>
      </c>
      <c r="B517" s="32" t="str">
        <f>'прил 7.1'!B517</f>
        <v>ВЛ 10 кВ Ф-5 ПС "ГРП" с.Алхан-Кала ул.Элимбаева, Х.Мусалатова  протяжен. 0,4 км.  ( 2,959 км)</v>
      </c>
      <c r="C517" s="31"/>
      <c r="D517" s="212">
        <f>'прил 7.1'!F517</f>
        <v>0</v>
      </c>
      <c r="E517" s="296"/>
      <c r="F517" s="296"/>
      <c r="G517" s="296"/>
      <c r="H517" s="296"/>
      <c r="I517" s="212">
        <f>'прил 7.1'!G517</f>
        <v>2.3460480000000001</v>
      </c>
      <c r="J517" s="296">
        <f>I517*0.07</f>
        <v>0.16422336000000001</v>
      </c>
      <c r="K517" s="296">
        <f>I517*0.8</f>
        <v>1.8768384000000002</v>
      </c>
      <c r="L517" s="296">
        <f>I517*0.04</f>
        <v>9.3841920000000009E-2</v>
      </c>
      <c r="M517" s="296">
        <f>I517*0.09</f>
        <v>0.21114432</v>
      </c>
      <c r="N517" s="296">
        <f t="shared" si="192"/>
        <v>2.3460480000000001</v>
      </c>
      <c r="O517" s="296">
        <f t="shared" si="193"/>
        <v>0.16422336000000001</v>
      </c>
      <c r="P517" s="296">
        <f t="shared" si="194"/>
        <v>1.8768384000000002</v>
      </c>
      <c r="Q517" s="296">
        <f t="shared" si="195"/>
        <v>9.3841920000000009E-2</v>
      </c>
      <c r="R517" s="296">
        <f t="shared" si="196"/>
        <v>0.21114432</v>
      </c>
      <c r="S517" s="212">
        <f>'прил 7.1'!V517</f>
        <v>0</v>
      </c>
      <c r="T517" s="296"/>
      <c r="U517" s="296"/>
      <c r="V517" s="296"/>
      <c r="W517" s="296"/>
      <c r="X517" s="212">
        <f>'прил 7.1'!W517</f>
        <v>0</v>
      </c>
      <c r="Y517" s="296"/>
      <c r="Z517" s="296"/>
      <c r="AA517" s="296"/>
      <c r="AB517" s="296"/>
      <c r="AC517" s="296"/>
      <c r="AD517" s="296"/>
      <c r="AE517" s="296"/>
      <c r="AF517" s="296"/>
      <c r="AG517" s="296"/>
      <c r="AH517" s="538"/>
      <c r="AI517" s="538"/>
      <c r="AJ517" s="538"/>
      <c r="AK517" s="538"/>
      <c r="AL517" s="538"/>
      <c r="AM517" s="538"/>
      <c r="AN517" s="538"/>
      <c r="AO517" s="538"/>
      <c r="AP517" s="538"/>
      <c r="AQ517" s="538"/>
    </row>
    <row r="518" spans="1:43" s="390" customFormat="1" x14ac:dyDescent="0.25">
      <c r="A518" s="391">
        <f t="shared" si="191"/>
        <v>13</v>
      </c>
      <c r="B518" s="32" t="str">
        <f>'прил 7.1'!B518</f>
        <v>ВЛ 10 кВ Ф-3 ПС "Шали" г.Шали</v>
      </c>
      <c r="C518" s="31"/>
      <c r="D518" s="212">
        <f>'прил 7.1'!F518</f>
        <v>0</v>
      </c>
      <c r="E518" s="296"/>
      <c r="F518" s="296"/>
      <c r="G518" s="296"/>
      <c r="H518" s="296"/>
      <c r="I518" s="212">
        <f>'прил 7.1'!G518</f>
        <v>5.6176999999999998E-2</v>
      </c>
      <c r="J518" s="296">
        <f>I518*0.07</f>
        <v>3.93239E-3</v>
      </c>
      <c r="K518" s="296">
        <f>I518*0.8</f>
        <v>4.4941599999999998E-2</v>
      </c>
      <c r="L518" s="296">
        <f>I518*0.04</f>
        <v>2.2470799999999998E-3</v>
      </c>
      <c r="M518" s="296">
        <f>I518*0.09</f>
        <v>5.0559299999999993E-3</v>
      </c>
      <c r="N518" s="296">
        <f t="shared" si="192"/>
        <v>5.6176999999999998E-2</v>
      </c>
      <c r="O518" s="296">
        <f t="shared" si="193"/>
        <v>3.93239E-3</v>
      </c>
      <c r="P518" s="296">
        <f t="shared" si="194"/>
        <v>4.4941599999999998E-2</v>
      </c>
      <c r="Q518" s="296">
        <f t="shared" si="195"/>
        <v>2.2470799999999998E-3</v>
      </c>
      <c r="R518" s="296">
        <f t="shared" si="196"/>
        <v>5.0559299999999993E-3</v>
      </c>
      <c r="S518" s="212">
        <f>'прил 7.1'!V518</f>
        <v>0</v>
      </c>
      <c r="T518" s="296"/>
      <c r="U518" s="296"/>
      <c r="V518" s="296"/>
      <c r="W518" s="296"/>
      <c r="X518" s="212">
        <f>'прил 7.1'!W518</f>
        <v>0</v>
      </c>
      <c r="Y518" s="296"/>
      <c r="Z518" s="296"/>
      <c r="AA518" s="296"/>
      <c r="AB518" s="296"/>
      <c r="AC518" s="296"/>
      <c r="AD518" s="296"/>
      <c r="AE518" s="296"/>
      <c r="AF518" s="296"/>
      <c r="AG518" s="296"/>
      <c r="AH518" s="538"/>
      <c r="AI518" s="538"/>
      <c r="AJ518" s="538"/>
      <c r="AK518" s="538"/>
      <c r="AL518" s="538"/>
      <c r="AM518" s="538"/>
      <c r="AN518" s="538"/>
      <c r="AO518" s="538"/>
      <c r="AP518" s="538"/>
      <c r="AQ518" s="538"/>
    </row>
    <row r="519" spans="1:43" s="390" customFormat="1" x14ac:dyDescent="0.25">
      <c r="A519" s="391">
        <f t="shared" si="191"/>
        <v>14</v>
      </c>
      <c r="B519" s="32" t="str">
        <f>'прил 7.1'!B519</f>
        <v>ВЛ 10 кВ Ф-4 ПС "Ассиновская"</v>
      </c>
      <c r="C519" s="31"/>
      <c r="D519" s="212">
        <f>'прил 7.1'!F519</f>
        <v>0</v>
      </c>
      <c r="E519" s="296"/>
      <c r="F519" s="296"/>
      <c r="G519" s="296"/>
      <c r="H519" s="296"/>
      <c r="I519" s="212">
        <f>'прил 7.1'!G519</f>
        <v>1.0001869999999999</v>
      </c>
      <c r="J519" s="296">
        <f>I519*0.07</f>
        <v>7.001309E-2</v>
      </c>
      <c r="K519" s="296">
        <f>I519*0.8</f>
        <v>0.80014960000000002</v>
      </c>
      <c r="L519" s="296">
        <f>I519*0.04</f>
        <v>4.0007479999999998E-2</v>
      </c>
      <c r="M519" s="296">
        <f>I519*0.09</f>
        <v>9.0016829999999992E-2</v>
      </c>
      <c r="N519" s="296">
        <f t="shared" si="192"/>
        <v>1.0001869999999999</v>
      </c>
      <c r="O519" s="296">
        <f t="shared" si="193"/>
        <v>7.001309E-2</v>
      </c>
      <c r="P519" s="296">
        <f t="shared" si="194"/>
        <v>0.80014960000000002</v>
      </c>
      <c r="Q519" s="296">
        <f t="shared" si="195"/>
        <v>4.0007479999999998E-2</v>
      </c>
      <c r="R519" s="296">
        <f t="shared" si="196"/>
        <v>9.0016829999999992E-2</v>
      </c>
      <c r="S519" s="212">
        <f>'прил 7.1'!V519</f>
        <v>0</v>
      </c>
      <c r="T519" s="296"/>
      <c r="U519" s="296"/>
      <c r="V519" s="296"/>
      <c r="W519" s="296"/>
      <c r="X519" s="212">
        <f>'прил 7.1'!W519</f>
        <v>0</v>
      </c>
      <c r="Y519" s="296"/>
      <c r="Z519" s="296"/>
      <c r="AA519" s="296"/>
      <c r="AB519" s="296"/>
      <c r="AC519" s="296"/>
      <c r="AD519" s="296"/>
      <c r="AE519" s="296"/>
      <c r="AF519" s="296"/>
      <c r="AG519" s="296"/>
      <c r="AH519" s="538"/>
      <c r="AI519" s="538"/>
      <c r="AJ519" s="538"/>
      <c r="AK519" s="538"/>
      <c r="AL519" s="538"/>
      <c r="AM519" s="538"/>
      <c r="AN519" s="538"/>
      <c r="AO519" s="538"/>
      <c r="AP519" s="538"/>
      <c r="AQ519" s="538"/>
    </row>
    <row r="520" spans="1:43" s="390" customFormat="1" x14ac:dyDescent="0.25">
      <c r="A520" s="391">
        <f t="shared" si="191"/>
        <v>15</v>
      </c>
      <c r="B520" s="32" t="str">
        <f>'прил 7.1'!B520</f>
        <v>ВЛ 6 кВ Ф-18 ПС "Гудермес-город" г.Гудермес</v>
      </c>
      <c r="C520" s="31"/>
      <c r="D520" s="212">
        <f>'прил 7.1'!F520</f>
        <v>0</v>
      </c>
      <c r="E520" s="296"/>
      <c r="F520" s="296"/>
      <c r="G520" s="296"/>
      <c r="H520" s="296"/>
      <c r="I520" s="212">
        <f>'прил 7.1'!G520</f>
        <v>6.2939999999999996E-2</v>
      </c>
      <c r="J520" s="296">
        <f>I520*0.07</f>
        <v>4.4058000000000005E-3</v>
      </c>
      <c r="K520" s="296">
        <f>I520*0.8</f>
        <v>5.0352000000000001E-2</v>
      </c>
      <c r="L520" s="296">
        <f>I520*0.04</f>
        <v>2.5176E-3</v>
      </c>
      <c r="M520" s="296">
        <f>I520*0.09</f>
        <v>5.6645999999999997E-3</v>
      </c>
      <c r="N520" s="296">
        <f t="shared" si="192"/>
        <v>6.2939999999999996E-2</v>
      </c>
      <c r="O520" s="296">
        <f t="shared" si="193"/>
        <v>4.4058000000000005E-3</v>
      </c>
      <c r="P520" s="296">
        <f t="shared" si="194"/>
        <v>5.0352000000000001E-2</v>
      </c>
      <c r="Q520" s="296">
        <f t="shared" si="195"/>
        <v>2.5176E-3</v>
      </c>
      <c r="R520" s="296">
        <f t="shared" si="196"/>
        <v>5.6645999999999997E-3</v>
      </c>
      <c r="S520" s="212">
        <f>'прил 7.1'!V520</f>
        <v>0</v>
      </c>
      <c r="T520" s="296"/>
      <c r="U520" s="296"/>
      <c r="V520" s="296"/>
      <c r="W520" s="296"/>
      <c r="X520" s="212">
        <f>'прил 7.1'!W520</f>
        <v>0</v>
      </c>
      <c r="Y520" s="296"/>
      <c r="Z520" s="296"/>
      <c r="AA520" s="296"/>
      <c r="AB520" s="296"/>
      <c r="AC520" s="296"/>
      <c r="AD520" s="296"/>
      <c r="AE520" s="296"/>
      <c r="AF520" s="296"/>
      <c r="AG520" s="296"/>
      <c r="AH520" s="538"/>
      <c r="AI520" s="538"/>
      <c r="AJ520" s="538"/>
      <c r="AK520" s="538"/>
      <c r="AL520" s="538"/>
      <c r="AM520" s="538"/>
      <c r="AN520" s="538"/>
      <c r="AO520" s="538"/>
      <c r="AP520" s="538"/>
      <c r="AQ520" s="538"/>
    </row>
    <row r="521" spans="1:43" s="390" customFormat="1" ht="31.5" x14ac:dyDescent="0.25">
      <c r="A521" s="391">
        <f t="shared" si="191"/>
        <v>16</v>
      </c>
      <c r="B521" s="32" t="str">
        <f>'прил 7.1'!B521</f>
        <v>ВЛ 10 кВ Ф-1 ПС "Гвардейская" с.Гвардейское протяжен. 0,262</v>
      </c>
      <c r="C521" s="31"/>
      <c r="D521" s="212">
        <f>'прил 7.1'!F521</f>
        <v>0</v>
      </c>
      <c r="E521" s="296"/>
      <c r="F521" s="296"/>
      <c r="G521" s="296"/>
      <c r="H521" s="296"/>
      <c r="I521" s="212">
        <f>'прил 7.1'!G521</f>
        <v>0.30631599999999998</v>
      </c>
      <c r="J521" s="296">
        <f t="shared" ref="J521:J530" si="200">I521*0.07</f>
        <v>2.1442120000000002E-2</v>
      </c>
      <c r="K521" s="296">
        <f t="shared" ref="K521:K530" si="201">I521*0.8</f>
        <v>0.24505279999999999</v>
      </c>
      <c r="L521" s="296">
        <f t="shared" ref="L521:L530" si="202">I521*0.04</f>
        <v>1.2252639999999999E-2</v>
      </c>
      <c r="M521" s="296">
        <f t="shared" ref="M521:M530" si="203">I521*0.09</f>
        <v>2.7568439999999996E-2</v>
      </c>
      <c r="N521" s="296">
        <f t="shared" si="192"/>
        <v>0.30631599999999998</v>
      </c>
      <c r="O521" s="296">
        <f t="shared" si="193"/>
        <v>2.1442120000000002E-2</v>
      </c>
      <c r="P521" s="296">
        <f t="shared" si="194"/>
        <v>0.24505279999999999</v>
      </c>
      <c r="Q521" s="296">
        <f t="shared" si="195"/>
        <v>1.2252639999999999E-2</v>
      </c>
      <c r="R521" s="296">
        <f t="shared" si="196"/>
        <v>2.7568439999999996E-2</v>
      </c>
      <c r="S521" s="212">
        <f>'прил 7.1'!V521</f>
        <v>0</v>
      </c>
      <c r="T521" s="296"/>
      <c r="U521" s="296"/>
      <c r="V521" s="296"/>
      <c r="W521" s="296"/>
      <c r="X521" s="212">
        <f>'прил 7.1'!W521</f>
        <v>0</v>
      </c>
      <c r="Y521" s="296"/>
      <c r="Z521" s="296"/>
      <c r="AA521" s="296"/>
      <c r="AB521" s="296"/>
      <c r="AC521" s="296"/>
      <c r="AD521" s="296"/>
      <c r="AE521" s="296"/>
      <c r="AF521" s="296"/>
      <c r="AG521" s="296"/>
      <c r="AH521" s="538"/>
      <c r="AI521" s="538"/>
      <c r="AJ521" s="538"/>
      <c r="AK521" s="538"/>
      <c r="AL521" s="538"/>
      <c r="AM521" s="538"/>
      <c r="AN521" s="538"/>
      <c r="AO521" s="538"/>
      <c r="AP521" s="538"/>
      <c r="AQ521" s="538"/>
    </row>
    <row r="522" spans="1:43" s="390" customFormat="1" ht="31.5" x14ac:dyDescent="0.25">
      <c r="A522" s="391">
        <f t="shared" si="191"/>
        <v>17</v>
      </c>
      <c r="B522" s="32" t="str">
        <f>'прил 7.1'!B522</f>
        <v>ВЛ 10 кВ Ф-2 ПС "Новощедринская ст.Новощедринская протяжен. 1,47 км.</v>
      </c>
      <c r="C522" s="31"/>
      <c r="D522" s="212">
        <f>'прил 7.1'!F522</f>
        <v>0</v>
      </c>
      <c r="E522" s="296"/>
      <c r="F522" s="296"/>
      <c r="G522" s="296"/>
      <c r="H522" s="296"/>
      <c r="I522" s="212">
        <f>'прил 7.1'!G522</f>
        <v>1.2351099999999999</v>
      </c>
      <c r="J522" s="296">
        <f t="shared" si="200"/>
        <v>8.6457699999999998E-2</v>
      </c>
      <c r="K522" s="296">
        <f t="shared" si="201"/>
        <v>0.98808799999999997</v>
      </c>
      <c r="L522" s="296">
        <f t="shared" si="202"/>
        <v>4.9404400000000001E-2</v>
      </c>
      <c r="M522" s="296">
        <f t="shared" si="203"/>
        <v>0.11115989999999999</v>
      </c>
      <c r="N522" s="296">
        <f t="shared" si="192"/>
        <v>1.2351099999999999</v>
      </c>
      <c r="O522" s="296">
        <f t="shared" si="193"/>
        <v>8.6457699999999998E-2</v>
      </c>
      <c r="P522" s="296">
        <f t="shared" si="194"/>
        <v>0.98808799999999997</v>
      </c>
      <c r="Q522" s="296">
        <f t="shared" si="195"/>
        <v>4.9404400000000001E-2</v>
      </c>
      <c r="R522" s="296">
        <f t="shared" si="196"/>
        <v>0.11115989999999999</v>
      </c>
      <c r="S522" s="212">
        <f>'прил 7.1'!V522</f>
        <v>0</v>
      </c>
      <c r="T522" s="296"/>
      <c r="U522" s="296"/>
      <c r="V522" s="296"/>
      <c r="W522" s="296"/>
      <c r="X522" s="212">
        <f>'прил 7.1'!W522</f>
        <v>0</v>
      </c>
      <c r="Y522" s="296"/>
      <c r="Z522" s="296"/>
      <c r="AA522" s="296"/>
      <c r="AB522" s="296"/>
      <c r="AC522" s="296"/>
      <c r="AD522" s="296"/>
      <c r="AE522" s="296"/>
      <c r="AF522" s="296"/>
      <c r="AG522" s="296"/>
      <c r="AH522" s="538"/>
      <c r="AI522" s="538"/>
      <c r="AJ522" s="538"/>
      <c r="AK522" s="538"/>
      <c r="AL522" s="538"/>
      <c r="AM522" s="538"/>
      <c r="AN522" s="538"/>
      <c r="AO522" s="538"/>
      <c r="AP522" s="538"/>
      <c r="AQ522" s="538"/>
    </row>
    <row r="523" spans="1:43" s="390" customFormat="1" ht="31.5" x14ac:dyDescent="0.25">
      <c r="A523" s="391">
        <f t="shared" si="191"/>
        <v>18</v>
      </c>
      <c r="B523" s="32" t="str">
        <f>'прил 7.1'!B523</f>
        <v>ВЛ 10 кВ Ф-3 ПС "Братская" с Братская протяжен. 0,527</v>
      </c>
      <c r="C523" s="31"/>
      <c r="D523" s="212">
        <f>'прил 7.1'!F523</f>
        <v>0</v>
      </c>
      <c r="E523" s="296"/>
      <c r="F523" s="296"/>
      <c r="G523" s="296"/>
      <c r="H523" s="296"/>
      <c r="I523" s="212">
        <f>'прил 7.1'!G523</f>
        <v>0.49440299999999998</v>
      </c>
      <c r="J523" s="296">
        <f t="shared" si="200"/>
        <v>3.460821E-2</v>
      </c>
      <c r="K523" s="296">
        <f t="shared" si="201"/>
        <v>0.3955224</v>
      </c>
      <c r="L523" s="296">
        <f t="shared" si="202"/>
        <v>1.9776120000000001E-2</v>
      </c>
      <c r="M523" s="296">
        <f t="shared" si="203"/>
        <v>4.4496269999999997E-2</v>
      </c>
      <c r="N523" s="296">
        <f t="shared" si="192"/>
        <v>0.49440299999999998</v>
      </c>
      <c r="O523" s="296">
        <f t="shared" si="193"/>
        <v>3.460821E-2</v>
      </c>
      <c r="P523" s="296">
        <f t="shared" si="194"/>
        <v>0.3955224</v>
      </c>
      <c r="Q523" s="296">
        <f t="shared" si="195"/>
        <v>1.9776120000000001E-2</v>
      </c>
      <c r="R523" s="296">
        <f t="shared" si="196"/>
        <v>4.4496269999999997E-2</v>
      </c>
      <c r="S523" s="212">
        <f>'прил 7.1'!V523</f>
        <v>0</v>
      </c>
      <c r="T523" s="296"/>
      <c r="U523" s="296"/>
      <c r="V523" s="296"/>
      <c r="W523" s="296"/>
      <c r="X523" s="212">
        <f>'прил 7.1'!W523</f>
        <v>0</v>
      </c>
      <c r="Y523" s="296"/>
      <c r="Z523" s="296"/>
      <c r="AA523" s="296"/>
      <c r="AB523" s="296"/>
      <c r="AC523" s="296"/>
      <c r="AD523" s="296"/>
      <c r="AE523" s="296"/>
      <c r="AF523" s="296"/>
      <c r="AG523" s="296"/>
      <c r="AH523" s="538"/>
      <c r="AI523" s="538"/>
      <c r="AJ523" s="538"/>
      <c r="AK523" s="538"/>
      <c r="AL523" s="538"/>
      <c r="AM523" s="538"/>
      <c r="AN523" s="538"/>
      <c r="AO523" s="538"/>
      <c r="AP523" s="538"/>
      <c r="AQ523" s="538"/>
    </row>
    <row r="524" spans="1:43" s="390" customFormat="1" ht="31.5" x14ac:dyDescent="0.25">
      <c r="A524" s="391">
        <f t="shared" si="191"/>
        <v>19</v>
      </c>
      <c r="B524" s="32" t="str">
        <f>'прил 7.1'!B524</f>
        <v>ВЛ 6 кВ Ф-4 ПС "Октябрьская" с.Гикало протяжен. 3,930 км.</v>
      </c>
      <c r="C524" s="31"/>
      <c r="D524" s="212">
        <f>'прил 7.1'!F524</f>
        <v>0</v>
      </c>
      <c r="E524" s="296"/>
      <c r="F524" s="296"/>
      <c r="G524" s="296"/>
      <c r="H524" s="296"/>
      <c r="I524" s="212">
        <f>'прил 7.1'!G524</f>
        <v>2.64425</v>
      </c>
      <c r="J524" s="296">
        <f t="shared" si="200"/>
        <v>0.18509750000000003</v>
      </c>
      <c r="K524" s="296">
        <f t="shared" si="201"/>
        <v>2.1154000000000002</v>
      </c>
      <c r="L524" s="296">
        <f t="shared" si="202"/>
        <v>0.10577</v>
      </c>
      <c r="M524" s="296">
        <f t="shared" si="203"/>
        <v>0.23798249999999999</v>
      </c>
      <c r="N524" s="296">
        <f t="shared" si="192"/>
        <v>2.64425</v>
      </c>
      <c r="O524" s="296">
        <f t="shared" si="193"/>
        <v>0.18509750000000003</v>
      </c>
      <c r="P524" s="296">
        <f t="shared" si="194"/>
        <v>2.1154000000000002</v>
      </c>
      <c r="Q524" s="296">
        <f t="shared" si="195"/>
        <v>0.10577</v>
      </c>
      <c r="R524" s="296">
        <f t="shared" si="196"/>
        <v>0.23798249999999999</v>
      </c>
      <c r="S524" s="212">
        <f>'прил 7.1'!V524</f>
        <v>0</v>
      </c>
      <c r="T524" s="296"/>
      <c r="U524" s="296"/>
      <c r="V524" s="296"/>
      <c r="W524" s="296"/>
      <c r="X524" s="212">
        <f>'прил 7.1'!W524</f>
        <v>0</v>
      </c>
      <c r="Y524" s="296"/>
      <c r="Z524" s="296"/>
      <c r="AA524" s="296"/>
      <c r="AB524" s="296"/>
      <c r="AC524" s="296"/>
      <c r="AD524" s="296"/>
      <c r="AE524" s="296"/>
      <c r="AF524" s="296"/>
      <c r="AG524" s="296"/>
      <c r="AH524" s="538"/>
      <c r="AI524" s="538"/>
      <c r="AJ524" s="538"/>
      <c r="AK524" s="538"/>
      <c r="AL524" s="538"/>
      <c r="AM524" s="538"/>
      <c r="AN524" s="538"/>
      <c r="AO524" s="538"/>
      <c r="AP524" s="538"/>
      <c r="AQ524" s="538"/>
    </row>
    <row r="525" spans="1:43" s="390" customFormat="1" ht="31.5" x14ac:dyDescent="0.25">
      <c r="A525" s="391">
        <f t="shared" si="191"/>
        <v>20</v>
      </c>
      <c r="B525" s="32" t="str">
        <f>'прил 7.1'!B525</f>
        <v>ВЛ 10 кВ Ф-9 ПС "Курчалой" с.Цоци-Юрт протяжен. 1,773 км.</v>
      </c>
      <c r="C525" s="31"/>
      <c r="D525" s="212">
        <f>'прил 7.1'!F525</f>
        <v>0</v>
      </c>
      <c r="E525" s="296"/>
      <c r="F525" s="296"/>
      <c r="G525" s="296"/>
      <c r="H525" s="296"/>
      <c r="I525" s="212">
        <f>'прил 7.1'!G525</f>
        <v>1.1147560000000001</v>
      </c>
      <c r="J525" s="296">
        <f t="shared" si="200"/>
        <v>7.8032920000000019E-2</v>
      </c>
      <c r="K525" s="296">
        <f t="shared" si="201"/>
        <v>0.89180480000000006</v>
      </c>
      <c r="L525" s="296">
        <f t="shared" si="202"/>
        <v>4.4590240000000003E-2</v>
      </c>
      <c r="M525" s="296">
        <f t="shared" si="203"/>
        <v>0.10032804000000001</v>
      </c>
      <c r="N525" s="296">
        <f t="shared" si="192"/>
        <v>1.1147560000000001</v>
      </c>
      <c r="O525" s="296">
        <f t="shared" si="193"/>
        <v>7.8032920000000019E-2</v>
      </c>
      <c r="P525" s="296">
        <f t="shared" si="194"/>
        <v>0.89180480000000006</v>
      </c>
      <c r="Q525" s="296">
        <f t="shared" si="195"/>
        <v>4.4590240000000003E-2</v>
      </c>
      <c r="R525" s="296">
        <f t="shared" si="196"/>
        <v>0.10032804000000001</v>
      </c>
      <c r="S525" s="212">
        <f>'прил 7.1'!V525</f>
        <v>0</v>
      </c>
      <c r="T525" s="296"/>
      <c r="U525" s="296"/>
      <c r="V525" s="296"/>
      <c r="W525" s="296"/>
      <c r="X525" s="212">
        <f>'прил 7.1'!W525</f>
        <v>0</v>
      </c>
      <c r="Y525" s="296"/>
      <c r="Z525" s="296"/>
      <c r="AA525" s="296"/>
      <c r="AB525" s="296"/>
      <c r="AC525" s="296"/>
      <c r="AD525" s="296"/>
      <c r="AE525" s="296"/>
      <c r="AF525" s="296"/>
      <c r="AG525" s="296"/>
      <c r="AH525" s="538"/>
      <c r="AI525" s="538"/>
      <c r="AJ525" s="538"/>
      <c r="AK525" s="538"/>
      <c r="AL525" s="538"/>
      <c r="AM525" s="538"/>
      <c r="AN525" s="538"/>
      <c r="AO525" s="538"/>
      <c r="AP525" s="538"/>
      <c r="AQ525" s="538"/>
    </row>
    <row r="526" spans="1:43" s="390" customFormat="1" ht="31.5" x14ac:dyDescent="0.25">
      <c r="A526" s="391">
        <f t="shared" si="191"/>
        <v>21</v>
      </c>
      <c r="B526" s="32" t="str">
        <f>'прил 7.1'!B526</f>
        <v>ВЛ 6 кВ Ф-5 ПС "Черноречье" п.Алды протяжен. 1,81 км.</v>
      </c>
      <c r="C526" s="31"/>
      <c r="D526" s="212">
        <f>'прил 7.1'!F526</f>
        <v>0</v>
      </c>
      <c r="E526" s="296"/>
      <c r="F526" s="296"/>
      <c r="G526" s="296"/>
      <c r="H526" s="296"/>
      <c r="I526" s="212">
        <f>'прил 7.1'!G526</f>
        <v>1.377664</v>
      </c>
      <c r="J526" s="296">
        <f t="shared" si="200"/>
        <v>9.6436480000000005E-2</v>
      </c>
      <c r="K526" s="296">
        <f t="shared" si="201"/>
        <v>1.1021312000000001</v>
      </c>
      <c r="L526" s="296">
        <f t="shared" si="202"/>
        <v>5.5106559999999999E-2</v>
      </c>
      <c r="M526" s="296">
        <f t="shared" si="203"/>
        <v>0.12398975999999999</v>
      </c>
      <c r="N526" s="296">
        <f t="shared" si="192"/>
        <v>1.377664</v>
      </c>
      <c r="O526" s="296">
        <f t="shared" si="193"/>
        <v>9.6436480000000005E-2</v>
      </c>
      <c r="P526" s="296">
        <f t="shared" si="194"/>
        <v>1.1021312000000001</v>
      </c>
      <c r="Q526" s="296">
        <f t="shared" si="195"/>
        <v>5.5106559999999999E-2</v>
      </c>
      <c r="R526" s="296">
        <f t="shared" si="196"/>
        <v>0.12398975999999999</v>
      </c>
      <c r="S526" s="212">
        <f>'прил 7.1'!V526</f>
        <v>0</v>
      </c>
      <c r="T526" s="296"/>
      <c r="U526" s="296"/>
      <c r="V526" s="296"/>
      <c r="W526" s="296"/>
      <c r="X526" s="212">
        <f>'прил 7.1'!W526</f>
        <v>0</v>
      </c>
      <c r="Y526" s="296"/>
      <c r="Z526" s="296"/>
      <c r="AA526" s="296"/>
      <c r="AB526" s="296"/>
      <c r="AC526" s="296"/>
      <c r="AD526" s="296"/>
      <c r="AE526" s="296"/>
      <c r="AF526" s="296"/>
      <c r="AG526" s="296"/>
      <c r="AH526" s="538"/>
      <c r="AI526" s="538"/>
      <c r="AJ526" s="538"/>
      <c r="AK526" s="538"/>
      <c r="AL526" s="538"/>
      <c r="AM526" s="538"/>
      <c r="AN526" s="538"/>
      <c r="AO526" s="538"/>
      <c r="AP526" s="538"/>
      <c r="AQ526" s="538"/>
    </row>
    <row r="527" spans="1:43" s="390" customFormat="1" ht="31.5" x14ac:dyDescent="0.25">
      <c r="A527" s="391">
        <f t="shared" si="191"/>
        <v>22</v>
      </c>
      <c r="B527" s="32" t="str">
        <f>'прил 7.1'!B527</f>
        <v>ВЛ 6 кВ Ф-5 ПС "Калаус" с.Керла-Юрт протяжен. 0,208 км.</v>
      </c>
      <c r="C527" s="31"/>
      <c r="D527" s="212">
        <f>'прил 7.1'!F527</f>
        <v>0</v>
      </c>
      <c r="E527" s="296"/>
      <c r="F527" s="296"/>
      <c r="G527" s="296"/>
      <c r="H527" s="296"/>
      <c r="I527" s="212">
        <f>'прил 7.1'!G527</f>
        <v>0.17661299999999999</v>
      </c>
      <c r="J527" s="296">
        <f t="shared" si="200"/>
        <v>1.2362910000000001E-2</v>
      </c>
      <c r="K527" s="296">
        <f t="shared" si="201"/>
        <v>0.14129040000000001</v>
      </c>
      <c r="L527" s="296">
        <f t="shared" si="202"/>
        <v>7.0645199999999995E-3</v>
      </c>
      <c r="M527" s="296">
        <f t="shared" si="203"/>
        <v>1.589517E-2</v>
      </c>
      <c r="N527" s="296">
        <f t="shared" si="192"/>
        <v>0.17661299999999999</v>
      </c>
      <c r="O527" s="296">
        <f t="shared" si="193"/>
        <v>1.2362910000000001E-2</v>
      </c>
      <c r="P527" s="296">
        <f t="shared" si="194"/>
        <v>0.14129040000000001</v>
      </c>
      <c r="Q527" s="296">
        <f t="shared" si="195"/>
        <v>7.0645199999999995E-3</v>
      </c>
      <c r="R527" s="296">
        <f t="shared" si="196"/>
        <v>1.589517E-2</v>
      </c>
      <c r="S527" s="212">
        <f>'прил 7.1'!V527</f>
        <v>0</v>
      </c>
      <c r="T527" s="296"/>
      <c r="U527" s="296"/>
      <c r="V527" s="296"/>
      <c r="W527" s="296"/>
      <c r="X527" s="212">
        <f>'прил 7.1'!W527</f>
        <v>0</v>
      </c>
      <c r="Y527" s="296"/>
      <c r="Z527" s="296"/>
      <c r="AA527" s="296"/>
      <c r="AB527" s="296"/>
      <c r="AC527" s="296"/>
      <c r="AD527" s="296"/>
      <c r="AE527" s="296"/>
      <c r="AF527" s="296"/>
      <c r="AG527" s="296"/>
      <c r="AH527" s="538"/>
      <c r="AI527" s="538"/>
      <c r="AJ527" s="538"/>
      <c r="AK527" s="538"/>
      <c r="AL527" s="538"/>
      <c r="AM527" s="538"/>
      <c r="AN527" s="538"/>
      <c r="AO527" s="538"/>
      <c r="AP527" s="538"/>
      <c r="AQ527" s="538"/>
    </row>
    <row r="528" spans="1:43" s="390" customFormat="1" ht="31.5" x14ac:dyDescent="0.25">
      <c r="A528" s="391">
        <f t="shared" si="191"/>
        <v>23</v>
      </c>
      <c r="B528" s="32" t="str">
        <f>'прил 7.1'!B528</f>
        <v>ВЛ 10 кВ Ф-9 ПС "Бачи-Юрт" с.Алерой протяжен. 0,126 км.</v>
      </c>
      <c r="C528" s="31"/>
      <c r="D528" s="212">
        <f>'прил 7.1'!F528</f>
        <v>0</v>
      </c>
      <c r="E528" s="296"/>
      <c r="F528" s="296"/>
      <c r="G528" s="296"/>
      <c r="H528" s="296"/>
      <c r="I528" s="212">
        <f>'прил 7.1'!G528</f>
        <v>0.12297</v>
      </c>
      <c r="J528" s="296">
        <f t="shared" si="200"/>
        <v>8.6078999999999999E-3</v>
      </c>
      <c r="K528" s="296">
        <f t="shared" si="201"/>
        <v>9.8376000000000005E-2</v>
      </c>
      <c r="L528" s="296">
        <f t="shared" si="202"/>
        <v>4.9188000000000001E-3</v>
      </c>
      <c r="M528" s="296">
        <f t="shared" si="203"/>
        <v>1.1067299999999999E-2</v>
      </c>
      <c r="N528" s="296">
        <f t="shared" si="192"/>
        <v>0.12297</v>
      </c>
      <c r="O528" s="296">
        <f t="shared" si="193"/>
        <v>8.6078999999999999E-3</v>
      </c>
      <c r="P528" s="296">
        <f t="shared" si="194"/>
        <v>9.8376000000000005E-2</v>
      </c>
      <c r="Q528" s="296">
        <f t="shared" si="195"/>
        <v>4.9188000000000001E-3</v>
      </c>
      <c r="R528" s="296">
        <f t="shared" si="196"/>
        <v>1.1067299999999999E-2</v>
      </c>
      <c r="S528" s="212">
        <f>'прил 7.1'!V528</f>
        <v>0</v>
      </c>
      <c r="T528" s="296"/>
      <c r="U528" s="296"/>
      <c r="V528" s="296"/>
      <c r="W528" s="296"/>
      <c r="X528" s="212">
        <f>'прил 7.1'!W528</f>
        <v>0</v>
      </c>
      <c r="Y528" s="296"/>
      <c r="Z528" s="296"/>
      <c r="AA528" s="296"/>
      <c r="AB528" s="296"/>
      <c r="AC528" s="296"/>
      <c r="AD528" s="296"/>
      <c r="AE528" s="296"/>
      <c r="AF528" s="296"/>
      <c r="AG528" s="296"/>
      <c r="AH528" s="538"/>
      <c r="AI528" s="538"/>
      <c r="AJ528" s="538"/>
      <c r="AK528" s="538"/>
      <c r="AL528" s="538"/>
      <c r="AM528" s="538"/>
      <c r="AN528" s="538"/>
      <c r="AO528" s="538"/>
      <c r="AP528" s="538"/>
      <c r="AQ528" s="538"/>
    </row>
    <row r="529" spans="1:43" s="390" customFormat="1" ht="31.5" x14ac:dyDescent="0.25">
      <c r="A529" s="391">
        <f t="shared" si="191"/>
        <v>24</v>
      </c>
      <c r="B529" s="32" t="str">
        <f>'прил 7.1'!B529</f>
        <v>ВЛ 10 кВ Ф-8 ПС "Ачхой-Мартан" с.Бамут протяжен. 1,255 км.</v>
      </c>
      <c r="C529" s="31"/>
      <c r="D529" s="212">
        <f>'прил 7.1'!F529</f>
        <v>0</v>
      </c>
      <c r="E529" s="296"/>
      <c r="F529" s="296"/>
      <c r="G529" s="296"/>
      <c r="H529" s="296"/>
      <c r="I529" s="212">
        <f>'прил 7.1'!G529</f>
        <v>1.2239070000000001</v>
      </c>
      <c r="J529" s="296">
        <f t="shared" si="200"/>
        <v>8.5673490000000019E-2</v>
      </c>
      <c r="K529" s="296">
        <f t="shared" si="201"/>
        <v>0.97912560000000015</v>
      </c>
      <c r="L529" s="296">
        <f t="shared" si="202"/>
        <v>4.8956280000000005E-2</v>
      </c>
      <c r="M529" s="296">
        <f t="shared" si="203"/>
        <v>0.11015163</v>
      </c>
      <c r="N529" s="296">
        <f t="shared" si="192"/>
        <v>1.2239070000000001</v>
      </c>
      <c r="O529" s="296">
        <f t="shared" si="193"/>
        <v>8.5673490000000019E-2</v>
      </c>
      <c r="P529" s="296">
        <f t="shared" si="194"/>
        <v>0.97912560000000015</v>
      </c>
      <c r="Q529" s="296">
        <f t="shared" si="195"/>
        <v>4.8956280000000005E-2</v>
      </c>
      <c r="R529" s="296">
        <f t="shared" si="196"/>
        <v>0.11015163</v>
      </c>
      <c r="S529" s="212">
        <f>'прил 7.1'!V529</f>
        <v>0</v>
      </c>
      <c r="T529" s="296"/>
      <c r="U529" s="296"/>
      <c r="V529" s="296"/>
      <c r="W529" s="296"/>
      <c r="X529" s="212">
        <f>'прил 7.1'!W529</f>
        <v>0</v>
      </c>
      <c r="Y529" s="296"/>
      <c r="Z529" s="296"/>
      <c r="AA529" s="296"/>
      <c r="AB529" s="296"/>
      <c r="AC529" s="296"/>
      <c r="AD529" s="296"/>
      <c r="AE529" s="296"/>
      <c r="AF529" s="296"/>
      <c r="AG529" s="296"/>
      <c r="AH529" s="538"/>
      <c r="AI529" s="538"/>
      <c r="AJ529" s="538"/>
      <c r="AK529" s="538"/>
      <c r="AL529" s="538"/>
      <c r="AM529" s="538"/>
      <c r="AN529" s="538"/>
      <c r="AO529" s="538"/>
      <c r="AP529" s="538"/>
      <c r="AQ529" s="538"/>
    </row>
    <row r="530" spans="1:43" s="390" customFormat="1" ht="31.5" x14ac:dyDescent="0.25">
      <c r="A530" s="391">
        <f t="shared" si="191"/>
        <v>25</v>
      </c>
      <c r="B530" s="32" t="str">
        <f>'прил 7.1'!B530</f>
        <v>ВЛ 10 кВ Ф-18 ПС "Горец" г.Урус-Мартан протяжен. 0,543 км.</v>
      </c>
      <c r="C530" s="31"/>
      <c r="D530" s="212">
        <f>'прил 7.1'!F530</f>
        <v>0</v>
      </c>
      <c r="E530" s="296"/>
      <c r="F530" s="296"/>
      <c r="G530" s="296"/>
      <c r="H530" s="296"/>
      <c r="I530" s="212">
        <f>'прил 7.1'!G530</f>
        <v>0.566029</v>
      </c>
      <c r="J530" s="296">
        <f t="shared" si="200"/>
        <v>3.9622030000000003E-2</v>
      </c>
      <c r="K530" s="296">
        <f t="shared" si="201"/>
        <v>0.45282320000000004</v>
      </c>
      <c r="L530" s="296">
        <f t="shared" si="202"/>
        <v>2.264116E-2</v>
      </c>
      <c r="M530" s="296">
        <f t="shared" si="203"/>
        <v>5.0942609999999999E-2</v>
      </c>
      <c r="N530" s="296">
        <f t="shared" si="192"/>
        <v>0.566029</v>
      </c>
      <c r="O530" s="296">
        <f t="shared" si="193"/>
        <v>3.9622030000000003E-2</v>
      </c>
      <c r="P530" s="296">
        <f t="shared" si="194"/>
        <v>0.45282320000000004</v>
      </c>
      <c r="Q530" s="296">
        <f t="shared" si="195"/>
        <v>2.264116E-2</v>
      </c>
      <c r="R530" s="296">
        <f t="shared" si="196"/>
        <v>5.0942609999999999E-2</v>
      </c>
      <c r="S530" s="212">
        <f>'прил 7.1'!V530</f>
        <v>0</v>
      </c>
      <c r="T530" s="296"/>
      <c r="U530" s="296"/>
      <c r="V530" s="296"/>
      <c r="W530" s="296"/>
      <c r="X530" s="212">
        <f>'прил 7.1'!W530</f>
        <v>0</v>
      </c>
      <c r="Y530" s="296"/>
      <c r="Z530" s="296"/>
      <c r="AA530" s="296"/>
      <c r="AB530" s="296"/>
      <c r="AC530" s="296"/>
      <c r="AD530" s="296"/>
      <c r="AE530" s="296"/>
      <c r="AF530" s="296"/>
      <c r="AG530" s="296"/>
      <c r="AH530" s="538"/>
      <c r="AI530" s="538"/>
      <c r="AJ530" s="538"/>
      <c r="AK530" s="538"/>
      <c r="AL530" s="538"/>
      <c r="AM530" s="538"/>
      <c r="AN530" s="538"/>
      <c r="AO530" s="538"/>
      <c r="AP530" s="538"/>
      <c r="AQ530" s="538"/>
    </row>
    <row r="531" spans="1:43" x14ac:dyDescent="0.25">
      <c r="A531" s="391"/>
      <c r="B531" s="291" t="str">
        <f>'прил 7.1'!B531</f>
        <v>Воздушные Линии 0,4 кВ (НН)</v>
      </c>
      <c r="C531" s="622"/>
      <c r="D531" s="620">
        <f>SUM(D532:D560)</f>
        <v>0</v>
      </c>
      <c r="E531" s="620">
        <f>SUM(E532:E560)</f>
        <v>0</v>
      </c>
      <c r="F531" s="620">
        <f>SUM(F532:F560)</f>
        <v>0</v>
      </c>
      <c r="G531" s="620">
        <f>SUM(G532:G560)</f>
        <v>0</v>
      </c>
      <c r="H531" s="620">
        <f>SUM(H532:H560)</f>
        <v>0</v>
      </c>
      <c r="I531" s="620">
        <f>SUM(I532:I560)</f>
        <v>11.025463999999999</v>
      </c>
      <c r="J531" s="620">
        <f>SUM(J532:J560)</f>
        <v>0.77178248000000016</v>
      </c>
      <c r="K531" s="620">
        <f>SUM(K532:K560)</f>
        <v>8.8203712000000003</v>
      </c>
      <c r="L531" s="620">
        <f>SUM(L532:L560)</f>
        <v>0.44101855999999995</v>
      </c>
      <c r="M531" s="620">
        <f>SUM(M532:M560)</f>
        <v>0.99229175999999986</v>
      </c>
      <c r="N531" s="620">
        <f t="shared" si="192"/>
        <v>11.025463999999999</v>
      </c>
      <c r="O531" s="620">
        <f t="shared" si="193"/>
        <v>0.77178248000000016</v>
      </c>
      <c r="P531" s="620">
        <f t="shared" si="194"/>
        <v>8.8203712000000003</v>
      </c>
      <c r="Q531" s="620">
        <f t="shared" si="195"/>
        <v>0.44101855999999995</v>
      </c>
      <c r="R531" s="620">
        <f t="shared" si="196"/>
        <v>0.99229175999999986</v>
      </c>
      <c r="S531" s="620">
        <f>SUM(S532:S560)</f>
        <v>0</v>
      </c>
      <c r="T531" s="620">
        <f>SUM(T532:T560)</f>
        <v>0</v>
      </c>
      <c r="U531" s="620">
        <f>SUM(U532:U560)</f>
        <v>0</v>
      </c>
      <c r="V531" s="620">
        <f>SUM(V532:V560)</f>
        <v>0</v>
      </c>
      <c r="W531" s="620">
        <f>SUM(W532:W560)</f>
        <v>0</v>
      </c>
      <c r="X531" s="620">
        <f>SUM(X532:X560)</f>
        <v>0</v>
      </c>
      <c r="Y531" s="620">
        <f>SUM(Y532:Y560)</f>
        <v>0</v>
      </c>
      <c r="Z531" s="620">
        <f>SUM(Z532:Z560)</f>
        <v>0</v>
      </c>
      <c r="AA531" s="620">
        <f>SUM(AA532:AA560)</f>
        <v>0</v>
      </c>
      <c r="AB531" s="620">
        <f>SUM(AB532:AB560)</f>
        <v>0</v>
      </c>
      <c r="AC531" s="620">
        <f>SUM(AC532:AC560)</f>
        <v>0</v>
      </c>
      <c r="AD531" s="620">
        <f>SUM(AD532:AD560)</f>
        <v>0</v>
      </c>
      <c r="AE531" s="620">
        <f>SUM(AE532:AE560)</f>
        <v>0</v>
      </c>
      <c r="AF531" s="620">
        <f>SUM(AF532:AF560)</f>
        <v>0</v>
      </c>
      <c r="AG531" s="620">
        <f>SUM(AG532:AG560)</f>
        <v>0</v>
      </c>
      <c r="AH531" s="544"/>
      <c r="AI531" s="544"/>
      <c r="AJ531" s="544"/>
      <c r="AK531" s="544"/>
      <c r="AL531" s="544"/>
      <c r="AM531" s="544"/>
      <c r="AN531" s="544"/>
      <c r="AO531" s="544"/>
      <c r="AP531" s="544"/>
      <c r="AQ531" s="544"/>
    </row>
    <row r="532" spans="1:43" s="390" customFormat="1" ht="31.5" x14ac:dyDescent="0.25">
      <c r="A532" s="391">
        <f t="shared" ref="A532" si="204">A531+1</f>
        <v>1</v>
      </c>
      <c r="B532" s="32" t="str">
        <f>'прил 7.1'!B532</f>
        <v>ВЛ-0,4 кВ, Ф-7, ПС "АКХП", г. Аргун, пос. Московский, ТП 7-, L- 2,8 км.</v>
      </c>
      <c r="C532" s="31"/>
      <c r="D532" s="212">
        <f>'прил 7.1'!F532</f>
        <v>0</v>
      </c>
      <c r="E532" s="296">
        <f t="shared" ref="E532" si="205">D532*0.07</f>
        <v>0</v>
      </c>
      <c r="F532" s="296">
        <f>D532*0.8</f>
        <v>0</v>
      </c>
      <c r="G532" s="296">
        <f>D532*0.04</f>
        <v>0</v>
      </c>
      <c r="H532" s="296">
        <f>D532*0.09</f>
        <v>0</v>
      </c>
      <c r="I532" s="212">
        <f>'прил 7.1'!G532</f>
        <v>0.56843699999999997</v>
      </c>
      <c r="J532" s="296">
        <f t="shared" ref="J532:J556" si="206">I532*0.07</f>
        <v>3.9790590000000001E-2</v>
      </c>
      <c r="K532" s="296">
        <f t="shared" ref="K532:K556" si="207">I532*0.8</f>
        <v>0.45474959999999998</v>
      </c>
      <c r="L532" s="296">
        <f t="shared" ref="L532:L556" si="208">I532*0.04</f>
        <v>2.2737480000000001E-2</v>
      </c>
      <c r="M532" s="296">
        <f t="shared" ref="M532:M556" si="209">I532*0.09</f>
        <v>5.1159329999999996E-2</v>
      </c>
      <c r="N532" s="296">
        <f t="shared" si="192"/>
        <v>0.56843699999999997</v>
      </c>
      <c r="O532" s="296">
        <f t="shared" si="193"/>
        <v>3.9790590000000001E-2</v>
      </c>
      <c r="P532" s="296">
        <f t="shared" si="194"/>
        <v>0.45474959999999998</v>
      </c>
      <c r="Q532" s="296">
        <f t="shared" si="195"/>
        <v>2.2737480000000001E-2</v>
      </c>
      <c r="R532" s="296">
        <f t="shared" si="196"/>
        <v>5.1159329999999996E-2</v>
      </c>
      <c r="S532" s="212">
        <f>'прил 7.1'!V532</f>
        <v>0</v>
      </c>
      <c r="T532" s="296">
        <f t="shared" ref="T532" si="210">S532*0.07</f>
        <v>0</v>
      </c>
      <c r="U532" s="296">
        <f>S532*0.8</f>
        <v>0</v>
      </c>
      <c r="V532" s="296">
        <f>S532*0.04</f>
        <v>0</v>
      </c>
      <c r="W532" s="296">
        <f>S532*0.09</f>
        <v>0</v>
      </c>
      <c r="X532" s="212">
        <f>'прил 7.1'!W532</f>
        <v>0</v>
      </c>
      <c r="Y532" s="296"/>
      <c r="Z532" s="296"/>
      <c r="AA532" s="296"/>
      <c r="AB532" s="296"/>
      <c r="AC532" s="296">
        <f t="shared" ref="AC532" si="211">X532-S532</f>
        <v>0</v>
      </c>
      <c r="AD532" s="296">
        <f t="shared" ref="AD532" si="212">Y532-T532</f>
        <v>0</v>
      </c>
      <c r="AE532" s="296">
        <f t="shared" ref="AE532" si="213">Z532-U532</f>
        <v>0</v>
      </c>
      <c r="AF532" s="296">
        <f t="shared" ref="AF532" si="214">AA532-V532</f>
        <v>0</v>
      </c>
      <c r="AG532" s="296">
        <f t="shared" ref="AG532" si="215">AB532-W532</f>
        <v>0</v>
      </c>
      <c r="AH532" s="538"/>
      <c r="AI532" s="538"/>
      <c r="AJ532" s="538"/>
      <c r="AK532" s="538"/>
      <c r="AL532" s="538"/>
      <c r="AM532" s="538"/>
      <c r="AN532" s="538"/>
      <c r="AO532" s="538"/>
      <c r="AP532" s="538"/>
      <c r="AQ532" s="538"/>
    </row>
    <row r="533" spans="1:43" s="390" customFormat="1" ht="31.5" x14ac:dyDescent="0.25">
      <c r="A533" s="391">
        <f>A532+1</f>
        <v>2</v>
      </c>
      <c r="B533" s="32" t="str">
        <f>'прил 7.1'!B533</f>
        <v xml:space="preserve">ВЛ-0,4 кВ, Ф-17, ПС «Гудермес-город», г. Гудермес, ТП 17- ?, L- 0,43 км. </v>
      </c>
      <c r="C533" s="31"/>
      <c r="D533" s="212">
        <f>'прил 7.1'!F533</f>
        <v>0</v>
      </c>
      <c r="E533" s="296"/>
      <c r="F533" s="296"/>
      <c r="G533" s="296"/>
      <c r="H533" s="296"/>
      <c r="I533" s="212">
        <f>'прил 7.1'!G533</f>
        <v>0.8503210000000001</v>
      </c>
      <c r="J533" s="296">
        <f t="shared" si="206"/>
        <v>5.9522470000000015E-2</v>
      </c>
      <c r="K533" s="296">
        <f t="shared" si="207"/>
        <v>0.68025680000000011</v>
      </c>
      <c r="L533" s="296">
        <f t="shared" si="208"/>
        <v>3.4012840000000003E-2</v>
      </c>
      <c r="M533" s="296">
        <f t="shared" si="209"/>
        <v>7.6528890000000002E-2</v>
      </c>
      <c r="N533" s="296">
        <f t="shared" si="192"/>
        <v>0.8503210000000001</v>
      </c>
      <c r="O533" s="296">
        <f t="shared" si="193"/>
        <v>5.9522470000000015E-2</v>
      </c>
      <c r="P533" s="296">
        <f t="shared" si="194"/>
        <v>0.68025680000000011</v>
      </c>
      <c r="Q533" s="296">
        <f t="shared" si="195"/>
        <v>3.4012840000000003E-2</v>
      </c>
      <c r="R533" s="296">
        <f t="shared" si="196"/>
        <v>7.6528890000000002E-2</v>
      </c>
      <c r="S533" s="212">
        <f>'прил 7.1'!V533</f>
        <v>0</v>
      </c>
      <c r="T533" s="296"/>
      <c r="U533" s="296"/>
      <c r="V533" s="296"/>
      <c r="W533" s="296"/>
      <c r="X533" s="212">
        <f>'прил 7.1'!W533</f>
        <v>0</v>
      </c>
      <c r="Y533" s="296"/>
      <c r="Z533" s="296"/>
      <c r="AA533" s="296"/>
      <c r="AB533" s="296"/>
      <c r="AC533" s="296"/>
      <c r="AD533" s="296"/>
      <c r="AE533" s="296"/>
      <c r="AF533" s="296"/>
      <c r="AG533" s="296"/>
      <c r="AH533" s="538"/>
      <c r="AI533" s="538"/>
      <c r="AJ533" s="538"/>
      <c r="AK533" s="538"/>
      <c r="AL533" s="538"/>
      <c r="AM533" s="538"/>
      <c r="AN533" s="538"/>
      <c r="AO533" s="538"/>
      <c r="AP533" s="538"/>
      <c r="AQ533" s="538"/>
    </row>
    <row r="534" spans="1:43" s="390" customFormat="1" ht="31.5" x14ac:dyDescent="0.25">
      <c r="A534" s="391">
        <f t="shared" ref="A534:A535" si="216">A533+1</f>
        <v>3</v>
      </c>
      <c r="B534" s="32" t="str">
        <f>'прил 7.1'!B534</f>
        <v xml:space="preserve">ВЛ-0,4 кВ, Ф-24, ПС «Гудермес-город», г. Гудермес, ТП 24- ?, L- 1,0 км. </v>
      </c>
      <c r="C534" s="31"/>
      <c r="D534" s="212">
        <f>'прил 7.1'!F534</f>
        <v>0</v>
      </c>
      <c r="E534" s="296"/>
      <c r="F534" s="296"/>
      <c r="G534" s="296"/>
      <c r="H534" s="296"/>
      <c r="I534" s="212">
        <f>'прил 7.1'!G534</f>
        <v>0.415854</v>
      </c>
      <c r="J534" s="296">
        <f t="shared" si="206"/>
        <v>2.9109780000000002E-2</v>
      </c>
      <c r="K534" s="296">
        <f t="shared" si="207"/>
        <v>0.33268320000000001</v>
      </c>
      <c r="L534" s="296">
        <f t="shared" si="208"/>
        <v>1.6634160000000002E-2</v>
      </c>
      <c r="M534" s="296">
        <f t="shared" si="209"/>
        <v>3.7426859999999999E-2</v>
      </c>
      <c r="N534" s="296">
        <f t="shared" si="192"/>
        <v>0.415854</v>
      </c>
      <c r="O534" s="296">
        <f t="shared" si="193"/>
        <v>2.9109780000000002E-2</v>
      </c>
      <c r="P534" s="296">
        <f t="shared" si="194"/>
        <v>0.33268320000000001</v>
      </c>
      <c r="Q534" s="296">
        <f t="shared" si="195"/>
        <v>1.6634160000000002E-2</v>
      </c>
      <c r="R534" s="296">
        <f t="shared" si="196"/>
        <v>3.7426859999999999E-2</v>
      </c>
      <c r="S534" s="212">
        <f>'прил 7.1'!V534</f>
        <v>0</v>
      </c>
      <c r="T534" s="296"/>
      <c r="U534" s="296"/>
      <c r="V534" s="296"/>
      <c r="W534" s="296"/>
      <c r="X534" s="212">
        <f>'прил 7.1'!W534</f>
        <v>0</v>
      </c>
      <c r="Y534" s="296"/>
      <c r="Z534" s="296"/>
      <c r="AA534" s="296"/>
      <c r="AB534" s="296"/>
      <c r="AC534" s="296"/>
      <c r="AD534" s="296"/>
      <c r="AE534" s="296"/>
      <c r="AF534" s="296"/>
      <c r="AG534" s="296"/>
      <c r="AH534" s="538"/>
      <c r="AI534" s="538"/>
      <c r="AJ534" s="538"/>
      <c r="AK534" s="538"/>
      <c r="AL534" s="538"/>
      <c r="AM534" s="538"/>
      <c r="AN534" s="538"/>
      <c r="AO534" s="538"/>
      <c r="AP534" s="538"/>
      <c r="AQ534" s="538"/>
    </row>
    <row r="535" spans="1:43" s="390" customFormat="1" ht="31.5" x14ac:dyDescent="0.25">
      <c r="A535" s="391">
        <f t="shared" si="216"/>
        <v>4</v>
      </c>
      <c r="B535" s="32" t="str">
        <f>'прил 7.1'!B535</f>
        <v>ВЛ-0,4 кВ, Ф-5, ПС «Урус - Мартан -1», с. Рошни - Чу, ТП 5-3, L- 0,32 км.</v>
      </c>
      <c r="C535" s="31"/>
      <c r="D535" s="212">
        <f>'прил 7.1'!F535</f>
        <v>0</v>
      </c>
      <c r="E535" s="296"/>
      <c r="F535" s="296"/>
      <c r="G535" s="296"/>
      <c r="H535" s="296"/>
      <c r="I535" s="212">
        <f>'прил 7.1'!G535</f>
        <v>5.8417999999999998E-2</v>
      </c>
      <c r="J535" s="296">
        <f t="shared" si="206"/>
        <v>4.0892599999999999E-3</v>
      </c>
      <c r="K535" s="296">
        <f t="shared" si="207"/>
        <v>4.6734400000000002E-2</v>
      </c>
      <c r="L535" s="296">
        <f t="shared" si="208"/>
        <v>2.33672E-3</v>
      </c>
      <c r="M535" s="296">
        <f t="shared" si="209"/>
        <v>5.2576199999999993E-3</v>
      </c>
      <c r="N535" s="296">
        <f t="shared" si="192"/>
        <v>5.8417999999999998E-2</v>
      </c>
      <c r="O535" s="296">
        <f t="shared" si="193"/>
        <v>4.0892599999999999E-3</v>
      </c>
      <c r="P535" s="296">
        <f t="shared" si="194"/>
        <v>4.6734400000000002E-2</v>
      </c>
      <c r="Q535" s="296">
        <f t="shared" si="195"/>
        <v>2.33672E-3</v>
      </c>
      <c r="R535" s="296">
        <f t="shared" si="196"/>
        <v>5.2576199999999993E-3</v>
      </c>
      <c r="S535" s="212">
        <f>'прил 7.1'!V535</f>
        <v>0</v>
      </c>
      <c r="T535" s="296"/>
      <c r="U535" s="296"/>
      <c r="V535" s="296"/>
      <c r="W535" s="296"/>
      <c r="X535" s="212">
        <f>'прил 7.1'!W535</f>
        <v>0</v>
      </c>
      <c r="Y535" s="296"/>
      <c r="Z535" s="296"/>
      <c r="AA535" s="296"/>
      <c r="AB535" s="296"/>
      <c r="AC535" s="296"/>
      <c r="AD535" s="296"/>
      <c r="AE535" s="296"/>
      <c r="AF535" s="296"/>
      <c r="AG535" s="296"/>
      <c r="AH535" s="538"/>
      <c r="AI535" s="538"/>
      <c r="AJ535" s="538"/>
      <c r="AK535" s="538"/>
      <c r="AL535" s="538"/>
      <c r="AM535" s="538"/>
      <c r="AN535" s="538"/>
      <c r="AO535" s="538"/>
      <c r="AP535" s="538"/>
      <c r="AQ535" s="538"/>
    </row>
    <row r="536" spans="1:43" s="390" customFormat="1" ht="31.5" x14ac:dyDescent="0.25">
      <c r="A536" s="391">
        <f t="shared" ref="A535:A560" si="217">A535+1</f>
        <v>5</v>
      </c>
      <c r="B536" s="32" t="str">
        <f>'прил 7.1'!B536</f>
        <v>ВЛ-0,4 кВ, Ф-8, ПС «Курчалой», с. Майртуп, ТП 8-1, L- 0,42 км.</v>
      </c>
      <c r="C536" s="31"/>
      <c r="D536" s="212">
        <f>'прил 7.1'!F536</f>
        <v>0</v>
      </c>
      <c r="E536" s="296"/>
      <c r="F536" s="296"/>
      <c r="G536" s="296"/>
      <c r="H536" s="296"/>
      <c r="I536" s="212">
        <f>'прил 7.1'!G536</f>
        <v>8.1712999999999994E-2</v>
      </c>
      <c r="J536" s="296">
        <f t="shared" si="206"/>
        <v>5.7199099999999999E-3</v>
      </c>
      <c r="K536" s="296">
        <f t="shared" si="207"/>
        <v>6.5370399999999995E-2</v>
      </c>
      <c r="L536" s="296">
        <f t="shared" si="208"/>
        <v>3.26852E-3</v>
      </c>
      <c r="M536" s="296">
        <f t="shared" si="209"/>
        <v>7.3541699999999993E-3</v>
      </c>
      <c r="N536" s="296">
        <f t="shared" si="192"/>
        <v>8.1712999999999994E-2</v>
      </c>
      <c r="O536" s="296">
        <f t="shared" si="193"/>
        <v>5.7199099999999999E-3</v>
      </c>
      <c r="P536" s="296">
        <f t="shared" si="194"/>
        <v>6.5370399999999995E-2</v>
      </c>
      <c r="Q536" s="296">
        <f t="shared" si="195"/>
        <v>3.26852E-3</v>
      </c>
      <c r="R536" s="296">
        <f t="shared" si="196"/>
        <v>7.3541699999999993E-3</v>
      </c>
      <c r="S536" s="212">
        <f>'прил 7.1'!V536</f>
        <v>0</v>
      </c>
      <c r="T536" s="296"/>
      <c r="U536" s="296"/>
      <c r="V536" s="296"/>
      <c r="W536" s="296"/>
      <c r="X536" s="212">
        <f>'прил 7.1'!W536</f>
        <v>0</v>
      </c>
      <c r="Y536" s="296"/>
      <c r="Z536" s="296"/>
      <c r="AA536" s="296"/>
      <c r="AB536" s="296"/>
      <c r="AC536" s="296"/>
      <c r="AD536" s="296"/>
      <c r="AE536" s="296"/>
      <c r="AF536" s="296"/>
      <c r="AG536" s="296"/>
      <c r="AH536" s="538"/>
      <c r="AI536" s="538"/>
      <c r="AJ536" s="538"/>
      <c r="AK536" s="538"/>
      <c r="AL536" s="538"/>
      <c r="AM536" s="538"/>
      <c r="AN536" s="538"/>
      <c r="AO536" s="538"/>
      <c r="AP536" s="538"/>
      <c r="AQ536" s="538"/>
    </row>
    <row r="537" spans="1:43" s="390" customFormat="1" ht="31.5" x14ac:dyDescent="0.25">
      <c r="A537" s="391">
        <f t="shared" si="217"/>
        <v>6</v>
      </c>
      <c r="B537" s="32" t="str">
        <f>'прил 7.1'!B537</f>
        <v>ВЛ-0,4 кВ, Ф-5, ПС "Ножай - Юрт", с. Мескеты, ТП 5-21 , L- 0,85 км</v>
      </c>
      <c r="C537" s="31"/>
      <c r="D537" s="212">
        <f>'прил 7.1'!F537</f>
        <v>0</v>
      </c>
      <c r="E537" s="296"/>
      <c r="F537" s="296"/>
      <c r="G537" s="296"/>
      <c r="H537" s="296"/>
      <c r="I537" s="212">
        <f>'прил 7.1'!G537</f>
        <v>0.106381</v>
      </c>
      <c r="J537" s="296">
        <f t="shared" si="206"/>
        <v>7.4466700000000007E-3</v>
      </c>
      <c r="K537" s="296">
        <f t="shared" si="207"/>
        <v>8.5104800000000008E-2</v>
      </c>
      <c r="L537" s="296">
        <f t="shared" si="208"/>
        <v>4.2552400000000004E-3</v>
      </c>
      <c r="M537" s="296">
        <f t="shared" si="209"/>
        <v>9.5742899999999992E-3</v>
      </c>
      <c r="N537" s="296">
        <f t="shared" si="192"/>
        <v>0.106381</v>
      </c>
      <c r="O537" s="296">
        <f t="shared" si="193"/>
        <v>7.4466700000000007E-3</v>
      </c>
      <c r="P537" s="296">
        <f t="shared" si="194"/>
        <v>8.5104800000000008E-2</v>
      </c>
      <c r="Q537" s="296">
        <f t="shared" si="195"/>
        <v>4.2552400000000004E-3</v>
      </c>
      <c r="R537" s="296">
        <f t="shared" si="196"/>
        <v>9.5742899999999992E-3</v>
      </c>
      <c r="S537" s="212">
        <f>'прил 7.1'!V537</f>
        <v>0</v>
      </c>
      <c r="T537" s="296"/>
      <c r="U537" s="296"/>
      <c r="V537" s="296"/>
      <c r="W537" s="296"/>
      <c r="X537" s="212">
        <f>'прил 7.1'!W537</f>
        <v>0</v>
      </c>
      <c r="Y537" s="296"/>
      <c r="Z537" s="296"/>
      <c r="AA537" s="296"/>
      <c r="AB537" s="296"/>
      <c r="AC537" s="296"/>
      <c r="AD537" s="296"/>
      <c r="AE537" s="296"/>
      <c r="AF537" s="296"/>
      <c r="AG537" s="296"/>
      <c r="AH537" s="538"/>
      <c r="AI537" s="538"/>
      <c r="AJ537" s="538"/>
      <c r="AK537" s="538"/>
      <c r="AL537" s="538"/>
      <c r="AM537" s="538"/>
      <c r="AN537" s="538"/>
      <c r="AO537" s="538"/>
      <c r="AP537" s="538"/>
      <c r="AQ537" s="538"/>
    </row>
    <row r="538" spans="1:43" s="390" customFormat="1" ht="31.5" x14ac:dyDescent="0.25">
      <c r="A538" s="391">
        <f t="shared" si="217"/>
        <v>7</v>
      </c>
      <c r="B538" s="32" t="str">
        <f>'прил 7.1'!B538</f>
        <v>ВЛ 0,4 кВ ТП 2-36 Ф-2 ПС "Урус-Мартан" г.Урус-Мартан пр.0,183 км.</v>
      </c>
      <c r="C538" s="31"/>
      <c r="D538" s="212">
        <f>'прил 7.1'!F538</f>
        <v>0</v>
      </c>
      <c r="E538" s="296"/>
      <c r="F538" s="296"/>
      <c r="G538" s="296"/>
      <c r="H538" s="296"/>
      <c r="I538" s="212">
        <f>'прил 7.1'!G538</f>
        <v>3.0651999999999999E-2</v>
      </c>
      <c r="J538" s="296">
        <f t="shared" si="206"/>
        <v>2.1456400000000003E-3</v>
      </c>
      <c r="K538" s="296">
        <f t="shared" si="207"/>
        <v>2.4521600000000001E-2</v>
      </c>
      <c r="L538" s="296">
        <f t="shared" si="208"/>
        <v>1.2260800000000001E-3</v>
      </c>
      <c r="M538" s="296">
        <f t="shared" si="209"/>
        <v>2.7586799999999999E-3</v>
      </c>
      <c r="N538" s="296">
        <f t="shared" si="192"/>
        <v>3.0651999999999999E-2</v>
      </c>
      <c r="O538" s="296">
        <f t="shared" si="193"/>
        <v>2.1456400000000003E-3</v>
      </c>
      <c r="P538" s="296">
        <f t="shared" si="194"/>
        <v>2.4521600000000001E-2</v>
      </c>
      <c r="Q538" s="296">
        <f t="shared" si="195"/>
        <v>1.2260800000000001E-3</v>
      </c>
      <c r="R538" s="296">
        <f t="shared" si="196"/>
        <v>2.7586799999999999E-3</v>
      </c>
      <c r="S538" s="212">
        <f>'прил 7.1'!V538</f>
        <v>0</v>
      </c>
      <c r="T538" s="296"/>
      <c r="U538" s="296"/>
      <c r="V538" s="296"/>
      <c r="W538" s="296"/>
      <c r="X538" s="212">
        <f>'прил 7.1'!W538</f>
        <v>0</v>
      </c>
      <c r="Y538" s="296"/>
      <c r="Z538" s="296"/>
      <c r="AA538" s="296"/>
      <c r="AB538" s="296"/>
      <c r="AC538" s="296"/>
      <c r="AD538" s="296"/>
      <c r="AE538" s="296"/>
      <c r="AF538" s="296"/>
      <c r="AG538" s="296"/>
      <c r="AH538" s="538"/>
      <c r="AI538" s="538"/>
      <c r="AJ538" s="538"/>
      <c r="AK538" s="538"/>
      <c r="AL538" s="538"/>
      <c r="AM538" s="538"/>
      <c r="AN538" s="538"/>
      <c r="AO538" s="538"/>
      <c r="AP538" s="538"/>
      <c r="AQ538" s="538"/>
    </row>
    <row r="539" spans="1:43" s="390" customFormat="1" ht="31.5" x14ac:dyDescent="0.25">
      <c r="A539" s="391">
        <f t="shared" si="217"/>
        <v>8</v>
      </c>
      <c r="B539" s="32" t="str">
        <f>'прил 7.1'!B539</f>
        <v>ВЛ 0,4 кВ ТП 13-  Ф-13 ПС "Горец" г,Урус-Мартан прот. 0,250 км.</v>
      </c>
      <c r="C539" s="31"/>
      <c r="D539" s="212">
        <f>'прил 7.1'!F539</f>
        <v>0</v>
      </c>
      <c r="E539" s="296"/>
      <c r="F539" s="296"/>
      <c r="G539" s="296"/>
      <c r="H539" s="296"/>
      <c r="I539" s="212">
        <f>'прил 7.1'!G539</f>
        <v>0.102529</v>
      </c>
      <c r="J539" s="296">
        <f t="shared" si="206"/>
        <v>7.17703E-3</v>
      </c>
      <c r="K539" s="296">
        <f t="shared" si="207"/>
        <v>8.2023200000000004E-2</v>
      </c>
      <c r="L539" s="296">
        <f t="shared" si="208"/>
        <v>4.1011599999999995E-3</v>
      </c>
      <c r="M539" s="296">
        <f t="shared" si="209"/>
        <v>9.2276099999999989E-3</v>
      </c>
      <c r="N539" s="296">
        <f t="shared" si="192"/>
        <v>0.102529</v>
      </c>
      <c r="O539" s="296">
        <f t="shared" si="193"/>
        <v>7.17703E-3</v>
      </c>
      <c r="P539" s="296">
        <f t="shared" si="194"/>
        <v>8.2023200000000004E-2</v>
      </c>
      <c r="Q539" s="296">
        <f t="shared" si="195"/>
        <v>4.1011599999999995E-3</v>
      </c>
      <c r="R539" s="296">
        <f t="shared" si="196"/>
        <v>9.2276099999999989E-3</v>
      </c>
      <c r="S539" s="212">
        <f>'прил 7.1'!V539</f>
        <v>0</v>
      </c>
      <c r="T539" s="296"/>
      <c r="U539" s="296"/>
      <c r="V539" s="296"/>
      <c r="W539" s="296"/>
      <c r="X539" s="212">
        <f>'прил 7.1'!W539</f>
        <v>0</v>
      </c>
      <c r="Y539" s="296"/>
      <c r="Z539" s="296"/>
      <c r="AA539" s="296"/>
      <c r="AB539" s="296"/>
      <c r="AC539" s="296"/>
      <c r="AD539" s="296"/>
      <c r="AE539" s="296"/>
      <c r="AF539" s="296"/>
      <c r="AG539" s="296"/>
      <c r="AH539" s="538"/>
      <c r="AI539" s="538"/>
      <c r="AJ539" s="538"/>
      <c r="AK539" s="538"/>
      <c r="AL539" s="538"/>
      <c r="AM539" s="538"/>
      <c r="AN539" s="538"/>
      <c r="AO539" s="538"/>
      <c r="AP539" s="538"/>
      <c r="AQ539" s="538"/>
    </row>
    <row r="540" spans="1:43" s="390" customFormat="1" ht="47.25" x14ac:dyDescent="0.25">
      <c r="A540" s="391">
        <f t="shared" si="217"/>
        <v>9</v>
      </c>
      <c r="B540" s="32" t="str">
        <f>'прил 7.1'!B540</f>
        <v>ВЛ 0,4 кВ Ф-5 ПС "ГРП" с.Алхан-Кала ул.Элибаева, Х.Мусалатова    ТП 5-   протяжен. 1,5 км.</v>
      </c>
      <c r="C540" s="31"/>
      <c r="D540" s="212">
        <f>'прил 7.1'!F540</f>
        <v>0</v>
      </c>
      <c r="E540" s="296"/>
      <c r="F540" s="296"/>
      <c r="G540" s="296"/>
      <c r="H540" s="296"/>
      <c r="I540" s="212">
        <f>'прил 7.1'!G540</f>
        <v>0.33868100000000001</v>
      </c>
      <c r="J540" s="296">
        <f t="shared" si="206"/>
        <v>2.3707670000000004E-2</v>
      </c>
      <c r="K540" s="296">
        <f t="shared" si="207"/>
        <v>0.27094480000000004</v>
      </c>
      <c r="L540" s="296">
        <f t="shared" si="208"/>
        <v>1.354724E-2</v>
      </c>
      <c r="M540" s="296">
        <f t="shared" si="209"/>
        <v>3.0481290000000001E-2</v>
      </c>
      <c r="N540" s="296">
        <f t="shared" si="192"/>
        <v>0.33868100000000001</v>
      </c>
      <c r="O540" s="296">
        <f t="shared" si="193"/>
        <v>2.3707670000000004E-2</v>
      </c>
      <c r="P540" s="296">
        <f t="shared" si="194"/>
        <v>0.27094480000000004</v>
      </c>
      <c r="Q540" s="296">
        <f t="shared" si="195"/>
        <v>1.354724E-2</v>
      </c>
      <c r="R540" s="296">
        <f t="shared" si="196"/>
        <v>3.0481290000000001E-2</v>
      </c>
      <c r="S540" s="212">
        <f>'прил 7.1'!V540</f>
        <v>0</v>
      </c>
      <c r="T540" s="296"/>
      <c r="U540" s="296"/>
      <c r="V540" s="296"/>
      <c r="W540" s="296"/>
      <c r="X540" s="212">
        <f>'прил 7.1'!W540</f>
        <v>0</v>
      </c>
      <c r="Y540" s="296"/>
      <c r="Z540" s="296"/>
      <c r="AA540" s="296"/>
      <c r="AB540" s="296"/>
      <c r="AC540" s="296"/>
      <c r="AD540" s="296"/>
      <c r="AE540" s="296"/>
      <c r="AF540" s="296"/>
      <c r="AG540" s="296"/>
      <c r="AH540" s="538"/>
      <c r="AI540" s="538"/>
      <c r="AJ540" s="538"/>
      <c r="AK540" s="538"/>
      <c r="AL540" s="538"/>
      <c r="AM540" s="538"/>
      <c r="AN540" s="538"/>
      <c r="AO540" s="538"/>
      <c r="AP540" s="538"/>
      <c r="AQ540" s="538"/>
    </row>
    <row r="541" spans="1:43" s="390" customFormat="1" ht="31.5" x14ac:dyDescent="0.25">
      <c r="A541" s="391">
        <f t="shared" si="217"/>
        <v>10</v>
      </c>
      <c r="B541" s="32" t="str">
        <f>'прил 7.1'!B541</f>
        <v xml:space="preserve">ВЛ-0,4 кВ, Ф-7, ПС «Электроприбор», с. Садовое,  ТП 7-22 , L- 0,38 км.                                 </v>
      </c>
      <c r="C541" s="31"/>
      <c r="D541" s="212">
        <f>'прил 7.1'!F541</f>
        <v>0</v>
      </c>
      <c r="E541" s="296"/>
      <c r="F541" s="296"/>
      <c r="G541" s="296"/>
      <c r="H541" s="296"/>
      <c r="I541" s="212">
        <f>'прил 7.1'!G541</f>
        <v>0.17322199999999999</v>
      </c>
      <c r="J541" s="296">
        <f t="shared" si="206"/>
        <v>1.2125540000000001E-2</v>
      </c>
      <c r="K541" s="296">
        <f t="shared" si="207"/>
        <v>0.1385776</v>
      </c>
      <c r="L541" s="296">
        <f t="shared" si="208"/>
        <v>6.9288799999999992E-3</v>
      </c>
      <c r="M541" s="296">
        <f t="shared" si="209"/>
        <v>1.5589979999999998E-2</v>
      </c>
      <c r="N541" s="296">
        <f t="shared" si="192"/>
        <v>0.17322199999999999</v>
      </c>
      <c r="O541" s="296">
        <f t="shared" si="193"/>
        <v>1.2125540000000001E-2</v>
      </c>
      <c r="P541" s="296">
        <f t="shared" si="194"/>
        <v>0.1385776</v>
      </c>
      <c r="Q541" s="296">
        <f t="shared" si="195"/>
        <v>6.9288799999999992E-3</v>
      </c>
      <c r="R541" s="296">
        <f t="shared" si="196"/>
        <v>1.5589979999999998E-2</v>
      </c>
      <c r="S541" s="212">
        <f>'прил 7.1'!V541</f>
        <v>0</v>
      </c>
      <c r="T541" s="296"/>
      <c r="U541" s="296"/>
      <c r="V541" s="296"/>
      <c r="W541" s="296"/>
      <c r="X541" s="212">
        <f>'прил 7.1'!W541</f>
        <v>0</v>
      </c>
      <c r="Y541" s="296"/>
      <c r="Z541" s="296"/>
      <c r="AA541" s="296"/>
      <c r="AB541" s="296"/>
      <c r="AC541" s="296"/>
      <c r="AD541" s="296"/>
      <c r="AE541" s="296"/>
      <c r="AF541" s="296"/>
      <c r="AG541" s="296"/>
      <c r="AH541" s="538"/>
      <c r="AI541" s="538"/>
      <c r="AJ541" s="538"/>
      <c r="AK541" s="538"/>
      <c r="AL541" s="538"/>
      <c r="AM541" s="538"/>
      <c r="AN541" s="538"/>
      <c r="AO541" s="538"/>
      <c r="AP541" s="538"/>
      <c r="AQ541" s="538"/>
    </row>
    <row r="542" spans="1:43" s="390" customFormat="1" ht="31.5" x14ac:dyDescent="0.25">
      <c r="A542" s="391">
        <f t="shared" si="217"/>
        <v>11</v>
      </c>
      <c r="B542" s="32" t="str">
        <f>'прил 7.1'!B542</f>
        <v>ВЛ-0,4 кВ Ф-5 ПС «Бердыкель» с.Бердыкель  ТП 5-9 L- 0,27 км.</v>
      </c>
      <c r="C542" s="31"/>
      <c r="D542" s="212">
        <f>'прил 7.1'!F542</f>
        <v>0</v>
      </c>
      <c r="E542" s="296"/>
      <c r="F542" s="296"/>
      <c r="G542" s="296"/>
      <c r="H542" s="296"/>
      <c r="I542" s="212">
        <f>'прил 7.1'!G542</f>
        <v>3.3671E-2</v>
      </c>
      <c r="J542" s="296">
        <f t="shared" si="206"/>
        <v>2.3569700000000003E-3</v>
      </c>
      <c r="K542" s="296">
        <f t="shared" si="207"/>
        <v>2.69368E-2</v>
      </c>
      <c r="L542" s="296">
        <f t="shared" si="208"/>
        <v>1.34684E-3</v>
      </c>
      <c r="M542" s="296">
        <f t="shared" si="209"/>
        <v>3.03039E-3</v>
      </c>
      <c r="N542" s="296">
        <f t="shared" si="192"/>
        <v>3.3671E-2</v>
      </c>
      <c r="O542" s="296">
        <f t="shared" si="193"/>
        <v>2.3569700000000003E-3</v>
      </c>
      <c r="P542" s="296">
        <f t="shared" si="194"/>
        <v>2.69368E-2</v>
      </c>
      <c r="Q542" s="296">
        <f t="shared" si="195"/>
        <v>1.34684E-3</v>
      </c>
      <c r="R542" s="296">
        <f t="shared" si="196"/>
        <v>3.03039E-3</v>
      </c>
      <c r="S542" s="212">
        <f>'прил 7.1'!V542</f>
        <v>0</v>
      </c>
      <c r="T542" s="296"/>
      <c r="U542" s="296"/>
      <c r="V542" s="296"/>
      <c r="W542" s="296"/>
      <c r="X542" s="212">
        <f>'прил 7.1'!W542</f>
        <v>0</v>
      </c>
      <c r="Y542" s="296"/>
      <c r="Z542" s="296"/>
      <c r="AA542" s="296"/>
      <c r="AB542" s="296"/>
      <c r="AC542" s="296"/>
      <c r="AD542" s="296"/>
      <c r="AE542" s="296"/>
      <c r="AF542" s="296"/>
      <c r="AG542" s="296"/>
      <c r="AH542" s="538"/>
      <c r="AI542" s="538"/>
      <c r="AJ542" s="538"/>
      <c r="AK542" s="538"/>
      <c r="AL542" s="538"/>
      <c r="AM542" s="538"/>
      <c r="AN542" s="538"/>
      <c r="AO542" s="538"/>
      <c r="AP542" s="538"/>
      <c r="AQ542" s="538"/>
    </row>
    <row r="543" spans="1:43" s="390" customFormat="1" ht="31.5" x14ac:dyDescent="0.25">
      <c r="A543" s="391">
        <f t="shared" si="217"/>
        <v>12</v>
      </c>
      <c r="B543" s="32" t="str">
        <f>'прил 7.1'!B543</f>
        <v xml:space="preserve">ВЛ-0,4 кВ Ф-3 ПС Бачи-Юрт с.Центарой, ул.Баймурадова, ТП 3-14 </v>
      </c>
      <c r="C543" s="31"/>
      <c r="D543" s="212">
        <f>'прил 7.1'!F543</f>
        <v>0</v>
      </c>
      <c r="E543" s="296"/>
      <c r="F543" s="296"/>
      <c r="G543" s="296"/>
      <c r="H543" s="296"/>
      <c r="I543" s="212">
        <f>'прил 7.1'!G543</f>
        <v>7.1334999999999996E-2</v>
      </c>
      <c r="J543" s="296">
        <f t="shared" si="206"/>
        <v>4.99345E-3</v>
      </c>
      <c r="K543" s="296">
        <f t="shared" si="207"/>
        <v>5.7068000000000001E-2</v>
      </c>
      <c r="L543" s="296">
        <f t="shared" si="208"/>
        <v>2.8533999999999999E-3</v>
      </c>
      <c r="M543" s="296">
        <f t="shared" si="209"/>
        <v>6.4201499999999995E-3</v>
      </c>
      <c r="N543" s="296">
        <f t="shared" si="192"/>
        <v>7.1334999999999996E-2</v>
      </c>
      <c r="O543" s="296">
        <f t="shared" si="193"/>
        <v>4.99345E-3</v>
      </c>
      <c r="P543" s="296">
        <f t="shared" si="194"/>
        <v>5.7068000000000001E-2</v>
      </c>
      <c r="Q543" s="296">
        <f t="shared" si="195"/>
        <v>2.8533999999999999E-3</v>
      </c>
      <c r="R543" s="296">
        <f t="shared" si="196"/>
        <v>6.4201499999999995E-3</v>
      </c>
      <c r="S543" s="212">
        <f>'прил 7.1'!V543</f>
        <v>0</v>
      </c>
      <c r="T543" s="296"/>
      <c r="U543" s="296"/>
      <c r="V543" s="296"/>
      <c r="W543" s="296"/>
      <c r="X543" s="212">
        <f>'прил 7.1'!W543</f>
        <v>0</v>
      </c>
      <c r="Y543" s="296"/>
      <c r="Z543" s="296"/>
      <c r="AA543" s="296"/>
      <c r="AB543" s="296"/>
      <c r="AC543" s="296"/>
      <c r="AD543" s="296"/>
      <c r="AE543" s="296"/>
      <c r="AF543" s="296"/>
      <c r="AG543" s="296"/>
      <c r="AH543" s="538"/>
      <c r="AI543" s="538"/>
      <c r="AJ543" s="538"/>
      <c r="AK543" s="538"/>
      <c r="AL543" s="538"/>
      <c r="AM543" s="538"/>
      <c r="AN543" s="538"/>
      <c r="AO543" s="538"/>
      <c r="AP543" s="538"/>
      <c r="AQ543" s="538"/>
    </row>
    <row r="544" spans="1:43" s="390" customFormat="1" ht="31.5" x14ac:dyDescent="0.25">
      <c r="A544" s="391">
        <f t="shared" si="217"/>
        <v>13</v>
      </c>
      <c r="B544" s="32" t="str">
        <f>'прил 7.1'!B544</f>
        <v xml:space="preserve">ВЛ-0,4 кВ Ф-3 ПС Бачи-Юрт  с.Центарой ул.Вайханова ТП 3-6  </v>
      </c>
      <c r="C544" s="31"/>
      <c r="D544" s="212">
        <f>'прил 7.1'!F544</f>
        <v>0</v>
      </c>
      <c r="E544" s="296"/>
      <c r="F544" s="296"/>
      <c r="G544" s="296"/>
      <c r="H544" s="296"/>
      <c r="I544" s="212">
        <f>'прил 7.1'!G544</f>
        <v>7.9780000000000004E-2</v>
      </c>
      <c r="J544" s="296">
        <f t="shared" si="206"/>
        <v>5.5846000000000012E-3</v>
      </c>
      <c r="K544" s="296">
        <f t="shared" si="207"/>
        <v>6.3824000000000006E-2</v>
      </c>
      <c r="L544" s="296">
        <f t="shared" si="208"/>
        <v>3.1912000000000004E-3</v>
      </c>
      <c r="M544" s="296">
        <f t="shared" si="209"/>
        <v>7.1802000000000003E-3</v>
      </c>
      <c r="N544" s="296">
        <f t="shared" si="192"/>
        <v>7.9780000000000004E-2</v>
      </c>
      <c r="O544" s="296">
        <f t="shared" si="193"/>
        <v>5.5846000000000012E-3</v>
      </c>
      <c r="P544" s="296">
        <f t="shared" si="194"/>
        <v>6.3824000000000006E-2</v>
      </c>
      <c r="Q544" s="296">
        <f t="shared" si="195"/>
        <v>3.1912000000000004E-3</v>
      </c>
      <c r="R544" s="296">
        <f t="shared" si="196"/>
        <v>7.1802000000000003E-3</v>
      </c>
      <c r="S544" s="212">
        <f>'прил 7.1'!V544</f>
        <v>0</v>
      </c>
      <c r="T544" s="296"/>
      <c r="U544" s="296"/>
      <c r="V544" s="296"/>
      <c r="W544" s="296"/>
      <c r="X544" s="212">
        <f>'прил 7.1'!W544</f>
        <v>0</v>
      </c>
      <c r="Y544" s="296"/>
      <c r="Z544" s="296"/>
      <c r="AA544" s="296"/>
      <c r="AB544" s="296"/>
      <c r="AC544" s="296"/>
      <c r="AD544" s="296"/>
      <c r="AE544" s="296"/>
      <c r="AF544" s="296"/>
      <c r="AG544" s="296"/>
      <c r="AH544" s="538"/>
      <c r="AI544" s="538"/>
      <c r="AJ544" s="538"/>
      <c r="AK544" s="538"/>
      <c r="AL544" s="538"/>
      <c r="AM544" s="538"/>
      <c r="AN544" s="538"/>
      <c r="AO544" s="538"/>
      <c r="AP544" s="538"/>
      <c r="AQ544" s="538"/>
    </row>
    <row r="545" spans="1:43" s="390" customFormat="1" ht="31.5" x14ac:dyDescent="0.25">
      <c r="A545" s="391">
        <f t="shared" si="217"/>
        <v>14</v>
      </c>
      <c r="B545" s="32" t="str">
        <f>'прил 7.1'!B545</f>
        <v xml:space="preserve">ВЛ-0,4 кВ Ф-3 ПС Бачи-Юрт с.Центарой, ТП 3-17  </v>
      </c>
      <c r="C545" s="31"/>
      <c r="D545" s="212">
        <f>'прил 7.1'!F545</f>
        <v>0</v>
      </c>
      <c r="E545" s="296"/>
      <c r="F545" s="296"/>
      <c r="G545" s="296"/>
      <c r="H545" s="296"/>
      <c r="I545" s="212">
        <f>'прил 7.1'!G545</f>
        <v>0.120184</v>
      </c>
      <c r="J545" s="296">
        <f t="shared" si="206"/>
        <v>8.4128800000000011E-3</v>
      </c>
      <c r="K545" s="296">
        <f t="shared" si="207"/>
        <v>9.6147200000000002E-2</v>
      </c>
      <c r="L545" s="296">
        <f t="shared" si="208"/>
        <v>4.8073600000000001E-3</v>
      </c>
      <c r="M545" s="296">
        <f t="shared" si="209"/>
        <v>1.0816559999999999E-2</v>
      </c>
      <c r="N545" s="296">
        <f t="shared" si="192"/>
        <v>0.120184</v>
      </c>
      <c r="O545" s="296">
        <f t="shared" si="193"/>
        <v>8.4128800000000011E-3</v>
      </c>
      <c r="P545" s="296">
        <f t="shared" si="194"/>
        <v>9.6147200000000002E-2</v>
      </c>
      <c r="Q545" s="296">
        <f t="shared" si="195"/>
        <v>4.8073600000000001E-3</v>
      </c>
      <c r="R545" s="296">
        <f t="shared" si="196"/>
        <v>1.0816559999999999E-2</v>
      </c>
      <c r="S545" s="212">
        <f>'прил 7.1'!V545</f>
        <v>0</v>
      </c>
      <c r="T545" s="296"/>
      <c r="U545" s="296"/>
      <c r="V545" s="296"/>
      <c r="W545" s="296"/>
      <c r="X545" s="212">
        <f>'прил 7.1'!W545</f>
        <v>0</v>
      </c>
      <c r="Y545" s="296"/>
      <c r="Z545" s="296"/>
      <c r="AA545" s="296"/>
      <c r="AB545" s="296"/>
      <c r="AC545" s="296"/>
      <c r="AD545" s="296"/>
      <c r="AE545" s="296"/>
      <c r="AF545" s="296"/>
      <c r="AG545" s="296"/>
      <c r="AH545" s="538"/>
      <c r="AI545" s="538"/>
      <c r="AJ545" s="538"/>
      <c r="AK545" s="538"/>
      <c r="AL545" s="538"/>
      <c r="AM545" s="538"/>
      <c r="AN545" s="538"/>
      <c r="AO545" s="538"/>
      <c r="AP545" s="538"/>
      <c r="AQ545" s="538"/>
    </row>
    <row r="546" spans="1:43" s="390" customFormat="1" ht="31.5" x14ac:dyDescent="0.25">
      <c r="A546" s="391">
        <f t="shared" si="217"/>
        <v>15</v>
      </c>
      <c r="B546" s="32" t="str">
        <f>'прил 7.1'!B546</f>
        <v xml:space="preserve">ВЛ-0,4 кВ Ф-3 ПС Бачи-Юрт с.Центарой, ул.Косумова, Баймурадова, ТП 3-13  </v>
      </c>
      <c r="C546" s="31"/>
      <c r="D546" s="212">
        <f>'прил 7.1'!F546</f>
        <v>0</v>
      </c>
      <c r="E546" s="296"/>
      <c r="F546" s="296"/>
      <c r="G546" s="296"/>
      <c r="H546" s="296"/>
      <c r="I546" s="212">
        <f>'прил 7.1'!G546</f>
        <v>0.105007</v>
      </c>
      <c r="J546" s="296">
        <f t="shared" si="206"/>
        <v>7.3504900000000012E-3</v>
      </c>
      <c r="K546" s="296">
        <f t="shared" si="207"/>
        <v>8.4005600000000014E-2</v>
      </c>
      <c r="L546" s="296">
        <f t="shared" si="208"/>
        <v>4.2002799999999998E-3</v>
      </c>
      <c r="M546" s="296">
        <f t="shared" si="209"/>
        <v>9.4506299999999998E-3</v>
      </c>
      <c r="N546" s="296">
        <f t="shared" si="192"/>
        <v>0.105007</v>
      </c>
      <c r="O546" s="296">
        <f t="shared" si="193"/>
        <v>7.3504900000000012E-3</v>
      </c>
      <c r="P546" s="296">
        <f t="shared" si="194"/>
        <v>8.4005600000000014E-2</v>
      </c>
      <c r="Q546" s="296">
        <f t="shared" si="195"/>
        <v>4.2002799999999998E-3</v>
      </c>
      <c r="R546" s="296">
        <f t="shared" si="196"/>
        <v>9.4506299999999998E-3</v>
      </c>
      <c r="S546" s="212">
        <f>'прил 7.1'!V546</f>
        <v>0</v>
      </c>
      <c r="T546" s="296"/>
      <c r="U546" s="296"/>
      <c r="V546" s="296"/>
      <c r="W546" s="296"/>
      <c r="X546" s="212">
        <f>'прил 7.1'!W546</f>
        <v>0</v>
      </c>
      <c r="Y546" s="296"/>
      <c r="Z546" s="296"/>
      <c r="AA546" s="296"/>
      <c r="AB546" s="296"/>
      <c r="AC546" s="296"/>
      <c r="AD546" s="296"/>
      <c r="AE546" s="296"/>
      <c r="AF546" s="296"/>
      <c r="AG546" s="296"/>
      <c r="AH546" s="538"/>
      <c r="AI546" s="538"/>
      <c r="AJ546" s="538"/>
      <c r="AK546" s="538"/>
      <c r="AL546" s="538"/>
      <c r="AM546" s="538"/>
      <c r="AN546" s="538"/>
      <c r="AO546" s="538"/>
      <c r="AP546" s="538"/>
      <c r="AQ546" s="538"/>
    </row>
    <row r="547" spans="1:43" s="390" customFormat="1" ht="31.5" x14ac:dyDescent="0.25">
      <c r="A547" s="391">
        <f t="shared" si="217"/>
        <v>16</v>
      </c>
      <c r="B547" s="32" t="str">
        <f>'прил 7.1'!B547</f>
        <v xml:space="preserve">ВЛ-0,4 кВ Ф-3 ПС Бачи-Юрт  с.Центарой ул.Мацуева ТП 3-7 </v>
      </c>
      <c r="C547" s="31"/>
      <c r="D547" s="212">
        <f>'прил 7.1'!F547</f>
        <v>0</v>
      </c>
      <c r="E547" s="296"/>
      <c r="F547" s="296"/>
      <c r="G547" s="296"/>
      <c r="H547" s="296"/>
      <c r="I547" s="212">
        <f>'прил 7.1'!G547</f>
        <v>0.13161600000000001</v>
      </c>
      <c r="J547" s="296">
        <f t="shared" si="206"/>
        <v>9.2131200000000017E-3</v>
      </c>
      <c r="K547" s="296">
        <f t="shared" si="207"/>
        <v>0.10529280000000002</v>
      </c>
      <c r="L547" s="296">
        <f t="shared" si="208"/>
        <v>5.2646400000000001E-3</v>
      </c>
      <c r="M547" s="296">
        <f t="shared" si="209"/>
        <v>1.184544E-2</v>
      </c>
      <c r="N547" s="296">
        <f t="shared" si="192"/>
        <v>0.13161600000000001</v>
      </c>
      <c r="O547" s="296">
        <f t="shared" si="193"/>
        <v>9.2131200000000017E-3</v>
      </c>
      <c r="P547" s="296">
        <f t="shared" si="194"/>
        <v>0.10529280000000002</v>
      </c>
      <c r="Q547" s="296">
        <f t="shared" si="195"/>
        <v>5.2646400000000001E-3</v>
      </c>
      <c r="R547" s="296">
        <f t="shared" si="196"/>
        <v>1.184544E-2</v>
      </c>
      <c r="S547" s="212">
        <f>'прил 7.1'!V547</f>
        <v>0</v>
      </c>
      <c r="T547" s="296"/>
      <c r="U547" s="296"/>
      <c r="V547" s="296"/>
      <c r="W547" s="296"/>
      <c r="X547" s="212">
        <f>'прил 7.1'!W547</f>
        <v>0</v>
      </c>
      <c r="Y547" s="296"/>
      <c r="Z547" s="296"/>
      <c r="AA547" s="296"/>
      <c r="AB547" s="296"/>
      <c r="AC547" s="296"/>
      <c r="AD547" s="296"/>
      <c r="AE547" s="296"/>
      <c r="AF547" s="296"/>
      <c r="AG547" s="296"/>
      <c r="AH547" s="538"/>
      <c r="AI547" s="538"/>
      <c r="AJ547" s="538"/>
      <c r="AK547" s="538"/>
      <c r="AL547" s="538"/>
      <c r="AM547" s="538"/>
      <c r="AN547" s="538"/>
      <c r="AO547" s="538"/>
      <c r="AP547" s="538"/>
      <c r="AQ547" s="538"/>
    </row>
    <row r="548" spans="1:43" s="390" customFormat="1" ht="31.5" x14ac:dyDescent="0.25">
      <c r="A548" s="391">
        <f t="shared" si="217"/>
        <v>17</v>
      </c>
      <c r="B548" s="32" t="str">
        <f>'прил 7.1'!B548</f>
        <v xml:space="preserve">ВЛ-0,4 кВ Ф-3 ПС Бачи-Юрт  с.Центарой ул.Мацуева ТП 3-5  </v>
      </c>
      <c r="C548" s="31"/>
      <c r="D548" s="212">
        <f>'прил 7.1'!F548</f>
        <v>0</v>
      </c>
      <c r="E548" s="296"/>
      <c r="F548" s="296"/>
      <c r="G548" s="296"/>
      <c r="H548" s="296"/>
      <c r="I548" s="212">
        <f>'прил 7.1'!G548</f>
        <v>0.3337</v>
      </c>
      <c r="J548" s="296">
        <f t="shared" si="206"/>
        <v>2.3359000000000001E-2</v>
      </c>
      <c r="K548" s="296">
        <f t="shared" si="207"/>
        <v>0.26696000000000003</v>
      </c>
      <c r="L548" s="296">
        <f t="shared" si="208"/>
        <v>1.3348E-2</v>
      </c>
      <c r="M548" s="296">
        <f t="shared" si="209"/>
        <v>3.0032999999999997E-2</v>
      </c>
      <c r="N548" s="296">
        <f t="shared" si="192"/>
        <v>0.3337</v>
      </c>
      <c r="O548" s="296">
        <f t="shared" si="193"/>
        <v>2.3359000000000001E-2</v>
      </c>
      <c r="P548" s="296">
        <f t="shared" si="194"/>
        <v>0.26696000000000003</v>
      </c>
      <c r="Q548" s="296">
        <f t="shared" si="195"/>
        <v>1.3348E-2</v>
      </c>
      <c r="R548" s="296">
        <f t="shared" si="196"/>
        <v>3.0032999999999997E-2</v>
      </c>
      <c r="S548" s="212">
        <f>'прил 7.1'!V548</f>
        <v>0</v>
      </c>
      <c r="T548" s="296"/>
      <c r="U548" s="296"/>
      <c r="V548" s="296"/>
      <c r="W548" s="296"/>
      <c r="X548" s="212">
        <f>'прил 7.1'!W548</f>
        <v>0</v>
      </c>
      <c r="Y548" s="296"/>
      <c r="Z548" s="296"/>
      <c r="AA548" s="296"/>
      <c r="AB548" s="296"/>
      <c r="AC548" s="296"/>
      <c r="AD548" s="296"/>
      <c r="AE548" s="296"/>
      <c r="AF548" s="296"/>
      <c r="AG548" s="296"/>
      <c r="AH548" s="538"/>
      <c r="AI548" s="538"/>
      <c r="AJ548" s="538"/>
      <c r="AK548" s="538"/>
      <c r="AL548" s="538"/>
      <c r="AM548" s="538"/>
      <c r="AN548" s="538"/>
      <c r="AO548" s="538"/>
      <c r="AP548" s="538"/>
      <c r="AQ548" s="538"/>
    </row>
    <row r="549" spans="1:43" s="390" customFormat="1" ht="31.5" x14ac:dyDescent="0.25">
      <c r="A549" s="391">
        <f t="shared" si="217"/>
        <v>18</v>
      </c>
      <c r="B549" s="32" t="str">
        <f>'прил 7.1'!B549</f>
        <v xml:space="preserve">ВЛ-0,4 кВ Ф-5 ПС Бачи-Юрт ул.Насуханова, Джабраилова, ТП 5-4 </v>
      </c>
      <c r="C549" s="31"/>
      <c r="D549" s="212">
        <f>'прил 7.1'!F549</f>
        <v>0</v>
      </c>
      <c r="E549" s="296"/>
      <c r="F549" s="296"/>
      <c r="G549" s="296"/>
      <c r="H549" s="296"/>
      <c r="I549" s="212">
        <f>'прил 7.1'!G549</f>
        <v>0.53134599999999998</v>
      </c>
      <c r="J549" s="296">
        <f t="shared" si="206"/>
        <v>3.719422E-2</v>
      </c>
      <c r="K549" s="296">
        <f t="shared" si="207"/>
        <v>0.42507680000000003</v>
      </c>
      <c r="L549" s="296">
        <f t="shared" si="208"/>
        <v>2.125384E-2</v>
      </c>
      <c r="M549" s="296">
        <f t="shared" si="209"/>
        <v>4.7821139999999998E-2</v>
      </c>
      <c r="N549" s="296">
        <f t="shared" si="192"/>
        <v>0.53134599999999998</v>
      </c>
      <c r="O549" s="296">
        <f t="shared" si="193"/>
        <v>3.719422E-2</v>
      </c>
      <c r="P549" s="296">
        <f t="shared" si="194"/>
        <v>0.42507680000000003</v>
      </c>
      <c r="Q549" s="296">
        <f t="shared" si="195"/>
        <v>2.125384E-2</v>
      </c>
      <c r="R549" s="296">
        <f t="shared" si="196"/>
        <v>4.7821139999999998E-2</v>
      </c>
      <c r="S549" s="212">
        <f>'прил 7.1'!V549</f>
        <v>0</v>
      </c>
      <c r="T549" s="296"/>
      <c r="U549" s="296"/>
      <c r="V549" s="296"/>
      <c r="W549" s="296"/>
      <c r="X549" s="212">
        <f>'прил 7.1'!W549</f>
        <v>0</v>
      </c>
      <c r="Y549" s="296"/>
      <c r="Z549" s="296"/>
      <c r="AA549" s="296"/>
      <c r="AB549" s="296"/>
      <c r="AC549" s="296"/>
      <c r="AD549" s="296"/>
      <c r="AE549" s="296"/>
      <c r="AF549" s="296"/>
      <c r="AG549" s="296"/>
      <c r="AH549" s="538"/>
      <c r="AI549" s="538"/>
      <c r="AJ549" s="538"/>
      <c r="AK549" s="538"/>
      <c r="AL549" s="538"/>
      <c r="AM549" s="538"/>
      <c r="AN549" s="538"/>
      <c r="AO549" s="538"/>
      <c r="AP549" s="538"/>
      <c r="AQ549" s="538"/>
    </row>
    <row r="550" spans="1:43" s="390" customFormat="1" ht="31.5" x14ac:dyDescent="0.25">
      <c r="A550" s="391">
        <f t="shared" si="217"/>
        <v>19</v>
      </c>
      <c r="B550" s="32" t="str">
        <f>'прил 7.1'!B550</f>
        <v>ВЛ-0,4 кВ Ф-3 ПС Бачи-Юрт с.Центарой, ул.Сакказова, Мацуева, ТП 3-12</v>
      </c>
      <c r="C550" s="31"/>
      <c r="D550" s="212">
        <f>'прил 7.1'!F550</f>
        <v>0</v>
      </c>
      <c r="E550" s="296"/>
      <c r="F550" s="296"/>
      <c r="G550" s="296"/>
      <c r="H550" s="296"/>
      <c r="I550" s="212">
        <f>'прил 7.1'!G550</f>
        <v>0.54031399999999996</v>
      </c>
      <c r="J550" s="296">
        <f t="shared" si="206"/>
        <v>3.7821979999999998E-2</v>
      </c>
      <c r="K550" s="296">
        <f t="shared" si="207"/>
        <v>0.4322512</v>
      </c>
      <c r="L550" s="296">
        <f t="shared" si="208"/>
        <v>2.1612559999999999E-2</v>
      </c>
      <c r="M550" s="296">
        <f t="shared" si="209"/>
        <v>4.8628259999999993E-2</v>
      </c>
      <c r="N550" s="296">
        <f t="shared" si="192"/>
        <v>0.54031399999999996</v>
      </c>
      <c r="O550" s="296">
        <f t="shared" si="193"/>
        <v>3.7821979999999998E-2</v>
      </c>
      <c r="P550" s="296">
        <f t="shared" si="194"/>
        <v>0.4322512</v>
      </c>
      <c r="Q550" s="296">
        <f t="shared" si="195"/>
        <v>2.1612559999999999E-2</v>
      </c>
      <c r="R550" s="296">
        <f t="shared" si="196"/>
        <v>4.8628259999999993E-2</v>
      </c>
      <c r="S550" s="212">
        <f>'прил 7.1'!V550</f>
        <v>0</v>
      </c>
      <c r="T550" s="296"/>
      <c r="U550" s="296"/>
      <c r="V550" s="296"/>
      <c r="W550" s="296"/>
      <c r="X550" s="212">
        <f>'прил 7.1'!W550</f>
        <v>0</v>
      </c>
      <c r="Y550" s="296"/>
      <c r="Z550" s="296"/>
      <c r="AA550" s="296"/>
      <c r="AB550" s="296"/>
      <c r="AC550" s="296"/>
      <c r="AD550" s="296"/>
      <c r="AE550" s="296"/>
      <c r="AF550" s="296"/>
      <c r="AG550" s="296"/>
      <c r="AH550" s="538"/>
      <c r="AI550" s="538"/>
      <c r="AJ550" s="538"/>
      <c r="AK550" s="538"/>
      <c r="AL550" s="538"/>
      <c r="AM550" s="538"/>
      <c r="AN550" s="538"/>
      <c r="AO550" s="538"/>
      <c r="AP550" s="538"/>
      <c r="AQ550" s="538"/>
    </row>
    <row r="551" spans="1:43" s="390" customFormat="1" x14ac:dyDescent="0.25">
      <c r="A551" s="391">
        <f t="shared" si="217"/>
        <v>20</v>
      </c>
      <c r="B551" s="32" t="str">
        <f>'прил 7.1'!B551</f>
        <v>ВЛ 0,4 кВ Ф-28 ПС "Северная" г.Грозный</v>
      </c>
      <c r="C551" s="31"/>
      <c r="D551" s="212">
        <f>'прил 7.1'!F551</f>
        <v>0</v>
      </c>
      <c r="E551" s="296"/>
      <c r="F551" s="296"/>
      <c r="G551" s="296"/>
      <c r="H551" s="296"/>
      <c r="I551" s="212">
        <f>'прил 7.1'!G551</f>
        <v>5.7499999999999999E-3</v>
      </c>
      <c r="J551" s="296">
        <f t="shared" si="206"/>
        <v>4.0250000000000003E-4</v>
      </c>
      <c r="K551" s="296">
        <f t="shared" si="207"/>
        <v>4.5999999999999999E-3</v>
      </c>
      <c r="L551" s="296">
        <f t="shared" si="208"/>
        <v>2.3000000000000001E-4</v>
      </c>
      <c r="M551" s="296">
        <f t="shared" si="209"/>
        <v>5.1749999999999995E-4</v>
      </c>
      <c r="N551" s="296">
        <f t="shared" si="192"/>
        <v>5.7499999999999999E-3</v>
      </c>
      <c r="O551" s="296">
        <f t="shared" si="193"/>
        <v>4.0250000000000003E-4</v>
      </c>
      <c r="P551" s="296">
        <f t="shared" si="194"/>
        <v>4.5999999999999999E-3</v>
      </c>
      <c r="Q551" s="296">
        <f t="shared" si="195"/>
        <v>2.3000000000000001E-4</v>
      </c>
      <c r="R551" s="296">
        <f t="shared" si="196"/>
        <v>5.1749999999999995E-4</v>
      </c>
      <c r="S551" s="212">
        <f>'прил 7.1'!V551</f>
        <v>0</v>
      </c>
      <c r="T551" s="296"/>
      <c r="U551" s="296"/>
      <c r="V551" s="296"/>
      <c r="W551" s="296"/>
      <c r="X551" s="212">
        <f>'прил 7.1'!W551</f>
        <v>0</v>
      </c>
      <c r="Y551" s="296"/>
      <c r="Z551" s="296"/>
      <c r="AA551" s="296"/>
      <c r="AB551" s="296"/>
      <c r="AC551" s="296"/>
      <c r="AD551" s="296"/>
      <c r="AE551" s="296"/>
      <c r="AF551" s="296"/>
      <c r="AG551" s="296"/>
      <c r="AH551" s="538"/>
      <c r="AI551" s="538"/>
      <c r="AJ551" s="538"/>
      <c r="AK551" s="538"/>
      <c r="AL551" s="538"/>
      <c r="AM551" s="538"/>
      <c r="AN551" s="538"/>
      <c r="AO551" s="538"/>
      <c r="AP551" s="538"/>
      <c r="AQ551" s="538"/>
    </row>
    <row r="552" spans="1:43" s="390" customFormat="1" ht="31.5" x14ac:dyDescent="0.25">
      <c r="A552" s="391">
        <f t="shared" si="217"/>
        <v>21</v>
      </c>
      <c r="B552" s="32" t="str">
        <f>'прил 7.1'!B552</f>
        <v>ВЛ 0,4 кВ Ф-22 ПС "Южная" г.Грозный от ТП-202</v>
      </c>
      <c r="C552" s="31"/>
      <c r="D552" s="212">
        <f>'прил 7.1'!F552</f>
        <v>0</v>
      </c>
      <c r="E552" s="296"/>
      <c r="F552" s="296"/>
      <c r="G552" s="296"/>
      <c r="H552" s="296"/>
      <c r="I552" s="212">
        <f>'прил 7.1'!G552</f>
        <v>5.3335E-2</v>
      </c>
      <c r="J552" s="296">
        <f t="shared" si="206"/>
        <v>3.7334500000000006E-3</v>
      </c>
      <c r="K552" s="296">
        <f t="shared" si="207"/>
        <v>4.2668000000000005E-2</v>
      </c>
      <c r="L552" s="296">
        <f t="shared" si="208"/>
        <v>2.1334000000000001E-3</v>
      </c>
      <c r="M552" s="296">
        <f t="shared" si="209"/>
        <v>4.8001499999999996E-3</v>
      </c>
      <c r="N552" s="296">
        <f t="shared" si="192"/>
        <v>5.3335E-2</v>
      </c>
      <c r="O552" s="296">
        <f t="shared" si="193"/>
        <v>3.7334500000000006E-3</v>
      </c>
      <c r="P552" s="296">
        <f t="shared" si="194"/>
        <v>4.2668000000000005E-2</v>
      </c>
      <c r="Q552" s="296">
        <f t="shared" si="195"/>
        <v>2.1334000000000001E-3</v>
      </c>
      <c r="R552" s="296">
        <f t="shared" si="196"/>
        <v>4.8001499999999996E-3</v>
      </c>
      <c r="S552" s="212">
        <f>'прил 7.1'!V552</f>
        <v>0</v>
      </c>
      <c r="T552" s="296"/>
      <c r="U552" s="296"/>
      <c r="V552" s="296"/>
      <c r="W552" s="296"/>
      <c r="X552" s="212">
        <f>'прил 7.1'!W552</f>
        <v>0</v>
      </c>
      <c r="Y552" s="296"/>
      <c r="Z552" s="296"/>
      <c r="AA552" s="296"/>
      <c r="AB552" s="296"/>
      <c r="AC552" s="296"/>
      <c r="AD552" s="296"/>
      <c r="AE552" s="296"/>
      <c r="AF552" s="296"/>
      <c r="AG552" s="296"/>
      <c r="AH552" s="538"/>
      <c r="AI552" s="538"/>
      <c r="AJ552" s="538"/>
      <c r="AK552" s="538"/>
      <c r="AL552" s="538"/>
      <c r="AM552" s="538"/>
      <c r="AN552" s="538"/>
      <c r="AO552" s="538"/>
      <c r="AP552" s="538"/>
      <c r="AQ552" s="538"/>
    </row>
    <row r="553" spans="1:43" s="390" customFormat="1" ht="31.5" x14ac:dyDescent="0.25">
      <c r="A553" s="391">
        <f t="shared" si="217"/>
        <v>22</v>
      </c>
      <c r="B553" s="32" t="str">
        <f>'прил 7.1'!B553</f>
        <v>ВЛ 0,4 кВ ПС "Ачхой-Мартан" с. Бамут ТП 8-16</v>
      </c>
      <c r="C553" s="31"/>
      <c r="D553" s="212">
        <f>'прил 7.1'!F553</f>
        <v>0</v>
      </c>
      <c r="E553" s="296"/>
      <c r="F553" s="296"/>
      <c r="G553" s="296"/>
      <c r="H553" s="296"/>
      <c r="I553" s="212">
        <f>'прил 7.1'!G553</f>
        <v>7.4016999999999999E-2</v>
      </c>
      <c r="J553" s="296">
        <f t="shared" si="206"/>
        <v>5.1811900000000004E-3</v>
      </c>
      <c r="K553" s="296">
        <f t="shared" si="207"/>
        <v>5.9213600000000005E-2</v>
      </c>
      <c r="L553" s="296">
        <f t="shared" si="208"/>
        <v>2.9606800000000003E-3</v>
      </c>
      <c r="M553" s="296">
        <f t="shared" si="209"/>
        <v>6.6615299999999997E-3</v>
      </c>
      <c r="N553" s="296">
        <f t="shared" si="192"/>
        <v>7.4016999999999999E-2</v>
      </c>
      <c r="O553" s="296">
        <f t="shared" si="193"/>
        <v>5.1811900000000004E-3</v>
      </c>
      <c r="P553" s="296">
        <f t="shared" si="194"/>
        <v>5.9213600000000005E-2</v>
      </c>
      <c r="Q553" s="296">
        <f t="shared" si="195"/>
        <v>2.9606800000000003E-3</v>
      </c>
      <c r="R553" s="296">
        <f t="shared" si="196"/>
        <v>6.6615299999999997E-3</v>
      </c>
      <c r="S553" s="212">
        <f>'прил 7.1'!V553</f>
        <v>0</v>
      </c>
      <c r="T553" s="296"/>
      <c r="U553" s="296"/>
      <c r="V553" s="296"/>
      <c r="W553" s="296"/>
      <c r="X553" s="212">
        <f>'прил 7.1'!W553</f>
        <v>0</v>
      </c>
      <c r="Y553" s="296"/>
      <c r="Z553" s="296"/>
      <c r="AA553" s="296"/>
      <c r="AB553" s="296"/>
      <c r="AC553" s="296"/>
      <c r="AD553" s="296"/>
      <c r="AE553" s="296"/>
      <c r="AF553" s="296"/>
      <c r="AG553" s="296"/>
      <c r="AH553" s="538"/>
      <c r="AI553" s="538"/>
      <c r="AJ553" s="538"/>
      <c r="AK553" s="538"/>
      <c r="AL553" s="538"/>
      <c r="AM553" s="538"/>
      <c r="AN553" s="538"/>
      <c r="AO553" s="538"/>
      <c r="AP553" s="538"/>
      <c r="AQ553" s="538"/>
    </row>
    <row r="554" spans="1:43" s="390" customFormat="1" ht="31.5" x14ac:dyDescent="0.25">
      <c r="A554" s="391">
        <f t="shared" si="217"/>
        <v>23</v>
      </c>
      <c r="B554" s="32" t="str">
        <f>'прил 7.1'!B554</f>
        <v>ВЛ 0,4 кВ Ф-8 ПС "Ачхой-Мартан с.Бамут ТП 8-15</v>
      </c>
      <c r="C554" s="31"/>
      <c r="D554" s="212">
        <f>'прил 7.1'!F554</f>
        <v>0</v>
      </c>
      <c r="E554" s="296"/>
      <c r="F554" s="296"/>
      <c r="G554" s="296"/>
      <c r="H554" s="296"/>
      <c r="I554" s="212">
        <f>'прил 7.1'!G554</f>
        <v>5.8797000000000002E-2</v>
      </c>
      <c r="J554" s="296">
        <f t="shared" si="206"/>
        <v>4.1157900000000002E-3</v>
      </c>
      <c r="K554" s="296">
        <f t="shared" si="207"/>
        <v>4.7037600000000006E-2</v>
      </c>
      <c r="L554" s="296">
        <f t="shared" si="208"/>
        <v>2.3518800000000002E-3</v>
      </c>
      <c r="M554" s="296">
        <f t="shared" si="209"/>
        <v>5.2917299999999997E-3</v>
      </c>
      <c r="N554" s="296">
        <f t="shared" si="192"/>
        <v>5.8797000000000002E-2</v>
      </c>
      <c r="O554" s="296">
        <f t="shared" si="193"/>
        <v>4.1157900000000002E-3</v>
      </c>
      <c r="P554" s="296">
        <f t="shared" si="194"/>
        <v>4.7037600000000006E-2</v>
      </c>
      <c r="Q554" s="296">
        <f t="shared" si="195"/>
        <v>2.3518800000000002E-3</v>
      </c>
      <c r="R554" s="296">
        <f t="shared" si="196"/>
        <v>5.2917299999999997E-3</v>
      </c>
      <c r="S554" s="212">
        <f>'прил 7.1'!V554</f>
        <v>0</v>
      </c>
      <c r="T554" s="296"/>
      <c r="U554" s="296"/>
      <c r="V554" s="296"/>
      <c r="W554" s="296"/>
      <c r="X554" s="212">
        <f>'прил 7.1'!W554</f>
        <v>0</v>
      </c>
      <c r="Y554" s="296"/>
      <c r="Z554" s="296"/>
      <c r="AA554" s="296"/>
      <c r="AB554" s="296"/>
      <c r="AC554" s="296"/>
      <c r="AD554" s="296"/>
      <c r="AE554" s="296"/>
      <c r="AF554" s="296"/>
      <c r="AG554" s="296"/>
      <c r="AH554" s="538"/>
      <c r="AI554" s="538"/>
      <c r="AJ554" s="538"/>
      <c r="AK554" s="538"/>
      <c r="AL554" s="538"/>
      <c r="AM554" s="538"/>
      <c r="AN554" s="538"/>
      <c r="AO554" s="538"/>
      <c r="AP554" s="538"/>
      <c r="AQ554" s="538"/>
    </row>
    <row r="555" spans="1:43" s="390" customFormat="1" ht="31.5" x14ac:dyDescent="0.25">
      <c r="A555" s="391">
        <f t="shared" si="217"/>
        <v>24</v>
      </c>
      <c r="B555" s="32" t="str">
        <f>'прил 7.1'!B555</f>
        <v>ВЛ 0,4 кВ Ф-8 ПС "Ачхой-Мартан с.Бамут ТП 8-12</v>
      </c>
      <c r="C555" s="31"/>
      <c r="D555" s="212">
        <f>'прил 7.1'!F555</f>
        <v>0</v>
      </c>
      <c r="E555" s="296"/>
      <c r="F555" s="296"/>
      <c r="G555" s="296"/>
      <c r="H555" s="296"/>
      <c r="I555" s="212">
        <f>'прил 7.1'!G555</f>
        <v>8.6609000000000005E-2</v>
      </c>
      <c r="J555" s="296">
        <f t="shared" si="206"/>
        <v>6.0626300000000011E-3</v>
      </c>
      <c r="K555" s="296">
        <f t="shared" si="207"/>
        <v>6.9287200000000007E-2</v>
      </c>
      <c r="L555" s="296">
        <f t="shared" si="208"/>
        <v>3.4643600000000001E-3</v>
      </c>
      <c r="M555" s="296">
        <f t="shared" si="209"/>
        <v>7.7948100000000001E-3</v>
      </c>
      <c r="N555" s="296">
        <f t="shared" si="192"/>
        <v>8.6609000000000005E-2</v>
      </c>
      <c r="O555" s="296">
        <f t="shared" si="193"/>
        <v>6.0626300000000011E-3</v>
      </c>
      <c r="P555" s="296">
        <f t="shared" si="194"/>
        <v>6.9287200000000007E-2</v>
      </c>
      <c r="Q555" s="296">
        <f t="shared" si="195"/>
        <v>3.4643600000000001E-3</v>
      </c>
      <c r="R555" s="296">
        <f t="shared" si="196"/>
        <v>7.7948100000000001E-3</v>
      </c>
      <c r="S555" s="212">
        <f>'прил 7.1'!V555</f>
        <v>0</v>
      </c>
      <c r="T555" s="296"/>
      <c r="U555" s="296"/>
      <c r="V555" s="296"/>
      <c r="W555" s="296"/>
      <c r="X555" s="212">
        <f>'прил 7.1'!W555</f>
        <v>0</v>
      </c>
      <c r="Y555" s="296"/>
      <c r="Z555" s="296"/>
      <c r="AA555" s="296"/>
      <c r="AB555" s="296"/>
      <c r="AC555" s="296"/>
      <c r="AD555" s="296"/>
      <c r="AE555" s="296"/>
      <c r="AF555" s="296"/>
      <c r="AG555" s="296"/>
      <c r="AH555" s="538"/>
      <c r="AI555" s="538"/>
      <c r="AJ555" s="538"/>
      <c r="AK555" s="538"/>
      <c r="AL555" s="538"/>
      <c r="AM555" s="538"/>
      <c r="AN555" s="538"/>
      <c r="AO555" s="538"/>
      <c r="AP555" s="538"/>
      <c r="AQ555" s="538"/>
    </row>
    <row r="556" spans="1:43" s="390" customFormat="1" ht="31.5" x14ac:dyDescent="0.25">
      <c r="A556" s="391">
        <f t="shared" si="217"/>
        <v>25</v>
      </c>
      <c r="B556" s="32" t="str">
        <f>'прил 7.1'!B556</f>
        <v>ВЛ 0,4 кВ Ф-8 ПС "Ачхой-Мартан с.Бамут  ТП 8-10</v>
      </c>
      <c r="C556" s="31"/>
      <c r="D556" s="212">
        <f>'прил 7.1'!F556</f>
        <v>0</v>
      </c>
      <c r="E556" s="296"/>
      <c r="F556" s="296"/>
      <c r="G556" s="296"/>
      <c r="H556" s="296"/>
      <c r="I556" s="212">
        <f>'прил 7.1'!G556</f>
        <v>0.229072</v>
      </c>
      <c r="J556" s="296">
        <f t="shared" si="206"/>
        <v>1.603504E-2</v>
      </c>
      <c r="K556" s="296">
        <f t="shared" si="207"/>
        <v>0.18325760000000002</v>
      </c>
      <c r="L556" s="296">
        <f t="shared" si="208"/>
        <v>9.16288E-3</v>
      </c>
      <c r="M556" s="296">
        <f t="shared" si="209"/>
        <v>2.061648E-2</v>
      </c>
      <c r="N556" s="296">
        <f t="shared" si="192"/>
        <v>0.229072</v>
      </c>
      <c r="O556" s="296">
        <f t="shared" si="193"/>
        <v>1.603504E-2</v>
      </c>
      <c r="P556" s="296">
        <f t="shared" si="194"/>
        <v>0.18325760000000002</v>
      </c>
      <c r="Q556" s="296">
        <f t="shared" si="195"/>
        <v>9.16288E-3</v>
      </c>
      <c r="R556" s="296">
        <f t="shared" si="196"/>
        <v>2.061648E-2</v>
      </c>
      <c r="S556" s="212">
        <f>'прил 7.1'!V556</f>
        <v>0</v>
      </c>
      <c r="T556" s="296"/>
      <c r="U556" s="296"/>
      <c r="V556" s="296"/>
      <c r="W556" s="296"/>
      <c r="X556" s="212">
        <f>'прил 7.1'!W556</f>
        <v>0</v>
      </c>
      <c r="Y556" s="296"/>
      <c r="Z556" s="296"/>
      <c r="AA556" s="296"/>
      <c r="AB556" s="296"/>
      <c r="AC556" s="296"/>
      <c r="AD556" s="296"/>
      <c r="AE556" s="296"/>
      <c r="AF556" s="296"/>
      <c r="AG556" s="296"/>
      <c r="AH556" s="538"/>
      <c r="AI556" s="538"/>
      <c r="AJ556" s="538"/>
      <c r="AK556" s="538"/>
      <c r="AL556" s="538"/>
      <c r="AM556" s="538"/>
      <c r="AN556" s="538"/>
      <c r="AO556" s="538"/>
      <c r="AP556" s="538"/>
      <c r="AQ556" s="538"/>
    </row>
    <row r="557" spans="1:43" s="390" customFormat="1" ht="31.5" x14ac:dyDescent="0.25">
      <c r="A557" s="391">
        <f t="shared" si="217"/>
        <v>26</v>
      </c>
      <c r="B557" s="32" t="str">
        <f>'прил 7.1'!B557</f>
        <v>ВЛ 0,4 кВ Ф-8 ПС "Ачхой-Мартан с. Бамут ТП 8-3 протяжен. 1,322 км.</v>
      </c>
      <c r="C557" s="31"/>
      <c r="D557" s="212">
        <f>'прил 7.1'!F557</f>
        <v>0</v>
      </c>
      <c r="E557" s="296"/>
      <c r="F557" s="296"/>
      <c r="G557" s="296"/>
      <c r="H557" s="296"/>
      <c r="I557" s="212">
        <f>'прил 7.1'!G557</f>
        <v>0.48216100000000001</v>
      </c>
      <c r="J557" s="296">
        <f>I557*0.07</f>
        <v>3.3751270000000007E-2</v>
      </c>
      <c r="K557" s="296">
        <f>I557*0.8</f>
        <v>0.38572880000000004</v>
      </c>
      <c r="L557" s="296">
        <f>I557*0.04</f>
        <v>1.9286440000000002E-2</v>
      </c>
      <c r="M557" s="296">
        <f>I557*0.09</f>
        <v>4.3394490000000001E-2</v>
      </c>
      <c r="N557" s="296">
        <f t="shared" si="192"/>
        <v>0.48216100000000001</v>
      </c>
      <c r="O557" s="296">
        <f t="shared" si="193"/>
        <v>3.3751270000000007E-2</v>
      </c>
      <c r="P557" s="296">
        <f t="shared" si="194"/>
        <v>0.38572880000000004</v>
      </c>
      <c r="Q557" s="296">
        <f t="shared" si="195"/>
        <v>1.9286440000000002E-2</v>
      </c>
      <c r="R557" s="296">
        <f t="shared" si="196"/>
        <v>4.3394490000000001E-2</v>
      </c>
      <c r="S557" s="212">
        <f>'прил 7.1'!V557</f>
        <v>0</v>
      </c>
      <c r="T557" s="296"/>
      <c r="U557" s="296"/>
      <c r="V557" s="296"/>
      <c r="W557" s="296"/>
      <c r="X557" s="212">
        <f>'прил 7.1'!W557</f>
        <v>0</v>
      </c>
      <c r="Y557" s="296"/>
      <c r="Z557" s="296"/>
      <c r="AA557" s="296"/>
      <c r="AB557" s="296"/>
      <c r="AC557" s="296"/>
      <c r="AD557" s="296"/>
      <c r="AE557" s="296"/>
      <c r="AF557" s="296"/>
      <c r="AG557" s="296"/>
      <c r="AH557" s="538"/>
      <c r="AI557" s="538"/>
      <c r="AJ557" s="538"/>
      <c r="AK557" s="538"/>
      <c r="AL557" s="538"/>
      <c r="AM557" s="538"/>
      <c r="AN557" s="538"/>
      <c r="AO557" s="538"/>
      <c r="AP557" s="538"/>
      <c r="AQ557" s="538"/>
    </row>
    <row r="558" spans="1:43" s="390" customFormat="1" ht="31.5" x14ac:dyDescent="0.25">
      <c r="A558" s="391">
        <f t="shared" si="217"/>
        <v>27</v>
      </c>
      <c r="B558" s="32" t="str">
        <f>'прил 7.1'!B558</f>
        <v>ВЛ 0,4 кВ Ф-8 ПС "Ачхой-Мартан с. Бамут ТП 8-4 протяжен. 1,283 км.</v>
      </c>
      <c r="C558" s="31"/>
      <c r="D558" s="212">
        <f>'прил 7.1'!F558</f>
        <v>0</v>
      </c>
      <c r="E558" s="296"/>
      <c r="F558" s="296"/>
      <c r="G558" s="296"/>
      <c r="H558" s="296"/>
      <c r="I558" s="212">
        <f>'прил 7.1'!G558</f>
        <v>0.50745499999999999</v>
      </c>
      <c r="J558" s="296">
        <f>I558*0.07</f>
        <v>3.5521850000000001E-2</v>
      </c>
      <c r="K558" s="296">
        <f>I558*0.8</f>
        <v>0.40596399999999999</v>
      </c>
      <c r="L558" s="296">
        <f>I558*0.04</f>
        <v>2.0298199999999999E-2</v>
      </c>
      <c r="M558" s="296">
        <f>I558*0.09</f>
        <v>4.5670949999999995E-2</v>
      </c>
      <c r="N558" s="296">
        <f t="shared" si="192"/>
        <v>0.50745499999999999</v>
      </c>
      <c r="O558" s="296">
        <f t="shared" si="193"/>
        <v>3.5521850000000001E-2</v>
      </c>
      <c r="P558" s="296">
        <f t="shared" si="194"/>
        <v>0.40596399999999999</v>
      </c>
      <c r="Q558" s="296">
        <f t="shared" si="195"/>
        <v>2.0298199999999999E-2</v>
      </c>
      <c r="R558" s="296">
        <f t="shared" si="196"/>
        <v>4.5670949999999995E-2</v>
      </c>
      <c r="S558" s="212">
        <f>'прил 7.1'!V558</f>
        <v>0</v>
      </c>
      <c r="T558" s="296"/>
      <c r="U558" s="296"/>
      <c r="V558" s="296"/>
      <c r="W558" s="296"/>
      <c r="X558" s="212">
        <f>'прил 7.1'!W558</f>
        <v>0</v>
      </c>
      <c r="Y558" s="296"/>
      <c r="Z558" s="296"/>
      <c r="AA558" s="296"/>
      <c r="AB558" s="296"/>
      <c r="AC558" s="296"/>
      <c r="AD558" s="296"/>
      <c r="AE558" s="296"/>
      <c r="AF558" s="296"/>
      <c r="AG558" s="296"/>
      <c r="AH558" s="538"/>
      <c r="AI558" s="538"/>
      <c r="AJ558" s="538"/>
      <c r="AK558" s="538"/>
      <c r="AL558" s="538"/>
      <c r="AM558" s="538"/>
      <c r="AN558" s="538"/>
      <c r="AO558" s="538"/>
      <c r="AP558" s="538"/>
      <c r="AQ558" s="538"/>
    </row>
    <row r="559" spans="1:43" s="390" customFormat="1" ht="31.5" x14ac:dyDescent="0.25">
      <c r="A559" s="391">
        <f t="shared" si="217"/>
        <v>28</v>
      </c>
      <c r="B559" s="32" t="str">
        <f>'прил 7.1'!B559</f>
        <v>ВЛ 0,4 кВ Ф-8 ПС "Ачхой-Мартан с. Бамут ТП 8-6 протяжен. 1,02км.</v>
      </c>
      <c r="C559" s="31"/>
      <c r="D559" s="212">
        <f>'прил 7.1'!F559</f>
        <v>0</v>
      </c>
      <c r="E559" s="296"/>
      <c r="F559" s="296"/>
      <c r="G559" s="296"/>
      <c r="H559" s="296"/>
      <c r="I559" s="212">
        <f>'прил 7.1'!G559</f>
        <v>0.89745299999999995</v>
      </c>
      <c r="J559" s="296">
        <f>I559*0.07</f>
        <v>6.2821710000000003E-2</v>
      </c>
      <c r="K559" s="296">
        <f>I559*0.8</f>
        <v>0.7179624</v>
      </c>
      <c r="L559" s="296">
        <f>I559*0.04</f>
        <v>3.5898119999999999E-2</v>
      </c>
      <c r="M559" s="296">
        <f>I559*0.09</f>
        <v>8.0770769999999992E-2</v>
      </c>
      <c r="N559" s="296">
        <f t="shared" si="192"/>
        <v>0.89745299999999995</v>
      </c>
      <c r="O559" s="296">
        <f t="shared" si="193"/>
        <v>6.2821710000000003E-2</v>
      </c>
      <c r="P559" s="296">
        <f t="shared" si="194"/>
        <v>0.7179624</v>
      </c>
      <c r="Q559" s="296">
        <f t="shared" si="195"/>
        <v>3.5898119999999999E-2</v>
      </c>
      <c r="R559" s="296">
        <f t="shared" si="196"/>
        <v>8.0770769999999992E-2</v>
      </c>
      <c r="S559" s="212">
        <f>'прил 7.1'!V559</f>
        <v>0</v>
      </c>
      <c r="T559" s="296"/>
      <c r="U559" s="296"/>
      <c r="V559" s="296"/>
      <c r="W559" s="296"/>
      <c r="X559" s="212">
        <f>'прил 7.1'!W559</f>
        <v>0</v>
      </c>
      <c r="Y559" s="296"/>
      <c r="Z559" s="296"/>
      <c r="AA559" s="296"/>
      <c r="AB559" s="296"/>
      <c r="AC559" s="296"/>
      <c r="AD559" s="296"/>
      <c r="AE559" s="296"/>
      <c r="AF559" s="296"/>
      <c r="AG559" s="296"/>
      <c r="AH559" s="538"/>
      <c r="AI559" s="538"/>
      <c r="AJ559" s="538"/>
      <c r="AK559" s="538"/>
      <c r="AL559" s="538"/>
      <c r="AM559" s="538"/>
      <c r="AN559" s="538"/>
      <c r="AO559" s="538"/>
      <c r="AP559" s="538"/>
      <c r="AQ559" s="538"/>
    </row>
    <row r="560" spans="1:43" s="390" customFormat="1" x14ac:dyDescent="0.25">
      <c r="A560" s="391">
        <f t="shared" si="217"/>
        <v>29</v>
      </c>
      <c r="B560" s="32" t="str">
        <f>'прил 7.1'!B560</f>
        <v xml:space="preserve">Строительство ВЛ 0,4-10 кВ и ТП </v>
      </c>
      <c r="C560" s="31"/>
      <c r="D560" s="212">
        <f>'прил 7.1'!F560</f>
        <v>0</v>
      </c>
      <c r="E560" s="296"/>
      <c r="F560" s="296"/>
      <c r="G560" s="296"/>
      <c r="H560" s="296"/>
      <c r="I560" s="212">
        <f>'прил 7.1'!G560</f>
        <v>3.9576539999999998</v>
      </c>
      <c r="J560" s="296">
        <f>I560*0.07</f>
        <v>0.27703578000000001</v>
      </c>
      <c r="K560" s="296">
        <f>I560*0.8</f>
        <v>3.1661231999999999</v>
      </c>
      <c r="L560" s="296">
        <f>I560*0.04</f>
        <v>0.15830616</v>
      </c>
      <c r="M560" s="296">
        <f>I560*0.09</f>
        <v>0.35618885999999994</v>
      </c>
      <c r="N560" s="296">
        <f t="shared" si="192"/>
        <v>3.9576539999999998</v>
      </c>
      <c r="O560" s="296">
        <f t="shared" si="193"/>
        <v>0.27703578000000001</v>
      </c>
      <c r="P560" s="296">
        <f t="shared" si="194"/>
        <v>3.1661231999999999</v>
      </c>
      <c r="Q560" s="296">
        <f t="shared" si="195"/>
        <v>0.15830616</v>
      </c>
      <c r="R560" s="296">
        <f t="shared" si="196"/>
        <v>0.35618885999999994</v>
      </c>
      <c r="S560" s="212">
        <f>'прил 7.1'!V560</f>
        <v>0</v>
      </c>
      <c r="T560" s="296"/>
      <c r="U560" s="296"/>
      <c r="V560" s="296"/>
      <c r="W560" s="296"/>
      <c r="X560" s="212">
        <f>'прил 7.1'!W560</f>
        <v>0</v>
      </c>
      <c r="Y560" s="296"/>
      <c r="Z560" s="296"/>
      <c r="AA560" s="296"/>
      <c r="AB560" s="296"/>
      <c r="AC560" s="296"/>
      <c r="AD560" s="296"/>
      <c r="AE560" s="296"/>
      <c r="AF560" s="296"/>
      <c r="AG560" s="296"/>
      <c r="AH560" s="538"/>
      <c r="AI560" s="538"/>
      <c r="AJ560" s="538"/>
      <c r="AK560" s="538"/>
      <c r="AL560" s="538"/>
      <c r="AM560" s="538"/>
      <c r="AN560" s="538"/>
      <c r="AO560" s="538"/>
      <c r="AP560" s="538"/>
      <c r="AQ560" s="538"/>
    </row>
    <row r="561" spans="1:44" x14ac:dyDescent="0.25">
      <c r="A561" s="391"/>
      <c r="B561" s="291" t="str">
        <f>'прил 7.1'!B561</f>
        <v>Кабельные Линии 20 кВ (СН1) в т. ч.</v>
      </c>
      <c r="C561" s="622"/>
      <c r="D561" s="625">
        <f>D562</f>
        <v>0</v>
      </c>
      <c r="E561" s="625">
        <f t="shared" ref="E561:AG561" si="218">E562</f>
        <v>0</v>
      </c>
      <c r="F561" s="625">
        <f t="shared" si="218"/>
        <v>0</v>
      </c>
      <c r="G561" s="625">
        <f t="shared" si="218"/>
        <v>0</v>
      </c>
      <c r="H561" s="625">
        <f t="shared" si="218"/>
        <v>0</v>
      </c>
      <c r="I561" s="625">
        <f t="shared" si="218"/>
        <v>4.0851999999999999E-2</v>
      </c>
      <c r="J561" s="625">
        <f t="shared" si="218"/>
        <v>0</v>
      </c>
      <c r="K561" s="625">
        <f t="shared" si="218"/>
        <v>3.8809400000000001E-2</v>
      </c>
      <c r="L561" s="625">
        <f t="shared" si="218"/>
        <v>0</v>
      </c>
      <c r="M561" s="625">
        <f t="shared" si="218"/>
        <v>2.0425999999999999E-3</v>
      </c>
      <c r="N561" s="625">
        <f t="shared" si="192"/>
        <v>4.0851999999999999E-2</v>
      </c>
      <c r="O561" s="625">
        <f t="shared" si="193"/>
        <v>0</v>
      </c>
      <c r="P561" s="625">
        <f t="shared" si="194"/>
        <v>3.8809400000000001E-2</v>
      </c>
      <c r="Q561" s="625">
        <f t="shared" si="195"/>
        <v>0</v>
      </c>
      <c r="R561" s="625">
        <f t="shared" si="196"/>
        <v>2.0425999999999999E-3</v>
      </c>
      <c r="S561" s="625">
        <f t="shared" si="218"/>
        <v>0</v>
      </c>
      <c r="T561" s="625">
        <f t="shared" si="218"/>
        <v>0</v>
      </c>
      <c r="U561" s="625">
        <f t="shared" si="218"/>
        <v>0</v>
      </c>
      <c r="V561" s="625">
        <f t="shared" si="218"/>
        <v>0</v>
      </c>
      <c r="W561" s="625">
        <f t="shared" si="218"/>
        <v>0</v>
      </c>
      <c r="X561" s="625">
        <f t="shared" si="218"/>
        <v>0</v>
      </c>
      <c r="Y561" s="625">
        <f t="shared" si="218"/>
        <v>0</v>
      </c>
      <c r="Z561" s="625">
        <f t="shared" si="218"/>
        <v>0</v>
      </c>
      <c r="AA561" s="625">
        <f t="shared" si="218"/>
        <v>0</v>
      </c>
      <c r="AB561" s="625">
        <f t="shared" si="218"/>
        <v>0</v>
      </c>
      <c r="AC561" s="625">
        <f t="shared" si="218"/>
        <v>0</v>
      </c>
      <c r="AD561" s="625">
        <f t="shared" si="218"/>
        <v>0</v>
      </c>
      <c r="AE561" s="625">
        <f t="shared" si="218"/>
        <v>0</v>
      </c>
      <c r="AF561" s="625">
        <f t="shared" si="218"/>
        <v>0</v>
      </c>
      <c r="AG561" s="625">
        <f t="shared" si="218"/>
        <v>0</v>
      </c>
      <c r="AH561" s="544"/>
      <c r="AI561" s="544"/>
      <c r="AJ561" s="544"/>
      <c r="AK561" s="544"/>
      <c r="AL561" s="544"/>
      <c r="AM561" s="544"/>
      <c r="AN561" s="544"/>
      <c r="AO561" s="544"/>
      <c r="AP561" s="544"/>
      <c r="AQ561" s="544"/>
      <c r="AR561" s="390"/>
    </row>
    <row r="562" spans="1:44" s="390" customFormat="1" ht="27.75" customHeight="1" x14ac:dyDescent="0.25">
      <c r="A562" s="391">
        <v>1</v>
      </c>
      <c r="B562" s="32" t="str">
        <f>'прил 7.1'!B562</f>
        <v>КЛ 10 кВ Ф-28  ПС "Северная" г.Грозный</v>
      </c>
      <c r="C562" s="280"/>
      <c r="D562" s="212">
        <f>'прил 7.1'!F562</f>
        <v>0</v>
      </c>
      <c r="E562" s="284"/>
      <c r="F562" s="296">
        <f t="shared" ref="F562:F568" si="219">D562-H562</f>
        <v>0</v>
      </c>
      <c r="G562" s="296"/>
      <c r="H562" s="296">
        <f t="shared" ref="H562:H568" si="220">D562*0.05</f>
        <v>0</v>
      </c>
      <c r="I562" s="212">
        <f>'прил 7.1'!G562</f>
        <v>4.0851999999999999E-2</v>
      </c>
      <c r="J562" s="284">
        <v>0</v>
      </c>
      <c r="K562" s="296">
        <f t="shared" ref="K562" si="221">I562-M562</f>
        <v>3.8809400000000001E-2</v>
      </c>
      <c r="L562" s="296">
        <v>0</v>
      </c>
      <c r="M562" s="296">
        <f t="shared" ref="M562" si="222">I562*0.05</f>
        <v>2.0425999999999999E-3</v>
      </c>
      <c r="N562" s="296">
        <f t="shared" si="192"/>
        <v>4.0851999999999999E-2</v>
      </c>
      <c r="O562" s="296">
        <f t="shared" si="193"/>
        <v>0</v>
      </c>
      <c r="P562" s="296">
        <f t="shared" si="194"/>
        <v>3.8809400000000001E-2</v>
      </c>
      <c r="Q562" s="296">
        <f t="shared" si="195"/>
        <v>0</v>
      </c>
      <c r="R562" s="296">
        <f t="shared" si="196"/>
        <v>2.0425999999999999E-3</v>
      </c>
      <c r="S562" s="212">
        <f>'прил 7.1'!V562</f>
        <v>0</v>
      </c>
      <c r="T562" s="284"/>
      <c r="U562" s="284"/>
      <c r="V562" s="284"/>
      <c r="W562" s="284"/>
      <c r="X562" s="212">
        <f>'прил 7.1'!W562</f>
        <v>0</v>
      </c>
      <c r="Y562" s="284"/>
      <c r="Z562" s="284"/>
      <c r="AA562" s="284"/>
      <c r="AB562" s="284"/>
      <c r="AC562" s="296">
        <f t="shared" ref="AC562:AC570" si="223">X562-S562</f>
        <v>0</v>
      </c>
      <c r="AD562" s="296">
        <f t="shared" ref="AD562:AD570" si="224">Y562-T562</f>
        <v>0</v>
      </c>
      <c r="AE562" s="296">
        <f t="shared" ref="AE562:AE570" si="225">Z562-U562</f>
        <v>0</v>
      </c>
      <c r="AF562" s="296">
        <f t="shared" ref="AF562:AF570" si="226">AA562-V562</f>
        <v>0</v>
      </c>
      <c r="AG562" s="296">
        <f t="shared" ref="AG562:AG570" si="227">AB562-W562</f>
        <v>0</v>
      </c>
      <c r="AH562" s="538"/>
      <c r="AI562" s="538"/>
      <c r="AJ562" s="538"/>
      <c r="AK562" s="538"/>
      <c r="AL562" s="538"/>
      <c r="AM562" s="538"/>
      <c r="AN562" s="538"/>
      <c r="AO562" s="538"/>
      <c r="AP562" s="538"/>
      <c r="AQ562" s="538"/>
    </row>
    <row r="563" spans="1:44" s="390" customFormat="1" x14ac:dyDescent="0.25">
      <c r="A563" s="391">
        <f t="shared" ref="A563:A570" si="228">A562+1</f>
        <v>2</v>
      </c>
      <c r="B563" s="291" t="str">
        <f>'прил 7.1'!B563</f>
        <v xml:space="preserve">Кабельные Линии 3-10 кВ (СН2) </v>
      </c>
      <c r="C563" s="280"/>
      <c r="D563" s="148">
        <f>'прил 7.1'!F563</f>
        <v>0</v>
      </c>
      <c r="E563" s="148">
        <f t="shared" ref="E563:AB563" si="229">E564</f>
        <v>0</v>
      </c>
      <c r="F563" s="148">
        <f t="shared" si="229"/>
        <v>0</v>
      </c>
      <c r="G563" s="148">
        <f t="shared" si="229"/>
        <v>0</v>
      </c>
      <c r="H563" s="148">
        <f t="shared" si="229"/>
        <v>0</v>
      </c>
      <c r="I563" s="148">
        <f>'прил 7.1'!G563</f>
        <v>0</v>
      </c>
      <c r="J563" s="148">
        <f t="shared" si="229"/>
        <v>0</v>
      </c>
      <c r="K563" s="148">
        <f t="shared" si="229"/>
        <v>0</v>
      </c>
      <c r="L563" s="148">
        <f t="shared" si="229"/>
        <v>0</v>
      </c>
      <c r="M563" s="148">
        <f t="shared" si="229"/>
        <v>0</v>
      </c>
      <c r="N563" s="148">
        <f t="shared" si="192"/>
        <v>0</v>
      </c>
      <c r="O563" s="148">
        <f t="shared" si="193"/>
        <v>0</v>
      </c>
      <c r="P563" s="148">
        <f t="shared" si="194"/>
        <v>0</v>
      </c>
      <c r="Q563" s="148">
        <f t="shared" si="195"/>
        <v>0</v>
      </c>
      <c r="R563" s="148">
        <f t="shared" si="196"/>
        <v>0</v>
      </c>
      <c r="S563" s="148">
        <f>'прил 7.1'!V563</f>
        <v>0</v>
      </c>
      <c r="T563" s="148">
        <f t="shared" si="229"/>
        <v>0</v>
      </c>
      <c r="U563" s="148">
        <f t="shared" si="229"/>
        <v>0</v>
      </c>
      <c r="V563" s="148">
        <f t="shared" si="229"/>
        <v>0</v>
      </c>
      <c r="W563" s="148">
        <f t="shared" si="229"/>
        <v>0</v>
      </c>
      <c r="X563" s="148">
        <f>'прил 7.1'!W563</f>
        <v>0</v>
      </c>
      <c r="Y563" s="148">
        <f t="shared" si="229"/>
        <v>0</v>
      </c>
      <c r="Z563" s="148">
        <f t="shared" si="229"/>
        <v>0</v>
      </c>
      <c r="AA563" s="148">
        <f t="shared" si="229"/>
        <v>0</v>
      </c>
      <c r="AB563" s="148">
        <f t="shared" si="229"/>
        <v>0</v>
      </c>
      <c r="AC563" s="148">
        <f t="shared" si="223"/>
        <v>0</v>
      </c>
      <c r="AD563" s="148">
        <f t="shared" si="224"/>
        <v>0</v>
      </c>
      <c r="AE563" s="148">
        <f t="shared" si="225"/>
        <v>0</v>
      </c>
      <c r="AF563" s="148">
        <f t="shared" si="226"/>
        <v>0</v>
      </c>
      <c r="AG563" s="148">
        <f t="shared" si="227"/>
        <v>0</v>
      </c>
      <c r="AH563" s="538"/>
      <c r="AI563" s="538"/>
      <c r="AJ563" s="538"/>
      <c r="AK563" s="538"/>
      <c r="AL563" s="538"/>
      <c r="AM563" s="538"/>
      <c r="AN563" s="538"/>
      <c r="AO563" s="538"/>
      <c r="AP563" s="538"/>
      <c r="AQ563" s="538"/>
    </row>
    <row r="564" spans="1:44" hidden="1" x14ac:dyDescent="0.25">
      <c r="A564" s="391"/>
      <c r="B564" s="32">
        <f>'прил 7.1'!B564</f>
        <v>0</v>
      </c>
      <c r="C564" s="40"/>
      <c r="D564" s="265">
        <f>'прил 7.1'!F564</f>
        <v>0</v>
      </c>
      <c r="E564" s="202">
        <f>D564*0.07</f>
        <v>0</v>
      </c>
      <c r="F564" s="46">
        <f>D564*0.8</f>
        <v>0</v>
      </c>
      <c r="G564" s="46">
        <f>D564*0.04</f>
        <v>0</v>
      </c>
      <c r="H564" s="46">
        <f>D564*0.09</f>
        <v>0</v>
      </c>
      <c r="I564" s="265">
        <f>'прил 7.1'!G564</f>
        <v>0</v>
      </c>
      <c r="J564" s="202"/>
      <c r="K564" s="46">
        <f t="shared" ref="K564" si="230">I564-M564</f>
        <v>0</v>
      </c>
      <c r="L564" s="46"/>
      <c r="M564" s="46">
        <f t="shared" ref="M564" si="231">I564*0.05</f>
        <v>0</v>
      </c>
      <c r="N564" s="46">
        <f t="shared" si="192"/>
        <v>0</v>
      </c>
      <c r="O564" s="46">
        <f t="shared" si="193"/>
        <v>0</v>
      </c>
      <c r="P564" s="46">
        <f t="shared" si="194"/>
        <v>0</v>
      </c>
      <c r="Q564" s="46">
        <f t="shared" si="195"/>
        <v>0</v>
      </c>
      <c r="R564" s="46">
        <f t="shared" si="196"/>
        <v>0</v>
      </c>
      <c r="S564" s="265">
        <f>'прил 7.1'!V564</f>
        <v>0</v>
      </c>
      <c r="T564" s="202">
        <f>S564*0.07</f>
        <v>0</v>
      </c>
      <c r="U564" s="202">
        <f>S564*0.8</f>
        <v>0</v>
      </c>
      <c r="V564" s="202">
        <f>S564*0.04</f>
        <v>0</v>
      </c>
      <c r="W564" s="202">
        <f>S564*0.09</f>
        <v>0</v>
      </c>
      <c r="X564" s="265">
        <f>'прил 7.1'!W564</f>
        <v>0</v>
      </c>
      <c r="Y564" s="284"/>
      <c r="Z564" s="284"/>
      <c r="AA564" s="284"/>
      <c r="AB564" s="284"/>
      <c r="AC564" s="46">
        <f t="shared" si="223"/>
        <v>0</v>
      </c>
      <c r="AD564" s="46">
        <f t="shared" si="224"/>
        <v>0</v>
      </c>
      <c r="AE564" s="46">
        <f t="shared" si="225"/>
        <v>0</v>
      </c>
      <c r="AF564" s="46">
        <f t="shared" si="226"/>
        <v>0</v>
      </c>
      <c r="AG564" s="46">
        <f t="shared" si="227"/>
        <v>0</v>
      </c>
      <c r="AH564" s="544"/>
      <c r="AI564" s="544"/>
      <c r="AJ564" s="544"/>
      <c r="AK564" s="544"/>
      <c r="AL564" s="544"/>
      <c r="AM564" s="544"/>
      <c r="AN564" s="544"/>
      <c r="AO564" s="544"/>
      <c r="AP564" s="544"/>
      <c r="AQ564" s="544"/>
    </row>
    <row r="565" spans="1:44" s="390" customFormat="1" x14ac:dyDescent="0.25">
      <c r="A565" s="391">
        <f t="shared" si="228"/>
        <v>1</v>
      </c>
      <c r="B565" s="291" t="str">
        <f>'прил 7.1'!B565</f>
        <v xml:space="preserve">Кабельные Линии до 1 кВ (НН) </v>
      </c>
      <c r="C565" s="280"/>
      <c r="D565" s="148">
        <f>'прил 7.1'!F565</f>
        <v>0</v>
      </c>
      <c r="E565" s="148">
        <f t="shared" ref="E565:AB565" si="232">E566</f>
        <v>0</v>
      </c>
      <c r="F565" s="148">
        <f t="shared" si="232"/>
        <v>0</v>
      </c>
      <c r="G565" s="148">
        <f t="shared" si="232"/>
        <v>0</v>
      </c>
      <c r="H565" s="148">
        <f t="shared" si="232"/>
        <v>0</v>
      </c>
      <c r="I565" s="148">
        <f>'прил 7.1'!G565</f>
        <v>0</v>
      </c>
      <c r="J565" s="148">
        <f t="shared" si="232"/>
        <v>0</v>
      </c>
      <c r="K565" s="148">
        <f t="shared" si="232"/>
        <v>0</v>
      </c>
      <c r="L565" s="148">
        <f t="shared" si="232"/>
        <v>0</v>
      </c>
      <c r="M565" s="148">
        <f t="shared" si="232"/>
        <v>0</v>
      </c>
      <c r="N565" s="148">
        <f t="shared" si="192"/>
        <v>0</v>
      </c>
      <c r="O565" s="148">
        <f t="shared" si="193"/>
        <v>0</v>
      </c>
      <c r="P565" s="148">
        <f t="shared" si="194"/>
        <v>0</v>
      </c>
      <c r="Q565" s="148">
        <f t="shared" si="195"/>
        <v>0</v>
      </c>
      <c r="R565" s="148">
        <f t="shared" si="196"/>
        <v>0</v>
      </c>
      <c r="S565" s="148">
        <f>'прил 7.1'!V565</f>
        <v>0</v>
      </c>
      <c r="T565" s="148">
        <f t="shared" si="232"/>
        <v>0</v>
      </c>
      <c r="U565" s="148">
        <f t="shared" si="232"/>
        <v>0</v>
      </c>
      <c r="V565" s="148">
        <f t="shared" si="232"/>
        <v>0</v>
      </c>
      <c r="W565" s="148">
        <f t="shared" si="232"/>
        <v>0</v>
      </c>
      <c r="X565" s="148">
        <f>'прил 7.1'!W565</f>
        <v>0</v>
      </c>
      <c r="Y565" s="148">
        <f t="shared" si="232"/>
        <v>0</v>
      </c>
      <c r="Z565" s="148">
        <f t="shared" si="232"/>
        <v>0</v>
      </c>
      <c r="AA565" s="148">
        <f t="shared" si="232"/>
        <v>0</v>
      </c>
      <c r="AB565" s="148">
        <f t="shared" si="232"/>
        <v>0</v>
      </c>
      <c r="AC565" s="148">
        <f t="shared" si="223"/>
        <v>0</v>
      </c>
      <c r="AD565" s="148">
        <f t="shared" si="224"/>
        <v>0</v>
      </c>
      <c r="AE565" s="148">
        <f t="shared" si="225"/>
        <v>0</v>
      </c>
      <c r="AF565" s="148">
        <f t="shared" si="226"/>
        <v>0</v>
      </c>
      <c r="AG565" s="148">
        <f t="shared" si="227"/>
        <v>0</v>
      </c>
      <c r="AH565" s="894"/>
      <c r="AI565" s="538"/>
      <c r="AJ565" s="538"/>
      <c r="AK565" s="538"/>
      <c r="AL565" s="538"/>
      <c r="AM565" s="538"/>
      <c r="AN565" s="538"/>
      <c r="AO565" s="538"/>
      <c r="AP565" s="538"/>
      <c r="AQ565" s="538"/>
    </row>
    <row r="566" spans="1:44" hidden="1" x14ac:dyDescent="0.25">
      <c r="A566" s="391"/>
      <c r="B566" s="32"/>
      <c r="C566" s="40"/>
      <c r="D566" s="265">
        <f>'прил 7.1'!F566</f>
        <v>0</v>
      </c>
      <c r="E566" s="202"/>
      <c r="F566" s="46">
        <f t="shared" si="219"/>
        <v>0</v>
      </c>
      <c r="G566" s="46"/>
      <c r="H566" s="46">
        <f t="shared" si="220"/>
        <v>0</v>
      </c>
      <c r="I566" s="265">
        <f>'прил 7.1'!G566</f>
        <v>0</v>
      </c>
      <c r="J566" s="202"/>
      <c r="K566" s="46">
        <f t="shared" ref="K566:K568" si="233">I566-M566</f>
        <v>0</v>
      </c>
      <c r="L566" s="46"/>
      <c r="M566" s="46">
        <f t="shared" ref="M566:M568" si="234">I566*0.05</f>
        <v>0</v>
      </c>
      <c r="N566" s="46">
        <f t="shared" si="192"/>
        <v>0</v>
      </c>
      <c r="O566" s="46">
        <f t="shared" si="193"/>
        <v>0</v>
      </c>
      <c r="P566" s="46">
        <f t="shared" si="194"/>
        <v>0</v>
      </c>
      <c r="Q566" s="46">
        <f t="shared" si="195"/>
        <v>0</v>
      </c>
      <c r="R566" s="46">
        <f t="shared" si="196"/>
        <v>0</v>
      </c>
      <c r="S566" s="265">
        <f>'прил 7.1'!V566</f>
        <v>0</v>
      </c>
      <c r="T566" s="202"/>
      <c r="U566" s="202"/>
      <c r="V566" s="202"/>
      <c r="W566" s="202"/>
      <c r="X566" s="265">
        <f>'прил 7.1'!W566</f>
        <v>0</v>
      </c>
      <c r="Y566" s="202"/>
      <c r="Z566" s="202"/>
      <c r="AA566" s="202"/>
      <c r="AB566" s="202"/>
      <c r="AC566" s="46">
        <f t="shared" si="223"/>
        <v>0</v>
      </c>
      <c r="AD566" s="46">
        <f t="shared" si="224"/>
        <v>0</v>
      </c>
      <c r="AE566" s="46">
        <f t="shared" si="225"/>
        <v>0</v>
      </c>
      <c r="AF566" s="46">
        <f t="shared" si="226"/>
        <v>0</v>
      </c>
      <c r="AG566" s="46">
        <f t="shared" si="227"/>
        <v>0</v>
      </c>
      <c r="AH566" s="544"/>
      <c r="AI566" s="544"/>
      <c r="AJ566" s="544"/>
      <c r="AK566" s="544"/>
      <c r="AL566" s="544"/>
      <c r="AM566" s="544"/>
      <c r="AN566" s="544"/>
      <c r="AO566" s="544"/>
      <c r="AP566" s="544"/>
      <c r="AQ566" s="544"/>
    </row>
    <row r="567" spans="1:44" s="390" customFormat="1" x14ac:dyDescent="0.25">
      <c r="A567" s="391">
        <f t="shared" si="228"/>
        <v>1</v>
      </c>
      <c r="B567" s="291" t="str">
        <f>'прил 7.1'!B567</f>
        <v>ПС 20 кВ (СН2)</v>
      </c>
      <c r="C567" s="280"/>
      <c r="D567" s="212">
        <f>'прил 7.1'!F567</f>
        <v>0</v>
      </c>
      <c r="E567" s="284"/>
      <c r="F567" s="296"/>
      <c r="G567" s="296"/>
      <c r="H567" s="296"/>
      <c r="I567" s="212">
        <f>'прил 7.1'!G567</f>
        <v>0</v>
      </c>
      <c r="J567" s="284"/>
      <c r="K567" s="296">
        <f t="shared" si="233"/>
        <v>0</v>
      </c>
      <c r="L567" s="296"/>
      <c r="M567" s="296">
        <f t="shared" si="234"/>
        <v>0</v>
      </c>
      <c r="N567" s="296">
        <f t="shared" si="192"/>
        <v>0</v>
      </c>
      <c r="O567" s="296">
        <f t="shared" si="193"/>
        <v>0</v>
      </c>
      <c r="P567" s="296">
        <f t="shared" si="194"/>
        <v>0</v>
      </c>
      <c r="Q567" s="296">
        <f t="shared" si="195"/>
        <v>0</v>
      </c>
      <c r="R567" s="296">
        <f t="shared" si="196"/>
        <v>0</v>
      </c>
      <c r="S567" s="212">
        <f>'прил 7.1'!V567</f>
        <v>0</v>
      </c>
      <c r="T567" s="284"/>
      <c r="U567" s="284"/>
      <c r="V567" s="284"/>
      <c r="W567" s="284"/>
      <c r="X567" s="212">
        <f>'прил 7.1'!W567</f>
        <v>0</v>
      </c>
      <c r="Y567" s="284"/>
      <c r="Z567" s="284"/>
      <c r="AA567" s="284"/>
      <c r="AB567" s="284"/>
      <c r="AC567" s="296">
        <f t="shared" si="223"/>
        <v>0</v>
      </c>
      <c r="AD567" s="296">
        <f t="shared" si="224"/>
        <v>0</v>
      </c>
      <c r="AE567" s="296">
        <f t="shared" si="225"/>
        <v>0</v>
      </c>
      <c r="AF567" s="296">
        <f t="shared" si="226"/>
        <v>0</v>
      </c>
      <c r="AG567" s="296">
        <f t="shared" si="227"/>
        <v>0</v>
      </c>
      <c r="AH567" s="538"/>
      <c r="AI567" s="538"/>
      <c r="AJ567" s="538"/>
      <c r="AK567" s="538"/>
      <c r="AL567" s="538"/>
      <c r="AM567" s="538"/>
      <c r="AN567" s="538"/>
      <c r="AO567" s="538"/>
      <c r="AP567" s="538"/>
      <c r="AQ567" s="538"/>
    </row>
    <row r="568" spans="1:44" hidden="1" x14ac:dyDescent="0.25">
      <c r="A568" s="391"/>
      <c r="B568" s="32"/>
      <c r="C568" s="40"/>
      <c r="D568" s="265">
        <f>'прил 7.1'!F568</f>
        <v>0</v>
      </c>
      <c r="E568" s="202"/>
      <c r="F568" s="46">
        <f t="shared" si="219"/>
        <v>0</v>
      </c>
      <c r="G568" s="46"/>
      <c r="H568" s="46">
        <f t="shared" si="220"/>
        <v>0</v>
      </c>
      <c r="I568" s="265">
        <f>'прил 7.1'!G568</f>
        <v>0</v>
      </c>
      <c r="J568" s="202"/>
      <c r="K568" s="46">
        <f t="shared" si="233"/>
        <v>0</v>
      </c>
      <c r="L568" s="46"/>
      <c r="M568" s="46">
        <f t="shared" si="234"/>
        <v>0</v>
      </c>
      <c r="N568" s="46">
        <f t="shared" si="192"/>
        <v>0</v>
      </c>
      <c r="O568" s="46">
        <f t="shared" si="193"/>
        <v>0</v>
      </c>
      <c r="P568" s="46">
        <f t="shared" si="194"/>
        <v>0</v>
      </c>
      <c r="Q568" s="46">
        <f t="shared" si="195"/>
        <v>0</v>
      </c>
      <c r="R568" s="46">
        <f t="shared" si="196"/>
        <v>0</v>
      </c>
      <c r="S568" s="265">
        <f>'прил 7.1'!V568</f>
        <v>0</v>
      </c>
      <c r="T568" s="202"/>
      <c r="U568" s="202"/>
      <c r="V568" s="202"/>
      <c r="W568" s="202"/>
      <c r="X568" s="265">
        <f>'прил 7.1'!W568</f>
        <v>0</v>
      </c>
      <c r="Y568" s="202"/>
      <c r="Z568" s="202"/>
      <c r="AA568" s="202"/>
      <c r="AB568" s="202"/>
      <c r="AC568" s="46">
        <f t="shared" si="223"/>
        <v>0</v>
      </c>
      <c r="AD568" s="46">
        <f t="shared" si="224"/>
        <v>0</v>
      </c>
      <c r="AE568" s="46">
        <f t="shared" si="225"/>
        <v>0</v>
      </c>
      <c r="AF568" s="46">
        <f t="shared" si="226"/>
        <v>0</v>
      </c>
      <c r="AG568" s="46">
        <f t="shared" si="227"/>
        <v>0</v>
      </c>
      <c r="AH568" s="544"/>
      <c r="AI568" s="544"/>
      <c r="AJ568" s="544"/>
      <c r="AK568" s="544"/>
      <c r="AL568" s="544"/>
      <c r="AM568" s="544"/>
      <c r="AN568" s="544"/>
      <c r="AO568" s="544"/>
      <c r="AP568" s="544"/>
      <c r="AQ568" s="544"/>
    </row>
    <row r="569" spans="1:44" x14ac:dyDescent="0.25">
      <c r="A569" s="391"/>
      <c r="B569" s="291" t="str">
        <f>'прил 7.1'!B569</f>
        <v>ПС 3-10 кВ (СН2) (ТП)</v>
      </c>
      <c r="C569" s="622"/>
      <c r="D569" s="620">
        <f>SUM(D570:D585)</f>
        <v>0</v>
      </c>
      <c r="E569" s="620">
        <f>SUM(E570:E585)</f>
        <v>0</v>
      </c>
      <c r="F569" s="620">
        <f t="shared" ref="F569:AG569" si="235">SUM(F570:F585)</f>
        <v>0</v>
      </c>
      <c r="G569" s="620">
        <f t="shared" si="235"/>
        <v>0</v>
      </c>
      <c r="H569" s="620">
        <f t="shared" si="235"/>
        <v>0</v>
      </c>
      <c r="I569" s="620">
        <f t="shared" si="235"/>
        <v>7.4523980000000014</v>
      </c>
      <c r="J569" s="620">
        <f t="shared" si="235"/>
        <v>0.52166786000000009</v>
      </c>
      <c r="K569" s="620">
        <f t="shared" si="235"/>
        <v>5.961918400000001</v>
      </c>
      <c r="L569" s="620">
        <f t="shared" si="235"/>
        <v>0.29809592000000001</v>
      </c>
      <c r="M569" s="620">
        <f t="shared" si="235"/>
        <v>0.67071581999999996</v>
      </c>
      <c r="N569" s="620">
        <f t="shared" si="192"/>
        <v>7.4523980000000014</v>
      </c>
      <c r="O569" s="620">
        <f t="shared" si="193"/>
        <v>0.52166786000000009</v>
      </c>
      <c r="P569" s="620">
        <f t="shared" si="194"/>
        <v>5.961918400000001</v>
      </c>
      <c r="Q569" s="620">
        <f t="shared" si="195"/>
        <v>0.29809592000000001</v>
      </c>
      <c r="R569" s="620">
        <f t="shared" si="196"/>
        <v>0.67071581999999996</v>
      </c>
      <c r="S569" s="620">
        <f t="shared" si="235"/>
        <v>0</v>
      </c>
      <c r="T569" s="620">
        <f t="shared" si="235"/>
        <v>0</v>
      </c>
      <c r="U569" s="620">
        <f t="shared" si="235"/>
        <v>0</v>
      </c>
      <c r="V569" s="620">
        <f t="shared" si="235"/>
        <v>0</v>
      </c>
      <c r="W569" s="620">
        <f t="shared" si="235"/>
        <v>0</v>
      </c>
      <c r="X569" s="620">
        <f t="shared" si="235"/>
        <v>0</v>
      </c>
      <c r="Y569" s="620">
        <f t="shared" si="235"/>
        <v>0</v>
      </c>
      <c r="Z569" s="620">
        <f t="shared" si="235"/>
        <v>0</v>
      </c>
      <c r="AA569" s="620">
        <f t="shared" si="235"/>
        <v>0</v>
      </c>
      <c r="AB569" s="620">
        <f t="shared" si="235"/>
        <v>0</v>
      </c>
      <c r="AC569" s="620">
        <f t="shared" si="235"/>
        <v>0</v>
      </c>
      <c r="AD569" s="620">
        <f t="shared" si="235"/>
        <v>0</v>
      </c>
      <c r="AE569" s="620">
        <f t="shared" si="235"/>
        <v>0</v>
      </c>
      <c r="AF569" s="620">
        <f t="shared" si="235"/>
        <v>0</v>
      </c>
      <c r="AG569" s="620">
        <f t="shared" si="235"/>
        <v>0</v>
      </c>
      <c r="AH569" s="544"/>
      <c r="AI569" s="544"/>
      <c r="AJ569" s="544"/>
      <c r="AK569" s="544"/>
      <c r="AL569" s="544"/>
      <c r="AM569" s="544"/>
      <c r="AN569" s="544"/>
      <c r="AO569" s="544"/>
      <c r="AP569" s="544"/>
      <c r="AQ569" s="544"/>
    </row>
    <row r="570" spans="1:44" s="390" customFormat="1" ht="31.5" x14ac:dyDescent="0.25">
      <c r="A570" s="391">
        <f t="shared" si="228"/>
        <v>1</v>
      </c>
      <c r="B570" s="32" t="str">
        <f>'прил 7.1'!B570</f>
        <v>КТП с ТМ 100 кВа Ф-15 ПС "АТЭЦ" с. Мескер-Юрт ТП 15-</v>
      </c>
      <c r="C570" s="31"/>
      <c r="D570" s="212">
        <f>'прил 7.1'!F570</f>
        <v>0</v>
      </c>
      <c r="E570" s="296">
        <f t="shared" ref="E570" si="236">D570*0.07</f>
        <v>0</v>
      </c>
      <c r="F570" s="296">
        <f>D570*0.8</f>
        <v>0</v>
      </c>
      <c r="G570" s="296">
        <f>D570*0.04</f>
        <v>0</v>
      </c>
      <c r="H570" s="296">
        <f>D570*0.09</f>
        <v>0</v>
      </c>
      <c r="I570" s="212">
        <f>'прил 7.1'!G570</f>
        <v>0.39250200000000002</v>
      </c>
      <c r="J570" s="296">
        <f t="shared" ref="J570" si="237">I570*0.07</f>
        <v>2.7475140000000006E-2</v>
      </c>
      <c r="K570" s="296">
        <f>I570*0.8</f>
        <v>0.31400160000000005</v>
      </c>
      <c r="L570" s="296">
        <f>I570*0.04</f>
        <v>1.5700080000000002E-2</v>
      </c>
      <c r="M570" s="296">
        <f>I570*0.09</f>
        <v>3.5325179999999998E-2</v>
      </c>
      <c r="N570" s="296">
        <f t="shared" si="192"/>
        <v>0.39250200000000002</v>
      </c>
      <c r="O570" s="296">
        <f t="shared" si="193"/>
        <v>2.7475140000000006E-2</v>
      </c>
      <c r="P570" s="296">
        <f t="shared" si="194"/>
        <v>0.31400160000000005</v>
      </c>
      <c r="Q570" s="296">
        <f t="shared" si="195"/>
        <v>1.5700080000000002E-2</v>
      </c>
      <c r="R570" s="296">
        <f t="shared" si="196"/>
        <v>3.5325179999999998E-2</v>
      </c>
      <c r="S570" s="212">
        <f>'прил 7.1'!V570</f>
        <v>0</v>
      </c>
      <c r="T570" s="296">
        <f t="shared" ref="T570" si="238">S570*0.07</f>
        <v>0</v>
      </c>
      <c r="U570" s="296">
        <f>S570*0.8</f>
        <v>0</v>
      </c>
      <c r="V570" s="296">
        <f>S570*0.04</f>
        <v>0</v>
      </c>
      <c r="W570" s="296">
        <f>S570*0.09</f>
        <v>0</v>
      </c>
      <c r="X570" s="212">
        <f>'прил 7.1'!W570</f>
        <v>0</v>
      </c>
      <c r="Y570" s="511"/>
      <c r="Z570" s="511"/>
      <c r="AA570" s="511"/>
      <c r="AB570" s="511"/>
      <c r="AC570" s="296">
        <f t="shared" si="223"/>
        <v>0</v>
      </c>
      <c r="AD570" s="296">
        <f t="shared" si="224"/>
        <v>0</v>
      </c>
      <c r="AE570" s="296">
        <f t="shared" si="225"/>
        <v>0</v>
      </c>
      <c r="AF570" s="296">
        <f t="shared" si="226"/>
        <v>0</v>
      </c>
      <c r="AG570" s="296">
        <f t="shared" si="227"/>
        <v>0</v>
      </c>
      <c r="AH570" s="544"/>
      <c r="AI570" s="544"/>
      <c r="AJ570" s="544"/>
      <c r="AK570" s="544"/>
      <c r="AL570" s="544"/>
      <c r="AM570" s="544"/>
      <c r="AN570" s="544"/>
      <c r="AO570" s="544"/>
      <c r="AP570" s="544"/>
      <c r="AQ570" s="544"/>
    </row>
    <row r="571" spans="1:44" s="390" customFormat="1" ht="31.5" x14ac:dyDescent="0.25">
      <c r="A571" s="391">
        <f>A570+1</f>
        <v>2</v>
      </c>
      <c r="B571" s="32" t="str">
        <f>'прил 7.1'!B571</f>
        <v>КТП с ТМ 63 кВа ТП 4-   Ф-4 ПС "Бердыкель с.Новый Центарой</v>
      </c>
      <c r="C571" s="31"/>
      <c r="D571" s="212">
        <f>'прил 7.1'!F571</f>
        <v>0</v>
      </c>
      <c r="E571" s="296"/>
      <c r="F571" s="296"/>
      <c r="G571" s="296"/>
      <c r="H571" s="296"/>
      <c r="I571" s="212">
        <f>'прил 7.1'!G571</f>
        <v>0.37331500000000001</v>
      </c>
      <c r="J571" s="296">
        <f t="shared" ref="J571:J585" si="239">I571*0.07</f>
        <v>2.6132050000000004E-2</v>
      </c>
      <c r="K571" s="296">
        <f t="shared" ref="K571:K585" si="240">I571*0.8</f>
        <v>0.29865200000000003</v>
      </c>
      <c r="L571" s="296">
        <f t="shared" ref="L571:L585" si="241">I571*0.04</f>
        <v>1.4932600000000001E-2</v>
      </c>
      <c r="M571" s="296">
        <f t="shared" ref="M571:M585" si="242">I571*0.09</f>
        <v>3.3598349999999999E-2</v>
      </c>
      <c r="N571" s="296">
        <f t="shared" si="192"/>
        <v>0.37331500000000001</v>
      </c>
      <c r="O571" s="296">
        <f t="shared" si="193"/>
        <v>2.6132050000000004E-2</v>
      </c>
      <c r="P571" s="296">
        <f t="shared" si="194"/>
        <v>0.29865200000000003</v>
      </c>
      <c r="Q571" s="296">
        <f t="shared" si="195"/>
        <v>1.4932600000000001E-2</v>
      </c>
      <c r="R571" s="296">
        <f t="shared" si="196"/>
        <v>3.3598349999999999E-2</v>
      </c>
      <c r="S571" s="212">
        <f>'прил 7.1'!V571</f>
        <v>0</v>
      </c>
      <c r="T571" s="296"/>
      <c r="U571" s="296"/>
      <c r="V571" s="296"/>
      <c r="W571" s="296"/>
      <c r="X571" s="212">
        <f>'прил 7.1'!W571</f>
        <v>0</v>
      </c>
      <c r="Y571" s="511"/>
      <c r="Z571" s="511"/>
      <c r="AA571" s="511"/>
      <c r="AB571" s="511"/>
      <c r="AC571" s="296"/>
      <c r="AD571" s="296"/>
      <c r="AE571" s="296"/>
      <c r="AF571" s="296"/>
      <c r="AG571" s="296"/>
      <c r="AH571" s="544"/>
      <c r="AI571" s="544"/>
      <c r="AJ571" s="544"/>
      <c r="AK571" s="544"/>
      <c r="AL571" s="544"/>
      <c r="AM571" s="544"/>
      <c r="AN571" s="544"/>
      <c r="AO571" s="544"/>
      <c r="AP571" s="544"/>
      <c r="AQ571" s="544"/>
    </row>
    <row r="572" spans="1:44" s="390" customFormat="1" ht="31.5" x14ac:dyDescent="0.25">
      <c r="A572" s="391">
        <f t="shared" ref="A572:A585" si="243">A571+1</f>
        <v>3</v>
      </c>
      <c r="B572" s="32" t="str">
        <f>'прил 7.1'!B572</f>
        <v>КТП с ТМ 160 кВа ТП 4-   Ф-4 ПС "Бердыкель с.Новый Центарой</v>
      </c>
      <c r="C572" s="31"/>
      <c r="D572" s="212">
        <f>'прил 7.1'!F572</f>
        <v>0</v>
      </c>
      <c r="E572" s="296"/>
      <c r="F572" s="296"/>
      <c r="G572" s="296"/>
      <c r="H572" s="296"/>
      <c r="I572" s="212">
        <f>'прил 7.1'!G572</f>
        <v>0.417134</v>
      </c>
      <c r="J572" s="296">
        <f t="shared" si="239"/>
        <v>2.9199380000000004E-2</v>
      </c>
      <c r="K572" s="296">
        <f t="shared" si="240"/>
        <v>0.33370720000000004</v>
      </c>
      <c r="L572" s="296">
        <f t="shared" si="241"/>
        <v>1.668536E-2</v>
      </c>
      <c r="M572" s="296">
        <f t="shared" si="242"/>
        <v>3.7542060000000002E-2</v>
      </c>
      <c r="N572" s="296">
        <f t="shared" si="192"/>
        <v>0.417134</v>
      </c>
      <c r="O572" s="296">
        <f t="shared" si="193"/>
        <v>2.9199380000000004E-2</v>
      </c>
      <c r="P572" s="296">
        <f t="shared" si="194"/>
        <v>0.33370720000000004</v>
      </c>
      <c r="Q572" s="296">
        <f t="shared" si="195"/>
        <v>1.668536E-2</v>
      </c>
      <c r="R572" s="296">
        <f t="shared" si="196"/>
        <v>3.7542060000000002E-2</v>
      </c>
      <c r="S572" s="212">
        <f>'прил 7.1'!V572</f>
        <v>0</v>
      </c>
      <c r="T572" s="296"/>
      <c r="U572" s="296"/>
      <c r="V572" s="296"/>
      <c r="W572" s="296"/>
      <c r="X572" s="212">
        <f>'прил 7.1'!W572</f>
        <v>0</v>
      </c>
      <c r="Y572" s="511"/>
      <c r="Z572" s="511"/>
      <c r="AA572" s="511"/>
      <c r="AB572" s="511"/>
      <c r="AC572" s="296"/>
      <c r="AD572" s="296"/>
      <c r="AE572" s="296"/>
      <c r="AF572" s="296"/>
      <c r="AG572" s="296"/>
      <c r="AH572" s="544"/>
      <c r="AI572" s="544"/>
      <c r="AJ572" s="544"/>
      <c r="AK572" s="544"/>
      <c r="AL572" s="544"/>
      <c r="AM572" s="544"/>
      <c r="AN572" s="544"/>
      <c r="AO572" s="544"/>
      <c r="AP572" s="544"/>
      <c r="AQ572" s="544"/>
    </row>
    <row r="573" spans="1:44" s="390" customFormat="1" ht="31.5" x14ac:dyDescent="0.25">
      <c r="A573" s="391">
        <f t="shared" si="243"/>
        <v>4</v>
      </c>
      <c r="B573" s="32" t="str">
        <f>'прил 7.1'!B573</f>
        <v>КТП с ТМ 160 кВа  Ф-3 ПС "Аэропорт" с.Алхан-Чурт ТП 3-</v>
      </c>
      <c r="C573" s="31"/>
      <c r="D573" s="212">
        <f>'прил 7.1'!F573</f>
        <v>0</v>
      </c>
      <c r="E573" s="296"/>
      <c r="F573" s="296"/>
      <c r="G573" s="296"/>
      <c r="H573" s="296"/>
      <c r="I573" s="212">
        <f>'прил 7.1'!G573</f>
        <v>0.41777500000000001</v>
      </c>
      <c r="J573" s="296">
        <f t="shared" si="239"/>
        <v>2.9244250000000003E-2</v>
      </c>
      <c r="K573" s="296">
        <f t="shared" si="240"/>
        <v>0.33422000000000002</v>
      </c>
      <c r="L573" s="296">
        <f t="shared" si="241"/>
        <v>1.6711E-2</v>
      </c>
      <c r="M573" s="296">
        <f t="shared" si="242"/>
        <v>3.7599750000000001E-2</v>
      </c>
      <c r="N573" s="296">
        <f t="shared" si="192"/>
        <v>0.41777500000000001</v>
      </c>
      <c r="O573" s="296">
        <f t="shared" si="193"/>
        <v>2.9244250000000003E-2</v>
      </c>
      <c r="P573" s="296">
        <f t="shared" si="194"/>
        <v>0.33422000000000002</v>
      </c>
      <c r="Q573" s="296">
        <f t="shared" si="195"/>
        <v>1.6711E-2</v>
      </c>
      <c r="R573" s="296">
        <f t="shared" si="196"/>
        <v>3.7599750000000001E-2</v>
      </c>
      <c r="S573" s="212">
        <f>'прил 7.1'!V573</f>
        <v>0</v>
      </c>
      <c r="T573" s="296"/>
      <c r="U573" s="296"/>
      <c r="V573" s="296"/>
      <c r="W573" s="296"/>
      <c r="X573" s="212">
        <f>'прил 7.1'!W573</f>
        <v>0</v>
      </c>
      <c r="Y573" s="511"/>
      <c r="Z573" s="511"/>
      <c r="AA573" s="511"/>
      <c r="AB573" s="511"/>
      <c r="AC573" s="296"/>
      <c r="AD573" s="296"/>
      <c r="AE573" s="296"/>
      <c r="AF573" s="296"/>
      <c r="AG573" s="296"/>
      <c r="AH573" s="544"/>
      <c r="AI573" s="544"/>
      <c r="AJ573" s="544"/>
      <c r="AK573" s="544"/>
      <c r="AL573" s="544"/>
      <c r="AM573" s="544"/>
      <c r="AN573" s="544"/>
      <c r="AO573" s="544"/>
      <c r="AP573" s="544"/>
      <c r="AQ573" s="544"/>
    </row>
    <row r="574" spans="1:44" s="390" customFormat="1" ht="31.5" x14ac:dyDescent="0.25">
      <c r="A574" s="391">
        <f t="shared" si="243"/>
        <v>5</v>
      </c>
      <c r="B574" s="32" t="str">
        <f>'прил 7.1'!B574</f>
        <v>КТП с ТМ 250 кВа ТП 9-75 Ф-9 ПС "Курчалой" с.Цоци-Юрт</v>
      </c>
      <c r="C574" s="31"/>
      <c r="D574" s="212">
        <f>'прил 7.1'!F574</f>
        <v>0</v>
      </c>
      <c r="E574" s="296"/>
      <c r="F574" s="296"/>
      <c r="G574" s="296"/>
      <c r="H574" s="296"/>
      <c r="I574" s="212">
        <f>'прил 7.1'!G574</f>
        <v>0.53960799999999998</v>
      </c>
      <c r="J574" s="296">
        <f t="shared" si="239"/>
        <v>3.7772560000000004E-2</v>
      </c>
      <c r="K574" s="296">
        <f t="shared" si="240"/>
        <v>0.43168640000000003</v>
      </c>
      <c r="L574" s="296">
        <f t="shared" si="241"/>
        <v>2.1584320000000001E-2</v>
      </c>
      <c r="M574" s="296">
        <f t="shared" si="242"/>
        <v>4.8564719999999999E-2</v>
      </c>
      <c r="N574" s="296">
        <f t="shared" si="192"/>
        <v>0.53960799999999998</v>
      </c>
      <c r="O574" s="296">
        <f t="shared" si="193"/>
        <v>3.7772560000000004E-2</v>
      </c>
      <c r="P574" s="296">
        <f t="shared" si="194"/>
        <v>0.43168640000000003</v>
      </c>
      <c r="Q574" s="296">
        <f t="shared" si="195"/>
        <v>2.1584320000000001E-2</v>
      </c>
      <c r="R574" s="296">
        <f t="shared" si="196"/>
        <v>4.8564719999999999E-2</v>
      </c>
      <c r="S574" s="212">
        <f>'прил 7.1'!V574</f>
        <v>0</v>
      </c>
      <c r="T574" s="296"/>
      <c r="U574" s="296"/>
      <c r="V574" s="296"/>
      <c r="W574" s="296"/>
      <c r="X574" s="212">
        <f>'прил 7.1'!W574</f>
        <v>0</v>
      </c>
      <c r="Y574" s="511"/>
      <c r="Z574" s="511"/>
      <c r="AA574" s="511"/>
      <c r="AB574" s="511"/>
      <c r="AC574" s="296"/>
      <c r="AD574" s="296"/>
      <c r="AE574" s="296"/>
      <c r="AF574" s="296"/>
      <c r="AG574" s="296"/>
      <c r="AH574" s="544"/>
      <c r="AI574" s="544"/>
      <c r="AJ574" s="544"/>
      <c r="AK574" s="544"/>
      <c r="AL574" s="544"/>
      <c r="AM574" s="544"/>
      <c r="AN574" s="544"/>
      <c r="AO574" s="544"/>
      <c r="AP574" s="544"/>
      <c r="AQ574" s="544"/>
    </row>
    <row r="575" spans="1:44" s="390" customFormat="1" ht="31.5" x14ac:dyDescent="0.25">
      <c r="A575" s="391">
        <f t="shared" si="243"/>
        <v>6</v>
      </c>
      <c r="B575" s="32" t="str">
        <f>'прил 7.1'!B575</f>
        <v>КТП с ТМ 250 кВа ТП 9-77 Ф-9 ПС "Курчалой" с.Цоци-Юрт</v>
      </c>
      <c r="C575" s="31"/>
      <c r="D575" s="212">
        <f>'прил 7.1'!F575</f>
        <v>0</v>
      </c>
      <c r="E575" s="296"/>
      <c r="F575" s="296"/>
      <c r="G575" s="296"/>
      <c r="H575" s="296"/>
      <c r="I575" s="212">
        <f>'прил 7.1'!G575</f>
        <v>0.53960799999999998</v>
      </c>
      <c r="J575" s="296">
        <f t="shared" si="239"/>
        <v>3.7772560000000004E-2</v>
      </c>
      <c r="K575" s="296">
        <f t="shared" si="240"/>
        <v>0.43168640000000003</v>
      </c>
      <c r="L575" s="296">
        <f t="shared" si="241"/>
        <v>2.1584320000000001E-2</v>
      </c>
      <c r="M575" s="296">
        <f t="shared" si="242"/>
        <v>4.8564719999999999E-2</v>
      </c>
      <c r="N575" s="296">
        <f t="shared" si="192"/>
        <v>0.53960799999999998</v>
      </c>
      <c r="O575" s="296">
        <f t="shared" si="193"/>
        <v>3.7772560000000004E-2</v>
      </c>
      <c r="P575" s="296">
        <f t="shared" si="194"/>
        <v>0.43168640000000003</v>
      </c>
      <c r="Q575" s="296">
        <f t="shared" si="195"/>
        <v>2.1584320000000001E-2</v>
      </c>
      <c r="R575" s="296">
        <f t="shared" si="196"/>
        <v>4.8564719999999999E-2</v>
      </c>
      <c r="S575" s="212">
        <f>'прил 7.1'!V575</f>
        <v>0</v>
      </c>
      <c r="T575" s="296"/>
      <c r="U575" s="296"/>
      <c r="V575" s="296"/>
      <c r="W575" s="296"/>
      <c r="X575" s="212">
        <f>'прил 7.1'!W575</f>
        <v>0</v>
      </c>
      <c r="Y575" s="511"/>
      <c r="Z575" s="511"/>
      <c r="AA575" s="511"/>
      <c r="AB575" s="511"/>
      <c r="AC575" s="296"/>
      <c r="AD575" s="296"/>
      <c r="AE575" s="296"/>
      <c r="AF575" s="296"/>
      <c r="AG575" s="296"/>
      <c r="AH575" s="544"/>
      <c r="AI575" s="544"/>
      <c r="AJ575" s="544"/>
      <c r="AK575" s="544"/>
      <c r="AL575" s="544"/>
      <c r="AM575" s="544"/>
      <c r="AN575" s="544"/>
      <c r="AO575" s="544"/>
      <c r="AP575" s="544"/>
      <c r="AQ575" s="544"/>
    </row>
    <row r="576" spans="1:44" s="390" customFormat="1" ht="31.5" x14ac:dyDescent="0.25">
      <c r="A576" s="391">
        <f t="shared" si="243"/>
        <v>7</v>
      </c>
      <c r="B576" s="32" t="str">
        <f>'прил 7.1'!B576</f>
        <v>КТП с ТМ 400 кВа ТП 4-54 Ф-4 ПС "Бачи-Юрт" с.Алерой</v>
      </c>
      <c r="C576" s="31"/>
      <c r="D576" s="212">
        <f>'прил 7.1'!F576</f>
        <v>0</v>
      </c>
      <c r="E576" s="296"/>
      <c r="F576" s="296"/>
      <c r="G576" s="296"/>
      <c r="H576" s="296"/>
      <c r="I576" s="212">
        <f>'прил 7.1'!G576</f>
        <v>0.82194400000000001</v>
      </c>
      <c r="J576" s="296">
        <f t="shared" si="239"/>
        <v>5.7536080000000003E-2</v>
      </c>
      <c r="K576" s="296">
        <f t="shared" si="240"/>
        <v>0.65755520000000001</v>
      </c>
      <c r="L576" s="296">
        <f t="shared" si="241"/>
        <v>3.2877759999999999E-2</v>
      </c>
      <c r="M576" s="296">
        <f t="shared" si="242"/>
        <v>7.3974959999999992E-2</v>
      </c>
      <c r="N576" s="296">
        <f t="shared" si="192"/>
        <v>0.82194400000000001</v>
      </c>
      <c r="O576" s="296">
        <f t="shared" si="193"/>
        <v>5.7536080000000003E-2</v>
      </c>
      <c r="P576" s="296">
        <f t="shared" si="194"/>
        <v>0.65755520000000001</v>
      </c>
      <c r="Q576" s="296">
        <f t="shared" si="195"/>
        <v>3.2877759999999999E-2</v>
      </c>
      <c r="R576" s="296">
        <f t="shared" si="196"/>
        <v>7.3974959999999992E-2</v>
      </c>
      <c r="S576" s="212">
        <f>'прил 7.1'!V576</f>
        <v>0</v>
      </c>
      <c r="T576" s="296"/>
      <c r="U576" s="296"/>
      <c r="V576" s="296"/>
      <c r="W576" s="296"/>
      <c r="X576" s="212">
        <f>'прил 7.1'!W576</f>
        <v>0</v>
      </c>
      <c r="Y576" s="511"/>
      <c r="Z576" s="511"/>
      <c r="AA576" s="511"/>
      <c r="AB576" s="511"/>
      <c r="AC576" s="296"/>
      <c r="AD576" s="296"/>
      <c r="AE576" s="296"/>
      <c r="AF576" s="296"/>
      <c r="AG576" s="296"/>
      <c r="AH576" s="544"/>
      <c r="AI576" s="544"/>
      <c r="AJ576" s="544"/>
      <c r="AK576" s="544"/>
      <c r="AL576" s="544"/>
      <c r="AM576" s="544"/>
      <c r="AN576" s="544"/>
      <c r="AO576" s="544"/>
      <c r="AP576" s="544"/>
      <c r="AQ576" s="544"/>
    </row>
    <row r="577" spans="1:43" s="390" customFormat="1" ht="31.5" x14ac:dyDescent="0.25">
      <c r="A577" s="391">
        <f t="shared" si="243"/>
        <v>8</v>
      </c>
      <c r="B577" s="32" t="str">
        <f>'прил 7.1'!B577</f>
        <v>КТП с ТМ 400 кВа Ф-8 ПС "Знаменская" с.Знаменское ТП 8-41</v>
      </c>
      <c r="C577" s="31"/>
      <c r="D577" s="212">
        <f>'прил 7.1'!F577</f>
        <v>0</v>
      </c>
      <c r="E577" s="296"/>
      <c r="F577" s="296"/>
      <c r="G577" s="296"/>
      <c r="H577" s="296"/>
      <c r="I577" s="212">
        <f>'прил 7.1'!G577</f>
        <v>0.33917799999999998</v>
      </c>
      <c r="J577" s="296">
        <f t="shared" si="239"/>
        <v>2.374246E-2</v>
      </c>
      <c r="K577" s="296">
        <f t="shared" si="240"/>
        <v>0.27134239999999998</v>
      </c>
      <c r="L577" s="296">
        <f t="shared" si="241"/>
        <v>1.356712E-2</v>
      </c>
      <c r="M577" s="296">
        <f t="shared" si="242"/>
        <v>3.0526019999999997E-2</v>
      </c>
      <c r="N577" s="296">
        <f t="shared" ref="N577:N585" si="244">I577-D577</f>
        <v>0.33917799999999998</v>
      </c>
      <c r="O577" s="296">
        <f t="shared" ref="O577:O585" si="245">J577-E577</f>
        <v>2.374246E-2</v>
      </c>
      <c r="P577" s="296">
        <f t="shared" ref="P577:P585" si="246">K577-F577</f>
        <v>0.27134239999999998</v>
      </c>
      <c r="Q577" s="296">
        <f t="shared" ref="Q577:Q585" si="247">L577-G577</f>
        <v>1.356712E-2</v>
      </c>
      <c r="R577" s="296">
        <f t="shared" ref="R577:R585" si="248">M577-H577</f>
        <v>3.0526019999999997E-2</v>
      </c>
      <c r="S577" s="212">
        <f>'прил 7.1'!V577</f>
        <v>0</v>
      </c>
      <c r="T577" s="296"/>
      <c r="U577" s="296"/>
      <c r="V577" s="296"/>
      <c r="W577" s="296"/>
      <c r="X577" s="212">
        <f>'прил 7.1'!W577</f>
        <v>0</v>
      </c>
      <c r="Y577" s="511"/>
      <c r="Z577" s="511"/>
      <c r="AA577" s="511"/>
      <c r="AB577" s="511"/>
      <c r="AC577" s="296"/>
      <c r="AD577" s="296"/>
      <c r="AE577" s="296"/>
      <c r="AF577" s="296"/>
      <c r="AG577" s="296"/>
      <c r="AH577" s="544"/>
      <c r="AI577" s="544"/>
      <c r="AJ577" s="544"/>
      <c r="AK577" s="544"/>
      <c r="AL577" s="544"/>
      <c r="AM577" s="544"/>
      <c r="AN577" s="544"/>
      <c r="AO577" s="544"/>
      <c r="AP577" s="544"/>
      <c r="AQ577" s="544"/>
    </row>
    <row r="578" spans="1:43" s="390" customFormat="1" ht="31.5" x14ac:dyDescent="0.25">
      <c r="A578" s="391">
        <f t="shared" si="243"/>
        <v>9</v>
      </c>
      <c r="B578" s="32" t="str">
        <f>'прил 7.1'!B578</f>
        <v>КТП с ТМ 100 кВа Ф-2 ПС "Новощедринская" ст.Новощедринская ТП 2-</v>
      </c>
      <c r="C578" s="31"/>
      <c r="D578" s="212">
        <f>'прил 7.1'!F578</f>
        <v>0</v>
      </c>
      <c r="E578" s="296"/>
      <c r="F578" s="296"/>
      <c r="G578" s="296"/>
      <c r="H578" s="296"/>
      <c r="I578" s="212">
        <f>'прил 7.1'!G578</f>
        <v>0.39338699999999999</v>
      </c>
      <c r="J578" s="296">
        <f t="shared" si="239"/>
        <v>2.753709E-2</v>
      </c>
      <c r="K578" s="296">
        <f t="shared" si="240"/>
        <v>0.31470960000000003</v>
      </c>
      <c r="L578" s="296">
        <f t="shared" si="241"/>
        <v>1.573548E-2</v>
      </c>
      <c r="M578" s="296">
        <f t="shared" si="242"/>
        <v>3.5404829999999998E-2</v>
      </c>
      <c r="N578" s="296">
        <f t="shared" si="244"/>
        <v>0.39338699999999999</v>
      </c>
      <c r="O578" s="296">
        <f t="shared" si="245"/>
        <v>2.753709E-2</v>
      </c>
      <c r="P578" s="296">
        <f t="shared" si="246"/>
        <v>0.31470960000000003</v>
      </c>
      <c r="Q578" s="296">
        <f t="shared" si="247"/>
        <v>1.573548E-2</v>
      </c>
      <c r="R578" s="296">
        <f t="shared" si="248"/>
        <v>3.5404829999999998E-2</v>
      </c>
      <c r="S578" s="212">
        <f>'прил 7.1'!V578</f>
        <v>0</v>
      </c>
      <c r="T578" s="296"/>
      <c r="U578" s="296"/>
      <c r="V578" s="296"/>
      <c r="W578" s="296"/>
      <c r="X578" s="212">
        <f>'прил 7.1'!W578</f>
        <v>0</v>
      </c>
      <c r="Y578" s="511"/>
      <c r="Z578" s="511"/>
      <c r="AA578" s="511"/>
      <c r="AB578" s="511"/>
      <c r="AC578" s="296"/>
      <c r="AD578" s="296"/>
      <c r="AE578" s="296"/>
      <c r="AF578" s="296"/>
      <c r="AG578" s="296"/>
      <c r="AH578" s="544"/>
      <c r="AI578" s="544"/>
      <c r="AJ578" s="544"/>
      <c r="AK578" s="544"/>
      <c r="AL578" s="544"/>
      <c r="AM578" s="544"/>
      <c r="AN578" s="544"/>
      <c r="AO578" s="544"/>
      <c r="AP578" s="544"/>
      <c r="AQ578" s="544"/>
    </row>
    <row r="579" spans="1:43" s="390" customFormat="1" ht="31.5" x14ac:dyDescent="0.25">
      <c r="A579" s="391">
        <f t="shared" si="243"/>
        <v>10</v>
      </c>
      <c r="B579" s="32" t="str">
        <f>'прил 7.1'!B579</f>
        <v>КТП с ТМ 100 кВа Ф-3 ПС "Курчалой" с.Майртуп ТП 3-39</v>
      </c>
      <c r="C579" s="31"/>
      <c r="D579" s="212">
        <f>'прил 7.1'!F579</f>
        <v>0</v>
      </c>
      <c r="E579" s="296"/>
      <c r="F579" s="296"/>
      <c r="G579" s="296"/>
      <c r="H579" s="296"/>
      <c r="I579" s="212">
        <f>'прил 7.1'!G579</f>
        <v>0.39250200000000002</v>
      </c>
      <c r="J579" s="296">
        <f t="shared" si="239"/>
        <v>2.7475140000000006E-2</v>
      </c>
      <c r="K579" s="296">
        <f t="shared" si="240"/>
        <v>0.31400160000000005</v>
      </c>
      <c r="L579" s="296">
        <f t="shared" si="241"/>
        <v>1.5700080000000002E-2</v>
      </c>
      <c r="M579" s="296">
        <f t="shared" si="242"/>
        <v>3.5325179999999998E-2</v>
      </c>
      <c r="N579" s="296">
        <f t="shared" si="244"/>
        <v>0.39250200000000002</v>
      </c>
      <c r="O579" s="296">
        <f t="shared" si="245"/>
        <v>2.7475140000000006E-2</v>
      </c>
      <c r="P579" s="296">
        <f t="shared" si="246"/>
        <v>0.31400160000000005</v>
      </c>
      <c r="Q579" s="296">
        <f t="shared" si="247"/>
        <v>1.5700080000000002E-2</v>
      </c>
      <c r="R579" s="296">
        <f t="shared" si="248"/>
        <v>3.5325179999999998E-2</v>
      </c>
      <c r="S579" s="212">
        <f>'прил 7.1'!V579</f>
        <v>0</v>
      </c>
      <c r="T579" s="296"/>
      <c r="U579" s="296"/>
      <c r="V579" s="296"/>
      <c r="W579" s="296"/>
      <c r="X579" s="212">
        <f>'прил 7.1'!W579</f>
        <v>0</v>
      </c>
      <c r="Y579" s="511"/>
      <c r="Z579" s="511"/>
      <c r="AA579" s="511"/>
      <c r="AB579" s="511"/>
      <c r="AC579" s="296"/>
      <c r="AD579" s="296"/>
      <c r="AE579" s="296"/>
      <c r="AF579" s="296"/>
      <c r="AG579" s="296"/>
      <c r="AH579" s="544"/>
      <c r="AI579" s="544"/>
      <c r="AJ579" s="544"/>
      <c r="AK579" s="544"/>
      <c r="AL579" s="544"/>
      <c r="AM579" s="544"/>
      <c r="AN579" s="544"/>
      <c r="AO579" s="544"/>
      <c r="AP579" s="544"/>
      <c r="AQ579" s="544"/>
    </row>
    <row r="580" spans="1:43" s="390" customFormat="1" ht="31.5" x14ac:dyDescent="0.25">
      <c r="A580" s="391">
        <f t="shared" si="243"/>
        <v>11</v>
      </c>
      <c r="B580" s="32" t="str">
        <f>'прил 7.1'!B580</f>
        <v>КТП с ТМ 250 кВа Ф-9 ПС "Курчалой" с Цоци-Юрт ТП 9-78</v>
      </c>
      <c r="C580" s="31"/>
      <c r="D580" s="212">
        <f>'прил 7.1'!F580</f>
        <v>0</v>
      </c>
      <c r="E580" s="296"/>
      <c r="F580" s="296"/>
      <c r="G580" s="296"/>
      <c r="H580" s="296"/>
      <c r="I580" s="212">
        <f>'прил 7.1'!G580</f>
        <v>0.53960799999999998</v>
      </c>
      <c r="J580" s="296">
        <f t="shared" si="239"/>
        <v>3.7772560000000004E-2</v>
      </c>
      <c r="K580" s="296">
        <f t="shared" si="240"/>
        <v>0.43168640000000003</v>
      </c>
      <c r="L580" s="296">
        <f t="shared" si="241"/>
        <v>2.1584320000000001E-2</v>
      </c>
      <c r="M580" s="296">
        <f t="shared" si="242"/>
        <v>4.8564719999999999E-2</v>
      </c>
      <c r="N580" s="296">
        <f t="shared" si="244"/>
        <v>0.53960799999999998</v>
      </c>
      <c r="O580" s="296">
        <f t="shared" si="245"/>
        <v>3.7772560000000004E-2</v>
      </c>
      <c r="P580" s="296">
        <f t="shared" si="246"/>
        <v>0.43168640000000003</v>
      </c>
      <c r="Q580" s="296">
        <f t="shared" si="247"/>
        <v>2.1584320000000001E-2</v>
      </c>
      <c r="R580" s="296">
        <f t="shared" si="248"/>
        <v>4.8564719999999999E-2</v>
      </c>
      <c r="S580" s="212">
        <f>'прил 7.1'!V580</f>
        <v>0</v>
      </c>
      <c r="T580" s="296"/>
      <c r="U580" s="296"/>
      <c r="V580" s="296"/>
      <c r="W580" s="296"/>
      <c r="X580" s="212">
        <f>'прил 7.1'!W580</f>
        <v>0</v>
      </c>
      <c r="Y580" s="511"/>
      <c r="Z580" s="511"/>
      <c r="AA580" s="511"/>
      <c r="AB580" s="511"/>
      <c r="AC580" s="296"/>
      <c r="AD580" s="296"/>
      <c r="AE580" s="296"/>
      <c r="AF580" s="296"/>
      <c r="AG580" s="296"/>
      <c r="AH580" s="544"/>
      <c r="AI580" s="544"/>
      <c r="AJ580" s="544"/>
      <c r="AK580" s="544"/>
      <c r="AL580" s="544"/>
      <c r="AM580" s="544"/>
      <c r="AN580" s="544"/>
      <c r="AO580" s="544"/>
      <c r="AP580" s="544"/>
      <c r="AQ580" s="544"/>
    </row>
    <row r="581" spans="1:43" s="390" customFormat="1" ht="31.5" x14ac:dyDescent="0.25">
      <c r="A581" s="391">
        <f t="shared" si="243"/>
        <v>12</v>
      </c>
      <c r="B581" s="32" t="str">
        <f>'прил 7.1'!B581</f>
        <v>КТП с ТМ 100 кВа Ф-9 ПС "Курчалой" с Цоци-Юрт ТП 9-73</v>
      </c>
      <c r="C581" s="31"/>
      <c r="D581" s="212">
        <f>'прил 7.1'!F581</f>
        <v>0</v>
      </c>
      <c r="E581" s="296"/>
      <c r="F581" s="296"/>
      <c r="G581" s="296"/>
      <c r="H581" s="296"/>
      <c r="I581" s="212">
        <f>'прил 7.1'!G581</f>
        <v>0.39250200000000002</v>
      </c>
      <c r="J581" s="296">
        <f t="shared" si="239"/>
        <v>2.7475140000000006E-2</v>
      </c>
      <c r="K581" s="296">
        <f t="shared" si="240"/>
        <v>0.31400160000000005</v>
      </c>
      <c r="L581" s="296">
        <f t="shared" si="241"/>
        <v>1.5700080000000002E-2</v>
      </c>
      <c r="M581" s="296">
        <f t="shared" si="242"/>
        <v>3.5325179999999998E-2</v>
      </c>
      <c r="N581" s="296">
        <f t="shared" si="244"/>
        <v>0.39250200000000002</v>
      </c>
      <c r="O581" s="296">
        <f t="shared" si="245"/>
        <v>2.7475140000000006E-2</v>
      </c>
      <c r="P581" s="296">
        <f t="shared" si="246"/>
        <v>0.31400160000000005</v>
      </c>
      <c r="Q581" s="296">
        <f t="shared" si="247"/>
        <v>1.5700080000000002E-2</v>
      </c>
      <c r="R581" s="296">
        <f t="shared" si="248"/>
        <v>3.5325179999999998E-2</v>
      </c>
      <c r="S581" s="212">
        <f>'прил 7.1'!V581</f>
        <v>0</v>
      </c>
      <c r="T581" s="296"/>
      <c r="U581" s="296"/>
      <c r="V581" s="296"/>
      <c r="W581" s="296"/>
      <c r="X581" s="212">
        <f>'прил 7.1'!W581</f>
        <v>0</v>
      </c>
      <c r="Y581" s="511"/>
      <c r="Z581" s="511"/>
      <c r="AA581" s="511"/>
      <c r="AB581" s="511"/>
      <c r="AC581" s="296"/>
      <c r="AD581" s="296"/>
      <c r="AE581" s="296"/>
      <c r="AF581" s="296"/>
      <c r="AG581" s="296"/>
      <c r="AH581" s="544"/>
      <c r="AI581" s="544"/>
      <c r="AJ581" s="544"/>
      <c r="AK581" s="544"/>
      <c r="AL581" s="544"/>
      <c r="AM581" s="544"/>
      <c r="AN581" s="544"/>
      <c r="AO581" s="544"/>
      <c r="AP581" s="544"/>
      <c r="AQ581" s="544"/>
    </row>
    <row r="582" spans="1:43" s="390" customFormat="1" ht="31.5" x14ac:dyDescent="0.25">
      <c r="A582" s="391">
        <f t="shared" si="243"/>
        <v>13</v>
      </c>
      <c r="B582" s="32" t="str">
        <f>'прил 7.1'!B582</f>
        <v>КТП с ТМ 250 кВа ТП 2-  Ф 2- ПС "Толстой-Юрт с.Толстой-Юрт</v>
      </c>
      <c r="C582" s="31"/>
      <c r="D582" s="212">
        <f>'прил 7.1'!F582</f>
        <v>0</v>
      </c>
      <c r="E582" s="296"/>
      <c r="F582" s="296"/>
      <c r="G582" s="296"/>
      <c r="H582" s="296"/>
      <c r="I582" s="212">
        <f>'прил 7.1'!G582</f>
        <v>0.53981500000000004</v>
      </c>
      <c r="J582" s="296">
        <f t="shared" si="239"/>
        <v>3.778705000000001E-2</v>
      </c>
      <c r="K582" s="296">
        <f t="shared" si="240"/>
        <v>0.43185200000000007</v>
      </c>
      <c r="L582" s="296">
        <f t="shared" si="241"/>
        <v>2.1592600000000003E-2</v>
      </c>
      <c r="M582" s="296">
        <f t="shared" si="242"/>
        <v>4.8583350000000004E-2</v>
      </c>
      <c r="N582" s="296">
        <f t="shared" si="244"/>
        <v>0.53981500000000004</v>
      </c>
      <c r="O582" s="296">
        <f t="shared" si="245"/>
        <v>3.778705000000001E-2</v>
      </c>
      <c r="P582" s="296">
        <f t="shared" si="246"/>
        <v>0.43185200000000007</v>
      </c>
      <c r="Q582" s="296">
        <f t="shared" si="247"/>
        <v>2.1592600000000003E-2</v>
      </c>
      <c r="R582" s="296">
        <f t="shared" si="248"/>
        <v>4.8583350000000004E-2</v>
      </c>
      <c r="S582" s="212">
        <f>'прил 7.1'!V582</f>
        <v>0</v>
      </c>
      <c r="T582" s="296"/>
      <c r="U582" s="296"/>
      <c r="V582" s="296"/>
      <c r="W582" s="296"/>
      <c r="X582" s="212">
        <f>'прил 7.1'!W582</f>
        <v>0</v>
      </c>
      <c r="Y582" s="511"/>
      <c r="Z582" s="511"/>
      <c r="AA582" s="511"/>
      <c r="AB582" s="511"/>
      <c r="AC582" s="296"/>
      <c r="AD582" s="296"/>
      <c r="AE582" s="296"/>
      <c r="AF582" s="296"/>
      <c r="AG582" s="296"/>
      <c r="AH582" s="544"/>
      <c r="AI582" s="544"/>
      <c r="AJ582" s="544"/>
      <c r="AK582" s="544"/>
      <c r="AL582" s="544"/>
      <c r="AM582" s="544"/>
      <c r="AN582" s="544"/>
      <c r="AO582" s="544"/>
      <c r="AP582" s="544"/>
      <c r="AQ582" s="544"/>
    </row>
    <row r="583" spans="1:43" s="390" customFormat="1" ht="31.5" x14ac:dyDescent="0.25">
      <c r="A583" s="391">
        <f t="shared" si="243"/>
        <v>14</v>
      </c>
      <c r="B583" s="32" t="str">
        <f>'прил 7.1'!B583</f>
        <v>КТП с ТМ 160 кВа Ф-5 ПС "Калаус" с. Керла-Юрт ТП 5-13</v>
      </c>
      <c r="C583" s="31"/>
      <c r="D583" s="212">
        <f>'прил 7.1'!F583</f>
        <v>0</v>
      </c>
      <c r="E583" s="296"/>
      <c r="F583" s="296"/>
      <c r="G583" s="296"/>
      <c r="H583" s="296"/>
      <c r="I583" s="212">
        <f>'прил 7.1'!G583</f>
        <v>0.41828799999999999</v>
      </c>
      <c r="J583" s="296">
        <f t="shared" si="239"/>
        <v>2.9280160000000003E-2</v>
      </c>
      <c r="K583" s="296">
        <f t="shared" si="240"/>
        <v>0.33463039999999999</v>
      </c>
      <c r="L583" s="296">
        <f t="shared" si="241"/>
        <v>1.673152E-2</v>
      </c>
      <c r="M583" s="296">
        <f t="shared" si="242"/>
        <v>3.7645919999999999E-2</v>
      </c>
      <c r="N583" s="296">
        <f t="shared" si="244"/>
        <v>0.41828799999999999</v>
      </c>
      <c r="O583" s="296">
        <f t="shared" si="245"/>
        <v>2.9280160000000003E-2</v>
      </c>
      <c r="P583" s="296">
        <f t="shared" si="246"/>
        <v>0.33463039999999999</v>
      </c>
      <c r="Q583" s="296">
        <f t="shared" si="247"/>
        <v>1.673152E-2</v>
      </c>
      <c r="R583" s="296">
        <f t="shared" si="248"/>
        <v>3.7645919999999999E-2</v>
      </c>
      <c r="S583" s="212">
        <f>'прил 7.1'!V583</f>
        <v>0</v>
      </c>
      <c r="T583" s="296"/>
      <c r="U583" s="296"/>
      <c r="V583" s="296"/>
      <c r="W583" s="296"/>
      <c r="X583" s="212">
        <f>'прил 7.1'!W583</f>
        <v>0</v>
      </c>
      <c r="Y583" s="511"/>
      <c r="Z583" s="511"/>
      <c r="AA583" s="511"/>
      <c r="AB583" s="511"/>
      <c r="AC583" s="296"/>
      <c r="AD583" s="296"/>
      <c r="AE583" s="296"/>
      <c r="AF583" s="296"/>
      <c r="AG583" s="296"/>
      <c r="AH583" s="544"/>
      <c r="AI583" s="544"/>
      <c r="AJ583" s="544"/>
      <c r="AK583" s="544"/>
      <c r="AL583" s="544"/>
      <c r="AM583" s="544"/>
      <c r="AN583" s="544"/>
      <c r="AO583" s="544"/>
      <c r="AP583" s="544"/>
      <c r="AQ583" s="544"/>
    </row>
    <row r="584" spans="1:43" s="390" customFormat="1" ht="31.5" x14ac:dyDescent="0.25">
      <c r="A584" s="391">
        <f t="shared" si="243"/>
        <v>15</v>
      </c>
      <c r="B584" s="32" t="str">
        <f>'прил 7.1'!B584</f>
        <v>КТП с ТМ 100 кВа Ф-5 ПС "Калаус" с.Керла-Юрт ТП 5-</v>
      </c>
      <c r="C584" s="31"/>
      <c r="D584" s="212">
        <f>'прил 7.1'!F584</f>
        <v>0</v>
      </c>
      <c r="E584" s="296"/>
      <c r="F584" s="296"/>
      <c r="G584" s="296"/>
      <c r="H584" s="296"/>
      <c r="I584" s="212">
        <f>'прил 7.1'!G584</f>
        <v>0.39382899999999998</v>
      </c>
      <c r="J584" s="296">
        <f t="shared" si="239"/>
        <v>2.756803E-2</v>
      </c>
      <c r="K584" s="296">
        <f t="shared" si="240"/>
        <v>0.31506319999999999</v>
      </c>
      <c r="L584" s="296">
        <f t="shared" si="241"/>
        <v>1.5753159999999999E-2</v>
      </c>
      <c r="M584" s="296">
        <f t="shared" si="242"/>
        <v>3.5444609999999994E-2</v>
      </c>
      <c r="N584" s="296">
        <f t="shared" si="244"/>
        <v>0.39382899999999998</v>
      </c>
      <c r="O584" s="296">
        <f t="shared" si="245"/>
        <v>2.756803E-2</v>
      </c>
      <c r="P584" s="296">
        <f t="shared" si="246"/>
        <v>0.31506319999999999</v>
      </c>
      <c r="Q584" s="296">
        <f t="shared" si="247"/>
        <v>1.5753159999999999E-2</v>
      </c>
      <c r="R584" s="296">
        <f t="shared" si="248"/>
        <v>3.5444609999999994E-2</v>
      </c>
      <c r="S584" s="212">
        <f>'прил 7.1'!V584</f>
        <v>0</v>
      </c>
      <c r="T584" s="296"/>
      <c r="U584" s="296"/>
      <c r="V584" s="296"/>
      <c r="W584" s="296"/>
      <c r="X584" s="212">
        <f>'прил 7.1'!W584</f>
        <v>0</v>
      </c>
      <c r="Y584" s="511"/>
      <c r="Z584" s="511"/>
      <c r="AA584" s="511"/>
      <c r="AB584" s="511"/>
      <c r="AC584" s="296"/>
      <c r="AD584" s="296"/>
      <c r="AE584" s="296"/>
      <c r="AF584" s="296"/>
      <c r="AG584" s="296"/>
      <c r="AH584" s="544"/>
      <c r="AI584" s="544"/>
      <c r="AJ584" s="544"/>
      <c r="AK584" s="544"/>
      <c r="AL584" s="544"/>
      <c r="AM584" s="544"/>
      <c r="AN584" s="544"/>
      <c r="AO584" s="544"/>
      <c r="AP584" s="544"/>
      <c r="AQ584" s="544"/>
    </row>
    <row r="585" spans="1:43" s="390" customFormat="1" ht="31.5" x14ac:dyDescent="0.25">
      <c r="A585" s="391">
        <f t="shared" si="243"/>
        <v>16</v>
      </c>
      <c r="B585" s="32" t="str">
        <f>'прил 7.1'!B585</f>
        <v>КТП с ТМ 250 кВа ТП 3-  Ф-3 ПС "Итум-Кали"   с. Итум-Кали</v>
      </c>
      <c r="C585" s="31"/>
      <c r="D585" s="212">
        <f>'прил 7.1'!F585</f>
        <v>0</v>
      </c>
      <c r="E585" s="296"/>
      <c r="F585" s="296"/>
      <c r="G585" s="296"/>
      <c r="H585" s="296"/>
      <c r="I585" s="212">
        <f>'прил 7.1'!G585</f>
        <v>0.54140299999999997</v>
      </c>
      <c r="J585" s="296">
        <f t="shared" si="239"/>
        <v>3.7898210000000002E-2</v>
      </c>
      <c r="K585" s="296">
        <f t="shared" si="240"/>
        <v>0.43312240000000002</v>
      </c>
      <c r="L585" s="296">
        <f t="shared" si="241"/>
        <v>2.1656119999999997E-2</v>
      </c>
      <c r="M585" s="296">
        <f t="shared" si="242"/>
        <v>4.8726269999999995E-2</v>
      </c>
      <c r="N585" s="296">
        <f t="shared" si="244"/>
        <v>0.54140299999999997</v>
      </c>
      <c r="O585" s="296">
        <f t="shared" si="245"/>
        <v>3.7898210000000002E-2</v>
      </c>
      <c r="P585" s="296">
        <f t="shared" si="246"/>
        <v>0.43312240000000002</v>
      </c>
      <c r="Q585" s="296">
        <f t="shared" si="247"/>
        <v>2.1656119999999997E-2</v>
      </c>
      <c r="R585" s="296">
        <f t="shared" si="248"/>
        <v>4.8726269999999995E-2</v>
      </c>
      <c r="S585" s="212">
        <f>'прил 7.1'!V585</f>
        <v>0</v>
      </c>
      <c r="T585" s="296"/>
      <c r="U585" s="296"/>
      <c r="V585" s="296"/>
      <c r="W585" s="296"/>
      <c r="X585" s="212">
        <f>'прил 7.1'!W585</f>
        <v>0</v>
      </c>
      <c r="Y585" s="511"/>
      <c r="Z585" s="511"/>
      <c r="AA585" s="511"/>
      <c r="AB585" s="511"/>
      <c r="AC585" s="296"/>
      <c r="AD585" s="296"/>
      <c r="AE585" s="296"/>
      <c r="AF585" s="296"/>
      <c r="AG585" s="296"/>
      <c r="AH585" s="544"/>
      <c r="AI585" s="544"/>
      <c r="AJ585" s="544"/>
      <c r="AK585" s="544"/>
      <c r="AL585" s="544"/>
      <c r="AM585" s="544"/>
      <c r="AN585" s="544"/>
      <c r="AO585" s="544"/>
      <c r="AP585" s="544"/>
      <c r="AQ585" s="544"/>
    </row>
    <row r="586" spans="1:43" x14ac:dyDescent="0.25">
      <c r="A586" s="9">
        <f>'прил 7.1'!A586</f>
        <v>6</v>
      </c>
      <c r="B586" s="291" t="str">
        <f>'прил 7.1'!B586</f>
        <v>Информационные технологии</v>
      </c>
      <c r="C586" s="311"/>
      <c r="D586" s="324">
        <f>'прил 7.1'!F586</f>
        <v>0</v>
      </c>
      <c r="E586" s="324"/>
      <c r="F586" s="324"/>
      <c r="G586" s="324"/>
      <c r="H586" s="324"/>
      <c r="I586" s="324">
        <f>'прил 7.1'!G586</f>
        <v>0</v>
      </c>
      <c r="J586" s="324"/>
      <c r="K586" s="324"/>
      <c r="L586" s="324"/>
      <c r="M586" s="324"/>
      <c r="N586" s="324">
        <f t="shared" ref="N586:N604" si="249">I586-D586</f>
        <v>0</v>
      </c>
      <c r="O586" s="324">
        <f t="shared" ref="O586:O604" si="250">J586-E586</f>
        <v>0</v>
      </c>
      <c r="P586" s="324">
        <f t="shared" ref="P586:P604" si="251">K586-F586</f>
        <v>0</v>
      </c>
      <c r="Q586" s="324">
        <f t="shared" ref="Q586:Q604" si="252">L586-G586</f>
        <v>0</v>
      </c>
      <c r="R586" s="324">
        <f t="shared" ref="R586:R604" si="253">M586-H586</f>
        <v>0</v>
      </c>
      <c r="S586" s="324">
        <f>'прил 7.1'!V586</f>
        <v>0</v>
      </c>
      <c r="T586" s="324"/>
      <c r="U586" s="324"/>
      <c r="V586" s="324"/>
      <c r="W586" s="324"/>
      <c r="X586" s="324">
        <f>'прил 7.1'!W586</f>
        <v>0</v>
      </c>
      <c r="Y586" s="324"/>
      <c r="Z586" s="324"/>
      <c r="AA586" s="324"/>
      <c r="AB586" s="324"/>
      <c r="AC586" s="324">
        <f t="shared" ref="AC586:AC604" si="254">X586-S586</f>
        <v>0</v>
      </c>
      <c r="AD586" s="324">
        <f t="shared" ref="AD586:AD604" si="255">Y586-T586</f>
        <v>0</v>
      </c>
      <c r="AE586" s="324">
        <f t="shared" ref="AE586:AE604" si="256">Z586-U586</f>
        <v>0</v>
      </c>
      <c r="AF586" s="324">
        <f t="shared" ref="AF586:AF604" si="257">AA586-V586</f>
        <v>0</v>
      </c>
      <c r="AG586" s="324">
        <f t="shared" ref="AG586:AG604" si="258">AB586-W586</f>
        <v>0</v>
      </c>
      <c r="AH586" s="547"/>
      <c r="AI586" s="547"/>
      <c r="AJ586" s="547"/>
      <c r="AK586" s="547"/>
      <c r="AL586" s="547"/>
      <c r="AM586" s="547"/>
      <c r="AN586" s="547"/>
      <c r="AO586" s="547"/>
      <c r="AP586" s="547"/>
      <c r="AQ586" s="547"/>
    </row>
    <row r="587" spans="1:43" hidden="1" x14ac:dyDescent="0.25">
      <c r="A587" s="667"/>
      <c r="B587" s="32"/>
      <c r="C587" s="100"/>
      <c r="D587" s="265">
        <f>'прил 7.1'!F587</f>
        <v>0</v>
      </c>
      <c r="E587" s="224"/>
      <c r="F587" s="224"/>
      <c r="G587" s="224"/>
      <c r="H587" s="224"/>
      <c r="I587" s="265">
        <f>'прил 7.1'!G587</f>
        <v>0</v>
      </c>
      <c r="J587" s="224"/>
      <c r="K587" s="224"/>
      <c r="L587" s="224"/>
      <c r="M587" s="224"/>
      <c r="N587" s="46">
        <f t="shared" si="249"/>
        <v>0</v>
      </c>
      <c r="O587" s="46">
        <f t="shared" si="250"/>
        <v>0</v>
      </c>
      <c r="P587" s="46">
        <f t="shared" si="251"/>
        <v>0</v>
      </c>
      <c r="Q587" s="46">
        <f t="shared" si="252"/>
        <v>0</v>
      </c>
      <c r="R587" s="46">
        <f t="shared" si="253"/>
        <v>0</v>
      </c>
      <c r="S587" s="265">
        <f>'прил 7.1'!V587</f>
        <v>0</v>
      </c>
      <c r="T587" s="224"/>
      <c r="U587" s="224"/>
      <c r="V587" s="224"/>
      <c r="W587" s="224"/>
      <c r="X587" s="265">
        <f>'прил 7.1'!W587</f>
        <v>0</v>
      </c>
      <c r="Y587" s="224"/>
      <c r="Z587" s="224"/>
      <c r="AA587" s="224"/>
      <c r="AB587" s="224"/>
      <c r="AC587" s="46">
        <f t="shared" si="254"/>
        <v>0</v>
      </c>
      <c r="AD587" s="46">
        <f t="shared" si="255"/>
        <v>0</v>
      </c>
      <c r="AE587" s="46">
        <f t="shared" si="256"/>
        <v>0</v>
      </c>
      <c r="AF587" s="46">
        <f t="shared" si="257"/>
        <v>0</v>
      </c>
      <c r="AG587" s="46">
        <f t="shared" si="258"/>
        <v>0</v>
      </c>
      <c r="AH587" s="547"/>
      <c r="AI587" s="547"/>
      <c r="AJ587" s="547"/>
      <c r="AK587" s="547"/>
      <c r="AL587" s="547"/>
      <c r="AM587" s="547"/>
      <c r="AN587" s="547"/>
      <c r="AO587" s="547"/>
      <c r="AP587" s="547"/>
      <c r="AQ587" s="547"/>
    </row>
    <row r="588" spans="1:43" ht="31.5" x14ac:dyDescent="0.25">
      <c r="A588" s="9">
        <f>'прил 7.1'!A588</f>
        <v>7</v>
      </c>
      <c r="B588" s="291" t="str">
        <f>'прил 7.1'!B588</f>
        <v>Автоматизация технологического управления (кроме АСКУЭ)</v>
      </c>
      <c r="C588" s="311"/>
      <c r="D588" s="324">
        <f>'прил 7.1'!F588</f>
        <v>0</v>
      </c>
      <c r="E588" s="324">
        <f>E589+E591+E594+E597+E599</f>
        <v>0</v>
      </c>
      <c r="F588" s="324">
        <f>F589+F591+F594+F597+F599</f>
        <v>0</v>
      </c>
      <c r="G588" s="324">
        <f>G589+G591+G594+G597+G599</f>
        <v>0</v>
      </c>
      <c r="H588" s="324">
        <f>H589+H591+H594+H597+H599</f>
        <v>0</v>
      </c>
      <c r="I588" s="324">
        <f>'прил 7.1'!G588</f>
        <v>0</v>
      </c>
      <c r="J588" s="324">
        <f>J589+J591+J594+J597+J599</f>
        <v>0</v>
      </c>
      <c r="K588" s="324">
        <f>K589+K591+K594+K597+K599</f>
        <v>0</v>
      </c>
      <c r="L588" s="324">
        <f>L589+L591+L594+L597+L599</f>
        <v>0</v>
      </c>
      <c r="M588" s="324">
        <f>M589+M591+M594+M597+M599</f>
        <v>0</v>
      </c>
      <c r="N588" s="324">
        <f t="shared" si="249"/>
        <v>0</v>
      </c>
      <c r="O588" s="324">
        <f t="shared" si="250"/>
        <v>0</v>
      </c>
      <c r="P588" s="324">
        <f t="shared" si="251"/>
        <v>0</v>
      </c>
      <c r="Q588" s="324">
        <f t="shared" si="252"/>
        <v>0</v>
      </c>
      <c r="R588" s="324">
        <f t="shared" si="253"/>
        <v>0</v>
      </c>
      <c r="S588" s="324">
        <f>'прил 7.1'!V588</f>
        <v>0</v>
      </c>
      <c r="T588" s="324">
        <f>T589+T591+T594+T597+T599</f>
        <v>0</v>
      </c>
      <c r="U588" s="324">
        <f>U589+U591+U594+U597+U599</f>
        <v>0</v>
      </c>
      <c r="V588" s="324">
        <f>V589+V591+V594+V597+V599</f>
        <v>0</v>
      </c>
      <c r="W588" s="324">
        <f>W589+W591+W594+W597+W599</f>
        <v>0</v>
      </c>
      <c r="X588" s="324">
        <f>'прил 7.1'!W588</f>
        <v>0</v>
      </c>
      <c r="Y588" s="324">
        <f>Y589+Y591+Y594+Y597+Y599</f>
        <v>0</v>
      </c>
      <c r="Z588" s="324">
        <f>Z589+Z591+Z594+Z597+Z599</f>
        <v>0</v>
      </c>
      <c r="AA588" s="324">
        <f>AA589+AA591+AA594+AA597+AA599</f>
        <v>0</v>
      </c>
      <c r="AB588" s="324">
        <f>AB589+AB591+AB594+AB597+AB599</f>
        <v>0</v>
      </c>
      <c r="AC588" s="324">
        <f t="shared" si="254"/>
        <v>0</v>
      </c>
      <c r="AD588" s="324">
        <f t="shared" si="255"/>
        <v>0</v>
      </c>
      <c r="AE588" s="324">
        <f t="shared" si="256"/>
        <v>0</v>
      </c>
      <c r="AF588" s="324">
        <f t="shared" si="257"/>
        <v>0</v>
      </c>
      <c r="AG588" s="324">
        <f t="shared" si="258"/>
        <v>0</v>
      </c>
      <c r="AH588" s="547"/>
      <c r="AI588" s="547"/>
      <c r="AJ588" s="547"/>
      <c r="AK588" s="547"/>
      <c r="AL588" s="547"/>
      <c r="AM588" s="547"/>
      <c r="AN588" s="547"/>
      <c r="AO588" s="547"/>
      <c r="AP588" s="547"/>
      <c r="AQ588" s="547"/>
    </row>
    <row r="589" spans="1:43" x14ac:dyDescent="0.25">
      <c r="A589" s="391">
        <f>'прил 7.1'!A589</f>
        <v>1</v>
      </c>
      <c r="B589" s="89" t="str">
        <f>'прил 7.1'!B589</f>
        <v>РЗА (включая ПА)</v>
      </c>
      <c r="C589" s="40"/>
      <c r="D589" s="200">
        <f>'прил 7.1'!F589</f>
        <v>0</v>
      </c>
      <c r="E589" s="200"/>
      <c r="F589" s="200"/>
      <c r="G589" s="200"/>
      <c r="H589" s="200"/>
      <c r="I589" s="200">
        <f>'прил 7.1'!G589</f>
        <v>0</v>
      </c>
      <c r="J589" s="200"/>
      <c r="K589" s="200"/>
      <c r="L589" s="200"/>
      <c r="M589" s="200"/>
      <c r="N589" s="211">
        <f t="shared" si="249"/>
        <v>0</v>
      </c>
      <c r="O589" s="211">
        <f t="shared" si="250"/>
        <v>0</v>
      </c>
      <c r="P589" s="211">
        <f t="shared" si="251"/>
        <v>0</v>
      </c>
      <c r="Q589" s="211">
        <f t="shared" si="252"/>
        <v>0</v>
      </c>
      <c r="R589" s="211">
        <f t="shared" si="253"/>
        <v>0</v>
      </c>
      <c r="S589" s="200">
        <f>'прил 7.1'!V589</f>
        <v>0</v>
      </c>
      <c r="T589" s="200"/>
      <c r="U589" s="200"/>
      <c r="V589" s="200"/>
      <c r="W589" s="200"/>
      <c r="X589" s="200">
        <f>'прил 7.1'!W589</f>
        <v>0</v>
      </c>
      <c r="Y589" s="200"/>
      <c r="Z589" s="200"/>
      <c r="AA589" s="200"/>
      <c r="AB589" s="200"/>
      <c r="AC589" s="211">
        <f t="shared" si="254"/>
        <v>0</v>
      </c>
      <c r="AD589" s="211">
        <f t="shared" si="255"/>
        <v>0</v>
      </c>
      <c r="AE589" s="211">
        <f t="shared" si="256"/>
        <v>0</v>
      </c>
      <c r="AF589" s="211">
        <f t="shared" si="257"/>
        <v>0</v>
      </c>
      <c r="AG589" s="211">
        <f t="shared" si="258"/>
        <v>0</v>
      </c>
      <c r="AH589" s="539"/>
      <c r="AI589" s="539"/>
      <c r="AJ589" s="539"/>
      <c r="AK589" s="539"/>
      <c r="AL589" s="539"/>
      <c r="AM589" s="539"/>
      <c r="AN589" s="539"/>
      <c r="AO589" s="539"/>
      <c r="AP589" s="539"/>
      <c r="AQ589" s="539"/>
    </row>
    <row r="590" spans="1:43" hidden="1" x14ac:dyDescent="0.25">
      <c r="A590" s="350"/>
      <c r="B590" s="32"/>
      <c r="C590" s="40"/>
      <c r="D590" s="265" t="e">
        <f>'прил 7.1'!#REF!</f>
        <v>#REF!</v>
      </c>
      <c r="E590" s="265"/>
      <c r="F590" s="265"/>
      <c r="G590" s="265"/>
      <c r="H590" s="265"/>
      <c r="I590" s="265" t="e">
        <f>'прил 7.1'!#REF!</f>
        <v>#REF!</v>
      </c>
      <c r="J590" s="265"/>
      <c r="K590" s="265"/>
      <c r="L590" s="265"/>
      <c r="M590" s="265"/>
      <c r="N590" s="46" t="e">
        <f t="shared" si="249"/>
        <v>#REF!</v>
      </c>
      <c r="O590" s="46">
        <f t="shared" si="250"/>
        <v>0</v>
      </c>
      <c r="P590" s="46">
        <f t="shared" si="251"/>
        <v>0</v>
      </c>
      <c r="Q590" s="46">
        <f t="shared" si="252"/>
        <v>0</v>
      </c>
      <c r="R590" s="46">
        <f t="shared" si="253"/>
        <v>0</v>
      </c>
      <c r="S590" s="265" t="e">
        <f>'прил 7.1'!#REF!</f>
        <v>#REF!</v>
      </c>
      <c r="T590" s="265"/>
      <c r="U590" s="265"/>
      <c r="V590" s="265"/>
      <c r="W590" s="265"/>
      <c r="X590" s="265" t="e">
        <f>'прил 7.1'!#REF!</f>
        <v>#REF!</v>
      </c>
      <c r="Y590" s="265"/>
      <c r="Z590" s="265"/>
      <c r="AA590" s="265"/>
      <c r="AB590" s="265"/>
      <c r="AC590" s="46" t="e">
        <f t="shared" si="254"/>
        <v>#REF!</v>
      </c>
      <c r="AD590" s="46">
        <f t="shared" si="255"/>
        <v>0</v>
      </c>
      <c r="AE590" s="46">
        <f t="shared" si="256"/>
        <v>0</v>
      </c>
      <c r="AF590" s="46">
        <f t="shared" si="257"/>
        <v>0</v>
      </c>
      <c r="AG590" s="46">
        <f t="shared" si="258"/>
        <v>0</v>
      </c>
      <c r="AH590" s="539"/>
      <c r="AI590" s="539"/>
      <c r="AJ590" s="539"/>
      <c r="AK590" s="539"/>
      <c r="AL590" s="539"/>
      <c r="AM590" s="539"/>
      <c r="AN590" s="539"/>
      <c r="AO590" s="539"/>
      <c r="AP590" s="539"/>
      <c r="AQ590" s="539"/>
    </row>
    <row r="591" spans="1:43" ht="31.5" x14ac:dyDescent="0.25">
      <c r="A591" s="9">
        <f>'прил 7.1'!A590</f>
        <v>2</v>
      </c>
      <c r="B591" s="291" t="str">
        <f>'прил 7.1'!B590</f>
        <v>Автоматизированные системы мониторинга и диагностики оборудования</v>
      </c>
      <c r="C591" s="615"/>
      <c r="D591" s="625">
        <f>'прил 7.1'!F590</f>
        <v>0</v>
      </c>
      <c r="E591" s="625">
        <f>E592</f>
        <v>0</v>
      </c>
      <c r="F591" s="625">
        <f t="shared" ref="F591:AB591" si="259">F592</f>
        <v>0</v>
      </c>
      <c r="G591" s="625">
        <f t="shared" si="259"/>
        <v>0</v>
      </c>
      <c r="H591" s="625">
        <f t="shared" si="259"/>
        <v>0</v>
      </c>
      <c r="I591" s="625">
        <f>'прил 7.1'!G590</f>
        <v>0</v>
      </c>
      <c r="J591" s="625">
        <f t="shared" si="259"/>
        <v>0</v>
      </c>
      <c r="K591" s="625">
        <f t="shared" si="259"/>
        <v>0</v>
      </c>
      <c r="L591" s="625">
        <f t="shared" si="259"/>
        <v>0</v>
      </c>
      <c r="M591" s="625">
        <f t="shared" si="259"/>
        <v>0</v>
      </c>
      <c r="N591" s="625">
        <f t="shared" si="249"/>
        <v>0</v>
      </c>
      <c r="O591" s="625">
        <f t="shared" si="250"/>
        <v>0</v>
      </c>
      <c r="P591" s="625">
        <f t="shared" si="251"/>
        <v>0</v>
      </c>
      <c r="Q591" s="625">
        <f t="shared" si="252"/>
        <v>0</v>
      </c>
      <c r="R591" s="625">
        <f t="shared" si="253"/>
        <v>0</v>
      </c>
      <c r="S591" s="625">
        <f>'прил 7.1'!V590</f>
        <v>0</v>
      </c>
      <c r="T591" s="625">
        <f t="shared" si="259"/>
        <v>0</v>
      </c>
      <c r="U591" s="625">
        <f t="shared" si="259"/>
        <v>0</v>
      </c>
      <c r="V591" s="625">
        <f t="shared" si="259"/>
        <v>0</v>
      </c>
      <c r="W591" s="625">
        <f t="shared" si="259"/>
        <v>0</v>
      </c>
      <c r="X591" s="625">
        <f>'прил 7.1'!W590</f>
        <v>0</v>
      </c>
      <c r="Y591" s="625">
        <f t="shared" si="259"/>
        <v>0</v>
      </c>
      <c r="Z591" s="625">
        <f t="shared" si="259"/>
        <v>0</v>
      </c>
      <c r="AA591" s="625">
        <f t="shared" si="259"/>
        <v>0</v>
      </c>
      <c r="AB591" s="625">
        <f t="shared" si="259"/>
        <v>0</v>
      </c>
      <c r="AC591" s="625">
        <f t="shared" si="254"/>
        <v>0</v>
      </c>
      <c r="AD591" s="625">
        <f t="shared" si="255"/>
        <v>0</v>
      </c>
      <c r="AE591" s="625">
        <f t="shared" si="256"/>
        <v>0</v>
      </c>
      <c r="AF591" s="625">
        <f t="shared" si="257"/>
        <v>0</v>
      </c>
      <c r="AG591" s="625">
        <f t="shared" si="258"/>
        <v>0</v>
      </c>
      <c r="AH591" s="539"/>
      <c r="AI591" s="539"/>
      <c r="AJ591" s="539"/>
      <c r="AK591" s="539"/>
      <c r="AL591" s="539"/>
      <c r="AM591" s="539"/>
      <c r="AN591" s="539"/>
      <c r="AO591" s="539"/>
      <c r="AP591" s="539"/>
      <c r="AQ591" s="539"/>
    </row>
    <row r="592" spans="1:43" s="390" customFormat="1" hidden="1" x14ac:dyDescent="0.25">
      <c r="A592" s="391">
        <f>'прил 7.1'!A591</f>
        <v>0</v>
      </c>
      <c r="B592" s="32">
        <f>'прил 7.1'!B591</f>
        <v>0</v>
      </c>
      <c r="C592" s="280"/>
      <c r="D592" s="301">
        <f>'прил 7.1'!F591</f>
        <v>0</v>
      </c>
      <c r="E592" s="301"/>
      <c r="F592" s="301"/>
      <c r="G592" s="301"/>
      <c r="H592" s="301"/>
      <c r="I592" s="301">
        <f>'прил 7.1'!G591</f>
        <v>0</v>
      </c>
      <c r="J592" s="301"/>
      <c r="K592" s="301"/>
      <c r="L592" s="301"/>
      <c r="M592" s="301"/>
      <c r="N592" s="416">
        <f t="shared" si="249"/>
        <v>0</v>
      </c>
      <c r="O592" s="416">
        <f t="shared" si="250"/>
        <v>0</v>
      </c>
      <c r="P592" s="416">
        <f t="shared" si="251"/>
        <v>0</v>
      </c>
      <c r="Q592" s="416">
        <f t="shared" si="252"/>
        <v>0</v>
      </c>
      <c r="R592" s="416">
        <f t="shared" si="253"/>
        <v>0</v>
      </c>
      <c r="S592" s="301">
        <f>'прил 7.1'!V591</f>
        <v>0</v>
      </c>
      <c r="T592" s="301"/>
      <c r="U592" s="301"/>
      <c r="V592" s="301"/>
      <c r="W592" s="301"/>
      <c r="X592" s="301">
        <f>'прил 7.1'!W591</f>
        <v>0</v>
      </c>
      <c r="Y592" s="301"/>
      <c r="Z592" s="301"/>
      <c r="AA592" s="301"/>
      <c r="AB592" s="301"/>
      <c r="AC592" s="416">
        <f t="shared" si="254"/>
        <v>0</v>
      </c>
      <c r="AD592" s="416">
        <f t="shared" si="255"/>
        <v>0</v>
      </c>
      <c r="AE592" s="416">
        <f t="shared" si="256"/>
        <v>0</v>
      </c>
      <c r="AF592" s="416">
        <f t="shared" si="257"/>
        <v>0</v>
      </c>
      <c r="AG592" s="416">
        <f t="shared" si="258"/>
        <v>0</v>
      </c>
      <c r="AH592" s="536"/>
      <c r="AI592" s="536"/>
      <c r="AJ592" s="536"/>
      <c r="AK592" s="536"/>
      <c r="AL592" s="536"/>
      <c r="AM592" s="536"/>
      <c r="AN592" s="536"/>
      <c r="AO592" s="536"/>
      <c r="AP592" s="536"/>
      <c r="AQ592" s="536"/>
    </row>
    <row r="593" spans="1:43" s="390" customFormat="1" hidden="1" x14ac:dyDescent="0.25">
      <c r="A593" s="346"/>
      <c r="B593" s="32"/>
      <c r="C593" s="280"/>
      <c r="D593" s="301" t="e">
        <f>'прил 7.1'!#REF!</f>
        <v>#REF!</v>
      </c>
      <c r="E593" s="301"/>
      <c r="F593" s="301"/>
      <c r="G593" s="301"/>
      <c r="H593" s="301"/>
      <c r="I593" s="301" t="e">
        <f>'прил 7.1'!#REF!</f>
        <v>#REF!</v>
      </c>
      <c r="J593" s="301"/>
      <c r="K593" s="301" t="e">
        <f t="shared" ref="K593:K600" si="260">I593-L593-M593</f>
        <v>#REF!</v>
      </c>
      <c r="L593" s="301" t="e">
        <f t="shared" ref="L593:L600" si="261">I593*0.65</f>
        <v>#REF!</v>
      </c>
      <c r="M593" s="301" t="e">
        <f t="shared" ref="M593:M600" si="262">I593*0.05</f>
        <v>#REF!</v>
      </c>
      <c r="N593" s="416" t="e">
        <f t="shared" si="249"/>
        <v>#REF!</v>
      </c>
      <c r="O593" s="416">
        <f t="shared" si="250"/>
        <v>0</v>
      </c>
      <c r="P593" s="416" t="e">
        <f t="shared" si="251"/>
        <v>#REF!</v>
      </c>
      <c r="Q593" s="416" t="e">
        <f t="shared" si="252"/>
        <v>#REF!</v>
      </c>
      <c r="R593" s="416" t="e">
        <f t="shared" si="253"/>
        <v>#REF!</v>
      </c>
      <c r="S593" s="301" t="e">
        <f>'прил 7.1'!#REF!</f>
        <v>#REF!</v>
      </c>
      <c r="T593" s="301"/>
      <c r="U593" s="301"/>
      <c r="V593" s="301"/>
      <c r="W593" s="301"/>
      <c r="X593" s="301" t="e">
        <f>'прил 7.1'!#REF!</f>
        <v>#REF!</v>
      </c>
      <c r="Y593" s="301"/>
      <c r="Z593" s="301"/>
      <c r="AA593" s="301"/>
      <c r="AB593" s="301"/>
      <c r="AC593" s="416" t="e">
        <f t="shared" si="254"/>
        <v>#REF!</v>
      </c>
      <c r="AD593" s="416">
        <f t="shared" si="255"/>
        <v>0</v>
      </c>
      <c r="AE593" s="416">
        <f t="shared" si="256"/>
        <v>0</v>
      </c>
      <c r="AF593" s="416">
        <f t="shared" si="257"/>
        <v>0</v>
      </c>
      <c r="AG593" s="416">
        <f t="shared" si="258"/>
        <v>0</v>
      </c>
      <c r="AH593" s="536"/>
      <c r="AI593" s="536"/>
      <c r="AJ593" s="536"/>
      <c r="AK593" s="536"/>
      <c r="AL593" s="536"/>
      <c r="AM593" s="536"/>
      <c r="AN593" s="536"/>
      <c r="AO593" s="536"/>
      <c r="AP593" s="536"/>
      <c r="AQ593" s="536"/>
    </row>
    <row r="594" spans="1:43" s="326" customFormat="1" x14ac:dyDescent="0.25">
      <c r="A594" s="9">
        <f>'прил 7.1'!A592</f>
        <v>3</v>
      </c>
      <c r="B594" s="291" t="str">
        <f>'прил 7.1'!B592</f>
        <v>АСУТП, телемеханика</v>
      </c>
      <c r="C594" s="622"/>
      <c r="D594" s="625">
        <f>'прил 7.1'!F592</f>
        <v>0</v>
      </c>
      <c r="E594" s="625">
        <f t="shared" ref="E594:AB594" si="263">E595</f>
        <v>0</v>
      </c>
      <c r="F594" s="625">
        <f t="shared" si="263"/>
        <v>0</v>
      </c>
      <c r="G594" s="625">
        <f t="shared" si="263"/>
        <v>0</v>
      </c>
      <c r="H594" s="625">
        <f t="shared" si="263"/>
        <v>0</v>
      </c>
      <c r="I594" s="625">
        <f>'прил 7.1'!G592</f>
        <v>0</v>
      </c>
      <c r="J594" s="625">
        <f t="shared" si="263"/>
        <v>0</v>
      </c>
      <c r="K594" s="625">
        <f t="shared" si="263"/>
        <v>0</v>
      </c>
      <c r="L594" s="625">
        <f t="shared" si="263"/>
        <v>0</v>
      </c>
      <c r="M594" s="625">
        <f t="shared" si="263"/>
        <v>0</v>
      </c>
      <c r="N594" s="625">
        <f t="shared" si="249"/>
        <v>0</v>
      </c>
      <c r="O594" s="625">
        <f t="shared" si="250"/>
        <v>0</v>
      </c>
      <c r="P594" s="625">
        <f t="shared" si="251"/>
        <v>0</v>
      </c>
      <c r="Q594" s="625">
        <f t="shared" si="252"/>
        <v>0</v>
      </c>
      <c r="R594" s="625">
        <f t="shared" si="253"/>
        <v>0</v>
      </c>
      <c r="S594" s="625">
        <f>'прил 7.1'!V592</f>
        <v>0</v>
      </c>
      <c r="T594" s="625">
        <f t="shared" si="263"/>
        <v>0</v>
      </c>
      <c r="U594" s="625">
        <f t="shared" si="263"/>
        <v>0</v>
      </c>
      <c r="V594" s="625">
        <f t="shared" si="263"/>
        <v>0</v>
      </c>
      <c r="W594" s="625">
        <f t="shared" si="263"/>
        <v>0</v>
      </c>
      <c r="X594" s="625">
        <f>'прил 7.1'!W592</f>
        <v>0</v>
      </c>
      <c r="Y594" s="625">
        <f t="shared" si="263"/>
        <v>0</v>
      </c>
      <c r="Z594" s="625">
        <f t="shared" si="263"/>
        <v>0</v>
      </c>
      <c r="AA594" s="625">
        <f t="shared" si="263"/>
        <v>0</v>
      </c>
      <c r="AB594" s="625">
        <f t="shared" si="263"/>
        <v>0</v>
      </c>
      <c r="AC594" s="625">
        <f t="shared" si="254"/>
        <v>0</v>
      </c>
      <c r="AD594" s="625">
        <f t="shared" si="255"/>
        <v>0</v>
      </c>
      <c r="AE594" s="625">
        <f t="shared" si="256"/>
        <v>0</v>
      </c>
      <c r="AF594" s="625">
        <f t="shared" si="257"/>
        <v>0</v>
      </c>
      <c r="AG594" s="625">
        <f t="shared" si="258"/>
        <v>0</v>
      </c>
      <c r="AH594" s="611"/>
      <c r="AI594" s="611"/>
      <c r="AJ594" s="611"/>
      <c r="AK594" s="611"/>
      <c r="AL594" s="611"/>
      <c r="AM594" s="611"/>
      <c r="AN594" s="611"/>
      <c r="AO594" s="611"/>
      <c r="AP594" s="611"/>
      <c r="AQ594" s="611"/>
    </row>
    <row r="595" spans="1:43" ht="31.5" x14ac:dyDescent="0.25">
      <c r="A595" s="391">
        <f>'прил 7.1'!A593</f>
        <v>0</v>
      </c>
      <c r="B595" s="892" t="str">
        <f>'прил 7.1'!B593</f>
        <v>Модернизация системы передачи информации ОАО "Чеченэнерго"</v>
      </c>
      <c r="C595" s="40"/>
      <c r="D595" s="200">
        <f>'прил 7.1'!F593</f>
        <v>0</v>
      </c>
      <c r="E595" s="200"/>
      <c r="F595" s="200"/>
      <c r="G595" s="200"/>
      <c r="H595" s="200"/>
      <c r="I595" s="200">
        <f>'прил 7.1'!G593</f>
        <v>0</v>
      </c>
      <c r="J595" s="200"/>
      <c r="K595" s="200">
        <f>I595-L595-M595</f>
        <v>0</v>
      </c>
      <c r="L595" s="200">
        <f>I595*0.65</f>
        <v>0</v>
      </c>
      <c r="M595" s="200">
        <f>I595*0.05</f>
        <v>0</v>
      </c>
      <c r="N595" s="211">
        <f t="shared" si="249"/>
        <v>0</v>
      </c>
      <c r="O595" s="211">
        <f t="shared" si="250"/>
        <v>0</v>
      </c>
      <c r="P595" s="211">
        <f t="shared" si="251"/>
        <v>0</v>
      </c>
      <c r="Q595" s="211">
        <f t="shared" si="252"/>
        <v>0</v>
      </c>
      <c r="R595" s="211">
        <f t="shared" si="253"/>
        <v>0</v>
      </c>
      <c r="S595" s="200">
        <f>'прил 7.1'!V593</f>
        <v>0</v>
      </c>
      <c r="T595" s="200"/>
      <c r="U595" s="200"/>
      <c r="V595" s="200"/>
      <c r="W595" s="200"/>
      <c r="X595" s="200">
        <f>'прил 7.1'!W593</f>
        <v>0</v>
      </c>
      <c r="Y595" s="212"/>
      <c r="Z595" s="212"/>
      <c r="AA595" s="212"/>
      <c r="AB595" s="212"/>
      <c r="AC595" s="211">
        <f t="shared" si="254"/>
        <v>0</v>
      </c>
      <c r="AD595" s="211">
        <f t="shared" si="255"/>
        <v>0</v>
      </c>
      <c r="AE595" s="211">
        <f t="shared" si="256"/>
        <v>0</v>
      </c>
      <c r="AF595" s="211">
        <f t="shared" si="257"/>
        <v>0</v>
      </c>
      <c r="AG595" s="211">
        <f t="shared" si="258"/>
        <v>0</v>
      </c>
      <c r="AH595" s="539"/>
      <c r="AI595" s="539"/>
      <c r="AJ595" s="539"/>
      <c r="AK595" s="539"/>
      <c r="AL595" s="539"/>
      <c r="AM595" s="539"/>
      <c r="AN595" s="539"/>
      <c r="AO595" s="539"/>
      <c r="AP595" s="539"/>
      <c r="AQ595" s="539"/>
    </row>
    <row r="596" spans="1:43" hidden="1" x14ac:dyDescent="0.25">
      <c r="A596" s="350"/>
      <c r="B596" s="32"/>
      <c r="C596" s="40"/>
      <c r="D596" s="265" t="e">
        <f>'прил 7.1'!#REF!</f>
        <v>#REF!</v>
      </c>
      <c r="E596" s="265"/>
      <c r="F596" s="265"/>
      <c r="G596" s="265"/>
      <c r="H596" s="265"/>
      <c r="I596" s="265" t="e">
        <f>'прил 7.1'!#REF!</f>
        <v>#REF!</v>
      </c>
      <c r="J596" s="265"/>
      <c r="K596" s="265" t="e">
        <f t="shared" si="260"/>
        <v>#REF!</v>
      </c>
      <c r="L596" s="265" t="e">
        <f t="shared" si="261"/>
        <v>#REF!</v>
      </c>
      <c r="M596" s="265" t="e">
        <f t="shared" si="262"/>
        <v>#REF!</v>
      </c>
      <c r="N596" s="46" t="e">
        <f t="shared" si="249"/>
        <v>#REF!</v>
      </c>
      <c r="O596" s="46">
        <f t="shared" si="250"/>
        <v>0</v>
      </c>
      <c r="P596" s="46" t="e">
        <f t="shared" si="251"/>
        <v>#REF!</v>
      </c>
      <c r="Q596" s="46" t="e">
        <f t="shared" si="252"/>
        <v>#REF!</v>
      </c>
      <c r="R596" s="46" t="e">
        <f t="shared" si="253"/>
        <v>#REF!</v>
      </c>
      <c r="S596" s="265" t="e">
        <f>'прил 7.1'!#REF!</f>
        <v>#REF!</v>
      </c>
      <c r="T596" s="265"/>
      <c r="U596" s="265"/>
      <c r="V596" s="265"/>
      <c r="W596" s="265"/>
      <c r="X596" s="265" t="e">
        <f>'прил 7.1'!#REF!</f>
        <v>#REF!</v>
      </c>
      <c r="Y596" s="265"/>
      <c r="Z596" s="265"/>
      <c r="AA596" s="265"/>
      <c r="AB596" s="265"/>
      <c r="AC596" s="46" t="e">
        <f t="shared" si="254"/>
        <v>#REF!</v>
      </c>
      <c r="AD596" s="46">
        <f t="shared" si="255"/>
        <v>0</v>
      </c>
      <c r="AE596" s="46">
        <f t="shared" si="256"/>
        <v>0</v>
      </c>
      <c r="AF596" s="46">
        <f t="shared" si="257"/>
        <v>0</v>
      </c>
      <c r="AG596" s="46">
        <f t="shared" si="258"/>
        <v>0</v>
      </c>
      <c r="AH596" s="539"/>
      <c r="AI596" s="539"/>
      <c r="AJ596" s="539"/>
      <c r="AK596" s="539"/>
      <c r="AL596" s="539"/>
      <c r="AM596" s="539"/>
      <c r="AN596" s="539"/>
      <c r="AO596" s="539"/>
      <c r="AP596" s="539"/>
      <c r="AQ596" s="539"/>
    </row>
    <row r="597" spans="1:43" s="315" customFormat="1" x14ac:dyDescent="0.25">
      <c r="A597" s="9">
        <f>'прил 7.1'!A594</f>
        <v>4</v>
      </c>
      <c r="B597" s="291" t="str">
        <f>'прил 7.1'!B594</f>
        <v>Технологическая связь</v>
      </c>
      <c r="C597" s="622"/>
      <c r="D597" s="901">
        <f>'прил 7.1'!F594</f>
        <v>0</v>
      </c>
      <c r="E597" s="901"/>
      <c r="F597" s="901"/>
      <c r="G597" s="901"/>
      <c r="H597" s="901"/>
      <c r="I597" s="901">
        <f>'прил 7.1'!G594</f>
        <v>0</v>
      </c>
      <c r="J597" s="901"/>
      <c r="K597" s="901">
        <f t="shared" si="260"/>
        <v>0</v>
      </c>
      <c r="L597" s="901">
        <f t="shared" si="261"/>
        <v>0</v>
      </c>
      <c r="M597" s="901">
        <f t="shared" si="262"/>
        <v>0</v>
      </c>
      <c r="N597" s="902">
        <f t="shared" si="249"/>
        <v>0</v>
      </c>
      <c r="O597" s="902">
        <f t="shared" si="250"/>
        <v>0</v>
      </c>
      <c r="P597" s="902">
        <f t="shared" si="251"/>
        <v>0</v>
      </c>
      <c r="Q597" s="902">
        <f t="shared" si="252"/>
        <v>0</v>
      </c>
      <c r="R597" s="902">
        <f t="shared" si="253"/>
        <v>0</v>
      </c>
      <c r="S597" s="901">
        <f>'прил 7.1'!V594</f>
        <v>0</v>
      </c>
      <c r="T597" s="901"/>
      <c r="U597" s="901"/>
      <c r="V597" s="901"/>
      <c r="W597" s="901"/>
      <c r="X597" s="901">
        <f>'прил 7.1'!W594</f>
        <v>0</v>
      </c>
      <c r="Y597" s="901"/>
      <c r="Z597" s="901"/>
      <c r="AA597" s="901"/>
      <c r="AB597" s="901"/>
      <c r="AC597" s="902">
        <f t="shared" si="254"/>
        <v>0</v>
      </c>
      <c r="AD597" s="902">
        <f t="shared" si="255"/>
        <v>0</v>
      </c>
      <c r="AE597" s="902">
        <f t="shared" si="256"/>
        <v>0</v>
      </c>
      <c r="AF597" s="902">
        <f t="shared" si="257"/>
        <v>0</v>
      </c>
      <c r="AG597" s="902">
        <f t="shared" si="258"/>
        <v>0</v>
      </c>
      <c r="AH597" s="627"/>
      <c r="AI597" s="627"/>
      <c r="AJ597" s="627"/>
      <c r="AK597" s="627"/>
      <c r="AL597" s="627"/>
      <c r="AM597" s="627"/>
      <c r="AN597" s="627"/>
      <c r="AO597" s="627"/>
      <c r="AP597" s="627"/>
      <c r="AQ597" s="627"/>
    </row>
    <row r="598" spans="1:43" hidden="1" x14ac:dyDescent="0.25">
      <c r="A598" s="350"/>
      <c r="B598" s="32"/>
      <c r="C598" s="40"/>
      <c r="D598" s="265">
        <f>'прил 7.1'!F595</f>
        <v>0</v>
      </c>
      <c r="E598" s="265"/>
      <c r="F598" s="265"/>
      <c r="G598" s="265"/>
      <c r="H598" s="265"/>
      <c r="I598" s="265">
        <f>'прил 7.1'!G595</f>
        <v>0</v>
      </c>
      <c r="J598" s="265"/>
      <c r="K598" s="265">
        <f t="shared" si="260"/>
        <v>0</v>
      </c>
      <c r="L598" s="265">
        <f t="shared" si="261"/>
        <v>0</v>
      </c>
      <c r="M598" s="265">
        <f t="shared" si="262"/>
        <v>0</v>
      </c>
      <c r="N598" s="46">
        <f t="shared" si="249"/>
        <v>0</v>
      </c>
      <c r="O598" s="46">
        <f t="shared" si="250"/>
        <v>0</v>
      </c>
      <c r="P598" s="46">
        <f t="shared" si="251"/>
        <v>0</v>
      </c>
      <c r="Q598" s="46">
        <f t="shared" si="252"/>
        <v>0</v>
      </c>
      <c r="R598" s="46">
        <f t="shared" si="253"/>
        <v>0</v>
      </c>
      <c r="S598" s="265">
        <f>'прил 7.1'!V595</f>
        <v>0</v>
      </c>
      <c r="T598" s="265"/>
      <c r="U598" s="265"/>
      <c r="V598" s="265"/>
      <c r="W598" s="265"/>
      <c r="X598" s="265">
        <f>'прил 7.1'!W595</f>
        <v>0</v>
      </c>
      <c r="Y598" s="265"/>
      <c r="Z598" s="265"/>
      <c r="AA598" s="265"/>
      <c r="AB598" s="265"/>
      <c r="AC598" s="46">
        <f t="shared" si="254"/>
        <v>0</v>
      </c>
      <c r="AD598" s="46">
        <f t="shared" si="255"/>
        <v>0</v>
      </c>
      <c r="AE598" s="46">
        <f t="shared" si="256"/>
        <v>0</v>
      </c>
      <c r="AF598" s="46">
        <f t="shared" si="257"/>
        <v>0</v>
      </c>
      <c r="AG598" s="46">
        <f t="shared" si="258"/>
        <v>0</v>
      </c>
      <c r="AH598" s="539"/>
      <c r="AI598" s="539"/>
      <c r="AJ598" s="539"/>
      <c r="AK598" s="539"/>
      <c r="AL598" s="539"/>
      <c r="AM598" s="539"/>
      <c r="AN598" s="539"/>
      <c r="AO598" s="539"/>
      <c r="AP598" s="539"/>
      <c r="AQ598" s="539"/>
    </row>
    <row r="599" spans="1:43" s="315" customFormat="1" x14ac:dyDescent="0.25">
      <c r="A599" s="9">
        <f>'прил 7.1'!A596</f>
        <v>5</v>
      </c>
      <c r="B599" s="291" t="str">
        <f>'прил 7.1'!B596</f>
        <v>Прочие АСТУ</v>
      </c>
      <c r="C599" s="622"/>
      <c r="D599" s="901">
        <f>'прил 7.1'!F596</f>
        <v>0</v>
      </c>
      <c r="E599" s="901"/>
      <c r="F599" s="901"/>
      <c r="G599" s="901"/>
      <c r="H599" s="901"/>
      <c r="I599" s="901">
        <f>'прил 7.1'!G596</f>
        <v>0</v>
      </c>
      <c r="J599" s="901"/>
      <c r="K599" s="901">
        <f t="shared" si="260"/>
        <v>0</v>
      </c>
      <c r="L599" s="901">
        <f t="shared" si="261"/>
        <v>0</v>
      </c>
      <c r="M599" s="901">
        <f t="shared" si="262"/>
        <v>0</v>
      </c>
      <c r="N599" s="902">
        <f t="shared" si="249"/>
        <v>0</v>
      </c>
      <c r="O599" s="902">
        <f t="shared" si="250"/>
        <v>0</v>
      </c>
      <c r="P599" s="902">
        <f t="shared" si="251"/>
        <v>0</v>
      </c>
      <c r="Q599" s="902">
        <f t="shared" si="252"/>
        <v>0</v>
      </c>
      <c r="R599" s="902">
        <f t="shared" si="253"/>
        <v>0</v>
      </c>
      <c r="S599" s="901">
        <f>'прил 7.1'!V596</f>
        <v>0</v>
      </c>
      <c r="T599" s="901"/>
      <c r="U599" s="901"/>
      <c r="V599" s="901"/>
      <c r="W599" s="901"/>
      <c r="X599" s="901">
        <f>'прил 7.1'!W596</f>
        <v>0</v>
      </c>
      <c r="Y599" s="901"/>
      <c r="Z599" s="901"/>
      <c r="AA599" s="901"/>
      <c r="AB599" s="901"/>
      <c r="AC599" s="902">
        <f t="shared" si="254"/>
        <v>0</v>
      </c>
      <c r="AD599" s="902">
        <f t="shared" si="255"/>
        <v>0</v>
      </c>
      <c r="AE599" s="902">
        <f t="shared" si="256"/>
        <v>0</v>
      </c>
      <c r="AF599" s="902">
        <f t="shared" si="257"/>
        <v>0</v>
      </c>
      <c r="AG599" s="902">
        <f t="shared" si="258"/>
        <v>0</v>
      </c>
      <c r="AH599" s="627"/>
      <c r="AI599" s="627"/>
      <c r="AJ599" s="627"/>
      <c r="AK599" s="627"/>
      <c r="AL599" s="627"/>
      <c r="AM599" s="627"/>
      <c r="AN599" s="627"/>
      <c r="AO599" s="627"/>
      <c r="AP599" s="627"/>
      <c r="AQ599" s="627"/>
    </row>
    <row r="600" spans="1:43" hidden="1" x14ac:dyDescent="0.25">
      <c r="A600" s="350"/>
      <c r="B600" s="32"/>
      <c r="C600" s="40"/>
      <c r="D600" s="265">
        <f>'прил 7.1'!F597</f>
        <v>0</v>
      </c>
      <c r="E600" s="202"/>
      <c r="F600" s="202"/>
      <c r="G600" s="202"/>
      <c r="H600" s="202"/>
      <c r="I600" s="265">
        <f>'прил 7.1'!G597</f>
        <v>0</v>
      </c>
      <c r="J600" s="202"/>
      <c r="K600" s="265">
        <f t="shared" si="260"/>
        <v>0</v>
      </c>
      <c r="L600" s="265">
        <f t="shared" si="261"/>
        <v>0</v>
      </c>
      <c r="M600" s="265">
        <f t="shared" si="262"/>
        <v>0</v>
      </c>
      <c r="N600" s="46">
        <f t="shared" si="249"/>
        <v>0</v>
      </c>
      <c r="O600" s="46">
        <f t="shared" si="250"/>
        <v>0</v>
      </c>
      <c r="P600" s="46">
        <f t="shared" si="251"/>
        <v>0</v>
      </c>
      <c r="Q600" s="46">
        <f t="shared" si="252"/>
        <v>0</v>
      </c>
      <c r="R600" s="46">
        <f t="shared" si="253"/>
        <v>0</v>
      </c>
      <c r="S600" s="265">
        <f>'прил 7.1'!V597</f>
        <v>0</v>
      </c>
      <c r="T600" s="202"/>
      <c r="U600" s="202"/>
      <c r="V600" s="202"/>
      <c r="W600" s="202"/>
      <c r="X600" s="265">
        <f>'прил 7.1'!W597</f>
        <v>0</v>
      </c>
      <c r="Y600" s="202"/>
      <c r="Z600" s="202"/>
      <c r="AA600" s="202"/>
      <c r="AB600" s="202"/>
      <c r="AC600" s="46">
        <f t="shared" si="254"/>
        <v>0</v>
      </c>
      <c r="AD600" s="46">
        <f t="shared" si="255"/>
        <v>0</v>
      </c>
      <c r="AE600" s="46">
        <f t="shared" si="256"/>
        <v>0</v>
      </c>
      <c r="AF600" s="46">
        <f t="shared" si="257"/>
        <v>0</v>
      </c>
      <c r="AG600" s="46">
        <f t="shared" si="258"/>
        <v>0</v>
      </c>
      <c r="AH600" s="544"/>
      <c r="AI600" s="544"/>
      <c r="AJ600" s="544"/>
      <c r="AK600" s="544"/>
      <c r="AL600" s="544"/>
      <c r="AM600" s="544"/>
      <c r="AN600" s="544"/>
      <c r="AO600" s="544"/>
      <c r="AP600" s="544"/>
      <c r="AQ600" s="544"/>
    </row>
    <row r="601" spans="1:43" x14ac:dyDescent="0.25">
      <c r="A601" s="9">
        <f>'прил 7.1'!A598</f>
        <v>8</v>
      </c>
      <c r="B601" s="291" t="str">
        <f>'прил 7.1'!B598</f>
        <v>Средства учета, контроля Э/Э</v>
      </c>
      <c r="C601" s="311"/>
      <c r="D601" s="324">
        <f>'прил 7.1'!F598</f>
        <v>0</v>
      </c>
      <c r="E601" s="324">
        <f>E602+E604+E607</f>
        <v>0</v>
      </c>
      <c r="F601" s="324">
        <f>F602+F604+F607</f>
        <v>0</v>
      </c>
      <c r="G601" s="324">
        <f>G602+G604+G607</f>
        <v>0</v>
      </c>
      <c r="H601" s="324">
        <f>H602+H604+H607</f>
        <v>0</v>
      </c>
      <c r="I601" s="324">
        <f>'прил 7.1'!G598</f>
        <v>0</v>
      </c>
      <c r="J601" s="324">
        <f>J602+J604+J607</f>
        <v>0</v>
      </c>
      <c r="K601" s="324">
        <f>K602+K604+K607</f>
        <v>0</v>
      </c>
      <c r="L601" s="324">
        <f>L602+L604+L607</f>
        <v>0</v>
      </c>
      <c r="M601" s="324">
        <f>M602+M604+M607</f>
        <v>0</v>
      </c>
      <c r="N601" s="324">
        <f t="shared" si="249"/>
        <v>0</v>
      </c>
      <c r="O601" s="324">
        <f t="shared" si="250"/>
        <v>0</v>
      </c>
      <c r="P601" s="324">
        <f t="shared" si="251"/>
        <v>0</v>
      </c>
      <c r="Q601" s="324">
        <f t="shared" si="252"/>
        <v>0</v>
      </c>
      <c r="R601" s="324">
        <f t="shared" si="253"/>
        <v>0</v>
      </c>
      <c r="S601" s="324">
        <f>'прил 7.1'!V598</f>
        <v>0</v>
      </c>
      <c r="T601" s="324">
        <f>T602+T604+T607</f>
        <v>0</v>
      </c>
      <c r="U601" s="324">
        <f>U602+U604+U607</f>
        <v>0</v>
      </c>
      <c r="V601" s="324">
        <f>V602+V604+V607</f>
        <v>0</v>
      </c>
      <c r="W601" s="324">
        <f>W602+W604+W607</f>
        <v>0</v>
      </c>
      <c r="X601" s="324">
        <f>'прил 7.1'!W598</f>
        <v>0</v>
      </c>
      <c r="Y601" s="324">
        <f>Y602+Y604+Y607</f>
        <v>0</v>
      </c>
      <c r="Z601" s="324">
        <f>Z602+Z604+Z607</f>
        <v>0</v>
      </c>
      <c r="AA601" s="324">
        <f>AA602+AA604+AA607</f>
        <v>0</v>
      </c>
      <c r="AB601" s="324">
        <f>AB602+AB604+AB607</f>
        <v>0</v>
      </c>
      <c r="AC601" s="324">
        <f t="shared" si="254"/>
        <v>0</v>
      </c>
      <c r="AD601" s="324">
        <f t="shared" si="255"/>
        <v>0</v>
      </c>
      <c r="AE601" s="324">
        <f t="shared" si="256"/>
        <v>0</v>
      </c>
      <c r="AF601" s="324">
        <f t="shared" si="257"/>
        <v>0</v>
      </c>
      <c r="AG601" s="324">
        <f t="shared" si="258"/>
        <v>0</v>
      </c>
      <c r="AH601" s="547"/>
      <c r="AI601" s="547"/>
      <c r="AJ601" s="547"/>
      <c r="AK601" s="547"/>
      <c r="AL601" s="547"/>
      <c r="AM601" s="547"/>
      <c r="AN601" s="547"/>
      <c r="AO601" s="547"/>
      <c r="AP601" s="547"/>
      <c r="AQ601" s="547"/>
    </row>
    <row r="602" spans="1:43" x14ac:dyDescent="0.25">
      <c r="A602" s="9">
        <f>'прил 7.1'!A599</f>
        <v>1</v>
      </c>
      <c r="B602" s="291" t="str">
        <f>'прил 7.1'!B599</f>
        <v>АСКУЭ оптового рынка</v>
      </c>
      <c r="C602" s="622"/>
      <c r="D602" s="620">
        <f>'прил 7.1'!F599</f>
        <v>0</v>
      </c>
      <c r="E602" s="620">
        <f t="shared" ref="E602:AB602" si="264">E603</f>
        <v>0</v>
      </c>
      <c r="F602" s="620">
        <f t="shared" si="264"/>
        <v>0</v>
      </c>
      <c r="G602" s="620">
        <f t="shared" si="264"/>
        <v>0</v>
      </c>
      <c r="H602" s="620">
        <f t="shared" si="264"/>
        <v>0</v>
      </c>
      <c r="I602" s="620">
        <f>'прил 7.1'!G599</f>
        <v>0</v>
      </c>
      <c r="J602" s="620">
        <f t="shared" si="264"/>
        <v>0</v>
      </c>
      <c r="K602" s="620">
        <f t="shared" si="264"/>
        <v>0</v>
      </c>
      <c r="L602" s="620">
        <f t="shared" si="264"/>
        <v>0</v>
      </c>
      <c r="M602" s="620">
        <f t="shared" si="264"/>
        <v>0</v>
      </c>
      <c r="N602" s="620">
        <f t="shared" si="249"/>
        <v>0</v>
      </c>
      <c r="O602" s="620">
        <f t="shared" si="250"/>
        <v>0</v>
      </c>
      <c r="P602" s="620">
        <f t="shared" si="251"/>
        <v>0</v>
      </c>
      <c r="Q602" s="620">
        <f t="shared" si="252"/>
        <v>0</v>
      </c>
      <c r="R602" s="620">
        <f t="shared" si="253"/>
        <v>0</v>
      </c>
      <c r="S602" s="620">
        <f>'прил 7.1'!V599</f>
        <v>0</v>
      </c>
      <c r="T602" s="620">
        <f t="shared" si="264"/>
        <v>0</v>
      </c>
      <c r="U602" s="620">
        <f t="shared" si="264"/>
        <v>0</v>
      </c>
      <c r="V602" s="620">
        <f t="shared" si="264"/>
        <v>0</v>
      </c>
      <c r="W602" s="620">
        <f t="shared" si="264"/>
        <v>0</v>
      </c>
      <c r="X602" s="620">
        <f>'прил 7.1'!W599</f>
        <v>0</v>
      </c>
      <c r="Y602" s="620">
        <f t="shared" si="264"/>
        <v>0</v>
      </c>
      <c r="Z602" s="620">
        <f t="shared" si="264"/>
        <v>0</v>
      </c>
      <c r="AA602" s="620">
        <f t="shared" si="264"/>
        <v>0</v>
      </c>
      <c r="AB602" s="620">
        <f t="shared" si="264"/>
        <v>0</v>
      </c>
      <c r="AC602" s="620">
        <f t="shared" si="254"/>
        <v>0</v>
      </c>
      <c r="AD602" s="620">
        <f t="shared" si="255"/>
        <v>0</v>
      </c>
      <c r="AE602" s="620">
        <f t="shared" si="256"/>
        <v>0</v>
      </c>
      <c r="AF602" s="620">
        <f t="shared" si="257"/>
        <v>0</v>
      </c>
      <c r="AG602" s="620">
        <f t="shared" si="258"/>
        <v>0</v>
      </c>
      <c r="AH602" s="544"/>
      <c r="AI602" s="544"/>
      <c r="AJ602" s="544"/>
      <c r="AK602" s="544"/>
      <c r="AL602" s="544"/>
      <c r="AM602" s="544"/>
      <c r="AN602" s="544"/>
      <c r="AO602" s="544"/>
      <c r="AP602" s="544"/>
      <c r="AQ602" s="544"/>
    </row>
    <row r="603" spans="1:43" hidden="1" x14ac:dyDescent="0.25">
      <c r="A603" s="668"/>
      <c r="B603" s="32"/>
      <c r="C603" s="534"/>
      <c r="D603" s="265">
        <f>'прил 7.1'!F600</f>
        <v>0</v>
      </c>
      <c r="E603" s="303"/>
      <c r="F603" s="303"/>
      <c r="G603" s="303"/>
      <c r="H603" s="303"/>
      <c r="I603" s="265">
        <f>'прил 7.1'!G600</f>
        <v>0</v>
      </c>
      <c r="J603" s="303"/>
      <c r="K603" s="303"/>
      <c r="L603" s="303"/>
      <c r="M603" s="303"/>
      <c r="N603" s="46">
        <f t="shared" si="249"/>
        <v>0</v>
      </c>
      <c r="O603" s="46">
        <f t="shared" si="250"/>
        <v>0</v>
      </c>
      <c r="P603" s="46">
        <f t="shared" si="251"/>
        <v>0</v>
      </c>
      <c r="Q603" s="46">
        <f t="shared" si="252"/>
        <v>0</v>
      </c>
      <c r="R603" s="46">
        <f t="shared" si="253"/>
        <v>0</v>
      </c>
      <c r="S603" s="265">
        <f>'прил 7.1'!V600</f>
        <v>0</v>
      </c>
      <c r="T603" s="303"/>
      <c r="U603" s="303"/>
      <c r="V603" s="303"/>
      <c r="W603" s="303"/>
      <c r="X603" s="265">
        <f>'прил 7.1'!W600</f>
        <v>0</v>
      </c>
      <c r="Y603" s="303"/>
      <c r="Z603" s="303"/>
      <c r="AA603" s="303"/>
      <c r="AB603" s="303"/>
      <c r="AC603" s="46">
        <f t="shared" si="254"/>
        <v>0</v>
      </c>
      <c r="AD603" s="46">
        <f t="shared" si="255"/>
        <v>0</v>
      </c>
      <c r="AE603" s="46">
        <f t="shared" si="256"/>
        <v>0</v>
      </c>
      <c r="AF603" s="46">
        <f t="shared" si="257"/>
        <v>0</v>
      </c>
      <c r="AG603" s="46">
        <f t="shared" si="258"/>
        <v>0</v>
      </c>
      <c r="AH603" s="555"/>
      <c r="AI603" s="555"/>
      <c r="AJ603" s="555"/>
      <c r="AK603" s="555"/>
      <c r="AL603" s="555"/>
      <c r="AM603" s="555"/>
      <c r="AN603" s="555"/>
      <c r="AO603" s="555"/>
      <c r="AP603" s="555"/>
      <c r="AQ603" s="555"/>
    </row>
    <row r="604" spans="1:43" s="315" customFormat="1" x14ac:dyDescent="0.25">
      <c r="A604" s="9">
        <f>'прил 7.1'!A601</f>
        <v>2</v>
      </c>
      <c r="B604" s="291" t="str">
        <f>'прил 7.1'!B601</f>
        <v>АСКУЭ розничного рынка</v>
      </c>
      <c r="C604" s="622"/>
      <c r="D604" s="625">
        <f>'прил 7.1'!F601</f>
        <v>0</v>
      </c>
      <c r="E604" s="625">
        <f t="shared" ref="E604:AB604" si="265">E605</f>
        <v>0</v>
      </c>
      <c r="F604" s="625">
        <f t="shared" si="265"/>
        <v>0</v>
      </c>
      <c r="G604" s="625">
        <f t="shared" si="265"/>
        <v>0</v>
      </c>
      <c r="H604" s="625">
        <f t="shared" si="265"/>
        <v>0</v>
      </c>
      <c r="I604" s="625">
        <f>'прил 7.1'!G601</f>
        <v>0</v>
      </c>
      <c r="J604" s="625">
        <f t="shared" si="265"/>
        <v>0</v>
      </c>
      <c r="K604" s="625">
        <f t="shared" si="265"/>
        <v>0</v>
      </c>
      <c r="L604" s="625">
        <f t="shared" si="265"/>
        <v>0</v>
      </c>
      <c r="M604" s="625">
        <f t="shared" si="265"/>
        <v>0</v>
      </c>
      <c r="N604" s="625">
        <f t="shared" si="249"/>
        <v>0</v>
      </c>
      <c r="O604" s="625">
        <f t="shared" si="250"/>
        <v>0</v>
      </c>
      <c r="P604" s="625">
        <f t="shared" si="251"/>
        <v>0</v>
      </c>
      <c r="Q604" s="625">
        <f t="shared" si="252"/>
        <v>0</v>
      </c>
      <c r="R604" s="625">
        <f t="shared" si="253"/>
        <v>0</v>
      </c>
      <c r="S604" s="625">
        <f>'прил 7.1'!V601</f>
        <v>0</v>
      </c>
      <c r="T604" s="625">
        <f t="shared" si="265"/>
        <v>0</v>
      </c>
      <c r="U604" s="625">
        <f t="shared" si="265"/>
        <v>0</v>
      </c>
      <c r="V604" s="625">
        <f t="shared" si="265"/>
        <v>0</v>
      </c>
      <c r="W604" s="625">
        <f t="shared" si="265"/>
        <v>0</v>
      </c>
      <c r="X604" s="625">
        <f>'прил 7.1'!W601</f>
        <v>0</v>
      </c>
      <c r="Y604" s="625">
        <f t="shared" si="265"/>
        <v>0</v>
      </c>
      <c r="Z604" s="625">
        <f t="shared" si="265"/>
        <v>0</v>
      </c>
      <c r="AA604" s="625">
        <f t="shared" si="265"/>
        <v>0</v>
      </c>
      <c r="AB604" s="625">
        <f t="shared" si="265"/>
        <v>0</v>
      </c>
      <c r="AC604" s="625">
        <f t="shared" si="254"/>
        <v>0</v>
      </c>
      <c r="AD604" s="625">
        <f t="shared" si="255"/>
        <v>0</v>
      </c>
      <c r="AE604" s="625">
        <f t="shared" si="256"/>
        <v>0</v>
      </c>
      <c r="AF604" s="625">
        <f t="shared" si="257"/>
        <v>0</v>
      </c>
      <c r="AG604" s="625">
        <f t="shared" si="258"/>
        <v>0</v>
      </c>
      <c r="AH604" s="627"/>
      <c r="AI604" s="627"/>
      <c r="AJ604" s="627"/>
      <c r="AK604" s="627"/>
      <c r="AL604" s="627"/>
      <c r="AM604" s="627"/>
      <c r="AN604" s="627"/>
      <c r="AO604" s="627"/>
      <c r="AP604" s="627"/>
      <c r="AQ604" s="627"/>
    </row>
    <row r="605" spans="1:43" ht="31.5" x14ac:dyDescent="0.25">
      <c r="A605" s="391">
        <f>'прил 7.1'!A602</f>
        <v>0</v>
      </c>
      <c r="B605" s="892" t="str">
        <f>'прил 7.1'!B602</f>
        <v>Программа перспективного развития систем учета э/э на РРЭ</v>
      </c>
      <c r="C605" s="40"/>
      <c r="D605" s="200">
        <f>'прил 7.1'!F602</f>
        <v>0</v>
      </c>
      <c r="E605" s="211"/>
      <c r="F605" s="211">
        <f>D605-G605-H605</f>
        <v>0</v>
      </c>
      <c r="G605" s="211">
        <f>D605*0.65</f>
        <v>0</v>
      </c>
      <c r="H605" s="211">
        <f>D605*0.05</f>
        <v>0</v>
      </c>
      <c r="I605" s="200">
        <f>'прил 7.1'!G602</f>
        <v>0</v>
      </c>
      <c r="J605" s="211"/>
      <c r="K605" s="211">
        <f>I605-L605-M605</f>
        <v>0</v>
      </c>
      <c r="L605" s="211">
        <f>I605*0.65</f>
        <v>0</v>
      </c>
      <c r="M605" s="211">
        <f>I605*0.05</f>
        <v>0</v>
      </c>
      <c r="N605" s="211">
        <f t="shared" ref="N605:N638" si="266">I605-D605</f>
        <v>0</v>
      </c>
      <c r="O605" s="211">
        <f t="shared" ref="O605:O638" si="267">J605-E605</f>
        <v>0</v>
      </c>
      <c r="P605" s="211">
        <f t="shared" ref="P605:P638" si="268">K605-F605</f>
        <v>0</v>
      </c>
      <c r="Q605" s="211">
        <f t="shared" ref="Q605:Q638" si="269">L605-G605</f>
        <v>0</v>
      </c>
      <c r="R605" s="211">
        <f t="shared" ref="R605:R638" si="270">M605-H605</f>
        <v>0</v>
      </c>
      <c r="S605" s="200">
        <f>'прил 7.1'!V602</f>
        <v>0</v>
      </c>
      <c r="T605" s="211"/>
      <c r="U605" s="211"/>
      <c r="V605" s="211"/>
      <c r="W605" s="211"/>
      <c r="X605" s="200">
        <f>'прил 7.1'!W602</f>
        <v>0</v>
      </c>
      <c r="Y605" s="211"/>
      <c r="Z605" s="211"/>
      <c r="AA605" s="211"/>
      <c r="AB605" s="211"/>
      <c r="AC605" s="211">
        <f t="shared" ref="AC605:AC638" si="271">X605-S605</f>
        <v>0</v>
      </c>
      <c r="AD605" s="211">
        <f t="shared" ref="AD605:AD638" si="272">Y605-T605</f>
        <v>0</v>
      </c>
      <c r="AE605" s="211">
        <f t="shared" ref="AE605:AE638" si="273">Z605-U605</f>
        <v>0</v>
      </c>
      <c r="AF605" s="211">
        <f t="shared" ref="AF605:AF638" si="274">AA605-V605</f>
        <v>0</v>
      </c>
      <c r="AG605" s="211">
        <f t="shared" ref="AG605:AG638" si="275">AB605-W605</f>
        <v>0</v>
      </c>
      <c r="AH605" s="544"/>
      <c r="AI605" s="544"/>
      <c r="AJ605" s="544"/>
      <c r="AK605" s="544"/>
      <c r="AL605" s="544"/>
      <c r="AM605" s="544"/>
      <c r="AN605" s="544"/>
      <c r="AO605" s="544"/>
      <c r="AP605" s="544"/>
      <c r="AQ605" s="544"/>
    </row>
    <row r="606" spans="1:43" hidden="1" x14ac:dyDescent="0.25">
      <c r="A606" s="350"/>
      <c r="B606" s="32"/>
      <c r="C606" s="40"/>
      <c r="D606" s="265" t="e">
        <f>'прил 7.1'!#REF!</f>
        <v>#REF!</v>
      </c>
      <c r="E606" s="202"/>
      <c r="F606" s="202"/>
      <c r="G606" s="202"/>
      <c r="H606" s="202"/>
      <c r="I606" s="265" t="e">
        <f>'прил 7.1'!#REF!</f>
        <v>#REF!</v>
      </c>
      <c r="J606" s="202"/>
      <c r="K606" s="202"/>
      <c r="L606" s="202"/>
      <c r="M606" s="202"/>
      <c r="N606" s="46" t="e">
        <f t="shared" si="266"/>
        <v>#REF!</v>
      </c>
      <c r="O606" s="46">
        <f t="shared" si="267"/>
        <v>0</v>
      </c>
      <c r="P606" s="46">
        <f t="shared" si="268"/>
        <v>0</v>
      </c>
      <c r="Q606" s="46">
        <f t="shared" si="269"/>
        <v>0</v>
      </c>
      <c r="R606" s="46">
        <f t="shared" si="270"/>
        <v>0</v>
      </c>
      <c r="S606" s="265" t="e">
        <f>'прил 7.1'!#REF!</f>
        <v>#REF!</v>
      </c>
      <c r="T606" s="202"/>
      <c r="U606" s="202"/>
      <c r="V606" s="202"/>
      <c r="W606" s="202"/>
      <c r="X606" s="265" t="e">
        <f>'прил 7.1'!#REF!</f>
        <v>#REF!</v>
      </c>
      <c r="Y606" s="202"/>
      <c r="Z606" s="202"/>
      <c r="AA606" s="202"/>
      <c r="AB606" s="202"/>
      <c r="AC606" s="46" t="e">
        <f t="shared" si="271"/>
        <v>#REF!</v>
      </c>
      <c r="AD606" s="46">
        <f t="shared" si="272"/>
        <v>0</v>
      </c>
      <c r="AE606" s="46">
        <f t="shared" si="273"/>
        <v>0</v>
      </c>
      <c r="AF606" s="46">
        <f t="shared" si="274"/>
        <v>0</v>
      </c>
      <c r="AG606" s="46">
        <f t="shared" si="275"/>
        <v>0</v>
      </c>
      <c r="AH606" s="544"/>
      <c r="AI606" s="544"/>
      <c r="AJ606" s="544"/>
      <c r="AK606" s="544"/>
      <c r="AL606" s="544"/>
      <c r="AM606" s="544"/>
      <c r="AN606" s="544"/>
      <c r="AO606" s="544"/>
      <c r="AP606" s="544"/>
      <c r="AQ606" s="544"/>
    </row>
    <row r="607" spans="1:43" s="315" customFormat="1" x14ac:dyDescent="0.25">
      <c r="A607" s="9">
        <f>'прил 7.1'!A603</f>
        <v>3</v>
      </c>
      <c r="B607" s="291" t="str">
        <f>'прил 7.1'!B603</f>
        <v>Прочие средства учета</v>
      </c>
      <c r="C607" s="622"/>
      <c r="D607" s="625">
        <f>'прил 7.1'!F603</f>
        <v>0</v>
      </c>
      <c r="E607" s="625">
        <f>E608</f>
        <v>0</v>
      </c>
      <c r="F607" s="625">
        <f t="shared" ref="F607:AB607" si="276">F608</f>
        <v>0</v>
      </c>
      <c r="G607" s="625">
        <f t="shared" si="276"/>
        <v>0</v>
      </c>
      <c r="H607" s="625">
        <f t="shared" si="276"/>
        <v>0</v>
      </c>
      <c r="I607" s="625">
        <f>'прил 7.1'!G603</f>
        <v>0</v>
      </c>
      <c r="J607" s="625">
        <f t="shared" si="276"/>
        <v>0</v>
      </c>
      <c r="K607" s="625">
        <f t="shared" si="276"/>
        <v>0</v>
      </c>
      <c r="L607" s="625">
        <f t="shared" si="276"/>
        <v>0</v>
      </c>
      <c r="M607" s="625">
        <f t="shared" si="276"/>
        <v>0</v>
      </c>
      <c r="N607" s="625">
        <f t="shared" si="266"/>
        <v>0</v>
      </c>
      <c r="O607" s="625">
        <f t="shared" si="267"/>
        <v>0</v>
      </c>
      <c r="P607" s="625">
        <f t="shared" si="268"/>
        <v>0</v>
      </c>
      <c r="Q607" s="625">
        <f t="shared" si="269"/>
        <v>0</v>
      </c>
      <c r="R607" s="625">
        <f t="shared" si="270"/>
        <v>0</v>
      </c>
      <c r="S607" s="625">
        <f>'прил 7.1'!V603</f>
        <v>0</v>
      </c>
      <c r="T607" s="625">
        <f t="shared" si="276"/>
        <v>0</v>
      </c>
      <c r="U607" s="625">
        <f t="shared" si="276"/>
        <v>0</v>
      </c>
      <c r="V607" s="625">
        <f t="shared" si="276"/>
        <v>0</v>
      </c>
      <c r="W607" s="625">
        <f t="shared" si="276"/>
        <v>0</v>
      </c>
      <c r="X607" s="625">
        <f>'прил 7.1'!W603</f>
        <v>0</v>
      </c>
      <c r="Y607" s="625">
        <f t="shared" si="276"/>
        <v>0</v>
      </c>
      <c r="Z607" s="625">
        <f t="shared" si="276"/>
        <v>0</v>
      </c>
      <c r="AA607" s="625">
        <f t="shared" si="276"/>
        <v>0</v>
      </c>
      <c r="AB607" s="625">
        <f t="shared" si="276"/>
        <v>0</v>
      </c>
      <c r="AC607" s="625">
        <f t="shared" si="271"/>
        <v>0</v>
      </c>
      <c r="AD607" s="625">
        <f t="shared" si="272"/>
        <v>0</v>
      </c>
      <c r="AE607" s="625">
        <f t="shared" si="273"/>
        <v>0</v>
      </c>
      <c r="AF607" s="625">
        <f t="shared" si="274"/>
        <v>0</v>
      </c>
      <c r="AG607" s="625">
        <f t="shared" si="275"/>
        <v>0</v>
      </c>
      <c r="AH607" s="626"/>
      <c r="AI607" s="626"/>
      <c r="AJ607" s="626"/>
      <c r="AK607" s="626"/>
      <c r="AL607" s="626"/>
      <c r="AM607" s="626"/>
      <c r="AN607" s="626"/>
      <c r="AO607" s="626"/>
      <c r="AP607" s="626"/>
      <c r="AQ607" s="626"/>
    </row>
    <row r="608" spans="1:43" hidden="1" x14ac:dyDescent="0.25">
      <c r="A608" s="391">
        <f>'прил 7.1'!A604</f>
        <v>0</v>
      </c>
      <c r="B608" s="32">
        <f>'прил 7.1'!B604</f>
        <v>0</v>
      </c>
      <c r="C608" s="40"/>
      <c r="D608" s="265">
        <f>'прил 7.1'!F604</f>
        <v>0</v>
      </c>
      <c r="E608" s="664">
        <f>D608*7%</f>
        <v>0</v>
      </c>
      <c r="F608" s="664">
        <f>D608*50%</f>
        <v>0</v>
      </c>
      <c r="G608" s="664">
        <f>D608*40%</f>
        <v>0</v>
      </c>
      <c r="H608" s="664">
        <f>D608*3%</f>
        <v>0</v>
      </c>
      <c r="I608" s="265">
        <f>'прил 7.1'!G604</f>
        <v>0</v>
      </c>
      <c r="J608" s="202"/>
      <c r="K608" s="202"/>
      <c r="L608" s="202"/>
      <c r="M608" s="202"/>
      <c r="N608" s="46">
        <f t="shared" si="266"/>
        <v>0</v>
      </c>
      <c r="O608" s="46">
        <f t="shared" si="267"/>
        <v>0</v>
      </c>
      <c r="P608" s="46">
        <f t="shared" si="268"/>
        <v>0</v>
      </c>
      <c r="Q608" s="46">
        <f t="shared" si="269"/>
        <v>0</v>
      </c>
      <c r="R608" s="46">
        <f t="shared" si="270"/>
        <v>0</v>
      </c>
      <c r="S608" s="265">
        <f>'прил 7.1'!V604</f>
        <v>0</v>
      </c>
      <c r="T608" s="664">
        <f>S608*7%</f>
        <v>0</v>
      </c>
      <c r="U608" s="664">
        <f>S608*50%</f>
        <v>0</v>
      </c>
      <c r="V608" s="664">
        <f>S608*40%</f>
        <v>0</v>
      </c>
      <c r="W608" s="664">
        <f>S608*3%</f>
        <v>0</v>
      </c>
      <c r="X608" s="265">
        <f>'прил 7.1'!W604</f>
        <v>0</v>
      </c>
      <c r="Y608" s="202"/>
      <c r="Z608" s="202"/>
      <c r="AA608" s="202"/>
      <c r="AB608" s="202"/>
      <c r="AC608" s="46">
        <f t="shared" si="271"/>
        <v>0</v>
      </c>
      <c r="AD608" s="46">
        <f t="shared" si="272"/>
        <v>0</v>
      </c>
      <c r="AE608" s="46">
        <f t="shared" si="273"/>
        <v>0</v>
      </c>
      <c r="AF608" s="46">
        <f t="shared" si="274"/>
        <v>0</v>
      </c>
      <c r="AG608" s="46">
        <f t="shared" si="275"/>
        <v>0</v>
      </c>
      <c r="AH608" s="544"/>
      <c r="AI608" s="544"/>
      <c r="AJ608" s="544"/>
      <c r="AK608" s="544"/>
      <c r="AL608" s="544"/>
      <c r="AM608" s="544"/>
      <c r="AN608" s="544"/>
      <c r="AO608" s="544"/>
      <c r="AP608" s="544"/>
      <c r="AQ608" s="544"/>
    </row>
    <row r="609" spans="1:43" hidden="1" x14ac:dyDescent="0.25">
      <c r="A609" s="350"/>
      <c r="B609" s="32"/>
      <c r="C609" s="40"/>
      <c r="D609" s="265" t="e">
        <f>'прил 7.1'!#REF!</f>
        <v>#REF!</v>
      </c>
      <c r="E609" s="202"/>
      <c r="F609" s="202"/>
      <c r="G609" s="202"/>
      <c r="H609" s="202"/>
      <c r="I609" s="265" t="e">
        <f>'прил 7.1'!#REF!</f>
        <v>#REF!</v>
      </c>
      <c r="J609" s="202"/>
      <c r="K609" s="202"/>
      <c r="L609" s="202"/>
      <c r="M609" s="202"/>
      <c r="N609" s="46" t="e">
        <f t="shared" si="266"/>
        <v>#REF!</v>
      </c>
      <c r="O609" s="46">
        <f t="shared" si="267"/>
        <v>0</v>
      </c>
      <c r="P609" s="46">
        <f t="shared" si="268"/>
        <v>0</v>
      </c>
      <c r="Q609" s="46">
        <f t="shared" si="269"/>
        <v>0</v>
      </c>
      <c r="R609" s="46">
        <f t="shared" si="270"/>
        <v>0</v>
      </c>
      <c r="S609" s="265" t="e">
        <f>'прил 7.1'!#REF!</f>
        <v>#REF!</v>
      </c>
      <c r="T609" s="202"/>
      <c r="U609" s="202"/>
      <c r="V609" s="202"/>
      <c r="W609" s="202"/>
      <c r="X609" s="265" t="e">
        <f>'прил 7.1'!#REF!</f>
        <v>#REF!</v>
      </c>
      <c r="Y609" s="202"/>
      <c r="Z609" s="202"/>
      <c r="AA609" s="202"/>
      <c r="AB609" s="202"/>
      <c r="AC609" s="46" t="e">
        <f t="shared" si="271"/>
        <v>#REF!</v>
      </c>
      <c r="AD609" s="46">
        <f t="shared" si="272"/>
        <v>0</v>
      </c>
      <c r="AE609" s="46">
        <f t="shared" si="273"/>
        <v>0</v>
      </c>
      <c r="AF609" s="46">
        <f t="shared" si="274"/>
        <v>0</v>
      </c>
      <c r="AG609" s="46">
        <f t="shared" si="275"/>
        <v>0</v>
      </c>
      <c r="AH609" s="544"/>
      <c r="AI609" s="544"/>
      <c r="AJ609" s="544"/>
      <c r="AK609" s="544"/>
      <c r="AL609" s="544"/>
      <c r="AM609" s="544"/>
      <c r="AN609" s="544"/>
      <c r="AO609" s="544"/>
      <c r="AP609" s="544"/>
      <c r="AQ609" s="544"/>
    </row>
    <row r="610" spans="1:43" x14ac:dyDescent="0.25">
      <c r="A610" s="9">
        <f>'прил 7.1'!A605</f>
        <v>9</v>
      </c>
      <c r="B610" s="291" t="str">
        <f>'прил 7.1'!B605</f>
        <v>Программы по обеспечению безопасности</v>
      </c>
      <c r="C610" s="311"/>
      <c r="D610" s="324">
        <f>'прил 7.1'!F605</f>
        <v>0</v>
      </c>
      <c r="E610" s="324">
        <f>E611+E613</f>
        <v>0</v>
      </c>
      <c r="F610" s="324">
        <f t="shared" ref="F610:AB610" si="277">F611+F613</f>
        <v>0</v>
      </c>
      <c r="G610" s="324">
        <f t="shared" si="277"/>
        <v>0</v>
      </c>
      <c r="H610" s="324">
        <f t="shared" si="277"/>
        <v>0</v>
      </c>
      <c r="I610" s="324">
        <f>'прил 7.1'!G605</f>
        <v>0</v>
      </c>
      <c r="J610" s="324">
        <f t="shared" si="277"/>
        <v>0</v>
      </c>
      <c r="K610" s="324">
        <f t="shared" si="277"/>
        <v>0</v>
      </c>
      <c r="L610" s="324">
        <f t="shared" si="277"/>
        <v>0</v>
      </c>
      <c r="M610" s="324">
        <f t="shared" si="277"/>
        <v>0</v>
      </c>
      <c r="N610" s="324">
        <f t="shared" si="266"/>
        <v>0</v>
      </c>
      <c r="O610" s="324">
        <f t="shared" si="267"/>
        <v>0</v>
      </c>
      <c r="P610" s="324">
        <f t="shared" si="268"/>
        <v>0</v>
      </c>
      <c r="Q610" s="324">
        <f t="shared" si="269"/>
        <v>0</v>
      </c>
      <c r="R610" s="324">
        <f t="shared" si="270"/>
        <v>0</v>
      </c>
      <c r="S610" s="324">
        <f>'прил 7.1'!V605</f>
        <v>0</v>
      </c>
      <c r="T610" s="324">
        <f t="shared" si="277"/>
        <v>0</v>
      </c>
      <c r="U610" s="324">
        <f t="shared" si="277"/>
        <v>0</v>
      </c>
      <c r="V610" s="324">
        <f t="shared" si="277"/>
        <v>0</v>
      </c>
      <c r="W610" s="324">
        <f t="shared" si="277"/>
        <v>0</v>
      </c>
      <c r="X610" s="324">
        <f>'прил 7.1'!W605</f>
        <v>0</v>
      </c>
      <c r="Y610" s="324">
        <f t="shared" si="277"/>
        <v>0</v>
      </c>
      <c r="Z610" s="324">
        <f t="shared" si="277"/>
        <v>0</v>
      </c>
      <c r="AA610" s="324">
        <f t="shared" si="277"/>
        <v>0</v>
      </c>
      <c r="AB610" s="324">
        <f t="shared" si="277"/>
        <v>0</v>
      </c>
      <c r="AC610" s="324">
        <f t="shared" si="271"/>
        <v>0</v>
      </c>
      <c r="AD610" s="324">
        <f t="shared" si="272"/>
        <v>0</v>
      </c>
      <c r="AE610" s="324">
        <f t="shared" si="273"/>
        <v>0</v>
      </c>
      <c r="AF610" s="324">
        <f t="shared" si="274"/>
        <v>0</v>
      </c>
      <c r="AG610" s="324">
        <f t="shared" si="275"/>
        <v>0</v>
      </c>
      <c r="AH610" s="547"/>
      <c r="AI610" s="547"/>
      <c r="AJ610" s="547"/>
      <c r="AK610" s="547"/>
      <c r="AL610" s="547"/>
      <c r="AM610" s="547"/>
      <c r="AN610" s="547"/>
      <c r="AO610" s="547"/>
      <c r="AP610" s="547"/>
      <c r="AQ610" s="547"/>
    </row>
    <row r="611" spans="1:43" x14ac:dyDescent="0.25">
      <c r="A611" s="391">
        <f>'прил 7.1'!A606</f>
        <v>1</v>
      </c>
      <c r="B611" s="89" t="str">
        <f>'прил 7.1'!B606</f>
        <v>Охрана, обеспечение безопасности</v>
      </c>
      <c r="C611" s="40"/>
      <c r="D611" s="200">
        <f>'прил 7.1'!F606</f>
        <v>0</v>
      </c>
      <c r="E611" s="200">
        <f t="shared" ref="E611:AB611" si="278">E612</f>
        <v>0</v>
      </c>
      <c r="F611" s="200">
        <f t="shared" si="278"/>
        <v>0</v>
      </c>
      <c r="G611" s="200">
        <f t="shared" si="278"/>
        <v>0</v>
      </c>
      <c r="H611" s="200">
        <f t="shared" si="278"/>
        <v>0</v>
      </c>
      <c r="I611" s="200">
        <f>'прил 7.1'!G606</f>
        <v>0</v>
      </c>
      <c r="J611" s="200">
        <f t="shared" si="278"/>
        <v>0</v>
      </c>
      <c r="K611" s="200">
        <f t="shared" si="278"/>
        <v>0</v>
      </c>
      <c r="L611" s="200">
        <f t="shared" si="278"/>
        <v>0</v>
      </c>
      <c r="M611" s="200">
        <f t="shared" si="278"/>
        <v>0</v>
      </c>
      <c r="N611" s="211">
        <f t="shared" si="266"/>
        <v>0</v>
      </c>
      <c r="O611" s="211">
        <f t="shared" si="267"/>
        <v>0</v>
      </c>
      <c r="P611" s="211">
        <f t="shared" si="268"/>
        <v>0</v>
      </c>
      <c r="Q611" s="211">
        <f t="shared" si="269"/>
        <v>0</v>
      </c>
      <c r="R611" s="211">
        <f t="shared" si="270"/>
        <v>0</v>
      </c>
      <c r="S611" s="200">
        <f>'прил 7.1'!V606</f>
        <v>0</v>
      </c>
      <c r="T611" s="200">
        <f t="shared" si="278"/>
        <v>0</v>
      </c>
      <c r="U611" s="200">
        <f t="shared" si="278"/>
        <v>0</v>
      </c>
      <c r="V611" s="200">
        <f t="shared" si="278"/>
        <v>0</v>
      </c>
      <c r="W611" s="200">
        <f t="shared" si="278"/>
        <v>0</v>
      </c>
      <c r="X611" s="200">
        <f>'прил 7.1'!W606</f>
        <v>0</v>
      </c>
      <c r="Y611" s="200">
        <f t="shared" si="278"/>
        <v>0</v>
      </c>
      <c r="Z611" s="200">
        <f t="shared" si="278"/>
        <v>0</v>
      </c>
      <c r="AA611" s="200">
        <f t="shared" si="278"/>
        <v>0</v>
      </c>
      <c r="AB611" s="200">
        <f t="shared" si="278"/>
        <v>0</v>
      </c>
      <c r="AC611" s="211">
        <f t="shared" si="271"/>
        <v>0</v>
      </c>
      <c r="AD611" s="211">
        <f t="shared" si="272"/>
        <v>0</v>
      </c>
      <c r="AE611" s="211">
        <f t="shared" si="273"/>
        <v>0</v>
      </c>
      <c r="AF611" s="211">
        <f t="shared" si="274"/>
        <v>0</v>
      </c>
      <c r="AG611" s="211">
        <f t="shared" si="275"/>
        <v>0</v>
      </c>
      <c r="AH611" s="539"/>
      <c r="AI611" s="539"/>
      <c r="AJ611" s="539"/>
      <c r="AK611" s="539"/>
      <c r="AL611" s="539"/>
      <c r="AM611" s="539"/>
      <c r="AN611" s="539"/>
      <c r="AO611" s="539"/>
      <c r="AP611" s="539"/>
      <c r="AQ611" s="539"/>
    </row>
    <row r="612" spans="1:43" hidden="1" x14ac:dyDescent="0.25">
      <c r="A612" s="391"/>
      <c r="B612" s="32"/>
      <c r="C612" s="40"/>
      <c r="D612" s="265">
        <f>'прил 7.1'!F607</f>
        <v>0</v>
      </c>
      <c r="E612" s="265"/>
      <c r="F612" s="265"/>
      <c r="G612" s="265"/>
      <c r="H612" s="265"/>
      <c r="I612" s="265">
        <f>'прил 7.1'!G607</f>
        <v>0</v>
      </c>
      <c r="J612" s="265"/>
      <c r="K612" s="265"/>
      <c r="L612" s="265"/>
      <c r="M612" s="265"/>
      <c r="N612" s="46">
        <f t="shared" si="266"/>
        <v>0</v>
      </c>
      <c r="O612" s="46">
        <f t="shared" si="267"/>
        <v>0</v>
      </c>
      <c r="P612" s="46">
        <f t="shared" si="268"/>
        <v>0</v>
      </c>
      <c r="Q612" s="46">
        <f t="shared" si="269"/>
        <v>0</v>
      </c>
      <c r="R612" s="46">
        <f t="shared" si="270"/>
        <v>0</v>
      </c>
      <c r="S612" s="265">
        <f>'прил 7.1'!V607</f>
        <v>0</v>
      </c>
      <c r="T612" s="265"/>
      <c r="U612" s="265"/>
      <c r="V612" s="265"/>
      <c r="W612" s="265"/>
      <c r="X612" s="265">
        <f>'прил 7.1'!W607</f>
        <v>0</v>
      </c>
      <c r="Y612" s="265"/>
      <c r="Z612" s="265"/>
      <c r="AA612" s="265"/>
      <c r="AB612" s="265"/>
      <c r="AC612" s="46">
        <f t="shared" si="271"/>
        <v>0</v>
      </c>
      <c r="AD612" s="46">
        <f t="shared" si="272"/>
        <v>0</v>
      </c>
      <c r="AE612" s="46">
        <f t="shared" si="273"/>
        <v>0</v>
      </c>
      <c r="AF612" s="46">
        <f t="shared" si="274"/>
        <v>0</v>
      </c>
      <c r="AG612" s="46">
        <f t="shared" si="275"/>
        <v>0</v>
      </c>
      <c r="AH612" s="544"/>
      <c r="AI612" s="544"/>
      <c r="AJ612" s="544"/>
      <c r="AK612" s="544"/>
      <c r="AL612" s="544"/>
      <c r="AM612" s="544"/>
      <c r="AN612" s="544"/>
      <c r="AO612" s="544"/>
      <c r="AP612" s="544"/>
      <c r="AQ612" s="544"/>
    </row>
    <row r="613" spans="1:43" x14ac:dyDescent="0.25">
      <c r="A613" s="391">
        <f>'прил 7.1'!A608</f>
        <v>2</v>
      </c>
      <c r="B613" s="89" t="str">
        <f>'прил 7.1'!B608</f>
        <v>Пожарная охрана</v>
      </c>
      <c r="C613" s="40"/>
      <c r="D613" s="200">
        <f>'прил 7.1'!F608</f>
        <v>0</v>
      </c>
      <c r="E613" s="202">
        <v>0</v>
      </c>
      <c r="F613" s="202">
        <v>0</v>
      </c>
      <c r="G613" s="202">
        <v>0</v>
      </c>
      <c r="H613" s="202">
        <v>0</v>
      </c>
      <c r="I613" s="200">
        <f>'прил 7.1'!G608</f>
        <v>0</v>
      </c>
      <c r="J613" s="202">
        <v>0</v>
      </c>
      <c r="K613" s="202">
        <v>0</v>
      </c>
      <c r="L613" s="202">
        <v>0</v>
      </c>
      <c r="M613" s="202">
        <v>0</v>
      </c>
      <c r="N613" s="211">
        <f t="shared" si="266"/>
        <v>0</v>
      </c>
      <c r="O613" s="211">
        <f t="shared" si="267"/>
        <v>0</v>
      </c>
      <c r="P613" s="211">
        <f t="shared" si="268"/>
        <v>0</v>
      </c>
      <c r="Q613" s="211">
        <f t="shared" si="269"/>
        <v>0</v>
      </c>
      <c r="R613" s="211">
        <f t="shared" si="270"/>
        <v>0</v>
      </c>
      <c r="S613" s="200">
        <f>'прил 7.1'!V608</f>
        <v>0</v>
      </c>
      <c r="T613" s="202">
        <v>0</v>
      </c>
      <c r="U613" s="202">
        <v>0</v>
      </c>
      <c r="V613" s="202">
        <v>0</v>
      </c>
      <c r="W613" s="202">
        <v>0</v>
      </c>
      <c r="X613" s="200">
        <f>'прил 7.1'!W608</f>
        <v>0</v>
      </c>
      <c r="Y613" s="202">
        <v>0</v>
      </c>
      <c r="Z613" s="202">
        <v>0</v>
      </c>
      <c r="AA613" s="202">
        <v>0</v>
      </c>
      <c r="AB613" s="202">
        <v>0</v>
      </c>
      <c r="AC613" s="211">
        <f t="shared" si="271"/>
        <v>0</v>
      </c>
      <c r="AD613" s="211">
        <f t="shared" si="272"/>
        <v>0</v>
      </c>
      <c r="AE613" s="211">
        <f t="shared" si="273"/>
        <v>0</v>
      </c>
      <c r="AF613" s="211">
        <f t="shared" si="274"/>
        <v>0</v>
      </c>
      <c r="AG613" s="211">
        <f t="shared" si="275"/>
        <v>0</v>
      </c>
      <c r="AH613" s="544"/>
      <c r="AI613" s="544"/>
      <c r="AJ613" s="544"/>
      <c r="AK613" s="544"/>
      <c r="AL613" s="544"/>
      <c r="AM613" s="544"/>
      <c r="AN613" s="544"/>
      <c r="AO613" s="544"/>
      <c r="AP613" s="544"/>
      <c r="AQ613" s="544"/>
    </row>
    <row r="614" spans="1:43" hidden="1" x14ac:dyDescent="0.25">
      <c r="A614" s="350"/>
      <c r="B614" s="32"/>
      <c r="C614" s="40"/>
      <c r="D614" s="265">
        <f>'прил 7.1'!F609</f>
        <v>0</v>
      </c>
      <c r="E614" s="202"/>
      <c r="F614" s="202"/>
      <c r="G614" s="202"/>
      <c r="H614" s="202"/>
      <c r="I614" s="265">
        <f>'прил 7.1'!G609</f>
        <v>0</v>
      </c>
      <c r="J614" s="202"/>
      <c r="K614" s="202"/>
      <c r="L614" s="202"/>
      <c r="M614" s="202"/>
      <c r="N614" s="46">
        <f t="shared" si="266"/>
        <v>0</v>
      </c>
      <c r="O614" s="46">
        <f t="shared" si="267"/>
        <v>0</v>
      </c>
      <c r="P614" s="46">
        <f t="shared" si="268"/>
        <v>0</v>
      </c>
      <c r="Q614" s="46">
        <f t="shared" si="269"/>
        <v>0</v>
      </c>
      <c r="R614" s="46">
        <f t="shared" si="270"/>
        <v>0</v>
      </c>
      <c r="S614" s="265">
        <f>'прил 7.1'!V609</f>
        <v>0</v>
      </c>
      <c r="T614" s="202"/>
      <c r="U614" s="202"/>
      <c r="V614" s="202"/>
      <c r="W614" s="202"/>
      <c r="X614" s="265">
        <f>'прил 7.1'!W609</f>
        <v>0</v>
      </c>
      <c r="Y614" s="202"/>
      <c r="Z614" s="202"/>
      <c r="AA614" s="202"/>
      <c r="AB614" s="202"/>
      <c r="AC614" s="46">
        <f t="shared" si="271"/>
        <v>0</v>
      </c>
      <c r="AD614" s="46">
        <f t="shared" si="272"/>
        <v>0</v>
      </c>
      <c r="AE614" s="46">
        <f t="shared" si="273"/>
        <v>0</v>
      </c>
      <c r="AF614" s="46">
        <f t="shared" si="274"/>
        <v>0</v>
      </c>
      <c r="AG614" s="46">
        <f t="shared" si="275"/>
        <v>0</v>
      </c>
      <c r="AH614" s="544"/>
      <c r="AI614" s="544"/>
      <c r="AJ614" s="544"/>
      <c r="AK614" s="544"/>
      <c r="AL614" s="544"/>
      <c r="AM614" s="544"/>
      <c r="AN614" s="544"/>
      <c r="AO614" s="544"/>
      <c r="AP614" s="544"/>
      <c r="AQ614" s="544"/>
    </row>
    <row r="615" spans="1:43" ht="31.5" x14ac:dyDescent="0.25">
      <c r="A615" s="9">
        <f>'прил 7.1'!A610</f>
        <v>10</v>
      </c>
      <c r="B615" s="291" t="str">
        <f>'прил 7.1'!B610</f>
        <v>Приобретение электросетевых активов, земельных участков и пр. объектов</v>
      </c>
      <c r="C615" s="311"/>
      <c r="D615" s="324">
        <f>'прил 7.1'!F610</f>
        <v>0</v>
      </c>
      <c r="E615" s="324">
        <f t="shared" ref="E615:AB615" si="279">E616+E618+E620</f>
        <v>0</v>
      </c>
      <c r="F615" s="324">
        <f t="shared" si="279"/>
        <v>0</v>
      </c>
      <c r="G615" s="324">
        <f t="shared" si="279"/>
        <v>0</v>
      </c>
      <c r="H615" s="324">
        <f t="shared" si="279"/>
        <v>0</v>
      </c>
      <c r="I615" s="324">
        <f>'прил 7.1'!G610</f>
        <v>0</v>
      </c>
      <c r="J615" s="324">
        <f t="shared" si="279"/>
        <v>0</v>
      </c>
      <c r="K615" s="324">
        <f t="shared" si="279"/>
        <v>0</v>
      </c>
      <c r="L615" s="324">
        <f t="shared" si="279"/>
        <v>0</v>
      </c>
      <c r="M615" s="324">
        <f t="shared" si="279"/>
        <v>0</v>
      </c>
      <c r="N615" s="324">
        <f t="shared" si="266"/>
        <v>0</v>
      </c>
      <c r="O615" s="324">
        <f t="shared" si="267"/>
        <v>0</v>
      </c>
      <c r="P615" s="324">
        <f t="shared" si="268"/>
        <v>0</v>
      </c>
      <c r="Q615" s="324">
        <f t="shared" si="269"/>
        <v>0</v>
      </c>
      <c r="R615" s="324">
        <f t="shared" si="270"/>
        <v>0</v>
      </c>
      <c r="S615" s="324">
        <f>'прил 7.1'!V610</f>
        <v>0</v>
      </c>
      <c r="T615" s="324">
        <f t="shared" si="279"/>
        <v>0</v>
      </c>
      <c r="U615" s="324">
        <f t="shared" si="279"/>
        <v>0</v>
      </c>
      <c r="V615" s="324">
        <f t="shared" si="279"/>
        <v>0</v>
      </c>
      <c r="W615" s="324">
        <f t="shared" si="279"/>
        <v>0</v>
      </c>
      <c r="X615" s="324">
        <f>'прил 7.1'!W610</f>
        <v>0</v>
      </c>
      <c r="Y615" s="324">
        <f t="shared" si="279"/>
        <v>0</v>
      </c>
      <c r="Z615" s="324">
        <f t="shared" si="279"/>
        <v>0</v>
      </c>
      <c r="AA615" s="324">
        <f t="shared" si="279"/>
        <v>0</v>
      </c>
      <c r="AB615" s="324">
        <f t="shared" si="279"/>
        <v>0</v>
      </c>
      <c r="AC615" s="324">
        <f t="shared" si="271"/>
        <v>0</v>
      </c>
      <c r="AD615" s="324">
        <f t="shared" si="272"/>
        <v>0</v>
      </c>
      <c r="AE615" s="324">
        <f t="shared" si="273"/>
        <v>0</v>
      </c>
      <c r="AF615" s="324">
        <f t="shared" si="274"/>
        <v>0</v>
      </c>
      <c r="AG615" s="324">
        <f t="shared" si="275"/>
        <v>0</v>
      </c>
      <c r="AH615" s="547"/>
      <c r="AI615" s="547"/>
      <c r="AJ615" s="547"/>
      <c r="AK615" s="547"/>
      <c r="AL615" s="547"/>
      <c r="AM615" s="547"/>
      <c r="AN615" s="547"/>
      <c r="AO615" s="547"/>
      <c r="AP615" s="547"/>
      <c r="AQ615" s="547"/>
    </row>
    <row r="616" spans="1:43" x14ac:dyDescent="0.25">
      <c r="A616" s="391" t="str">
        <f>'прил 7.1'!A611</f>
        <v>1</v>
      </c>
      <c r="B616" s="89" t="str">
        <f>'прил 7.1'!B611</f>
        <v>Консолидация электросетевых активов</v>
      </c>
      <c r="C616" s="40"/>
      <c r="D616" s="200">
        <f>'прил 7.1'!F611</f>
        <v>0</v>
      </c>
      <c r="E616" s="202">
        <v>0</v>
      </c>
      <c r="F616" s="202">
        <v>0</v>
      </c>
      <c r="G616" s="202">
        <v>0</v>
      </c>
      <c r="H616" s="202">
        <v>0</v>
      </c>
      <c r="I616" s="200">
        <f>'прил 7.1'!G611</f>
        <v>0</v>
      </c>
      <c r="J616" s="202">
        <v>0</v>
      </c>
      <c r="K616" s="202">
        <v>0</v>
      </c>
      <c r="L616" s="202">
        <v>0</v>
      </c>
      <c r="M616" s="202">
        <v>0</v>
      </c>
      <c r="N616" s="211">
        <f t="shared" si="266"/>
        <v>0</v>
      </c>
      <c r="O616" s="211">
        <f t="shared" si="267"/>
        <v>0</v>
      </c>
      <c r="P616" s="211">
        <f t="shared" si="268"/>
        <v>0</v>
      </c>
      <c r="Q616" s="211">
        <f t="shared" si="269"/>
        <v>0</v>
      </c>
      <c r="R616" s="211">
        <f t="shared" si="270"/>
        <v>0</v>
      </c>
      <c r="S616" s="200">
        <f>'прил 7.1'!V611</f>
        <v>0</v>
      </c>
      <c r="T616" s="202">
        <v>0</v>
      </c>
      <c r="U616" s="202">
        <v>0</v>
      </c>
      <c r="V616" s="202">
        <v>0</v>
      </c>
      <c r="W616" s="202">
        <v>0</v>
      </c>
      <c r="X616" s="200">
        <f>'прил 7.1'!W611</f>
        <v>0</v>
      </c>
      <c r="Y616" s="202">
        <v>0</v>
      </c>
      <c r="Z616" s="202">
        <v>0</v>
      </c>
      <c r="AA616" s="202">
        <v>0</v>
      </c>
      <c r="AB616" s="202">
        <v>0</v>
      </c>
      <c r="AC616" s="211">
        <f t="shared" si="271"/>
        <v>0</v>
      </c>
      <c r="AD616" s="211">
        <f t="shared" si="272"/>
        <v>0</v>
      </c>
      <c r="AE616" s="211">
        <f t="shared" si="273"/>
        <v>0</v>
      </c>
      <c r="AF616" s="211">
        <f t="shared" si="274"/>
        <v>0</v>
      </c>
      <c r="AG616" s="211">
        <f t="shared" si="275"/>
        <v>0</v>
      </c>
      <c r="AH616" s="544"/>
      <c r="AI616" s="544"/>
      <c r="AJ616" s="544"/>
      <c r="AK616" s="544"/>
      <c r="AL616" s="544"/>
      <c r="AM616" s="544"/>
      <c r="AN616" s="544"/>
      <c r="AO616" s="544"/>
      <c r="AP616" s="544"/>
      <c r="AQ616" s="544"/>
    </row>
    <row r="617" spans="1:43" hidden="1" x14ac:dyDescent="0.25">
      <c r="A617" s="565"/>
      <c r="B617" s="32"/>
      <c r="C617" s="40"/>
      <c r="D617" s="265">
        <f>'прил 7.1'!F612</f>
        <v>0</v>
      </c>
      <c r="E617" s="202"/>
      <c r="F617" s="202"/>
      <c r="G617" s="202"/>
      <c r="H617" s="202"/>
      <c r="I617" s="265">
        <f>'прил 7.1'!G612</f>
        <v>0</v>
      </c>
      <c r="J617" s="202"/>
      <c r="K617" s="202"/>
      <c r="L617" s="202"/>
      <c r="M617" s="202"/>
      <c r="N617" s="46">
        <f t="shared" si="266"/>
        <v>0</v>
      </c>
      <c r="O617" s="46">
        <f t="shared" si="267"/>
        <v>0</v>
      </c>
      <c r="P617" s="46">
        <f t="shared" si="268"/>
        <v>0</v>
      </c>
      <c r="Q617" s="46">
        <f t="shared" si="269"/>
        <v>0</v>
      </c>
      <c r="R617" s="46">
        <f t="shared" si="270"/>
        <v>0</v>
      </c>
      <c r="S617" s="265">
        <f>'прил 7.1'!V612</f>
        <v>0</v>
      </c>
      <c r="T617" s="202"/>
      <c r="U617" s="202"/>
      <c r="V617" s="202"/>
      <c r="W617" s="202"/>
      <c r="X617" s="265">
        <f>'прил 7.1'!W612</f>
        <v>0</v>
      </c>
      <c r="Y617" s="202"/>
      <c r="Z617" s="202"/>
      <c r="AA617" s="202"/>
      <c r="AB617" s="202"/>
      <c r="AC617" s="46">
        <f t="shared" si="271"/>
        <v>0</v>
      </c>
      <c r="AD617" s="46">
        <f t="shared" si="272"/>
        <v>0</v>
      </c>
      <c r="AE617" s="46">
        <f t="shared" si="273"/>
        <v>0</v>
      </c>
      <c r="AF617" s="46">
        <f t="shared" si="274"/>
        <v>0</v>
      </c>
      <c r="AG617" s="46">
        <f t="shared" si="275"/>
        <v>0</v>
      </c>
      <c r="AH617" s="544"/>
      <c r="AI617" s="544"/>
      <c r="AJ617" s="544"/>
      <c r="AK617" s="544"/>
      <c r="AL617" s="544"/>
      <c r="AM617" s="544"/>
      <c r="AN617" s="544"/>
      <c r="AO617" s="544"/>
      <c r="AP617" s="544"/>
      <c r="AQ617" s="544"/>
    </row>
    <row r="618" spans="1:43" x14ac:dyDescent="0.25">
      <c r="A618" s="391" t="str">
        <f>'прил 7.1'!A613</f>
        <v>2</v>
      </c>
      <c r="B618" s="89" t="str">
        <f>'прил 7.1'!B613</f>
        <v>Приобретение земельных участков</v>
      </c>
      <c r="C618" s="40"/>
      <c r="D618" s="200">
        <f>'прил 7.1'!F613</f>
        <v>0</v>
      </c>
      <c r="E618" s="202">
        <v>0</v>
      </c>
      <c r="F618" s="202">
        <v>0</v>
      </c>
      <c r="G618" s="202">
        <v>0</v>
      </c>
      <c r="H618" s="202">
        <v>0</v>
      </c>
      <c r="I618" s="200">
        <f>'прил 7.1'!G613</f>
        <v>0</v>
      </c>
      <c r="J618" s="202">
        <v>0</v>
      </c>
      <c r="K618" s="202">
        <v>0</v>
      </c>
      <c r="L618" s="202">
        <v>0</v>
      </c>
      <c r="M618" s="202">
        <v>0</v>
      </c>
      <c r="N618" s="211">
        <f t="shared" si="266"/>
        <v>0</v>
      </c>
      <c r="O618" s="211">
        <f t="shared" si="267"/>
        <v>0</v>
      </c>
      <c r="P618" s="211">
        <f t="shared" si="268"/>
        <v>0</v>
      </c>
      <c r="Q618" s="211">
        <f t="shared" si="269"/>
        <v>0</v>
      </c>
      <c r="R618" s="211">
        <f t="shared" si="270"/>
        <v>0</v>
      </c>
      <c r="S618" s="200">
        <f>'прил 7.1'!V613</f>
        <v>0</v>
      </c>
      <c r="T618" s="202">
        <v>0</v>
      </c>
      <c r="U618" s="202">
        <v>0</v>
      </c>
      <c r="V618" s="202">
        <v>0</v>
      </c>
      <c r="W618" s="202">
        <v>0</v>
      </c>
      <c r="X618" s="200">
        <f>'прил 7.1'!W613</f>
        <v>0</v>
      </c>
      <c r="Y618" s="202">
        <v>0</v>
      </c>
      <c r="Z618" s="202">
        <v>0</v>
      </c>
      <c r="AA618" s="202">
        <v>0</v>
      </c>
      <c r="AB618" s="202">
        <v>0</v>
      </c>
      <c r="AC618" s="211">
        <f t="shared" si="271"/>
        <v>0</v>
      </c>
      <c r="AD618" s="211">
        <f t="shared" si="272"/>
        <v>0</v>
      </c>
      <c r="AE618" s="211">
        <f t="shared" si="273"/>
        <v>0</v>
      </c>
      <c r="AF618" s="211">
        <f t="shared" si="274"/>
        <v>0</v>
      </c>
      <c r="AG618" s="211">
        <f t="shared" si="275"/>
        <v>0</v>
      </c>
      <c r="AH618" s="544"/>
      <c r="AI618" s="544"/>
      <c r="AJ618" s="544"/>
      <c r="AK618" s="544"/>
      <c r="AL618" s="544"/>
      <c r="AM618" s="544"/>
      <c r="AN618" s="544"/>
      <c r="AO618" s="544"/>
      <c r="AP618" s="544"/>
      <c r="AQ618" s="544"/>
    </row>
    <row r="619" spans="1:43" hidden="1" x14ac:dyDescent="0.25">
      <c r="A619" s="565"/>
      <c r="B619" s="32"/>
      <c r="C619" s="40"/>
      <c r="D619" s="265">
        <f>'прил 7.1'!F614</f>
        <v>0</v>
      </c>
      <c r="E619" s="202"/>
      <c r="F619" s="202"/>
      <c r="G619" s="202"/>
      <c r="H619" s="202"/>
      <c r="I619" s="265">
        <f>'прил 7.1'!G614</f>
        <v>0</v>
      </c>
      <c r="J619" s="202"/>
      <c r="K619" s="202"/>
      <c r="L619" s="202"/>
      <c r="M619" s="202"/>
      <c r="N619" s="46">
        <f t="shared" si="266"/>
        <v>0</v>
      </c>
      <c r="O619" s="46">
        <f t="shared" si="267"/>
        <v>0</v>
      </c>
      <c r="P619" s="46">
        <f t="shared" si="268"/>
        <v>0</v>
      </c>
      <c r="Q619" s="46">
        <f t="shared" si="269"/>
        <v>0</v>
      </c>
      <c r="R619" s="46">
        <f t="shared" si="270"/>
        <v>0</v>
      </c>
      <c r="S619" s="265">
        <f>'прил 7.1'!V614</f>
        <v>0</v>
      </c>
      <c r="T619" s="202"/>
      <c r="U619" s="202"/>
      <c r="V619" s="202"/>
      <c r="W619" s="202"/>
      <c r="X619" s="265">
        <f>'прил 7.1'!W614</f>
        <v>0</v>
      </c>
      <c r="Y619" s="202"/>
      <c r="Z619" s="202"/>
      <c r="AA619" s="202"/>
      <c r="AB619" s="202"/>
      <c r="AC619" s="46">
        <f t="shared" si="271"/>
        <v>0</v>
      </c>
      <c r="AD619" s="46">
        <f t="shared" si="272"/>
        <v>0</v>
      </c>
      <c r="AE619" s="46">
        <f t="shared" si="273"/>
        <v>0</v>
      </c>
      <c r="AF619" s="46">
        <f t="shared" si="274"/>
        <v>0</v>
      </c>
      <c r="AG619" s="46">
        <f t="shared" si="275"/>
        <v>0</v>
      </c>
      <c r="AH619" s="544"/>
      <c r="AI619" s="544"/>
      <c r="AJ619" s="544"/>
      <c r="AK619" s="544"/>
      <c r="AL619" s="544"/>
      <c r="AM619" s="544"/>
      <c r="AN619" s="544"/>
      <c r="AO619" s="544"/>
      <c r="AP619" s="544"/>
      <c r="AQ619" s="544"/>
    </row>
    <row r="620" spans="1:43" x14ac:dyDescent="0.25">
      <c r="A620" s="391" t="str">
        <f>'прил 7.1'!A615</f>
        <v>3</v>
      </c>
      <c r="B620" s="89" t="str">
        <f>'прил 7.1'!B615</f>
        <v>Приобретение прочих активов</v>
      </c>
      <c r="C620" s="40"/>
      <c r="D620" s="200">
        <f>'прил 7.1'!F615</f>
        <v>0</v>
      </c>
      <c r="E620" s="202">
        <v>0</v>
      </c>
      <c r="F620" s="202">
        <v>0</v>
      </c>
      <c r="G620" s="202">
        <v>0</v>
      </c>
      <c r="H620" s="202">
        <v>0</v>
      </c>
      <c r="I620" s="200">
        <f>'прил 7.1'!G615</f>
        <v>0</v>
      </c>
      <c r="J620" s="202">
        <v>0</v>
      </c>
      <c r="K620" s="202">
        <v>0</v>
      </c>
      <c r="L620" s="202">
        <v>0</v>
      </c>
      <c r="M620" s="202">
        <v>0</v>
      </c>
      <c r="N620" s="211">
        <f t="shared" si="266"/>
        <v>0</v>
      </c>
      <c r="O620" s="211">
        <f t="shared" si="267"/>
        <v>0</v>
      </c>
      <c r="P620" s="211">
        <f t="shared" si="268"/>
        <v>0</v>
      </c>
      <c r="Q620" s="211">
        <f t="shared" si="269"/>
        <v>0</v>
      </c>
      <c r="R620" s="211">
        <f t="shared" si="270"/>
        <v>0</v>
      </c>
      <c r="S620" s="200">
        <f>'прил 7.1'!V615</f>
        <v>0</v>
      </c>
      <c r="T620" s="202">
        <v>0</v>
      </c>
      <c r="U620" s="202">
        <v>0</v>
      </c>
      <c r="V620" s="202">
        <v>0</v>
      </c>
      <c r="W620" s="202">
        <v>0</v>
      </c>
      <c r="X620" s="200">
        <f>'прил 7.1'!W615</f>
        <v>0</v>
      </c>
      <c r="Y620" s="202">
        <v>0</v>
      </c>
      <c r="Z620" s="202">
        <v>0</v>
      </c>
      <c r="AA620" s="202">
        <v>0</v>
      </c>
      <c r="AB620" s="202">
        <v>0</v>
      </c>
      <c r="AC620" s="211">
        <f t="shared" si="271"/>
        <v>0</v>
      </c>
      <c r="AD620" s="211">
        <f t="shared" si="272"/>
        <v>0</v>
      </c>
      <c r="AE620" s="211">
        <f t="shared" si="273"/>
        <v>0</v>
      </c>
      <c r="AF620" s="211">
        <f t="shared" si="274"/>
        <v>0</v>
      </c>
      <c r="AG620" s="211">
        <f t="shared" si="275"/>
        <v>0</v>
      </c>
      <c r="AH620" s="544"/>
      <c r="AI620" s="544"/>
      <c r="AJ620" s="544"/>
      <c r="AK620" s="544"/>
      <c r="AL620" s="544"/>
      <c r="AM620" s="544"/>
      <c r="AN620" s="544"/>
      <c r="AO620" s="544"/>
      <c r="AP620" s="544"/>
      <c r="AQ620" s="544"/>
    </row>
    <row r="621" spans="1:43" hidden="1" x14ac:dyDescent="0.25">
      <c r="A621" s="565"/>
      <c r="B621" s="32"/>
      <c r="C621" s="40"/>
      <c r="D621" s="265">
        <f>'прил 7.1'!F616</f>
        <v>0</v>
      </c>
      <c r="E621" s="202"/>
      <c r="F621" s="202"/>
      <c r="G621" s="202"/>
      <c r="H621" s="202"/>
      <c r="I621" s="265">
        <f>'прил 7.1'!G616</f>
        <v>0</v>
      </c>
      <c r="J621" s="202"/>
      <c r="K621" s="202"/>
      <c r="L621" s="202"/>
      <c r="M621" s="202"/>
      <c r="N621" s="46">
        <f t="shared" si="266"/>
        <v>0</v>
      </c>
      <c r="O621" s="46">
        <f t="shared" si="267"/>
        <v>0</v>
      </c>
      <c r="P621" s="46">
        <f t="shared" si="268"/>
        <v>0</v>
      </c>
      <c r="Q621" s="46">
        <f t="shared" si="269"/>
        <v>0</v>
      </c>
      <c r="R621" s="46">
        <f t="shared" si="270"/>
        <v>0</v>
      </c>
      <c r="S621" s="265">
        <f>'прил 7.1'!V616</f>
        <v>0</v>
      </c>
      <c r="T621" s="202"/>
      <c r="U621" s="202"/>
      <c r="V621" s="202"/>
      <c r="W621" s="202"/>
      <c r="X621" s="265">
        <f>'прил 7.1'!W616</f>
        <v>0</v>
      </c>
      <c r="Y621" s="202"/>
      <c r="Z621" s="202"/>
      <c r="AA621" s="202"/>
      <c r="AB621" s="202"/>
      <c r="AC621" s="46">
        <f t="shared" si="271"/>
        <v>0</v>
      </c>
      <c r="AD621" s="46">
        <f t="shared" si="272"/>
        <v>0</v>
      </c>
      <c r="AE621" s="46">
        <f t="shared" si="273"/>
        <v>0</v>
      </c>
      <c r="AF621" s="46">
        <f t="shared" si="274"/>
        <v>0</v>
      </c>
      <c r="AG621" s="46">
        <f t="shared" si="275"/>
        <v>0</v>
      </c>
      <c r="AH621" s="544"/>
      <c r="AI621" s="544"/>
      <c r="AJ621" s="544"/>
      <c r="AK621" s="544"/>
      <c r="AL621" s="544"/>
      <c r="AM621" s="544"/>
      <c r="AN621" s="544"/>
      <c r="AO621" s="544"/>
      <c r="AP621" s="544"/>
      <c r="AQ621" s="544"/>
    </row>
    <row r="622" spans="1:43" x14ac:dyDescent="0.25">
      <c r="A622" s="9">
        <f>'прил 7.1'!A617</f>
        <v>11</v>
      </c>
      <c r="B622" s="291" t="str">
        <f>'прил 7.1'!B617</f>
        <v>Прочие программы и мероприятия</v>
      </c>
      <c r="C622" s="311"/>
      <c r="D622" s="324">
        <f>'прил 7.1'!F617</f>
        <v>0</v>
      </c>
      <c r="E622" s="324">
        <f t="shared" ref="E622:AB622" si="280">E623+E625+E627+E629+E631</f>
        <v>0</v>
      </c>
      <c r="F622" s="324">
        <f t="shared" si="280"/>
        <v>0</v>
      </c>
      <c r="G622" s="324">
        <f t="shared" si="280"/>
        <v>0</v>
      </c>
      <c r="H622" s="324">
        <f t="shared" si="280"/>
        <v>0</v>
      </c>
      <c r="I622" s="324">
        <f>'прил 7.1'!G617</f>
        <v>1.46</v>
      </c>
      <c r="J622" s="324">
        <f t="shared" si="280"/>
        <v>0</v>
      </c>
      <c r="K622" s="324">
        <f t="shared" si="280"/>
        <v>0</v>
      </c>
      <c r="L622" s="324">
        <f t="shared" si="280"/>
        <v>1.46</v>
      </c>
      <c r="M622" s="324">
        <f t="shared" si="280"/>
        <v>0</v>
      </c>
      <c r="N622" s="324">
        <f t="shared" si="266"/>
        <v>1.46</v>
      </c>
      <c r="O622" s="324">
        <f t="shared" si="267"/>
        <v>0</v>
      </c>
      <c r="P622" s="324">
        <f t="shared" si="268"/>
        <v>0</v>
      </c>
      <c r="Q622" s="324">
        <f t="shared" si="269"/>
        <v>1.46</v>
      </c>
      <c r="R622" s="324">
        <f t="shared" si="270"/>
        <v>0</v>
      </c>
      <c r="S622" s="324">
        <f>'прил 7.1'!V617</f>
        <v>0</v>
      </c>
      <c r="T622" s="324">
        <f t="shared" si="280"/>
        <v>0</v>
      </c>
      <c r="U622" s="324">
        <f t="shared" si="280"/>
        <v>0</v>
      </c>
      <c r="V622" s="324">
        <f t="shared" si="280"/>
        <v>0</v>
      </c>
      <c r="W622" s="324">
        <f t="shared" si="280"/>
        <v>0</v>
      </c>
      <c r="X622" s="324">
        <f>'прил 7.1'!W617</f>
        <v>6.1016950000000003</v>
      </c>
      <c r="Y622" s="324">
        <f t="shared" si="280"/>
        <v>0</v>
      </c>
      <c r="Z622" s="324">
        <f t="shared" si="280"/>
        <v>0</v>
      </c>
      <c r="AA622" s="324">
        <f t="shared" si="280"/>
        <v>6.1016950000000003</v>
      </c>
      <c r="AB622" s="324">
        <f t="shared" si="280"/>
        <v>0</v>
      </c>
      <c r="AC622" s="324">
        <f t="shared" si="271"/>
        <v>6.1016950000000003</v>
      </c>
      <c r="AD622" s="324">
        <f t="shared" si="272"/>
        <v>0</v>
      </c>
      <c r="AE622" s="324">
        <f t="shared" si="273"/>
        <v>0</v>
      </c>
      <c r="AF622" s="324">
        <f t="shared" si="274"/>
        <v>6.1016950000000003</v>
      </c>
      <c r="AG622" s="324">
        <f t="shared" si="275"/>
        <v>0</v>
      </c>
      <c r="AH622" s="547"/>
      <c r="AI622" s="547"/>
      <c r="AJ622" s="547"/>
      <c r="AK622" s="547"/>
      <c r="AL622" s="547"/>
      <c r="AM622" s="547"/>
      <c r="AN622" s="547"/>
      <c r="AO622" s="547"/>
      <c r="AP622" s="547"/>
      <c r="AQ622" s="547"/>
    </row>
    <row r="623" spans="1:43" s="315" customFormat="1" x14ac:dyDescent="0.25">
      <c r="A623" s="9">
        <f>'прил 7.1'!A618</f>
        <v>1</v>
      </c>
      <c r="B623" s="308" t="str">
        <f>'прил 7.1'!B618</f>
        <v>Здания, сооружения</v>
      </c>
      <c r="C623" s="622"/>
      <c r="D623" s="901">
        <f>'прил 7.1'!F618</f>
        <v>0</v>
      </c>
      <c r="E623" s="623">
        <f>E624</f>
        <v>0</v>
      </c>
      <c r="F623" s="623">
        <f t="shared" ref="F623:AB623" si="281">F624</f>
        <v>0</v>
      </c>
      <c r="G623" s="623">
        <f t="shared" si="281"/>
        <v>0</v>
      </c>
      <c r="H623" s="623">
        <f t="shared" si="281"/>
        <v>0</v>
      </c>
      <c r="I623" s="901">
        <f>'прил 7.1'!G618</f>
        <v>0</v>
      </c>
      <c r="J623" s="623">
        <f t="shared" si="281"/>
        <v>0</v>
      </c>
      <c r="K623" s="623">
        <f t="shared" si="281"/>
        <v>0</v>
      </c>
      <c r="L623" s="623">
        <f t="shared" si="281"/>
        <v>0</v>
      </c>
      <c r="M623" s="623">
        <f t="shared" si="281"/>
        <v>0</v>
      </c>
      <c r="N623" s="902">
        <f t="shared" si="266"/>
        <v>0</v>
      </c>
      <c r="O623" s="902">
        <f t="shared" si="267"/>
        <v>0</v>
      </c>
      <c r="P623" s="902">
        <f t="shared" si="268"/>
        <v>0</v>
      </c>
      <c r="Q623" s="902">
        <f t="shared" si="269"/>
        <v>0</v>
      </c>
      <c r="R623" s="902">
        <f t="shared" si="270"/>
        <v>0</v>
      </c>
      <c r="S623" s="901">
        <f>'прил 7.1'!V618</f>
        <v>0</v>
      </c>
      <c r="T623" s="623">
        <f t="shared" si="281"/>
        <v>0</v>
      </c>
      <c r="U623" s="623">
        <f t="shared" si="281"/>
        <v>0</v>
      </c>
      <c r="V623" s="623">
        <f t="shared" si="281"/>
        <v>0</v>
      </c>
      <c r="W623" s="623">
        <f t="shared" si="281"/>
        <v>0</v>
      </c>
      <c r="X623" s="901">
        <f>'прил 7.1'!W618</f>
        <v>0</v>
      </c>
      <c r="Y623" s="623">
        <f t="shared" si="281"/>
        <v>0</v>
      </c>
      <c r="Z623" s="623">
        <f t="shared" si="281"/>
        <v>0</v>
      </c>
      <c r="AA623" s="623">
        <f t="shared" si="281"/>
        <v>0</v>
      </c>
      <c r="AB623" s="623">
        <f t="shared" si="281"/>
        <v>0</v>
      </c>
      <c r="AC623" s="902">
        <f t="shared" si="271"/>
        <v>0</v>
      </c>
      <c r="AD623" s="902">
        <f t="shared" si="272"/>
        <v>0</v>
      </c>
      <c r="AE623" s="902">
        <f t="shared" si="273"/>
        <v>0</v>
      </c>
      <c r="AF623" s="902">
        <f t="shared" si="274"/>
        <v>0</v>
      </c>
      <c r="AG623" s="902">
        <f t="shared" si="275"/>
        <v>0</v>
      </c>
      <c r="AH623" s="626"/>
      <c r="AI623" s="626"/>
      <c r="AJ623" s="626"/>
      <c r="AK623" s="626"/>
      <c r="AL623" s="626"/>
      <c r="AM623" s="626"/>
      <c r="AN623" s="626"/>
      <c r="AO623" s="626"/>
      <c r="AP623" s="626"/>
      <c r="AQ623" s="626"/>
    </row>
    <row r="624" spans="1:43" s="390" customFormat="1" ht="32.25" hidden="1" customHeight="1" x14ac:dyDescent="0.25">
      <c r="A624" s="391">
        <f>'прил 7.1'!A619</f>
        <v>0</v>
      </c>
      <c r="B624" s="32">
        <f>'прил 7.1'!B619</f>
        <v>0</v>
      </c>
      <c r="C624" s="31"/>
      <c r="D624" s="301">
        <f>'прил 7.1'!F619</f>
        <v>0</v>
      </c>
      <c r="E624" s="663"/>
      <c r="F624" s="663">
        <f>D624-H624</f>
        <v>0</v>
      </c>
      <c r="G624" s="663"/>
      <c r="H624" s="663">
        <f>D624*0.1</f>
        <v>0</v>
      </c>
      <c r="I624" s="301">
        <f>'прил 7.1'!G619</f>
        <v>0</v>
      </c>
      <c r="J624" s="663"/>
      <c r="K624" s="663"/>
      <c r="L624" s="663"/>
      <c r="M624" s="663">
        <f>I624</f>
        <v>0</v>
      </c>
      <c r="N624" s="416">
        <f t="shared" si="266"/>
        <v>0</v>
      </c>
      <c r="O624" s="416">
        <f t="shared" si="267"/>
        <v>0</v>
      </c>
      <c r="P624" s="416">
        <f t="shared" si="268"/>
        <v>0</v>
      </c>
      <c r="Q624" s="416">
        <f t="shared" si="269"/>
        <v>0</v>
      </c>
      <c r="R624" s="416">
        <f t="shared" si="270"/>
        <v>0</v>
      </c>
      <c r="S624" s="301">
        <f>'прил 7.1'!V619</f>
        <v>0</v>
      </c>
      <c r="T624" s="663"/>
      <c r="U624" s="663">
        <f>S624-W624</f>
        <v>0</v>
      </c>
      <c r="V624" s="663"/>
      <c r="W624" s="663">
        <f>S624*0.1</f>
        <v>0</v>
      </c>
      <c r="X624" s="301">
        <f>'прил 7.1'!W619</f>
        <v>0</v>
      </c>
      <c r="Y624" s="284"/>
      <c r="Z624" s="284"/>
      <c r="AA624" s="284"/>
      <c r="AB624" s="284"/>
      <c r="AC624" s="416">
        <f t="shared" si="271"/>
        <v>0</v>
      </c>
      <c r="AD624" s="416">
        <f t="shared" si="272"/>
        <v>0</v>
      </c>
      <c r="AE624" s="416">
        <f t="shared" si="273"/>
        <v>0</v>
      </c>
      <c r="AF624" s="416">
        <f t="shared" si="274"/>
        <v>0</v>
      </c>
      <c r="AG624" s="416">
        <f t="shared" si="275"/>
        <v>0</v>
      </c>
      <c r="AH624" s="544"/>
      <c r="AI624" s="544"/>
      <c r="AJ624" s="544"/>
      <c r="AK624" s="544"/>
      <c r="AL624" s="544"/>
      <c r="AM624" s="544"/>
      <c r="AN624" s="544"/>
      <c r="AO624" s="544"/>
      <c r="AP624" s="544"/>
      <c r="AQ624" s="544"/>
    </row>
    <row r="625" spans="1:44" ht="31.5" x14ac:dyDescent="0.25">
      <c r="A625" s="9">
        <f>'прил 7.1'!A620</f>
        <v>2</v>
      </c>
      <c r="B625" s="291" t="str">
        <f>'прил 7.1'!B620</f>
        <v>Оборудование, не входящее в сметы строек, в.т.ч.:</v>
      </c>
      <c r="C625" s="622"/>
      <c r="D625" s="620">
        <f>'прил 7.1'!F620</f>
        <v>0</v>
      </c>
      <c r="E625" s="620">
        <f t="shared" ref="E625:AB625" si="282">E626</f>
        <v>0</v>
      </c>
      <c r="F625" s="620">
        <f t="shared" si="282"/>
        <v>0</v>
      </c>
      <c r="G625" s="620">
        <f t="shared" si="282"/>
        <v>0</v>
      </c>
      <c r="H625" s="620">
        <f t="shared" si="282"/>
        <v>0</v>
      </c>
      <c r="I625" s="620">
        <f>'прил 7.1'!G620</f>
        <v>1.46</v>
      </c>
      <c r="J625" s="620">
        <f t="shared" si="282"/>
        <v>0</v>
      </c>
      <c r="K625" s="620">
        <f t="shared" si="282"/>
        <v>0</v>
      </c>
      <c r="L625" s="620">
        <f t="shared" si="282"/>
        <v>1.46</v>
      </c>
      <c r="M625" s="620">
        <f t="shared" si="282"/>
        <v>0</v>
      </c>
      <c r="N625" s="620">
        <f t="shared" si="266"/>
        <v>1.46</v>
      </c>
      <c r="O625" s="620">
        <f t="shared" si="267"/>
        <v>0</v>
      </c>
      <c r="P625" s="620">
        <f t="shared" si="268"/>
        <v>0</v>
      </c>
      <c r="Q625" s="620">
        <f t="shared" si="269"/>
        <v>1.46</v>
      </c>
      <c r="R625" s="620">
        <f t="shared" si="270"/>
        <v>0</v>
      </c>
      <c r="S625" s="620">
        <f>'прил 7.1'!V620</f>
        <v>0</v>
      </c>
      <c r="T625" s="620">
        <f t="shared" si="282"/>
        <v>0</v>
      </c>
      <c r="U625" s="620">
        <f t="shared" si="282"/>
        <v>0</v>
      </c>
      <c r="V625" s="620">
        <f t="shared" si="282"/>
        <v>0</v>
      </c>
      <c r="W625" s="620">
        <f t="shared" si="282"/>
        <v>0</v>
      </c>
      <c r="X625" s="620">
        <f>'прил 7.1'!W620</f>
        <v>6.1016950000000003</v>
      </c>
      <c r="Y625" s="620">
        <f t="shared" si="282"/>
        <v>0</v>
      </c>
      <c r="Z625" s="620">
        <f t="shared" si="282"/>
        <v>0</v>
      </c>
      <c r="AA625" s="620">
        <f t="shared" si="282"/>
        <v>6.1016950000000003</v>
      </c>
      <c r="AB625" s="620">
        <f t="shared" si="282"/>
        <v>0</v>
      </c>
      <c r="AC625" s="620">
        <f t="shared" si="271"/>
        <v>6.1016950000000003</v>
      </c>
      <c r="AD625" s="620">
        <f t="shared" si="272"/>
        <v>0</v>
      </c>
      <c r="AE625" s="620">
        <f t="shared" si="273"/>
        <v>0</v>
      </c>
      <c r="AF625" s="620">
        <f t="shared" si="274"/>
        <v>6.1016950000000003</v>
      </c>
      <c r="AG625" s="620">
        <f t="shared" si="275"/>
        <v>0</v>
      </c>
      <c r="AH625" s="544"/>
      <c r="AI625" s="544"/>
      <c r="AJ625" s="544"/>
      <c r="AK625" s="544"/>
      <c r="AL625" s="544"/>
      <c r="AM625" s="544"/>
      <c r="AN625" s="544"/>
      <c r="AO625" s="544"/>
      <c r="AP625" s="544"/>
      <c r="AQ625" s="544"/>
    </row>
    <row r="626" spans="1:44" s="390" customFormat="1" x14ac:dyDescent="0.25">
      <c r="A626" s="391">
        <f>'прил 7.1'!A621</f>
        <v>0</v>
      </c>
      <c r="B626" s="32" t="str">
        <f>'прил 7.1'!B621</f>
        <v>Оборудование, не входящее в сметы строек</v>
      </c>
      <c r="C626" s="280"/>
      <c r="D626" s="212">
        <f>'прил 7.1'!F621</f>
        <v>0</v>
      </c>
      <c r="E626" s="296"/>
      <c r="F626" s="296"/>
      <c r="G626" s="296">
        <f>D626</f>
        <v>0</v>
      </c>
      <c r="H626" s="296"/>
      <c r="I626" s="212">
        <f>'прил 7.1'!G621</f>
        <v>1.46</v>
      </c>
      <c r="J626" s="296"/>
      <c r="K626" s="296"/>
      <c r="L626" s="296">
        <f>I626</f>
        <v>1.46</v>
      </c>
      <c r="M626" s="296"/>
      <c r="N626" s="296">
        <f t="shared" si="266"/>
        <v>1.46</v>
      </c>
      <c r="O626" s="296">
        <f t="shared" si="267"/>
        <v>0</v>
      </c>
      <c r="P626" s="296">
        <f t="shared" si="268"/>
        <v>0</v>
      </c>
      <c r="Q626" s="296">
        <f t="shared" si="269"/>
        <v>1.46</v>
      </c>
      <c r="R626" s="296">
        <f t="shared" si="270"/>
        <v>0</v>
      </c>
      <c r="S626" s="212">
        <f>'прил 7.1'!V621</f>
        <v>0</v>
      </c>
      <c r="T626" s="296"/>
      <c r="U626" s="296"/>
      <c r="V626" s="296">
        <f>S626</f>
        <v>0</v>
      </c>
      <c r="W626" s="296"/>
      <c r="X626" s="212">
        <f>'прил 7.1'!W621</f>
        <v>6.1016950000000003</v>
      </c>
      <c r="Y626" s="296"/>
      <c r="Z626" s="296"/>
      <c r="AA626" s="296">
        <f>X626</f>
        <v>6.1016950000000003</v>
      </c>
      <c r="AB626" s="296"/>
      <c r="AC626" s="296">
        <f t="shared" si="271"/>
        <v>6.1016950000000003</v>
      </c>
      <c r="AD626" s="296">
        <f t="shared" si="272"/>
        <v>0</v>
      </c>
      <c r="AE626" s="296">
        <f t="shared" si="273"/>
        <v>0</v>
      </c>
      <c r="AF626" s="296">
        <f t="shared" si="274"/>
        <v>6.1016950000000003</v>
      </c>
      <c r="AG626" s="296">
        <f t="shared" si="275"/>
        <v>0</v>
      </c>
      <c r="AH626" s="544"/>
      <c r="AI626" s="544"/>
      <c r="AJ626" s="544"/>
      <c r="AK626" s="544"/>
      <c r="AL626" s="544"/>
      <c r="AM626" s="544"/>
      <c r="AN626" s="544"/>
      <c r="AO626" s="544"/>
      <c r="AP626" s="544"/>
      <c r="AQ626" s="544"/>
    </row>
    <row r="627" spans="1:44" x14ac:dyDescent="0.25">
      <c r="A627" s="391">
        <f>'прил 7.1'!A622</f>
        <v>3</v>
      </c>
      <c r="B627" s="32" t="str">
        <f>'прил 7.1'!B622</f>
        <v>НМА</v>
      </c>
      <c r="C627" s="40"/>
      <c r="D627" s="200">
        <f>'прил 7.1'!F622</f>
        <v>0</v>
      </c>
      <c r="E627" s="202">
        <v>0</v>
      </c>
      <c r="F627" s="202">
        <v>0</v>
      </c>
      <c r="G627" s="202">
        <v>0</v>
      </c>
      <c r="H627" s="202">
        <v>0</v>
      </c>
      <c r="I627" s="200">
        <f>'прил 7.1'!G622</f>
        <v>0</v>
      </c>
      <c r="J627" s="202">
        <v>0</v>
      </c>
      <c r="K627" s="202">
        <v>0</v>
      </c>
      <c r="L627" s="202">
        <v>0</v>
      </c>
      <c r="M627" s="202">
        <v>0</v>
      </c>
      <c r="N627" s="211">
        <f t="shared" si="266"/>
        <v>0</v>
      </c>
      <c r="O627" s="211">
        <f t="shared" si="267"/>
        <v>0</v>
      </c>
      <c r="P627" s="211">
        <f t="shared" si="268"/>
        <v>0</v>
      </c>
      <c r="Q627" s="211">
        <f t="shared" si="269"/>
        <v>0</v>
      </c>
      <c r="R627" s="211">
        <f t="shared" si="270"/>
        <v>0</v>
      </c>
      <c r="S627" s="200">
        <f>'прил 7.1'!V622</f>
        <v>0</v>
      </c>
      <c r="T627" s="202">
        <v>0</v>
      </c>
      <c r="U627" s="202">
        <v>0</v>
      </c>
      <c r="V627" s="202">
        <v>0</v>
      </c>
      <c r="W627" s="202">
        <v>0</v>
      </c>
      <c r="X627" s="200">
        <f>'прил 7.1'!W622</f>
        <v>0</v>
      </c>
      <c r="Y627" s="202">
        <v>0</v>
      </c>
      <c r="Z627" s="202">
        <v>0</v>
      </c>
      <c r="AA627" s="202">
        <v>0</v>
      </c>
      <c r="AB627" s="202">
        <v>0</v>
      </c>
      <c r="AC627" s="211">
        <f t="shared" si="271"/>
        <v>0</v>
      </c>
      <c r="AD627" s="211">
        <f t="shared" si="272"/>
        <v>0</v>
      </c>
      <c r="AE627" s="211">
        <f t="shared" si="273"/>
        <v>0</v>
      </c>
      <c r="AF627" s="211">
        <f t="shared" si="274"/>
        <v>0</v>
      </c>
      <c r="AG627" s="211">
        <f t="shared" si="275"/>
        <v>0</v>
      </c>
      <c r="AH627" s="544"/>
      <c r="AI627" s="544"/>
      <c r="AJ627" s="544"/>
      <c r="AK627" s="544"/>
      <c r="AL627" s="544"/>
      <c r="AM627" s="544"/>
      <c r="AN627" s="544"/>
      <c r="AO627" s="544"/>
      <c r="AP627" s="544"/>
      <c r="AQ627" s="544"/>
    </row>
    <row r="628" spans="1:44" hidden="1" x14ac:dyDescent="0.25">
      <c r="A628" s="346"/>
      <c r="B628" s="32"/>
      <c r="C628" s="40"/>
      <c r="D628" s="265">
        <f>'прил 7.1'!F623</f>
        <v>0</v>
      </c>
      <c r="E628" s="202"/>
      <c r="F628" s="202"/>
      <c r="G628" s="202"/>
      <c r="H628" s="202"/>
      <c r="I628" s="265">
        <f>'прил 7.1'!G623</f>
        <v>0</v>
      </c>
      <c r="J628" s="202"/>
      <c r="K628" s="202"/>
      <c r="L628" s="202"/>
      <c r="M628" s="202"/>
      <c r="N628" s="46">
        <f t="shared" si="266"/>
        <v>0</v>
      </c>
      <c r="O628" s="46">
        <f t="shared" si="267"/>
        <v>0</v>
      </c>
      <c r="P628" s="46">
        <f t="shared" si="268"/>
        <v>0</v>
      </c>
      <c r="Q628" s="46">
        <f t="shared" si="269"/>
        <v>0</v>
      </c>
      <c r="R628" s="46">
        <f t="shared" si="270"/>
        <v>0</v>
      </c>
      <c r="S628" s="265">
        <f>'прил 7.1'!V623</f>
        <v>0</v>
      </c>
      <c r="T628" s="202"/>
      <c r="U628" s="202"/>
      <c r="V628" s="202"/>
      <c r="W628" s="202"/>
      <c r="X628" s="265">
        <f>'прил 7.1'!W623</f>
        <v>0</v>
      </c>
      <c r="Y628" s="202"/>
      <c r="Z628" s="202"/>
      <c r="AA628" s="202"/>
      <c r="AB628" s="202"/>
      <c r="AC628" s="46">
        <f t="shared" si="271"/>
        <v>0</v>
      </c>
      <c r="AD628" s="46">
        <f t="shared" si="272"/>
        <v>0</v>
      </c>
      <c r="AE628" s="46">
        <f t="shared" si="273"/>
        <v>0</v>
      </c>
      <c r="AF628" s="46">
        <f t="shared" si="274"/>
        <v>0</v>
      </c>
      <c r="AG628" s="46">
        <f t="shared" si="275"/>
        <v>0</v>
      </c>
      <c r="AH628" s="544"/>
      <c r="AI628" s="544"/>
      <c r="AJ628" s="544"/>
      <c r="AK628" s="544"/>
      <c r="AL628" s="544"/>
      <c r="AM628" s="544"/>
      <c r="AN628" s="544"/>
      <c r="AO628" s="544"/>
      <c r="AP628" s="544"/>
      <c r="AQ628" s="544"/>
    </row>
    <row r="629" spans="1:44" x14ac:dyDescent="0.25">
      <c r="A629" s="391">
        <f>'прил 7.1'!A624</f>
        <v>4</v>
      </c>
      <c r="B629" s="32" t="str">
        <f>'прил 7.1'!B624</f>
        <v>Долгосрочные вложения</v>
      </c>
      <c r="C629" s="40"/>
      <c r="D629" s="200">
        <f>'прил 7.1'!F624</f>
        <v>0</v>
      </c>
      <c r="E629" s="202">
        <v>0</v>
      </c>
      <c r="F629" s="202">
        <v>0</v>
      </c>
      <c r="G629" s="202">
        <v>0</v>
      </c>
      <c r="H629" s="202">
        <v>0</v>
      </c>
      <c r="I629" s="200">
        <f>'прил 7.1'!G624</f>
        <v>0</v>
      </c>
      <c r="J629" s="202">
        <v>0</v>
      </c>
      <c r="K629" s="202">
        <v>0</v>
      </c>
      <c r="L629" s="202">
        <v>0</v>
      </c>
      <c r="M629" s="202">
        <v>0</v>
      </c>
      <c r="N629" s="211">
        <f t="shared" si="266"/>
        <v>0</v>
      </c>
      <c r="O629" s="211">
        <f t="shared" si="267"/>
        <v>0</v>
      </c>
      <c r="P629" s="211">
        <f t="shared" si="268"/>
        <v>0</v>
      </c>
      <c r="Q629" s="211">
        <f t="shared" si="269"/>
        <v>0</v>
      </c>
      <c r="R629" s="211">
        <f t="shared" si="270"/>
        <v>0</v>
      </c>
      <c r="S629" s="200">
        <f>'прил 7.1'!V624</f>
        <v>0</v>
      </c>
      <c r="T629" s="202">
        <v>0</v>
      </c>
      <c r="U629" s="202">
        <v>0</v>
      </c>
      <c r="V629" s="202">
        <v>0</v>
      </c>
      <c r="W629" s="202">
        <v>0</v>
      </c>
      <c r="X629" s="200">
        <f>'прил 7.1'!W624</f>
        <v>0</v>
      </c>
      <c r="Y629" s="202">
        <v>0</v>
      </c>
      <c r="Z629" s="202">
        <v>0</v>
      </c>
      <c r="AA629" s="202">
        <v>0</v>
      </c>
      <c r="AB629" s="202">
        <v>0</v>
      </c>
      <c r="AC629" s="211">
        <f t="shared" si="271"/>
        <v>0</v>
      </c>
      <c r="AD629" s="211">
        <f t="shared" si="272"/>
        <v>0</v>
      </c>
      <c r="AE629" s="211">
        <f t="shared" si="273"/>
        <v>0</v>
      </c>
      <c r="AF629" s="211">
        <f t="shared" si="274"/>
        <v>0</v>
      </c>
      <c r="AG629" s="211">
        <f t="shared" si="275"/>
        <v>0</v>
      </c>
      <c r="AH629" s="544"/>
      <c r="AI629" s="544"/>
      <c r="AJ629" s="544"/>
      <c r="AK629" s="544"/>
      <c r="AL629" s="544"/>
      <c r="AM629" s="544"/>
      <c r="AN629" s="544"/>
      <c r="AO629" s="544"/>
      <c r="AP629" s="544"/>
      <c r="AQ629" s="544"/>
    </row>
    <row r="630" spans="1:44" hidden="1" x14ac:dyDescent="0.25">
      <c r="A630" s="346"/>
      <c r="B630" s="32"/>
      <c r="C630" s="40"/>
      <c r="D630" s="265">
        <f>'прил 7.1'!F625</f>
        <v>0</v>
      </c>
      <c r="E630" s="202"/>
      <c r="F630" s="202"/>
      <c r="G630" s="202"/>
      <c r="H630" s="202"/>
      <c r="I630" s="265">
        <f>'прил 7.1'!G625</f>
        <v>0</v>
      </c>
      <c r="J630" s="202"/>
      <c r="K630" s="202"/>
      <c r="L630" s="202"/>
      <c r="M630" s="202"/>
      <c r="N630" s="46">
        <f t="shared" si="266"/>
        <v>0</v>
      </c>
      <c r="O630" s="46">
        <f t="shared" si="267"/>
        <v>0</v>
      </c>
      <c r="P630" s="46">
        <f t="shared" si="268"/>
        <v>0</v>
      </c>
      <c r="Q630" s="46">
        <f t="shared" si="269"/>
        <v>0</v>
      </c>
      <c r="R630" s="46">
        <f t="shared" si="270"/>
        <v>0</v>
      </c>
      <c r="S630" s="265">
        <f>'прил 7.1'!V625</f>
        <v>0</v>
      </c>
      <c r="T630" s="202"/>
      <c r="U630" s="202"/>
      <c r="V630" s="202"/>
      <c r="W630" s="202"/>
      <c r="X630" s="265">
        <f>'прил 7.1'!W625</f>
        <v>0</v>
      </c>
      <c r="Y630" s="202"/>
      <c r="Z630" s="202"/>
      <c r="AA630" s="202"/>
      <c r="AB630" s="202"/>
      <c r="AC630" s="46">
        <f t="shared" si="271"/>
        <v>0</v>
      </c>
      <c r="AD630" s="46">
        <f t="shared" si="272"/>
        <v>0</v>
      </c>
      <c r="AE630" s="46">
        <f t="shared" si="273"/>
        <v>0</v>
      </c>
      <c r="AF630" s="46">
        <f t="shared" si="274"/>
        <v>0</v>
      </c>
      <c r="AG630" s="46">
        <f t="shared" si="275"/>
        <v>0</v>
      </c>
      <c r="AH630" s="544"/>
      <c r="AI630" s="544"/>
      <c r="AJ630" s="544"/>
      <c r="AK630" s="544"/>
      <c r="AL630" s="544"/>
      <c r="AM630" s="544"/>
      <c r="AN630" s="544"/>
      <c r="AO630" s="544"/>
      <c r="AP630" s="544"/>
      <c r="AQ630" s="544"/>
    </row>
    <row r="631" spans="1:44" x14ac:dyDescent="0.25">
      <c r="A631" s="9">
        <f>'прил 7.1'!A626</f>
        <v>5</v>
      </c>
      <c r="B631" s="291" t="str">
        <f>'прил 7.1'!B626</f>
        <v>Прочие мероприятия</v>
      </c>
      <c r="C631" s="622"/>
      <c r="D631" s="620">
        <f>'прил 7.1'!F626</f>
        <v>0</v>
      </c>
      <c r="E631" s="620">
        <f t="shared" ref="E631:AB631" si="283">E632+E635</f>
        <v>0</v>
      </c>
      <c r="F631" s="620">
        <f t="shared" si="283"/>
        <v>0</v>
      </c>
      <c r="G631" s="620">
        <f t="shared" si="283"/>
        <v>0</v>
      </c>
      <c r="H631" s="620">
        <f t="shared" si="283"/>
        <v>0</v>
      </c>
      <c r="I631" s="620">
        <f>'прил 7.1'!G626</f>
        <v>0</v>
      </c>
      <c r="J631" s="620">
        <f t="shared" si="283"/>
        <v>0</v>
      </c>
      <c r="K631" s="620">
        <f t="shared" si="283"/>
        <v>0</v>
      </c>
      <c r="L631" s="620">
        <f t="shared" si="283"/>
        <v>0</v>
      </c>
      <c r="M631" s="620">
        <f t="shared" si="283"/>
        <v>0</v>
      </c>
      <c r="N631" s="620">
        <f t="shared" si="266"/>
        <v>0</v>
      </c>
      <c r="O631" s="620">
        <f t="shared" si="267"/>
        <v>0</v>
      </c>
      <c r="P631" s="620">
        <f t="shared" si="268"/>
        <v>0</v>
      </c>
      <c r="Q631" s="620">
        <f t="shared" si="269"/>
        <v>0</v>
      </c>
      <c r="R631" s="620">
        <f t="shared" si="270"/>
        <v>0</v>
      </c>
      <c r="S631" s="620">
        <f>'прил 7.1'!V626</f>
        <v>0</v>
      </c>
      <c r="T631" s="620">
        <f t="shared" si="283"/>
        <v>0</v>
      </c>
      <c r="U631" s="620">
        <f t="shared" si="283"/>
        <v>0</v>
      </c>
      <c r="V631" s="620">
        <f t="shared" si="283"/>
        <v>0</v>
      </c>
      <c r="W631" s="620">
        <f t="shared" si="283"/>
        <v>0</v>
      </c>
      <c r="X631" s="620">
        <f>'прил 7.1'!W626</f>
        <v>0</v>
      </c>
      <c r="Y631" s="620">
        <f t="shared" si="283"/>
        <v>0</v>
      </c>
      <c r="Z631" s="620">
        <f t="shared" si="283"/>
        <v>0</v>
      </c>
      <c r="AA631" s="620">
        <f t="shared" si="283"/>
        <v>0</v>
      </c>
      <c r="AB631" s="620">
        <f t="shared" si="283"/>
        <v>0</v>
      </c>
      <c r="AC631" s="620">
        <f t="shared" si="271"/>
        <v>0</v>
      </c>
      <c r="AD631" s="620">
        <f t="shared" si="272"/>
        <v>0</v>
      </c>
      <c r="AE631" s="620">
        <f t="shared" si="273"/>
        <v>0</v>
      </c>
      <c r="AF631" s="620">
        <f t="shared" si="274"/>
        <v>0</v>
      </c>
      <c r="AG631" s="620">
        <f t="shared" si="275"/>
        <v>0</v>
      </c>
      <c r="AH631" s="544"/>
      <c r="AI631" s="544"/>
      <c r="AJ631" s="544"/>
      <c r="AK631" s="544"/>
      <c r="AL631" s="544"/>
      <c r="AM631" s="544"/>
      <c r="AN631" s="544"/>
      <c r="AO631" s="544"/>
      <c r="AP631" s="544"/>
      <c r="AQ631" s="544"/>
    </row>
    <row r="632" spans="1:44" x14ac:dyDescent="0.25">
      <c r="A632" s="9">
        <f>'прил 7.1'!A627</f>
        <v>0</v>
      </c>
      <c r="B632" s="291" t="str">
        <f>'прил 7.1'!B627</f>
        <v>Новое строительство объектов</v>
      </c>
      <c r="C632" s="622"/>
      <c r="D632" s="620">
        <f>'прил 7.1'!F627</f>
        <v>0</v>
      </c>
      <c r="E632" s="620">
        <f t="shared" ref="E632:AB633" si="284">E633</f>
        <v>0</v>
      </c>
      <c r="F632" s="620">
        <f t="shared" si="284"/>
        <v>0</v>
      </c>
      <c r="G632" s="620">
        <f t="shared" si="284"/>
        <v>0</v>
      </c>
      <c r="H632" s="620">
        <f t="shared" si="284"/>
        <v>0</v>
      </c>
      <c r="I632" s="620">
        <f>'прил 7.1'!G627</f>
        <v>0</v>
      </c>
      <c r="J632" s="620">
        <f t="shared" si="284"/>
        <v>0</v>
      </c>
      <c r="K632" s="620">
        <f t="shared" si="284"/>
        <v>0</v>
      </c>
      <c r="L632" s="620">
        <f t="shared" si="284"/>
        <v>0</v>
      </c>
      <c r="M632" s="620">
        <f t="shared" si="284"/>
        <v>0</v>
      </c>
      <c r="N632" s="620">
        <f t="shared" si="266"/>
        <v>0</v>
      </c>
      <c r="O632" s="620">
        <f t="shared" si="267"/>
        <v>0</v>
      </c>
      <c r="P632" s="620">
        <f t="shared" si="268"/>
        <v>0</v>
      </c>
      <c r="Q632" s="620">
        <f t="shared" si="269"/>
        <v>0</v>
      </c>
      <c r="R632" s="620">
        <f t="shared" si="270"/>
        <v>0</v>
      </c>
      <c r="S632" s="620">
        <f>'прил 7.1'!V627</f>
        <v>0</v>
      </c>
      <c r="T632" s="620">
        <f t="shared" si="284"/>
        <v>0</v>
      </c>
      <c r="U632" s="620">
        <f t="shared" si="284"/>
        <v>0</v>
      </c>
      <c r="V632" s="620">
        <f t="shared" si="284"/>
        <v>0</v>
      </c>
      <c r="W632" s="620">
        <f t="shared" si="284"/>
        <v>0</v>
      </c>
      <c r="X632" s="620">
        <f>'прил 7.1'!W627</f>
        <v>0</v>
      </c>
      <c r="Y632" s="620">
        <f t="shared" si="284"/>
        <v>0</v>
      </c>
      <c r="Z632" s="620">
        <f t="shared" si="284"/>
        <v>0</v>
      </c>
      <c r="AA632" s="620">
        <f t="shared" si="284"/>
        <v>0</v>
      </c>
      <c r="AB632" s="620">
        <f t="shared" si="284"/>
        <v>0</v>
      </c>
      <c r="AC632" s="620">
        <f t="shared" si="271"/>
        <v>0</v>
      </c>
      <c r="AD632" s="620">
        <f t="shared" si="272"/>
        <v>0</v>
      </c>
      <c r="AE632" s="620">
        <f t="shared" si="273"/>
        <v>0</v>
      </c>
      <c r="AF632" s="620">
        <f t="shared" si="274"/>
        <v>0</v>
      </c>
      <c r="AG632" s="620">
        <f t="shared" si="275"/>
        <v>0</v>
      </c>
      <c r="AH632" s="544"/>
      <c r="AI632" s="544"/>
      <c r="AJ632" s="544"/>
      <c r="AK632" s="544"/>
      <c r="AL632" s="544"/>
      <c r="AM632" s="544"/>
      <c r="AN632" s="544"/>
      <c r="AO632" s="544"/>
      <c r="AP632" s="544"/>
      <c r="AQ632" s="544"/>
      <c r="AR632" s="390"/>
    </row>
    <row r="633" spans="1:44" x14ac:dyDescent="0.25">
      <c r="A633" s="9">
        <f>'прил 7.1'!A628</f>
        <v>0</v>
      </c>
      <c r="B633" s="291" t="str">
        <f>'прил 7.1'!B628</f>
        <v>ПИРы будущих лет</v>
      </c>
      <c r="C633" s="622"/>
      <c r="D633" s="620">
        <f>'прил 7.1'!F628</f>
        <v>0</v>
      </c>
      <c r="E633" s="620">
        <f t="shared" si="284"/>
        <v>0</v>
      </c>
      <c r="F633" s="620">
        <f t="shared" si="284"/>
        <v>0</v>
      </c>
      <c r="G633" s="620">
        <f t="shared" si="284"/>
        <v>0</v>
      </c>
      <c r="H633" s="620">
        <f t="shared" si="284"/>
        <v>0</v>
      </c>
      <c r="I633" s="620">
        <f>'прил 7.1'!G628</f>
        <v>0</v>
      </c>
      <c r="J633" s="620">
        <f t="shared" si="284"/>
        <v>0</v>
      </c>
      <c r="K633" s="620">
        <f t="shared" si="284"/>
        <v>0</v>
      </c>
      <c r="L633" s="620">
        <f t="shared" si="284"/>
        <v>0</v>
      </c>
      <c r="M633" s="620">
        <f t="shared" si="284"/>
        <v>0</v>
      </c>
      <c r="N633" s="620">
        <f t="shared" si="266"/>
        <v>0</v>
      </c>
      <c r="O633" s="620">
        <f t="shared" si="267"/>
        <v>0</v>
      </c>
      <c r="P633" s="620">
        <f t="shared" si="268"/>
        <v>0</v>
      </c>
      <c r="Q633" s="620">
        <f t="shared" si="269"/>
        <v>0</v>
      </c>
      <c r="R633" s="620">
        <f t="shared" si="270"/>
        <v>0</v>
      </c>
      <c r="S633" s="620">
        <f>'прил 7.1'!V628</f>
        <v>0</v>
      </c>
      <c r="T633" s="620">
        <f t="shared" si="284"/>
        <v>0</v>
      </c>
      <c r="U633" s="620">
        <f t="shared" si="284"/>
        <v>0</v>
      </c>
      <c r="V633" s="620">
        <f t="shared" si="284"/>
        <v>0</v>
      </c>
      <c r="W633" s="620">
        <f t="shared" si="284"/>
        <v>0</v>
      </c>
      <c r="X633" s="620">
        <f>'прил 7.1'!W628</f>
        <v>0</v>
      </c>
      <c r="Y633" s="620">
        <f t="shared" si="284"/>
        <v>0</v>
      </c>
      <c r="Z633" s="620">
        <f t="shared" si="284"/>
        <v>0</v>
      </c>
      <c r="AA633" s="620">
        <f t="shared" si="284"/>
        <v>0</v>
      </c>
      <c r="AB633" s="620">
        <f t="shared" si="284"/>
        <v>0</v>
      </c>
      <c r="AC633" s="620">
        <f t="shared" si="271"/>
        <v>0</v>
      </c>
      <c r="AD633" s="620">
        <f t="shared" si="272"/>
        <v>0</v>
      </c>
      <c r="AE633" s="620">
        <f t="shared" si="273"/>
        <v>0</v>
      </c>
      <c r="AF633" s="620">
        <f t="shared" si="274"/>
        <v>0</v>
      </c>
      <c r="AG633" s="620">
        <f t="shared" si="275"/>
        <v>0</v>
      </c>
      <c r="AH633" s="544"/>
      <c r="AI633" s="544"/>
      <c r="AJ633" s="544"/>
      <c r="AK633" s="544"/>
      <c r="AL633" s="544"/>
      <c r="AM633" s="544"/>
      <c r="AN633" s="544"/>
      <c r="AO633" s="544"/>
      <c r="AP633" s="544"/>
      <c r="AQ633" s="544"/>
      <c r="AR633" s="390"/>
    </row>
    <row r="634" spans="1:44" hidden="1" x14ac:dyDescent="0.25">
      <c r="A634" s="391"/>
      <c r="B634" s="32"/>
      <c r="C634" s="40"/>
      <c r="D634" s="265">
        <f>'прил 7.1'!F629</f>
        <v>0</v>
      </c>
      <c r="E634" s="46">
        <f>D634</f>
        <v>0</v>
      </c>
      <c r="F634" s="46"/>
      <c r="G634" s="46"/>
      <c r="H634" s="46"/>
      <c r="I634" s="265">
        <f>'прил 7.1'!G629</f>
        <v>0</v>
      </c>
      <c r="J634" s="46">
        <f>I634</f>
        <v>0</v>
      </c>
      <c r="K634" s="46"/>
      <c r="L634" s="46"/>
      <c r="M634" s="46"/>
      <c r="N634" s="46">
        <f t="shared" si="266"/>
        <v>0</v>
      </c>
      <c r="O634" s="46">
        <f t="shared" si="267"/>
        <v>0</v>
      </c>
      <c r="P634" s="46">
        <f t="shared" si="268"/>
        <v>0</v>
      </c>
      <c r="Q634" s="46">
        <f t="shared" si="269"/>
        <v>0</v>
      </c>
      <c r="R634" s="46">
        <f t="shared" si="270"/>
        <v>0</v>
      </c>
      <c r="S634" s="265">
        <f>'прил 7.1'!V629</f>
        <v>0</v>
      </c>
      <c r="T634" s="46">
        <f>S634</f>
        <v>0</v>
      </c>
      <c r="U634" s="46"/>
      <c r="V634" s="46"/>
      <c r="W634" s="46"/>
      <c r="X634" s="265">
        <f>'прил 7.1'!W629</f>
        <v>0</v>
      </c>
      <c r="Y634" s="46">
        <f>X634</f>
        <v>0</v>
      </c>
      <c r="Z634" s="46"/>
      <c r="AA634" s="46"/>
      <c r="AB634" s="46"/>
      <c r="AC634" s="46">
        <f t="shared" si="271"/>
        <v>0</v>
      </c>
      <c r="AD634" s="46">
        <f t="shared" si="272"/>
        <v>0</v>
      </c>
      <c r="AE634" s="46">
        <f t="shared" si="273"/>
        <v>0</v>
      </c>
      <c r="AF634" s="46">
        <f t="shared" si="274"/>
        <v>0</v>
      </c>
      <c r="AG634" s="46">
        <f t="shared" si="275"/>
        <v>0</v>
      </c>
      <c r="AH634" s="544"/>
      <c r="AI634" s="544"/>
      <c r="AJ634" s="544"/>
      <c r="AK634" s="544"/>
      <c r="AL634" s="544"/>
      <c r="AM634" s="544"/>
      <c r="AN634" s="544"/>
      <c r="AO634" s="544"/>
      <c r="AP634" s="544"/>
      <c r="AQ634" s="544"/>
    </row>
    <row r="635" spans="1:44" x14ac:dyDescent="0.25">
      <c r="A635" s="9">
        <f>'прил 7.1'!A630</f>
        <v>0</v>
      </c>
      <c r="B635" s="291" t="str">
        <f>'прил 7.1'!B630</f>
        <v xml:space="preserve">ТПиР объектов </v>
      </c>
      <c r="C635" s="622"/>
      <c r="D635" s="620">
        <f>'прил 7.1'!F630</f>
        <v>0</v>
      </c>
      <c r="E635" s="620">
        <f>SUM(E636:E638)</f>
        <v>0</v>
      </c>
      <c r="F635" s="620">
        <f t="shared" ref="F635:AB635" si="285">SUM(F636:F638)</f>
        <v>0</v>
      </c>
      <c r="G635" s="620">
        <f t="shared" si="285"/>
        <v>0</v>
      </c>
      <c r="H635" s="620">
        <f t="shared" si="285"/>
        <v>0</v>
      </c>
      <c r="I635" s="620">
        <f>'прил 7.1'!G630</f>
        <v>0</v>
      </c>
      <c r="J635" s="620">
        <f t="shared" si="285"/>
        <v>0</v>
      </c>
      <c r="K635" s="620">
        <f t="shared" si="285"/>
        <v>0</v>
      </c>
      <c r="L635" s="620">
        <f t="shared" si="285"/>
        <v>0</v>
      </c>
      <c r="M635" s="620">
        <f t="shared" si="285"/>
        <v>0</v>
      </c>
      <c r="N635" s="620">
        <f t="shared" si="266"/>
        <v>0</v>
      </c>
      <c r="O635" s="620">
        <f t="shared" si="267"/>
        <v>0</v>
      </c>
      <c r="P635" s="620">
        <f t="shared" si="268"/>
        <v>0</v>
      </c>
      <c r="Q635" s="620">
        <f t="shared" si="269"/>
        <v>0</v>
      </c>
      <c r="R635" s="620">
        <f t="shared" si="270"/>
        <v>0</v>
      </c>
      <c r="S635" s="620">
        <f>'прил 7.1'!V630</f>
        <v>0</v>
      </c>
      <c r="T635" s="620">
        <f t="shared" si="285"/>
        <v>0</v>
      </c>
      <c r="U635" s="620">
        <f t="shared" si="285"/>
        <v>0</v>
      </c>
      <c r="V635" s="620">
        <f t="shared" si="285"/>
        <v>0</v>
      </c>
      <c r="W635" s="620">
        <f t="shared" si="285"/>
        <v>0</v>
      </c>
      <c r="X635" s="620">
        <f>'прил 7.1'!W630</f>
        <v>0</v>
      </c>
      <c r="Y635" s="620">
        <f t="shared" si="285"/>
        <v>0</v>
      </c>
      <c r="Z635" s="620">
        <f t="shared" si="285"/>
        <v>0</v>
      </c>
      <c r="AA635" s="620">
        <f t="shared" si="285"/>
        <v>0</v>
      </c>
      <c r="AB635" s="620">
        <f t="shared" si="285"/>
        <v>0</v>
      </c>
      <c r="AC635" s="620">
        <f t="shared" si="271"/>
        <v>0</v>
      </c>
      <c r="AD635" s="620">
        <f t="shared" si="272"/>
        <v>0</v>
      </c>
      <c r="AE635" s="620">
        <f t="shared" si="273"/>
        <v>0</v>
      </c>
      <c r="AF635" s="620">
        <f t="shared" si="274"/>
        <v>0</v>
      </c>
      <c r="AG635" s="620">
        <f t="shared" si="275"/>
        <v>0</v>
      </c>
      <c r="AH635" s="544"/>
      <c r="AI635" s="544"/>
      <c r="AJ635" s="544"/>
      <c r="AK635" s="544"/>
      <c r="AL635" s="544"/>
      <c r="AM635" s="544"/>
      <c r="AN635" s="544"/>
      <c r="AO635" s="544"/>
      <c r="AP635" s="544"/>
      <c r="AQ635" s="544"/>
      <c r="AR635" s="390"/>
    </row>
    <row r="636" spans="1:44" x14ac:dyDescent="0.25">
      <c r="A636" s="391">
        <f>'прил 7.1'!A631</f>
        <v>0</v>
      </c>
      <c r="B636" s="32" t="str">
        <f>'прил 7.1'!B631</f>
        <v>ПИРы будущих лет</v>
      </c>
      <c r="C636" s="40"/>
      <c r="D636" s="200">
        <f>'прил 7.1'!F631</f>
        <v>0</v>
      </c>
      <c r="E636" s="200"/>
      <c r="F636" s="200"/>
      <c r="G636" s="200"/>
      <c r="H636" s="200"/>
      <c r="I636" s="200">
        <f>'прил 7.1'!G631</f>
        <v>0</v>
      </c>
      <c r="J636" s="200"/>
      <c r="K636" s="200"/>
      <c r="L636" s="200"/>
      <c r="M636" s="200"/>
      <c r="N636" s="211">
        <f t="shared" si="266"/>
        <v>0</v>
      </c>
      <c r="O636" s="211">
        <f t="shared" si="267"/>
        <v>0</v>
      </c>
      <c r="P636" s="211">
        <f t="shared" si="268"/>
        <v>0</v>
      </c>
      <c r="Q636" s="211">
        <f t="shared" si="269"/>
        <v>0</v>
      </c>
      <c r="R636" s="211">
        <f t="shared" si="270"/>
        <v>0</v>
      </c>
      <c r="S636" s="200">
        <f>'прил 7.1'!V631</f>
        <v>0</v>
      </c>
      <c r="T636" s="200"/>
      <c r="U636" s="200"/>
      <c r="V636" s="200"/>
      <c r="W636" s="200"/>
      <c r="X636" s="200">
        <f>'прил 7.1'!W631</f>
        <v>0</v>
      </c>
      <c r="Y636" s="200"/>
      <c r="Z636" s="200"/>
      <c r="AA636" s="200"/>
      <c r="AB636" s="200"/>
      <c r="AC636" s="211">
        <f t="shared" si="271"/>
        <v>0</v>
      </c>
      <c r="AD636" s="211">
        <f t="shared" si="272"/>
        <v>0</v>
      </c>
      <c r="AE636" s="211">
        <f t="shared" si="273"/>
        <v>0</v>
      </c>
      <c r="AF636" s="211">
        <f t="shared" si="274"/>
        <v>0</v>
      </c>
      <c r="AG636" s="211">
        <f t="shared" si="275"/>
        <v>0</v>
      </c>
      <c r="AH636" s="544"/>
      <c r="AI636" s="544"/>
      <c r="AJ636" s="544"/>
      <c r="AK636" s="544"/>
      <c r="AL636" s="544"/>
      <c r="AM636" s="544"/>
      <c r="AN636" s="544"/>
      <c r="AO636" s="544"/>
      <c r="AP636" s="544"/>
      <c r="AQ636" s="544"/>
    </row>
    <row r="637" spans="1:44" s="390" customFormat="1" hidden="1" x14ac:dyDescent="0.25">
      <c r="A637" s="391"/>
      <c r="B637" s="32"/>
      <c r="C637" s="280"/>
      <c r="D637" s="301">
        <f>'прил 7.1'!F632</f>
        <v>0</v>
      </c>
      <c r="E637" s="416">
        <f t="shared" ref="E637:E638" si="286">D637</f>
        <v>0</v>
      </c>
      <c r="F637" s="416"/>
      <c r="G637" s="416"/>
      <c r="H637" s="416"/>
      <c r="I637" s="301">
        <f>'прил 7.1'!G632</f>
        <v>0</v>
      </c>
      <c r="J637" s="416">
        <f>I637</f>
        <v>0</v>
      </c>
      <c r="K637" s="416"/>
      <c r="L637" s="416"/>
      <c r="M637" s="416"/>
      <c r="N637" s="416">
        <f t="shared" si="266"/>
        <v>0</v>
      </c>
      <c r="O637" s="416">
        <f t="shared" si="267"/>
        <v>0</v>
      </c>
      <c r="P637" s="416">
        <f t="shared" si="268"/>
        <v>0</v>
      </c>
      <c r="Q637" s="416">
        <f t="shared" si="269"/>
        <v>0</v>
      </c>
      <c r="R637" s="416">
        <f t="shared" si="270"/>
        <v>0</v>
      </c>
      <c r="S637" s="301">
        <f>'прил 7.1'!V632</f>
        <v>0</v>
      </c>
      <c r="T637" s="416">
        <f>S637</f>
        <v>0</v>
      </c>
      <c r="U637" s="416"/>
      <c r="V637" s="416"/>
      <c r="W637" s="416"/>
      <c r="X637" s="301">
        <f>'прил 7.1'!W632</f>
        <v>0</v>
      </c>
      <c r="Y637" s="416">
        <f>X637</f>
        <v>0</v>
      </c>
      <c r="Z637" s="416"/>
      <c r="AA637" s="416"/>
      <c r="AB637" s="416"/>
      <c r="AC637" s="416">
        <f t="shared" si="271"/>
        <v>0</v>
      </c>
      <c r="AD637" s="416">
        <f t="shared" si="272"/>
        <v>0</v>
      </c>
      <c r="AE637" s="416">
        <f t="shared" si="273"/>
        <v>0</v>
      </c>
      <c r="AF637" s="416">
        <f t="shared" si="274"/>
        <v>0</v>
      </c>
      <c r="AG637" s="416">
        <f t="shared" si="275"/>
        <v>0</v>
      </c>
      <c r="AH637" s="538"/>
      <c r="AI637" s="538"/>
      <c r="AJ637" s="538"/>
      <c r="AK637" s="538"/>
      <c r="AL637" s="538"/>
      <c r="AM637" s="538"/>
      <c r="AN637" s="538"/>
      <c r="AO637" s="538"/>
      <c r="AP637" s="538"/>
      <c r="AQ637" s="538"/>
    </row>
    <row r="638" spans="1:44" x14ac:dyDescent="0.25">
      <c r="A638" s="391">
        <f>'прил 7.1'!A633</f>
        <v>0</v>
      </c>
      <c r="B638" s="32" t="str">
        <f>'прил 7.1'!B633</f>
        <v xml:space="preserve">Погашение кредиторской задолженности </v>
      </c>
      <c r="C638" s="40"/>
      <c r="D638" s="200">
        <f>'прил 7.1'!F633</f>
        <v>0</v>
      </c>
      <c r="E638" s="211">
        <f t="shared" si="286"/>
        <v>0</v>
      </c>
      <c r="F638" s="211"/>
      <c r="G638" s="211"/>
      <c r="H638" s="211"/>
      <c r="I638" s="200">
        <f>'прил 7.1'!G633</f>
        <v>0</v>
      </c>
      <c r="J638" s="211">
        <f>I638</f>
        <v>0</v>
      </c>
      <c r="K638" s="211"/>
      <c r="L638" s="211"/>
      <c r="M638" s="211"/>
      <c r="N638" s="211">
        <f t="shared" si="266"/>
        <v>0</v>
      </c>
      <c r="O638" s="211">
        <f t="shared" si="267"/>
        <v>0</v>
      </c>
      <c r="P638" s="211">
        <f t="shared" si="268"/>
        <v>0</v>
      </c>
      <c r="Q638" s="211">
        <f t="shared" si="269"/>
        <v>0</v>
      </c>
      <c r="R638" s="211">
        <f t="shared" si="270"/>
        <v>0</v>
      </c>
      <c r="S638" s="200">
        <f>'прил 7.1'!V633</f>
        <v>0</v>
      </c>
      <c r="T638" s="211">
        <f>S638</f>
        <v>0</v>
      </c>
      <c r="U638" s="211"/>
      <c r="V638" s="211"/>
      <c r="W638" s="211"/>
      <c r="X638" s="200">
        <f>'прил 7.1'!W633</f>
        <v>0</v>
      </c>
      <c r="Y638" s="211">
        <f>X638</f>
        <v>0</v>
      </c>
      <c r="Z638" s="211"/>
      <c r="AA638" s="211"/>
      <c r="AB638" s="211"/>
      <c r="AC638" s="211">
        <f t="shared" si="271"/>
        <v>0</v>
      </c>
      <c r="AD638" s="211">
        <f t="shared" si="272"/>
        <v>0</v>
      </c>
      <c r="AE638" s="211">
        <f t="shared" si="273"/>
        <v>0</v>
      </c>
      <c r="AF638" s="211">
        <f t="shared" si="274"/>
        <v>0</v>
      </c>
      <c r="AG638" s="211">
        <f t="shared" si="275"/>
        <v>0</v>
      </c>
      <c r="AH638" s="544"/>
      <c r="AI638" s="544"/>
      <c r="AJ638" s="544"/>
      <c r="AK638" s="544"/>
      <c r="AL638" s="544"/>
      <c r="AM638" s="544"/>
      <c r="AN638" s="544"/>
      <c r="AO638" s="544"/>
      <c r="AP638" s="544"/>
      <c r="AQ638" s="544"/>
    </row>
    <row r="639" spans="1:44" ht="47.25" x14ac:dyDescent="0.25">
      <c r="A639" s="9">
        <f>'прил 7.1'!A634</f>
        <v>12</v>
      </c>
      <c r="B639" s="291" t="str">
        <f>'прил 7.1'!B634</f>
        <v>Незавершённое строительство по объектам, невключённым в Инвестиционную программу</v>
      </c>
      <c r="C639" s="310"/>
      <c r="D639" s="323"/>
      <c r="E639" s="323"/>
      <c r="F639" s="323"/>
      <c r="G639" s="323"/>
      <c r="H639" s="323"/>
      <c r="I639" s="323"/>
      <c r="J639" s="323"/>
      <c r="K639" s="323"/>
      <c r="L639" s="323"/>
      <c r="M639" s="323"/>
      <c r="N639" s="323"/>
      <c r="O639" s="323"/>
      <c r="P639" s="323"/>
      <c r="Q639" s="323"/>
      <c r="R639" s="323"/>
      <c r="S639" s="323"/>
      <c r="T639" s="323"/>
      <c r="U639" s="323"/>
      <c r="V639" s="323"/>
      <c r="W639" s="323"/>
      <c r="X639" s="323"/>
      <c r="Y639" s="323"/>
      <c r="Z639" s="323"/>
      <c r="AA639" s="323"/>
      <c r="AB639" s="323"/>
      <c r="AC639" s="323"/>
      <c r="AD639" s="323"/>
      <c r="AE639" s="323"/>
      <c r="AF639" s="323"/>
      <c r="AG639" s="323"/>
      <c r="AH639" s="541"/>
      <c r="AI639" s="541"/>
      <c r="AJ639" s="541"/>
      <c r="AK639" s="541"/>
      <c r="AL639" s="541"/>
      <c r="AM639" s="541"/>
      <c r="AN639" s="541"/>
      <c r="AO639" s="541"/>
      <c r="AP639" s="541"/>
      <c r="AQ639" s="541"/>
    </row>
    <row r="640" spans="1:44" x14ac:dyDescent="0.25">
      <c r="A640" s="58"/>
      <c r="B640" s="32" t="str">
        <f>'прил 7.1'!B635</f>
        <v>Справочно:</v>
      </c>
      <c r="C640" s="40"/>
      <c r="D640" s="40"/>
      <c r="E640" s="40"/>
      <c r="F640" s="40"/>
      <c r="G640" s="40"/>
      <c r="H640" s="40"/>
      <c r="I640" s="40"/>
      <c r="J640" s="253"/>
      <c r="K640" s="253"/>
      <c r="L640" s="253"/>
      <c r="M640" s="253"/>
      <c r="N640" s="253"/>
      <c r="O640" s="253"/>
      <c r="P640" s="253"/>
      <c r="Q640" s="253"/>
      <c r="R640" s="253"/>
      <c r="S640" s="253"/>
      <c r="T640" s="253"/>
      <c r="U640" s="253"/>
      <c r="V640" s="253"/>
      <c r="W640" s="253"/>
      <c r="X640" s="253"/>
      <c r="Y640" s="253"/>
      <c r="Z640" s="253"/>
      <c r="AA640" s="253"/>
      <c r="AB640" s="253"/>
      <c r="AC640" s="253"/>
      <c r="AD640" s="253"/>
      <c r="AE640" s="253"/>
      <c r="AF640" s="253"/>
      <c r="AG640" s="253"/>
      <c r="AH640" s="544"/>
      <c r="AI640" s="544"/>
      <c r="AJ640" s="544"/>
      <c r="AK640" s="544"/>
      <c r="AL640" s="544"/>
      <c r="AM640" s="544"/>
      <c r="AN640" s="544"/>
      <c r="AO640" s="544"/>
      <c r="AP640" s="544"/>
      <c r="AQ640" s="544"/>
    </row>
    <row r="641" spans="1:43" ht="31.5" x14ac:dyDescent="0.25">
      <c r="A641" s="9">
        <v>13</v>
      </c>
      <c r="B641" s="32" t="str">
        <f>'прил 7.1'!B636</f>
        <v>Оплата процентов за привлеченные кредитные ресурсы</v>
      </c>
      <c r="C641" s="40"/>
      <c r="D641" s="40"/>
      <c r="E641" s="40"/>
      <c r="F641" s="40"/>
      <c r="G641" s="40"/>
      <c r="H641" s="40"/>
      <c r="I641" s="40"/>
      <c r="J641" s="253"/>
      <c r="K641" s="253"/>
      <c r="L641" s="253"/>
      <c r="M641" s="253"/>
      <c r="N641" s="253"/>
      <c r="O641" s="253"/>
      <c r="P641" s="253"/>
      <c r="Q641" s="253"/>
      <c r="R641" s="253"/>
      <c r="S641" s="253"/>
      <c r="T641" s="253"/>
      <c r="U641" s="253"/>
      <c r="V641" s="253"/>
      <c r="W641" s="253"/>
      <c r="X641" s="253"/>
      <c r="Y641" s="253"/>
      <c r="Z641" s="253"/>
      <c r="AA641" s="253"/>
      <c r="AB641" s="253"/>
      <c r="AC641" s="253"/>
      <c r="AD641" s="253"/>
      <c r="AE641" s="253"/>
      <c r="AF641" s="253"/>
      <c r="AG641" s="253"/>
      <c r="AH641" s="545"/>
      <c r="AI641" s="545"/>
      <c r="AJ641" s="545"/>
      <c r="AK641" s="545"/>
      <c r="AL641" s="545"/>
      <c r="AM641" s="545"/>
      <c r="AN641" s="545"/>
      <c r="AO641" s="545"/>
      <c r="AP641" s="545"/>
      <c r="AQ641" s="545"/>
    </row>
    <row r="642" spans="1:43" x14ac:dyDescent="0.25">
      <c r="A642" s="566" t="s">
        <v>164</v>
      </c>
      <c r="B642" s="82" t="s">
        <v>165</v>
      </c>
      <c r="C642" s="40"/>
      <c r="D642" s="40"/>
      <c r="E642" s="40"/>
      <c r="F642" s="40"/>
      <c r="G642" s="40"/>
      <c r="H642" s="40"/>
      <c r="I642" s="40"/>
      <c r="J642" s="253"/>
      <c r="K642" s="253"/>
      <c r="L642" s="253"/>
      <c r="M642" s="253"/>
      <c r="N642" s="253"/>
      <c r="O642" s="253"/>
      <c r="P642" s="253"/>
      <c r="Q642" s="253"/>
      <c r="R642" s="253"/>
      <c r="S642" s="253"/>
      <c r="T642" s="253"/>
      <c r="U642" s="253"/>
      <c r="V642" s="253"/>
      <c r="W642" s="253"/>
      <c r="X642" s="253"/>
      <c r="Y642" s="253"/>
      <c r="Z642" s="253"/>
      <c r="AA642" s="253"/>
      <c r="AB642" s="253"/>
      <c r="AC642" s="253"/>
      <c r="AD642" s="253"/>
      <c r="AE642" s="253"/>
      <c r="AF642" s="253"/>
      <c r="AG642" s="253"/>
      <c r="AH642" s="545"/>
      <c r="AI642" s="545"/>
      <c r="AJ642" s="545"/>
      <c r="AK642" s="545"/>
      <c r="AL642" s="545"/>
      <c r="AM642" s="545"/>
      <c r="AN642" s="545"/>
      <c r="AO642" s="545"/>
      <c r="AP642" s="545"/>
      <c r="AQ642" s="545"/>
    </row>
    <row r="643" spans="1:43" hidden="1" x14ac:dyDescent="0.25">
      <c r="A643" s="391"/>
      <c r="B643" s="107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548"/>
      <c r="AI643" s="548"/>
      <c r="AJ643" s="548"/>
      <c r="AK643" s="548"/>
      <c r="AL643" s="548"/>
      <c r="AM643" s="548"/>
      <c r="AN643" s="548"/>
      <c r="AO643" s="548"/>
      <c r="AP643" s="548"/>
      <c r="AQ643" s="548"/>
    </row>
    <row r="644" spans="1:43" hidden="1" x14ac:dyDescent="0.25">
      <c r="A644" s="391"/>
      <c r="B644" s="107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548"/>
      <c r="AI644" s="548"/>
      <c r="AJ644" s="548"/>
      <c r="AK644" s="548"/>
      <c r="AL644" s="548"/>
      <c r="AM644" s="548"/>
      <c r="AN644" s="548"/>
      <c r="AO644" s="548"/>
      <c r="AP644" s="548"/>
      <c r="AQ644" s="548"/>
    </row>
    <row r="645" spans="1:43" x14ac:dyDescent="0.25">
      <c r="A645" s="566" t="s">
        <v>166</v>
      </c>
      <c r="B645" s="82" t="s">
        <v>37</v>
      </c>
      <c r="C645" s="40"/>
      <c r="D645" s="40"/>
      <c r="E645" s="40"/>
      <c r="F645" s="40"/>
      <c r="G645" s="40"/>
      <c r="H645" s="40"/>
      <c r="I645" s="40"/>
      <c r="J645" s="253"/>
      <c r="K645" s="253"/>
      <c r="L645" s="253"/>
      <c r="M645" s="253"/>
      <c r="N645" s="253"/>
      <c r="O645" s="253"/>
      <c r="P645" s="253"/>
      <c r="Q645" s="253"/>
      <c r="R645" s="253"/>
      <c r="S645" s="253"/>
      <c r="T645" s="253"/>
      <c r="U645" s="253"/>
      <c r="V645" s="253"/>
      <c r="W645" s="253"/>
      <c r="X645" s="253"/>
      <c r="Y645" s="253"/>
      <c r="Z645" s="253"/>
      <c r="AA645" s="253"/>
      <c r="AB645" s="253"/>
      <c r="AC645" s="253"/>
      <c r="AD645" s="253"/>
      <c r="AE645" s="253"/>
      <c r="AF645" s="253"/>
      <c r="AG645" s="253"/>
      <c r="AH645" s="545"/>
      <c r="AI645" s="545"/>
      <c r="AJ645" s="545"/>
      <c r="AK645" s="545"/>
      <c r="AL645" s="545"/>
      <c r="AM645" s="545"/>
      <c r="AN645" s="545"/>
      <c r="AO645" s="545"/>
      <c r="AP645" s="545"/>
      <c r="AQ645" s="545"/>
    </row>
    <row r="646" spans="1:43" hidden="1" x14ac:dyDescent="0.25">
      <c r="A646" s="391"/>
      <c r="B646" s="65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548"/>
      <c r="AI646" s="548"/>
      <c r="AJ646" s="548"/>
      <c r="AK646" s="548"/>
      <c r="AL646" s="548"/>
      <c r="AM646" s="548"/>
      <c r="AN646" s="548"/>
      <c r="AO646" s="548"/>
      <c r="AP646" s="548"/>
      <c r="AQ646" s="548"/>
    </row>
    <row r="647" spans="1:43" x14ac:dyDescent="0.25">
      <c r="A647" s="66"/>
      <c r="B647" s="66" t="s">
        <v>167</v>
      </c>
      <c r="C647" s="66"/>
      <c r="D647" s="108"/>
      <c r="E647" s="108"/>
      <c r="F647" s="108"/>
      <c r="G647" s="108"/>
      <c r="H647" s="108"/>
      <c r="I647" s="108"/>
      <c r="J647" s="535"/>
      <c r="K647" s="535"/>
      <c r="L647" s="535"/>
      <c r="M647" s="535"/>
      <c r="N647" s="535"/>
      <c r="O647" s="535"/>
      <c r="P647" s="535"/>
      <c r="Q647" s="535"/>
      <c r="R647" s="535"/>
      <c r="S647" s="535"/>
      <c r="T647" s="535"/>
      <c r="U647" s="535"/>
      <c r="V647" s="535"/>
      <c r="W647" s="535"/>
      <c r="X647" s="535"/>
      <c r="Y647" s="535"/>
      <c r="Z647" s="535"/>
      <c r="AA647" s="535"/>
      <c r="AB647" s="535"/>
      <c r="AC647" s="535"/>
      <c r="AD647" s="535"/>
      <c r="AE647" s="535"/>
      <c r="AF647" s="535"/>
      <c r="AG647" s="535"/>
      <c r="AH647" s="543"/>
      <c r="AI647" s="543"/>
      <c r="AJ647" s="543"/>
      <c r="AK647" s="543"/>
      <c r="AL647" s="543"/>
      <c r="AM647" s="543"/>
      <c r="AN647" s="543"/>
      <c r="AO647" s="543"/>
      <c r="AP647" s="543"/>
      <c r="AQ647" s="543"/>
    </row>
    <row r="648" spans="1:43" x14ac:dyDescent="0.25">
      <c r="A648" s="531">
        <v>1</v>
      </c>
      <c r="B648" s="781" t="s">
        <v>168</v>
      </c>
      <c r="C648" s="782"/>
      <c r="D648" s="108"/>
      <c r="E648" s="108"/>
      <c r="F648" s="108"/>
      <c r="G648" s="108"/>
      <c r="H648" s="108"/>
      <c r="I648" s="108"/>
      <c r="J648" s="535"/>
      <c r="K648" s="535"/>
      <c r="L648" s="535"/>
      <c r="M648" s="535"/>
      <c r="N648" s="535"/>
      <c r="O648" s="535"/>
      <c r="P648" s="535"/>
      <c r="Q648" s="535"/>
      <c r="R648" s="535"/>
      <c r="S648" s="535"/>
      <c r="T648" s="535"/>
      <c r="U648" s="535"/>
      <c r="V648" s="535"/>
      <c r="W648" s="535"/>
      <c r="X648" s="535"/>
      <c r="Y648" s="535"/>
      <c r="Z648" s="535"/>
      <c r="AA648" s="535"/>
      <c r="AB648" s="535"/>
      <c r="AC648" s="535"/>
      <c r="AD648" s="535"/>
      <c r="AE648" s="535"/>
      <c r="AF648" s="535"/>
      <c r="AG648" s="535"/>
      <c r="AH648" s="543"/>
      <c r="AI648" s="543"/>
      <c r="AJ648" s="543"/>
      <c r="AK648" s="543"/>
      <c r="AL648" s="543"/>
      <c r="AM648" s="543"/>
      <c r="AN648" s="543"/>
      <c r="AO648" s="543"/>
      <c r="AP648" s="543"/>
      <c r="AQ648" s="543"/>
    </row>
    <row r="649" spans="1:43" x14ac:dyDescent="0.25">
      <c r="A649" s="531">
        <v>2</v>
      </c>
      <c r="B649" s="781" t="s">
        <v>169</v>
      </c>
      <c r="C649" s="782"/>
      <c r="D649" s="108"/>
      <c r="E649" s="108"/>
      <c r="F649" s="108"/>
      <c r="G649" s="108"/>
      <c r="H649" s="108"/>
      <c r="I649" s="108"/>
      <c r="J649" s="535"/>
      <c r="K649" s="535"/>
      <c r="L649" s="535"/>
      <c r="M649" s="535"/>
      <c r="N649" s="535"/>
      <c r="O649" s="535"/>
      <c r="P649" s="535"/>
      <c r="Q649" s="535"/>
      <c r="R649" s="535"/>
      <c r="S649" s="535"/>
      <c r="T649" s="535"/>
      <c r="U649" s="535"/>
      <c r="V649" s="535"/>
      <c r="W649" s="535"/>
      <c r="X649" s="535"/>
      <c r="Y649" s="535"/>
      <c r="Z649" s="535"/>
      <c r="AA649" s="535"/>
      <c r="AB649" s="535"/>
      <c r="AC649" s="535"/>
      <c r="AD649" s="535"/>
      <c r="AE649" s="535"/>
      <c r="AF649" s="535"/>
      <c r="AG649" s="535"/>
      <c r="AH649" s="543"/>
      <c r="AI649" s="543"/>
      <c r="AJ649" s="543"/>
      <c r="AK649" s="543"/>
      <c r="AL649" s="543"/>
      <c r="AM649" s="543"/>
      <c r="AN649" s="543"/>
      <c r="AO649" s="543"/>
      <c r="AP649" s="543"/>
      <c r="AQ649" s="543"/>
    </row>
    <row r="650" spans="1:43" x14ac:dyDescent="0.25">
      <c r="A650" s="531">
        <v>3</v>
      </c>
      <c r="B650" s="781" t="s">
        <v>170</v>
      </c>
      <c r="C650" s="782"/>
      <c r="D650" s="108"/>
      <c r="E650" s="108"/>
      <c r="F650" s="108"/>
      <c r="G650" s="108"/>
      <c r="H650" s="108"/>
      <c r="I650" s="108"/>
      <c r="J650" s="535"/>
      <c r="K650" s="535"/>
      <c r="L650" s="535"/>
      <c r="M650" s="535"/>
      <c r="N650" s="535"/>
      <c r="O650" s="535"/>
      <c r="P650" s="535"/>
      <c r="Q650" s="535"/>
      <c r="R650" s="535"/>
      <c r="S650" s="535"/>
      <c r="T650" s="535"/>
      <c r="U650" s="535"/>
      <c r="V650" s="535"/>
      <c r="W650" s="535"/>
      <c r="X650" s="535"/>
      <c r="Y650" s="535"/>
      <c r="Z650" s="535"/>
      <c r="AA650" s="535"/>
      <c r="AB650" s="535"/>
      <c r="AC650" s="535"/>
      <c r="AD650" s="535"/>
      <c r="AE650" s="535"/>
      <c r="AF650" s="535"/>
      <c r="AG650" s="535"/>
      <c r="AH650" s="543"/>
      <c r="AI650" s="543"/>
      <c r="AJ650" s="543"/>
      <c r="AK650" s="543"/>
      <c r="AL650" s="543"/>
      <c r="AM650" s="543"/>
      <c r="AN650" s="543"/>
      <c r="AO650" s="543"/>
      <c r="AP650" s="543"/>
      <c r="AQ650" s="543"/>
    </row>
    <row r="651" spans="1:43" x14ac:dyDescent="0.25">
      <c r="A651" s="531">
        <v>4</v>
      </c>
      <c r="B651" s="781" t="s">
        <v>171</v>
      </c>
      <c r="C651" s="782"/>
      <c r="D651" s="108"/>
      <c r="E651" s="108"/>
      <c r="F651" s="108"/>
      <c r="G651" s="108"/>
      <c r="H651" s="108"/>
      <c r="I651" s="108"/>
      <c r="J651" s="535"/>
      <c r="K651" s="535"/>
      <c r="L651" s="535"/>
      <c r="M651" s="535"/>
      <c r="N651" s="535"/>
      <c r="O651" s="535"/>
      <c r="P651" s="535"/>
      <c r="Q651" s="535"/>
      <c r="R651" s="535"/>
      <c r="S651" s="535"/>
      <c r="T651" s="535"/>
      <c r="U651" s="535"/>
      <c r="V651" s="535"/>
      <c r="W651" s="535"/>
      <c r="X651" s="535"/>
      <c r="Y651" s="535"/>
      <c r="Z651" s="535"/>
      <c r="AA651" s="535"/>
      <c r="AB651" s="535"/>
      <c r="AC651" s="535"/>
      <c r="AD651" s="535"/>
      <c r="AE651" s="535"/>
      <c r="AF651" s="535"/>
      <c r="AG651" s="535"/>
      <c r="AH651" s="543"/>
      <c r="AI651" s="543"/>
      <c r="AJ651" s="543"/>
      <c r="AK651" s="543"/>
      <c r="AL651" s="543"/>
      <c r="AM651" s="543"/>
      <c r="AN651" s="543"/>
      <c r="AO651" s="543"/>
      <c r="AP651" s="543"/>
      <c r="AQ651" s="543"/>
    </row>
    <row r="652" spans="1:43" x14ac:dyDescent="0.25">
      <c r="A652" s="531">
        <v>5</v>
      </c>
      <c r="B652" s="781" t="s">
        <v>172</v>
      </c>
      <c r="C652" s="782"/>
      <c r="D652" s="108"/>
      <c r="E652" s="108"/>
      <c r="F652" s="108"/>
      <c r="G652" s="108"/>
      <c r="H652" s="108"/>
      <c r="I652" s="108"/>
      <c r="J652" s="535"/>
      <c r="K652" s="535"/>
      <c r="L652" s="535"/>
      <c r="M652" s="535"/>
      <c r="N652" s="535"/>
      <c r="O652" s="535"/>
      <c r="P652" s="535"/>
      <c r="Q652" s="535"/>
      <c r="R652" s="535"/>
      <c r="S652" s="535"/>
      <c r="T652" s="535"/>
      <c r="U652" s="535"/>
      <c r="V652" s="535"/>
      <c r="W652" s="535"/>
      <c r="X652" s="535"/>
      <c r="Y652" s="535"/>
      <c r="Z652" s="535"/>
      <c r="AA652" s="535"/>
      <c r="AB652" s="535"/>
      <c r="AC652" s="535"/>
      <c r="AD652" s="535"/>
      <c r="AE652" s="535"/>
      <c r="AF652" s="535"/>
      <c r="AG652" s="535"/>
      <c r="AH652" s="543"/>
      <c r="AI652" s="543"/>
      <c r="AJ652" s="543"/>
      <c r="AK652" s="543"/>
      <c r="AL652" s="543"/>
      <c r="AM652" s="543"/>
      <c r="AN652" s="543"/>
      <c r="AO652" s="543"/>
      <c r="AP652" s="543"/>
      <c r="AQ652" s="543"/>
    </row>
    <row r="653" spans="1:43" x14ac:dyDescent="0.25">
      <c r="A653" s="531">
        <v>6</v>
      </c>
      <c r="B653" s="781" t="s">
        <v>173</v>
      </c>
      <c r="C653" s="782"/>
      <c r="D653" s="108"/>
      <c r="E653" s="108"/>
      <c r="F653" s="108"/>
      <c r="G653" s="108"/>
      <c r="H653" s="108"/>
      <c r="I653" s="108"/>
      <c r="J653" s="535"/>
      <c r="K653" s="535"/>
      <c r="L653" s="535"/>
      <c r="M653" s="535"/>
      <c r="N653" s="535"/>
      <c r="O653" s="535"/>
      <c r="P653" s="535"/>
      <c r="Q653" s="535"/>
      <c r="R653" s="535"/>
      <c r="S653" s="535"/>
      <c r="T653" s="535"/>
      <c r="U653" s="535"/>
      <c r="V653" s="535"/>
      <c r="W653" s="535"/>
      <c r="X653" s="535"/>
      <c r="Y653" s="535"/>
      <c r="Z653" s="535"/>
      <c r="AA653" s="535"/>
      <c r="AB653" s="535"/>
      <c r="AC653" s="535"/>
      <c r="AD653" s="535"/>
      <c r="AE653" s="535"/>
      <c r="AF653" s="535"/>
      <c r="AG653" s="535"/>
      <c r="AH653" s="543"/>
      <c r="AI653" s="543"/>
      <c r="AJ653" s="543"/>
      <c r="AK653" s="543"/>
      <c r="AL653" s="543"/>
      <c r="AM653" s="543"/>
      <c r="AN653" s="543"/>
      <c r="AO653" s="543"/>
      <c r="AP653" s="543"/>
      <c r="AQ653" s="543"/>
    </row>
    <row r="654" spans="1:43" x14ac:dyDescent="0.25">
      <c r="A654" s="531">
        <v>7</v>
      </c>
      <c r="B654" s="781" t="s">
        <v>174</v>
      </c>
      <c r="C654" s="782"/>
      <c r="D654" s="108"/>
      <c r="E654" s="108"/>
      <c r="F654" s="108"/>
      <c r="G654" s="108"/>
      <c r="H654" s="108"/>
      <c r="I654" s="108"/>
      <c r="J654" s="535"/>
      <c r="K654" s="535"/>
      <c r="L654" s="535"/>
      <c r="M654" s="535"/>
      <c r="N654" s="535"/>
      <c r="O654" s="535"/>
      <c r="P654" s="535"/>
      <c r="Q654" s="535"/>
      <c r="R654" s="535"/>
      <c r="S654" s="535"/>
      <c r="T654" s="535"/>
      <c r="U654" s="535"/>
      <c r="V654" s="535"/>
      <c r="W654" s="535"/>
      <c r="X654" s="535"/>
      <c r="Y654" s="535"/>
      <c r="Z654" s="535"/>
      <c r="AA654" s="535"/>
      <c r="AB654" s="535"/>
      <c r="AC654" s="535"/>
      <c r="AD654" s="535"/>
      <c r="AE654" s="535"/>
      <c r="AF654" s="535"/>
      <c r="AG654" s="535"/>
      <c r="AH654" s="543"/>
      <c r="AI654" s="543"/>
      <c r="AJ654" s="543"/>
      <c r="AK654" s="543"/>
      <c r="AL654" s="543"/>
      <c r="AM654" s="543"/>
      <c r="AN654" s="543"/>
      <c r="AO654" s="543"/>
      <c r="AP654" s="543"/>
      <c r="AQ654" s="543"/>
    </row>
    <row r="655" spans="1:43" x14ac:dyDescent="0.25">
      <c r="A655" s="531">
        <v>8</v>
      </c>
      <c r="B655" s="781" t="s">
        <v>175</v>
      </c>
      <c r="C655" s="782"/>
      <c r="D655" s="108"/>
      <c r="E655" s="108"/>
      <c r="F655" s="108"/>
      <c r="G655" s="108"/>
      <c r="H655" s="108"/>
      <c r="I655" s="108"/>
      <c r="J655" s="535"/>
      <c r="K655" s="535"/>
      <c r="L655" s="535"/>
      <c r="M655" s="535"/>
      <c r="N655" s="535"/>
      <c r="O655" s="535"/>
      <c r="P655" s="535"/>
      <c r="Q655" s="535"/>
      <c r="R655" s="535"/>
      <c r="S655" s="535"/>
      <c r="T655" s="535"/>
      <c r="U655" s="535"/>
      <c r="V655" s="535"/>
      <c r="W655" s="535"/>
      <c r="X655" s="535"/>
      <c r="Y655" s="535"/>
      <c r="Z655" s="535"/>
      <c r="AA655" s="535"/>
      <c r="AB655" s="535"/>
      <c r="AC655" s="535"/>
      <c r="AD655" s="535"/>
      <c r="AE655" s="535"/>
      <c r="AF655" s="535"/>
      <c r="AG655" s="535"/>
      <c r="AH655" s="537"/>
      <c r="AI655" s="537"/>
      <c r="AJ655" s="537"/>
      <c r="AK655" s="537"/>
      <c r="AL655" s="537"/>
      <c r="AM655" s="537"/>
      <c r="AN655" s="537"/>
      <c r="AO655" s="537"/>
      <c r="AP655" s="537"/>
      <c r="AQ655" s="537"/>
    </row>
  </sheetData>
  <autoFilter ref="B19:AQ655">
    <filterColumn colId="0">
      <filters>
        <filter val="Автоматизация технологического управления (кроме АСКУЭ)"/>
        <filter val="Автоматизированные системы мониторинга и диагностики оборудования"/>
        <filter val="АСКУЭ оптового рынка"/>
        <filter val="АСКУЭ розничного рынка"/>
        <filter val="АСУТП, телемеханика"/>
        <filter val="Важнейшие проекты"/>
        <filter val="ВЛ 0,4 кВ ПС &quot;Ачхой-Мартан&quot; с. Бамут ТП 8-16"/>
        <filter val="ВЛ 0,4 кВ ТП 13-  Ф-13 ПС &quot;Горец&quot; г,Урус-Мартан прот. 0,250 км."/>
        <filter val="ВЛ 0,4 кВ ТП 2-36 Ф-2 ПС &quot;Урус-Мартан&quot; г.Урус-Мартан пр.0,183 км."/>
        <filter val="ВЛ 0,4 кВ Ф-22 ПС &quot;Южная&quot; г.Грозный от ТП-202"/>
        <filter val="ВЛ 0,4 кВ Ф-28 ПС &quot;Северная&quot; г.Грозный"/>
        <filter val="ВЛ 0,4 кВ Ф-5 ПС &quot;ГРП&quot; с.Алхан-Кала ул.Элибаева, Х.Мусалатова    ТП 5-   протяжен. 1,5 км."/>
        <filter val="ВЛ 0,4 кВ Ф-8 ПС &quot;Ачхой-Мартан с. Бамут ТП 8-3 протяжен. 1,322 км."/>
        <filter val="ВЛ 0,4 кВ Ф-8 ПС &quot;Ачхой-Мартан с. Бамут ТП 8-4 протяжен. 1,283 км."/>
        <filter val="ВЛ 0,4 кВ Ф-8 ПС &quot;Ачхой-Мартан с. Бамут ТП 8-6 протяжен. 1,02км."/>
        <filter val="ВЛ 0,4 кВ Ф-8 ПС &quot;Ачхой-Мартан с.Бамут  ТП 8-10"/>
        <filter val="ВЛ 0,4 кВ Ф-8 ПС &quot;Ачхой-Мартан с.Бамут ТП 8-12"/>
        <filter val="ВЛ 0,4 кВ Ф-8 ПС &quot;Ачхой-Мартан с.Бамут ТП 8-15"/>
        <filter val="ВЛ 0,4 кВ Ф-8 ПС &quot;Ачхой-Мартан&quot; с. Бамут ТП 8-8"/>
        <filter val="ВЛ 0,4 кВ Ф-8 ПС &quot;Ачхой-Мартан&quot; с. Бамут ТП 8-9"/>
        <filter val="ВЛ 10 кВ Ф-1 ПС &quot;Гвардейская&quot; с.Гвардейское протяжен. 0,262"/>
        <filter val="ВЛ 10 кВ Ф-13 ПС &quot;Горец&quot; г.Урус-Мартан пр.0,252 км."/>
        <filter val="ВЛ 10 кВ Ф-15 ПС &quot;Гудермес-Сити&quot; г.Гудермес 4,75 км. (с.Джалка)"/>
        <filter val="ВЛ 10 кВ Ф-18 ПС &quot;Горец&quot; г.Урус-Мартан протяжен. 0,543 км."/>
        <filter val="ВЛ 10 кВ Ф-2 ПС &quot;Гудермес-Сити&quot; г.Гудермес 5,05 км."/>
        <filter val="ВЛ 10 кВ Ф-2 ПС &quot;Новощедринская ст.Новощедринская протяжен. 1,47 км."/>
        <filter val="ВЛ 10 кВ Ф-3 ПС &quot;Братская&quot; с Братская протяжен. 0,527"/>
        <filter val="ВЛ 10 кВ Ф-3 ПС &quot;Шали&quot; г.Шали"/>
        <filter val="ВЛ 10 кВ Ф-4 ПС &quot;Ассиновская&quot;"/>
        <filter val="ВЛ 10 кВ Ф-5 ПС &quot;ГРП&quot; с.Алхан-Кала ул.Элимбаева, Х.Мусалатова  протяжен. 0,4 км.  ( 2,959 км)"/>
        <filter val="ВЛ 10 кВ Ф-8 ПС &quot;Ачхой-Мартан&quot; с.Бамут протяжен. 1,255 км."/>
        <filter val="ВЛ 10 кВ Ф-9 ПС &quot;Бачи-Юрт&quot; с.Алерой протяжен. 0,126 км."/>
        <filter val="ВЛ 10 кВ Ф-9 ПС &quot;Курчалой&quot; с.Цоци-Юрт протяжен. 1,773 км."/>
        <filter val="ВЛ 6 кВ Ф-18 ПС &quot;Гудермес-город&quot; г.Гудермес"/>
        <filter val="ВЛ 6 кВ Ф-4 ПС &quot;Октябрьская&quot; с.Гикало протяжен. 3,930 км."/>
        <filter val="ВЛ 6 кВ Ф-5 ПС &quot;Калаус&quot; с.Керла-Юрт протяжен. 0,208 км."/>
        <filter val="ВЛ 6 кВ Ф-5 ПС &quot;Черноречье&quot; п.Алды протяжен. 1,81 км."/>
        <filter val="ВЛ 6 кВ Ф-9 ПС &quot;Гойт-Корт&quot; с. Белгатой"/>
        <filter val="ВЛ-0,4 кВ Ф-3 ПС Бачи-Юрт  с.Центарой ул. Вайханова, ТП 3-9"/>
        <filter val="ВЛ-0,4 кВ Ф-3 ПС Бачи-Юрт  с.Центарой ул.Вайханова ТП 3-6"/>
        <filter val="ВЛ-0,4 кВ Ф-3 ПС Бачи-Юрт  с.Центарой ул.Вайханова ТП 3-8"/>
        <filter val="ВЛ-0,4 кВ Ф-3 ПС Бачи-Юрт  с.Центарой ул.Мацуева ТП 3-5"/>
        <filter val="ВЛ-0,4 кВ Ф-3 ПС Бачи-Юрт  с.Центарой ул.Мацуева ТП 3-7"/>
        <filter val="ВЛ-0,4 кВ Ф-3 ПС Бачи-Юрт с.Центарой, ТП 3-17"/>
        <filter val="ВЛ-0,4 кВ Ф-3 ПС Бачи-Юрт с.Центарой, ул.Баймурадова, ТП 3-14"/>
        <filter val="ВЛ-0,4 кВ Ф-3 ПС Бачи-Юрт с.Центарой, ул.Кадырова, ТП 3-21"/>
        <filter val="ВЛ-0,4 кВ Ф-3 ПС Бачи-Юрт с.Центарой, ул.Косумова, Баймурадова, ТП 3-13"/>
        <filter val="ВЛ-0,4 кВ Ф-3 ПС Бачи-Юрт с.Центарой, ул.Сакказова, Мацуева, ТП 3-12"/>
        <filter val="ВЛ-0,4 кВ Ф-5 ПС «Бердыкель» с.Бердыкель  ТП 5-9 L- 0,27 км."/>
        <filter val="ВЛ-0,4 кВ Ф-5 ПС Бачи-Юрт ул.Насуханова, Джабраилова, ТП 5-4"/>
        <filter val="ВЛ-0,4 кВ, Ф-17, ПС «Гудермес-город», г. Гудермес, ТП 17- ?, L- 0,43 км."/>
        <filter val="ВЛ-0,4 кВ, Ф-24, ПС «Гудермес-город», г. Гудермес, ТП 24- ?, L- 1,0 км."/>
        <filter val="ВЛ-0,4 кВ, Ф-5, ПС &quot;Ножай - Юрт&quot;, с. Мескеты, ТП 5-21 , L- 0,85 км"/>
        <filter val="ВЛ-0,4 кВ, Ф-5, ПС «Урус - Мартан -1», с. Рошни - Чу, ТП 5-3, L- 0,32 км."/>
        <filter val="ВЛ-0,4 кВ, Ф-7, ПС &quot;АКХП&quot;, г. Аргун, пос. Московский, ТП 7-, L- 2,8 км."/>
        <filter val="ВЛ-0,4 кВ, Ф-7, ПС «Электроприбор», с. Садовое,  ТП 7-22 , L- 0,38 км."/>
        <filter val="ВЛ-0,4 кВ, Ф-8, ПС «Курчалой», с. Майртуп, ТП 8-1, L- 0,42 км."/>
        <filter val="ВЛ-10 кВ Ф-6  ПС &quot;Предгорная&quot;,с.Старые Атаги протяжен. 1,054 км. ( 3,648 км)"/>
        <filter val="ВЛ-6 кВ Ф-13 ПС &quot;Знаменская&quot;, с. Бено-Юрт, Надтеречный район."/>
        <filter val="ВЛ-6 кВ, Ф-15, ПС «АТЭЦ» с. Мескер - Юрт, L- 7,35 км."/>
        <filter val="ВЛ-6 кВ, Ф-17, ПС «Гудермес-город», г. Гудермес, L- 0,7 км."/>
        <filter val="ВЛ-6 кВ, Ф-24, ПС «Гудермес-город», г. Гудермес, L- 0,15 км."/>
        <filter val="ВЛ-6 кВ, Ф-6, ПС «Ойсунгур»,  с. Бачи - Юрт, L- 1,056 км."/>
        <filter val="ВЛ-6 кВ, Ф-7, ПС &quot;АКХП&quot;, г. Аргун, пос. Московский, L- 0,2 км. ( до ТП 7-40)"/>
        <filter val="ВЛ-6 кВ, Ф-7, ПС &quot;АКХП&quot;, г. Аргун, пос. Московский, L- 0,7 км."/>
        <filter val="Воздушные Линии 0,4 кВ (НН)"/>
        <filter val="Воздушные Линии 110 кВ (ВН)"/>
        <filter val="Воздушные Линии 1-20 кВ (СН2)"/>
        <filter val="Воздушные Линии 220 кВ (ВН)"/>
        <filter val="Воздушные Линии 330 кВ (ВН)"/>
        <filter val="Воздушные Линии 35 кВ (ВН)"/>
        <filter val="Воздушные Линии 35 кВ (СН1)"/>
        <filter val="Генерация"/>
        <filter val="Долгосрочные вложения"/>
        <filter val="Здания, сооружения"/>
        <filter val="Информационные технологии"/>
        <filter val="Кабельные Линии 110 кВ (ВН)"/>
        <filter val="Кабельные Линии 20 кВ (СН1) в т. ч."/>
        <filter val="Кабельные Линии 20 кВ (СН2)"/>
        <filter val="Кабельные Линии 220 кВ (ВН)"/>
        <filter val="Кабельные Линии 3-10 кВ (СН2)"/>
        <filter val="Кабельные Линии 330 кВ (ВН)"/>
        <filter val="Кабельные Линии 35 кВ (СН1)"/>
        <filter val="Кабельные Линии до 1 кВ (НН)"/>
        <filter val="КЛ 10 кВ Ф-28  ПС &quot;Северная&quot; г.Грозный"/>
        <filter val="Консолидация электросетевых активов"/>
        <filter val="КТП с ТМ 100 кВа Ф-15 ПС &quot;АТЭЦ&quot; с. Мескер-Юрт ТП 15-"/>
        <filter val="КТП с ТМ 100 кВа Ф-2 ПС &quot;Новощедринская&quot; ст.Новощедринская ТП 2-"/>
        <filter val="КТП с ТМ 100 кВа Ф-3 ПС &quot;Курчалой&quot; с.Майртуп ТП 3-39"/>
        <filter val="КТП с ТМ 100 кВа Ф-5 ПС &quot;Калаус&quot; с.Керла-Юрт ТП 5-"/>
        <filter val="КТП с ТМ 100 кВа Ф-9 ПС &quot;Курчалой&quot; с Цоци-Юрт ТП 9-73"/>
        <filter val="КТП с ТМ 160 кВа  Ф-3 ПС &quot;Аэропорт&quot; с.Алхан-Чурт ТП 3-"/>
        <filter val="КТП с ТМ 160 кВа ТП 4-   Ф-4 ПС &quot;Бердыкель с.Новый Центарой"/>
        <filter val="КТП с ТМ 160 кВа Ф-5 ПС &quot;Калаус&quot; с. Керла-Юрт ТП 5-13"/>
        <filter val="КТП с ТМ 250 кВа ТП 2-  Ф 2- ПС &quot;Толстой-Юрт с.Толстой-Юрт"/>
        <filter val="КТП с ТМ 250 кВа ТП 3-  Ф-3 ПС &quot;Итум-Кали&quot;   с. Итум-Кали"/>
        <filter val="КТП с ТМ 250 кВа ТП 9-75 Ф-9 ПС &quot;Курчалой&quot; с.Цоци-Юрт"/>
        <filter val="КТП с ТМ 250 кВа ТП 9-77 Ф-9 ПС &quot;Курчалой&quot; с.Цоци-Юрт"/>
        <filter val="КТП с ТМ 250 кВа Ф-9 ПС &quot;Курчалой&quot; с Цоци-Юрт ТП 9-78"/>
        <filter val="КТП с ТМ 400 кВа ТП 4-54 Ф-4 ПС &quot;Бачи-Юрт&quot; с.Алерой"/>
        <filter val="КТП с ТМ 400 кВа Ф-8 ПС &quot;Знаменская&quot; с.Знаменское ТП 8-41"/>
        <filter val="КТП с ТМ 63 кВа ТП 4-   Ф-4 ПС &quot;Бердыкель с.Новый Центарой"/>
        <filter val="КТП с ТМ-160 кВА - 1 компл. Ф-3 ПС Бачи-Юрт  с.Центарой, ул.Кадырова, ТП 3-21"/>
        <filter val="КТП с ТМ-250 кВА - 1 компл. Ф-3 ПС Бачи-Юрт с.Центарой, ул.Чучхаджиева, ТП 3-19"/>
        <filter val="КТП с ТМ-250 кВА - 1 компл. Ф-3 ПС Бачи-Юрт с.Центарой, ул.Ю.Сакказова, ТП 3-23"/>
        <filter val="КТП с ТМ-250 кВА-1 к-т. Ф-3 ПС Бачи-Юрт с.Центарой ул.Баймурадова, Кадырова ТП 3-?"/>
        <filter val="КТП с ТМ-250 кВА-1 к-т. Ф-3 ПС Бачи-Юрт с.Центарой ул.Баймурадова, Кадырова ТП 3-2"/>
        <filter val="Мероприятия по антитеррористической защищенности объектов"/>
        <filter val="Модернизация системы передачи информации ОАО &quot;Чеченэнерго&quot;"/>
        <filter val="Незавершённое строительство по объектам, невключённым в Инвестиционную программу"/>
        <filter val="НМА"/>
        <filter val="Новое строительство"/>
        <filter val="Новое строительство объектов"/>
        <filter val="Новое строительство объектов 35-330 кВ"/>
        <filter val="Оборудование, не входящее в сметы строек"/>
        <filter val="Оборудование, не входящее в сметы строек, в.т.ч.:"/>
        <filter val="Объекты технологического присоединения мощностью до 15 кВт."/>
        <filter val="Объекты технологического присоединения мощностью от 100 до 750 кВт."/>
        <filter val="Объекты технологического присоединения мощностью от 15 до 100 кВт."/>
        <filter val="Объекты технологического присоединения мощностью свыше 750 кВт."/>
        <filter val="Объем средств, запланированных на инновацию"/>
        <filter val="Объемы по аварийному запасу"/>
        <filter val="Оплата процентов за привлеченные кредитные ресурсы"/>
        <filter val="Охрана, обеспечение безопасности"/>
        <filter val="ПИРы будущих лет"/>
        <filter val="Погашение кредиторской задолженности"/>
        <filter val="Пожарная охрана"/>
        <filter val="Приобретение земельных участков"/>
        <filter val="Приобретение прочих активов"/>
        <filter val="Приобретение электросетевых активов, земельных участков и пр. объектов"/>
        <filter val="Программа перспективного развития систем учета э/э на РРЭ"/>
        <filter val="Программы"/>
        <filter val="Программы особой важности (федеральные и др.)"/>
        <filter val="Программы по обеспечению безопасности"/>
        <filter val="Проекты"/>
        <filter val="Прочие АСТУ"/>
        <filter val="Прочие мероприятия"/>
        <filter val="Прочие программы и мероприятия"/>
        <filter val="Прочие средства учета"/>
        <filter val="ПС 110 кВ (ВН)"/>
        <filter val="ПС 110/35 кВ ПС &quot;Гудермес-Тяговая&quot;"/>
        <filter val="ПС 110/35/6 кВ &quot;Ищерская&quot;"/>
        <filter val="ПС 20 кВ (СН2)"/>
        <filter val="ПС 220 кВ (ВН)"/>
        <filter val="ПС 3-10 кВ (СН2)"/>
        <filter val="ПС 3-10 кВ (СН2) (ТП)"/>
        <filter val="ПС 330 кВ (ВН)"/>
        <filter val="ПС 35 кВ (СН1)"/>
        <filter val="Распределительные сети_x000a_Строительство, ТПиР ТП и ВЛЭП, КЛЭП не связанное с тех.присоединением"/>
        <filter val="Реконструкция ВЛ 0,4-10 кВ и ТП"/>
        <filter val="Реконструкция ВЛ 0,4-6/10 кВ (резерв)"/>
        <filter val="Реновация основного и вспомогательного оборудования"/>
        <filter val="РЗА (включая ПА)"/>
        <filter val="Создание систем противоаварийной и режимной автоматики"/>
        <filter val="Создание систем телемеханики  и связи"/>
        <filter val="Справочно:"/>
        <filter val="Средства учета, контроля Э/Э"/>
        <filter val="Строительство ВЛ 0,4-10 кВ и ТП"/>
        <filter val="Строительство ПС 110/10 кВ &quot;Гудермес-Сити&quot; с организацией заходов ВЛ 110 кВ"/>
        <filter val="Строительство ПС 110/10 кВ &quot;Черноречье-110&quot;(строительство ПС 110/10 с 2-мя трансформаторами по 16,0 МВА )"/>
        <filter val="Технологическая связь"/>
        <filter val="Технологическое присоединение"/>
        <filter val="ТПиР"/>
        <filter val="ТПиР объектов"/>
        <filter val="ТПиР объектов 35-330 кВ"/>
        <filter val="Установка устройств регулирования напряжения и компенсации реактивной мощности"/>
        <filter val="Целевые направления"/>
        <filter val="Энергосбережение и повышение энергетической эффективности"/>
      </filters>
    </filterColumn>
  </autoFilter>
  <customSheetViews>
    <customSheetView guid="{8BB7B736-A7C4-429C-ACC3-971252C535EE}" scale="70" showPageBreaks="1" fitToPage="1" showAutoFilter="1" view="pageBreakPreview" topLeftCell="A16">
      <pane xSplit="2" ySplit="4" topLeftCell="F20" activePane="bottomRight" state="frozen"/>
      <selection pane="bottomRight" activeCell="F52" sqref="F52"/>
      <pageMargins left="0.9055118110236221" right="0.11811023622047245" top="0.35433070866141736" bottom="0.35433070866141736" header="0.31496062992125984" footer="0.31496062992125984"/>
      <pageSetup paperSize="8" scale="37" fitToHeight="0" orientation="landscape" r:id="rId1"/>
      <autoFilter ref="B19:AQ968"/>
    </customSheetView>
    <customSheetView guid="{7AA1BFA8-6974-4FCA-A17F-A76092498536}" scale="70" showPageBreaks="1" fitToPage="1" showAutoFilter="1" view="pageBreakPreview" topLeftCell="A16">
      <pane xSplit="2" ySplit="4" topLeftCell="X20" activePane="bottomRight" state="frozen"/>
      <selection pane="bottomRight" activeCell="F52" sqref="F52"/>
      <pageMargins left="0.9055118110236221" right="0.11811023622047245" top="0.35433070866141736" bottom="0.35433070866141736" header="0.31496062992125984" footer="0.31496062992125984"/>
      <pageSetup paperSize="8" scale="37" fitToHeight="0" orientation="landscape" r:id="rId2"/>
      <autoFilter ref="B19:AQ968"/>
    </customSheetView>
    <customSheetView guid="{5547C54F-FA41-4061-9BC0-F0DA1FA23736}" scale="70" showPageBreaks="1" fitToPage="1" showAutoFilter="1" view="pageBreakPreview" topLeftCell="A16">
      <pane xSplit="2" ySplit="4" topLeftCell="O849" activePane="bottomRight" state="frozen"/>
      <selection pane="bottomRight" activeCell="A156" sqref="A156:XFD156"/>
      <pageMargins left="0.9055118110236221" right="0.11811023622047245" top="0.35433070866141736" bottom="0.35433070866141736" header="0.31496062992125984" footer="0.31496062992125984"/>
      <pageSetup paperSize="8" scale="37" fitToHeight="0" orientation="landscape" r:id="rId3"/>
      <autoFilter ref="B19:AQ968"/>
    </customSheetView>
    <customSheetView guid="{741CBA12-4BC9-4306-BB02-1CF6083FF85E}" scale="55" showPageBreaks="1" fitToPage="1" showAutoFilter="1" topLeftCell="A16">
      <pane xSplit="2" ySplit="4" topLeftCell="C20" activePane="bottomRight" state="frozen"/>
      <selection pane="bottomRight" activeCell="M36" sqref="M36"/>
      <pageMargins left="0.70866141732283472" right="0.70866141732283472" top="0.74803149606299213" bottom="0.74803149606299213" header="0.31496062992125984" footer="0.31496062992125984"/>
      <pageSetup paperSize="8" scale="40" fitToHeight="0" orientation="landscape" r:id="rId4"/>
      <autoFilter ref="B19:AQ664"/>
    </customSheetView>
    <customSheetView guid="{97CDAD80-7AA4-4858-9295-56C8D7128432}" scale="55" showPageBreaks="1" fitToPage="1" showAutoFilter="1" view="pageBreakPreview" topLeftCell="A13">
      <pane xSplit="2" ySplit="8" topLeftCell="F863" activePane="bottomRight" state="frozen"/>
      <selection pane="bottomRight" activeCell="H899" sqref="H899:H900"/>
      <pageMargins left="0.70866141732283472" right="0.70866141732283472" top="0.74803149606299213" bottom="0.74803149606299213" header="0.31496062992125984" footer="0.31496062992125984"/>
      <pageSetup paperSize="8" scale="39" fitToHeight="0" orientation="landscape" r:id="rId5"/>
      <autoFilter ref="B19:AQ591"/>
    </customSheetView>
    <customSheetView guid="{20F9C861-6458-4DFD-BCE3-68A0D44C8C4E}" scale="85" fitToPage="1" showAutoFilter="1" hiddenColumns="1" topLeftCell="A16">
      <pane xSplit="2" ySplit="4" topLeftCell="C20" activePane="bottomRight" state="frozen"/>
      <selection pane="bottomRight" activeCell="I34" sqref="I34"/>
      <pageMargins left="0.70866141732283472" right="0.70866141732283472" top="0.74803149606299213" bottom="0.74803149606299213" header="0.31496062992125984" footer="0.31496062992125984"/>
      <pageSetup paperSize="8" scale="59" fitToHeight="0" orientation="landscape" r:id="rId6"/>
      <autoFilter ref="B19:AQ649"/>
    </customSheetView>
    <customSheetView guid="{C21BC225-69C9-4458-9F3D-FDCF30852D79}" scale="55" fitToPage="1" showAutoFilter="1" topLeftCell="A16">
      <pane xSplit="2" ySplit="4" topLeftCell="C20" activePane="bottomRight" state="frozen"/>
      <selection pane="bottomRight" activeCell="AB26" sqref="AB26"/>
      <pageMargins left="0.70866141732283472" right="0.70866141732283472" top="0.74803149606299213" bottom="0.74803149606299213" header="0.31496062992125984" footer="0.31496062992125984"/>
      <pageSetup paperSize="8" scale="40" fitToHeight="0" orientation="landscape" r:id="rId7"/>
      <autoFilter ref="B19:AQ651"/>
    </customSheetView>
  </customSheetViews>
  <mergeCells count="30">
    <mergeCell ref="AD1:AF1"/>
    <mergeCell ref="AC2:AF2"/>
    <mergeCell ref="AO2:AQ2"/>
    <mergeCell ref="AN3:AQ3"/>
    <mergeCell ref="AN4:AQ4"/>
    <mergeCell ref="AI3:AJ3"/>
    <mergeCell ref="AI4:AJ4"/>
    <mergeCell ref="B655:C655"/>
    <mergeCell ref="D16:H17"/>
    <mergeCell ref="I16:M17"/>
    <mergeCell ref="N16:R17"/>
    <mergeCell ref="B652:C652"/>
    <mergeCell ref="B653:C653"/>
    <mergeCell ref="B648:C648"/>
    <mergeCell ref="B649:C649"/>
    <mergeCell ref="B650:C650"/>
    <mergeCell ref="B651:C651"/>
    <mergeCell ref="B654:C654"/>
    <mergeCell ref="AN12:AQ12"/>
    <mergeCell ref="AI9:AJ9"/>
    <mergeCell ref="A7:AQ7"/>
    <mergeCell ref="AC16:AG17"/>
    <mergeCell ref="AH16:AQ16"/>
    <mergeCell ref="AH17:AK17"/>
    <mergeCell ref="A16:A18"/>
    <mergeCell ref="B16:B18"/>
    <mergeCell ref="C16:C18"/>
    <mergeCell ref="AL17:AP17"/>
    <mergeCell ref="X16:AB17"/>
    <mergeCell ref="S16:W17"/>
  </mergeCells>
  <pageMargins left="0.9055118110236221" right="0.11811023622047245" top="0.35433070866141736" bottom="0.35433070866141736" header="0.31496062992125984" footer="0.31496062992125984"/>
  <pageSetup paperSize="8" scale="37" fitToHeight="0" orientation="landscape"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2:S76"/>
  <sheetViews>
    <sheetView view="pageBreakPreview" zoomScale="60" zoomScaleNormal="100" zoomScaleSheetLayoutView="70" workbookViewId="0">
      <selection activeCell="F34" sqref="F34"/>
    </sheetView>
  </sheetViews>
  <sheetFormatPr defaultRowHeight="15.75" x14ac:dyDescent="0.25"/>
  <cols>
    <col min="1" max="1" width="9" style="329"/>
    <col min="2" max="2" width="34.875" style="329" customWidth="1"/>
    <col min="3" max="3" width="11.75" style="329" customWidth="1"/>
    <col min="4" max="4" width="11" style="329" customWidth="1"/>
    <col min="5" max="5" width="9" style="329" customWidth="1"/>
    <col min="6" max="6" width="9" style="329"/>
    <col min="7" max="7" width="9" style="329" customWidth="1"/>
    <col min="8" max="8" width="9" style="329"/>
    <col min="9" max="9" width="9" style="329" customWidth="1"/>
    <col min="10" max="10" width="11" style="329" customWidth="1"/>
    <col min="11" max="11" width="9" style="329" customWidth="1"/>
    <col min="12" max="12" width="9" style="329"/>
    <col min="13" max="13" width="25.25" style="329" customWidth="1"/>
    <col min="14" max="257" width="9" style="329"/>
    <col min="258" max="258" width="34.875" style="329" customWidth="1"/>
    <col min="259" max="259" width="11.75" style="329" customWidth="1"/>
    <col min="260" max="260" width="11" style="329" customWidth="1"/>
    <col min="261" max="265" width="9" style="329"/>
    <col min="266" max="266" width="11" style="329" customWidth="1"/>
    <col min="267" max="268" width="9" style="329"/>
    <col min="269" max="269" width="33.75" style="329" customWidth="1"/>
    <col min="270" max="513" width="9" style="329"/>
    <col min="514" max="514" width="34.875" style="329" customWidth="1"/>
    <col min="515" max="515" width="11.75" style="329" customWidth="1"/>
    <col min="516" max="516" width="11" style="329" customWidth="1"/>
    <col min="517" max="521" width="9" style="329"/>
    <col min="522" max="522" width="11" style="329" customWidth="1"/>
    <col min="523" max="524" width="9" style="329"/>
    <col min="525" max="525" width="33.75" style="329" customWidth="1"/>
    <col min="526" max="769" width="9" style="329"/>
    <col min="770" max="770" width="34.875" style="329" customWidth="1"/>
    <col min="771" max="771" width="11.75" style="329" customWidth="1"/>
    <col min="772" max="772" width="11" style="329" customWidth="1"/>
    <col min="773" max="777" width="9" style="329"/>
    <col min="778" max="778" width="11" style="329" customWidth="1"/>
    <col min="779" max="780" width="9" style="329"/>
    <col min="781" max="781" width="33.75" style="329" customWidth="1"/>
    <col min="782" max="1025" width="9" style="329"/>
    <col min="1026" max="1026" width="34.875" style="329" customWidth="1"/>
    <col min="1027" max="1027" width="11.75" style="329" customWidth="1"/>
    <col min="1028" max="1028" width="11" style="329" customWidth="1"/>
    <col min="1029" max="1033" width="9" style="329"/>
    <col min="1034" max="1034" width="11" style="329" customWidth="1"/>
    <col min="1035" max="1036" width="9" style="329"/>
    <col min="1037" max="1037" width="33.75" style="329" customWidth="1"/>
    <col min="1038" max="1281" width="9" style="329"/>
    <col min="1282" max="1282" width="34.875" style="329" customWidth="1"/>
    <col min="1283" max="1283" width="11.75" style="329" customWidth="1"/>
    <col min="1284" max="1284" width="11" style="329" customWidth="1"/>
    <col min="1285" max="1289" width="9" style="329"/>
    <col min="1290" max="1290" width="11" style="329" customWidth="1"/>
    <col min="1291" max="1292" width="9" style="329"/>
    <col min="1293" max="1293" width="33.75" style="329" customWidth="1"/>
    <col min="1294" max="1537" width="9" style="329"/>
    <col min="1538" max="1538" width="34.875" style="329" customWidth="1"/>
    <col min="1539" max="1539" width="11.75" style="329" customWidth="1"/>
    <col min="1540" max="1540" width="11" style="329" customWidth="1"/>
    <col min="1541" max="1545" width="9" style="329"/>
    <col min="1546" max="1546" width="11" style="329" customWidth="1"/>
    <col min="1547" max="1548" width="9" style="329"/>
    <col min="1549" max="1549" width="33.75" style="329" customWidth="1"/>
    <col min="1550" max="1793" width="9" style="329"/>
    <col min="1794" max="1794" width="34.875" style="329" customWidth="1"/>
    <col min="1795" max="1795" width="11.75" style="329" customWidth="1"/>
    <col min="1796" max="1796" width="11" style="329" customWidth="1"/>
    <col min="1797" max="1801" width="9" style="329"/>
    <col min="1802" max="1802" width="11" style="329" customWidth="1"/>
    <col min="1803" max="1804" width="9" style="329"/>
    <col min="1805" max="1805" width="33.75" style="329" customWidth="1"/>
    <col min="1806" max="2049" width="9" style="329"/>
    <col min="2050" max="2050" width="34.875" style="329" customWidth="1"/>
    <col min="2051" max="2051" width="11.75" style="329" customWidth="1"/>
    <col min="2052" max="2052" width="11" style="329" customWidth="1"/>
    <col min="2053" max="2057" width="9" style="329"/>
    <col min="2058" max="2058" width="11" style="329" customWidth="1"/>
    <col min="2059" max="2060" width="9" style="329"/>
    <col min="2061" max="2061" width="33.75" style="329" customWidth="1"/>
    <col min="2062" max="2305" width="9" style="329"/>
    <col min="2306" max="2306" width="34.875" style="329" customWidth="1"/>
    <col min="2307" max="2307" width="11.75" style="329" customWidth="1"/>
    <col min="2308" max="2308" width="11" style="329" customWidth="1"/>
    <col min="2309" max="2313" width="9" style="329"/>
    <col min="2314" max="2314" width="11" style="329" customWidth="1"/>
    <col min="2315" max="2316" width="9" style="329"/>
    <col min="2317" max="2317" width="33.75" style="329" customWidth="1"/>
    <col min="2318" max="2561" width="9" style="329"/>
    <col min="2562" max="2562" width="34.875" style="329" customWidth="1"/>
    <col min="2563" max="2563" width="11.75" style="329" customWidth="1"/>
    <col min="2564" max="2564" width="11" style="329" customWidth="1"/>
    <col min="2565" max="2569" width="9" style="329"/>
    <col min="2570" max="2570" width="11" style="329" customWidth="1"/>
    <col min="2571" max="2572" width="9" style="329"/>
    <col min="2573" max="2573" width="33.75" style="329" customWidth="1"/>
    <col min="2574" max="2817" width="9" style="329"/>
    <col min="2818" max="2818" width="34.875" style="329" customWidth="1"/>
    <col min="2819" max="2819" width="11.75" style="329" customWidth="1"/>
    <col min="2820" max="2820" width="11" style="329" customWidth="1"/>
    <col min="2821" max="2825" width="9" style="329"/>
    <col min="2826" max="2826" width="11" style="329" customWidth="1"/>
    <col min="2827" max="2828" width="9" style="329"/>
    <col min="2829" max="2829" width="33.75" style="329" customWidth="1"/>
    <col min="2830" max="3073" width="9" style="329"/>
    <col min="3074" max="3074" width="34.875" style="329" customWidth="1"/>
    <col min="3075" max="3075" width="11.75" style="329" customWidth="1"/>
    <col min="3076" max="3076" width="11" style="329" customWidth="1"/>
    <col min="3077" max="3081" width="9" style="329"/>
    <col min="3082" max="3082" width="11" style="329" customWidth="1"/>
    <col min="3083" max="3084" width="9" style="329"/>
    <col min="3085" max="3085" width="33.75" style="329" customWidth="1"/>
    <col min="3086" max="3329" width="9" style="329"/>
    <col min="3330" max="3330" width="34.875" style="329" customWidth="1"/>
    <col min="3331" max="3331" width="11.75" style="329" customWidth="1"/>
    <col min="3332" max="3332" width="11" style="329" customWidth="1"/>
    <col min="3333" max="3337" width="9" style="329"/>
    <col min="3338" max="3338" width="11" style="329" customWidth="1"/>
    <col min="3339" max="3340" width="9" style="329"/>
    <col min="3341" max="3341" width="33.75" style="329" customWidth="1"/>
    <col min="3342" max="3585" width="9" style="329"/>
    <col min="3586" max="3586" width="34.875" style="329" customWidth="1"/>
    <col min="3587" max="3587" width="11.75" style="329" customWidth="1"/>
    <col min="3588" max="3588" width="11" style="329" customWidth="1"/>
    <col min="3589" max="3593" width="9" style="329"/>
    <col min="3594" max="3594" width="11" style="329" customWidth="1"/>
    <col min="3595" max="3596" width="9" style="329"/>
    <col min="3597" max="3597" width="33.75" style="329" customWidth="1"/>
    <col min="3598" max="3841" width="9" style="329"/>
    <col min="3842" max="3842" width="34.875" style="329" customWidth="1"/>
    <col min="3843" max="3843" width="11.75" style="329" customWidth="1"/>
    <col min="3844" max="3844" width="11" style="329" customWidth="1"/>
    <col min="3845" max="3849" width="9" style="329"/>
    <col min="3850" max="3850" width="11" style="329" customWidth="1"/>
    <col min="3851" max="3852" width="9" style="329"/>
    <col min="3853" max="3853" width="33.75" style="329" customWidth="1"/>
    <col min="3854" max="4097" width="9" style="329"/>
    <col min="4098" max="4098" width="34.875" style="329" customWidth="1"/>
    <col min="4099" max="4099" width="11.75" style="329" customWidth="1"/>
    <col min="4100" max="4100" width="11" style="329" customWidth="1"/>
    <col min="4101" max="4105" width="9" style="329"/>
    <col min="4106" max="4106" width="11" style="329" customWidth="1"/>
    <col min="4107" max="4108" width="9" style="329"/>
    <col min="4109" max="4109" width="33.75" style="329" customWidth="1"/>
    <col min="4110" max="4353" width="9" style="329"/>
    <col min="4354" max="4354" width="34.875" style="329" customWidth="1"/>
    <col min="4355" max="4355" width="11.75" style="329" customWidth="1"/>
    <col min="4356" max="4356" width="11" style="329" customWidth="1"/>
    <col min="4357" max="4361" width="9" style="329"/>
    <col min="4362" max="4362" width="11" style="329" customWidth="1"/>
    <col min="4363" max="4364" width="9" style="329"/>
    <col min="4365" max="4365" width="33.75" style="329" customWidth="1"/>
    <col min="4366" max="4609" width="9" style="329"/>
    <col min="4610" max="4610" width="34.875" style="329" customWidth="1"/>
    <col min="4611" max="4611" width="11.75" style="329" customWidth="1"/>
    <col min="4612" max="4612" width="11" style="329" customWidth="1"/>
    <col min="4613" max="4617" width="9" style="329"/>
    <col min="4618" max="4618" width="11" style="329" customWidth="1"/>
    <col min="4619" max="4620" width="9" style="329"/>
    <col min="4621" max="4621" width="33.75" style="329" customWidth="1"/>
    <col min="4622" max="4865" width="9" style="329"/>
    <col min="4866" max="4866" width="34.875" style="329" customWidth="1"/>
    <col min="4867" max="4867" width="11.75" style="329" customWidth="1"/>
    <col min="4868" max="4868" width="11" style="329" customWidth="1"/>
    <col min="4869" max="4873" width="9" style="329"/>
    <col min="4874" max="4874" width="11" style="329" customWidth="1"/>
    <col min="4875" max="4876" width="9" style="329"/>
    <col min="4877" max="4877" width="33.75" style="329" customWidth="1"/>
    <col min="4878" max="5121" width="9" style="329"/>
    <col min="5122" max="5122" width="34.875" style="329" customWidth="1"/>
    <col min="5123" max="5123" width="11.75" style="329" customWidth="1"/>
    <col min="5124" max="5124" width="11" style="329" customWidth="1"/>
    <col min="5125" max="5129" width="9" style="329"/>
    <col min="5130" max="5130" width="11" style="329" customWidth="1"/>
    <col min="5131" max="5132" width="9" style="329"/>
    <col min="5133" max="5133" width="33.75" style="329" customWidth="1"/>
    <col min="5134" max="5377" width="9" style="329"/>
    <col min="5378" max="5378" width="34.875" style="329" customWidth="1"/>
    <col min="5379" max="5379" width="11.75" style="329" customWidth="1"/>
    <col min="5380" max="5380" width="11" style="329" customWidth="1"/>
    <col min="5381" max="5385" width="9" style="329"/>
    <col min="5386" max="5386" width="11" style="329" customWidth="1"/>
    <col min="5387" max="5388" width="9" style="329"/>
    <col min="5389" max="5389" width="33.75" style="329" customWidth="1"/>
    <col min="5390" max="5633" width="9" style="329"/>
    <col min="5634" max="5634" width="34.875" style="329" customWidth="1"/>
    <col min="5635" max="5635" width="11.75" style="329" customWidth="1"/>
    <col min="5636" max="5636" width="11" style="329" customWidth="1"/>
    <col min="5637" max="5641" width="9" style="329"/>
    <col min="5642" max="5642" width="11" style="329" customWidth="1"/>
    <col min="5643" max="5644" width="9" style="329"/>
    <col min="5645" max="5645" width="33.75" style="329" customWidth="1"/>
    <col min="5646" max="5889" width="9" style="329"/>
    <col min="5890" max="5890" width="34.875" style="329" customWidth="1"/>
    <col min="5891" max="5891" width="11.75" style="329" customWidth="1"/>
    <col min="5892" max="5892" width="11" style="329" customWidth="1"/>
    <col min="5893" max="5897" width="9" style="329"/>
    <col min="5898" max="5898" width="11" style="329" customWidth="1"/>
    <col min="5899" max="5900" width="9" style="329"/>
    <col min="5901" max="5901" width="33.75" style="329" customWidth="1"/>
    <col min="5902" max="6145" width="9" style="329"/>
    <col min="6146" max="6146" width="34.875" style="329" customWidth="1"/>
    <col min="6147" max="6147" width="11.75" style="329" customWidth="1"/>
    <col min="6148" max="6148" width="11" style="329" customWidth="1"/>
    <col min="6149" max="6153" width="9" style="329"/>
    <col min="6154" max="6154" width="11" style="329" customWidth="1"/>
    <col min="6155" max="6156" width="9" style="329"/>
    <col min="6157" max="6157" width="33.75" style="329" customWidth="1"/>
    <col min="6158" max="6401" width="9" style="329"/>
    <col min="6402" max="6402" width="34.875" style="329" customWidth="1"/>
    <col min="6403" max="6403" width="11.75" style="329" customWidth="1"/>
    <col min="6404" max="6404" width="11" style="329" customWidth="1"/>
    <col min="6405" max="6409" width="9" style="329"/>
    <col min="6410" max="6410" width="11" style="329" customWidth="1"/>
    <col min="6411" max="6412" width="9" style="329"/>
    <col min="6413" max="6413" width="33.75" style="329" customWidth="1"/>
    <col min="6414" max="6657" width="9" style="329"/>
    <col min="6658" max="6658" width="34.875" style="329" customWidth="1"/>
    <col min="6659" max="6659" width="11.75" style="329" customWidth="1"/>
    <col min="6660" max="6660" width="11" style="329" customWidth="1"/>
    <col min="6661" max="6665" width="9" style="329"/>
    <col min="6666" max="6666" width="11" style="329" customWidth="1"/>
    <col min="6667" max="6668" width="9" style="329"/>
    <col min="6669" max="6669" width="33.75" style="329" customWidth="1"/>
    <col min="6670" max="6913" width="9" style="329"/>
    <col min="6914" max="6914" width="34.875" style="329" customWidth="1"/>
    <col min="6915" max="6915" width="11.75" style="329" customWidth="1"/>
    <col min="6916" max="6916" width="11" style="329" customWidth="1"/>
    <col min="6917" max="6921" width="9" style="329"/>
    <col min="6922" max="6922" width="11" style="329" customWidth="1"/>
    <col min="6923" max="6924" width="9" style="329"/>
    <col min="6925" max="6925" width="33.75" style="329" customWidth="1"/>
    <col min="6926" max="7169" width="9" style="329"/>
    <col min="7170" max="7170" width="34.875" style="329" customWidth="1"/>
    <col min="7171" max="7171" width="11.75" style="329" customWidth="1"/>
    <col min="7172" max="7172" width="11" style="329" customWidth="1"/>
    <col min="7173" max="7177" width="9" style="329"/>
    <col min="7178" max="7178" width="11" style="329" customWidth="1"/>
    <col min="7179" max="7180" width="9" style="329"/>
    <col min="7181" max="7181" width="33.75" style="329" customWidth="1"/>
    <col min="7182" max="7425" width="9" style="329"/>
    <col min="7426" max="7426" width="34.875" style="329" customWidth="1"/>
    <col min="7427" max="7427" width="11.75" style="329" customWidth="1"/>
    <col min="7428" max="7428" width="11" style="329" customWidth="1"/>
    <col min="7429" max="7433" width="9" style="329"/>
    <col min="7434" max="7434" width="11" style="329" customWidth="1"/>
    <col min="7435" max="7436" width="9" style="329"/>
    <col min="7437" max="7437" width="33.75" style="329" customWidth="1"/>
    <col min="7438" max="7681" width="9" style="329"/>
    <col min="7682" max="7682" width="34.875" style="329" customWidth="1"/>
    <col min="7683" max="7683" width="11.75" style="329" customWidth="1"/>
    <col min="7684" max="7684" width="11" style="329" customWidth="1"/>
    <col min="7685" max="7689" width="9" style="329"/>
    <col min="7690" max="7690" width="11" style="329" customWidth="1"/>
    <col min="7691" max="7692" width="9" style="329"/>
    <col min="7693" max="7693" width="33.75" style="329" customWidth="1"/>
    <col min="7694" max="7937" width="9" style="329"/>
    <col min="7938" max="7938" width="34.875" style="329" customWidth="1"/>
    <col min="7939" max="7939" width="11.75" style="329" customWidth="1"/>
    <col min="7940" max="7940" width="11" style="329" customWidth="1"/>
    <col min="7941" max="7945" width="9" style="329"/>
    <col min="7946" max="7946" width="11" style="329" customWidth="1"/>
    <col min="7947" max="7948" width="9" style="329"/>
    <col min="7949" max="7949" width="33.75" style="329" customWidth="1"/>
    <col min="7950" max="8193" width="9" style="329"/>
    <col min="8194" max="8194" width="34.875" style="329" customWidth="1"/>
    <col min="8195" max="8195" width="11.75" style="329" customWidth="1"/>
    <col min="8196" max="8196" width="11" style="329" customWidth="1"/>
    <col min="8197" max="8201" width="9" style="329"/>
    <col min="8202" max="8202" width="11" style="329" customWidth="1"/>
    <col min="8203" max="8204" width="9" style="329"/>
    <col min="8205" max="8205" width="33.75" style="329" customWidth="1"/>
    <col min="8206" max="8449" width="9" style="329"/>
    <col min="8450" max="8450" width="34.875" style="329" customWidth="1"/>
    <col min="8451" max="8451" width="11.75" style="329" customWidth="1"/>
    <col min="8452" max="8452" width="11" style="329" customWidth="1"/>
    <col min="8453" max="8457" width="9" style="329"/>
    <col min="8458" max="8458" width="11" style="329" customWidth="1"/>
    <col min="8459" max="8460" width="9" style="329"/>
    <col min="8461" max="8461" width="33.75" style="329" customWidth="1"/>
    <col min="8462" max="8705" width="9" style="329"/>
    <col min="8706" max="8706" width="34.875" style="329" customWidth="1"/>
    <col min="8707" max="8707" width="11.75" style="329" customWidth="1"/>
    <col min="8708" max="8708" width="11" style="329" customWidth="1"/>
    <col min="8709" max="8713" width="9" style="329"/>
    <col min="8714" max="8714" width="11" style="329" customWidth="1"/>
    <col min="8715" max="8716" width="9" style="329"/>
    <col min="8717" max="8717" width="33.75" style="329" customWidth="1"/>
    <col min="8718" max="8961" width="9" style="329"/>
    <col min="8962" max="8962" width="34.875" style="329" customWidth="1"/>
    <col min="8963" max="8963" width="11.75" style="329" customWidth="1"/>
    <col min="8964" max="8964" width="11" style="329" customWidth="1"/>
    <col min="8965" max="8969" width="9" style="329"/>
    <col min="8970" max="8970" width="11" style="329" customWidth="1"/>
    <col min="8971" max="8972" width="9" style="329"/>
    <col min="8973" max="8973" width="33.75" style="329" customWidth="1"/>
    <col min="8974" max="9217" width="9" style="329"/>
    <col min="9218" max="9218" width="34.875" style="329" customWidth="1"/>
    <col min="9219" max="9219" width="11.75" style="329" customWidth="1"/>
    <col min="9220" max="9220" width="11" style="329" customWidth="1"/>
    <col min="9221" max="9225" width="9" style="329"/>
    <col min="9226" max="9226" width="11" style="329" customWidth="1"/>
    <col min="9227" max="9228" width="9" style="329"/>
    <col min="9229" max="9229" width="33.75" style="329" customWidth="1"/>
    <col min="9230" max="9473" width="9" style="329"/>
    <col min="9474" max="9474" width="34.875" style="329" customWidth="1"/>
    <col min="9475" max="9475" width="11.75" style="329" customWidth="1"/>
    <col min="9476" max="9476" width="11" style="329" customWidth="1"/>
    <col min="9477" max="9481" width="9" style="329"/>
    <col min="9482" max="9482" width="11" style="329" customWidth="1"/>
    <col min="9483" max="9484" width="9" style="329"/>
    <col min="9485" max="9485" width="33.75" style="329" customWidth="1"/>
    <col min="9486" max="9729" width="9" style="329"/>
    <col min="9730" max="9730" width="34.875" style="329" customWidth="1"/>
    <col min="9731" max="9731" width="11.75" style="329" customWidth="1"/>
    <col min="9732" max="9732" width="11" style="329" customWidth="1"/>
    <col min="9733" max="9737" width="9" style="329"/>
    <col min="9738" max="9738" width="11" style="329" customWidth="1"/>
    <col min="9739" max="9740" width="9" style="329"/>
    <col min="9741" max="9741" width="33.75" style="329" customWidth="1"/>
    <col min="9742" max="9985" width="9" style="329"/>
    <col min="9986" max="9986" width="34.875" style="329" customWidth="1"/>
    <col min="9987" max="9987" width="11.75" style="329" customWidth="1"/>
    <col min="9988" max="9988" width="11" style="329" customWidth="1"/>
    <col min="9989" max="9993" width="9" style="329"/>
    <col min="9994" max="9994" width="11" style="329" customWidth="1"/>
    <col min="9995" max="9996" width="9" style="329"/>
    <col min="9997" max="9997" width="33.75" style="329" customWidth="1"/>
    <col min="9998" max="10241" width="9" style="329"/>
    <col min="10242" max="10242" width="34.875" style="329" customWidth="1"/>
    <col min="10243" max="10243" width="11.75" style="329" customWidth="1"/>
    <col min="10244" max="10244" width="11" style="329" customWidth="1"/>
    <col min="10245" max="10249" width="9" style="329"/>
    <col min="10250" max="10250" width="11" style="329" customWidth="1"/>
    <col min="10251" max="10252" width="9" style="329"/>
    <col min="10253" max="10253" width="33.75" style="329" customWidth="1"/>
    <col min="10254" max="10497" width="9" style="329"/>
    <col min="10498" max="10498" width="34.875" style="329" customWidth="1"/>
    <col min="10499" max="10499" width="11.75" style="329" customWidth="1"/>
    <col min="10500" max="10500" width="11" style="329" customWidth="1"/>
    <col min="10501" max="10505" width="9" style="329"/>
    <col min="10506" max="10506" width="11" style="329" customWidth="1"/>
    <col min="10507" max="10508" width="9" style="329"/>
    <col min="10509" max="10509" width="33.75" style="329" customWidth="1"/>
    <col min="10510" max="10753" width="9" style="329"/>
    <col min="10754" max="10754" width="34.875" style="329" customWidth="1"/>
    <col min="10755" max="10755" width="11.75" style="329" customWidth="1"/>
    <col min="10756" max="10756" width="11" style="329" customWidth="1"/>
    <col min="10757" max="10761" width="9" style="329"/>
    <col min="10762" max="10762" width="11" style="329" customWidth="1"/>
    <col min="10763" max="10764" width="9" style="329"/>
    <col min="10765" max="10765" width="33.75" style="329" customWidth="1"/>
    <col min="10766" max="11009" width="9" style="329"/>
    <col min="11010" max="11010" width="34.875" style="329" customWidth="1"/>
    <col min="11011" max="11011" width="11.75" style="329" customWidth="1"/>
    <col min="11012" max="11012" width="11" style="329" customWidth="1"/>
    <col min="11013" max="11017" width="9" style="329"/>
    <col min="11018" max="11018" width="11" style="329" customWidth="1"/>
    <col min="11019" max="11020" width="9" style="329"/>
    <col min="11021" max="11021" width="33.75" style="329" customWidth="1"/>
    <col min="11022" max="11265" width="9" style="329"/>
    <col min="11266" max="11266" width="34.875" style="329" customWidth="1"/>
    <col min="11267" max="11267" width="11.75" style="329" customWidth="1"/>
    <col min="11268" max="11268" width="11" style="329" customWidth="1"/>
    <col min="11269" max="11273" width="9" style="329"/>
    <col min="11274" max="11274" width="11" style="329" customWidth="1"/>
    <col min="11275" max="11276" width="9" style="329"/>
    <col min="11277" max="11277" width="33.75" style="329" customWidth="1"/>
    <col min="11278" max="11521" width="9" style="329"/>
    <col min="11522" max="11522" width="34.875" style="329" customWidth="1"/>
    <col min="11523" max="11523" width="11.75" style="329" customWidth="1"/>
    <col min="11524" max="11524" width="11" style="329" customWidth="1"/>
    <col min="11525" max="11529" width="9" style="329"/>
    <col min="11530" max="11530" width="11" style="329" customWidth="1"/>
    <col min="11531" max="11532" width="9" style="329"/>
    <col min="11533" max="11533" width="33.75" style="329" customWidth="1"/>
    <col min="11534" max="11777" width="9" style="329"/>
    <col min="11778" max="11778" width="34.875" style="329" customWidth="1"/>
    <col min="11779" max="11779" width="11.75" style="329" customWidth="1"/>
    <col min="11780" max="11780" width="11" style="329" customWidth="1"/>
    <col min="11781" max="11785" width="9" style="329"/>
    <col min="11786" max="11786" width="11" style="329" customWidth="1"/>
    <col min="11787" max="11788" width="9" style="329"/>
    <col min="11789" max="11789" width="33.75" style="329" customWidth="1"/>
    <col min="11790" max="12033" width="9" style="329"/>
    <col min="12034" max="12034" width="34.875" style="329" customWidth="1"/>
    <col min="12035" max="12035" width="11.75" style="329" customWidth="1"/>
    <col min="12036" max="12036" width="11" style="329" customWidth="1"/>
    <col min="12037" max="12041" width="9" style="329"/>
    <col min="12042" max="12042" width="11" style="329" customWidth="1"/>
    <col min="12043" max="12044" width="9" style="329"/>
    <col min="12045" max="12045" width="33.75" style="329" customWidth="1"/>
    <col min="12046" max="12289" width="9" style="329"/>
    <col min="12290" max="12290" width="34.875" style="329" customWidth="1"/>
    <col min="12291" max="12291" width="11.75" style="329" customWidth="1"/>
    <col min="12292" max="12292" width="11" style="329" customWidth="1"/>
    <col min="12293" max="12297" width="9" style="329"/>
    <col min="12298" max="12298" width="11" style="329" customWidth="1"/>
    <col min="12299" max="12300" width="9" style="329"/>
    <col min="12301" max="12301" width="33.75" style="329" customWidth="1"/>
    <col min="12302" max="12545" width="9" style="329"/>
    <col min="12546" max="12546" width="34.875" style="329" customWidth="1"/>
    <col min="12547" max="12547" width="11.75" style="329" customWidth="1"/>
    <col min="12548" max="12548" width="11" style="329" customWidth="1"/>
    <col min="12549" max="12553" width="9" style="329"/>
    <col min="12554" max="12554" width="11" style="329" customWidth="1"/>
    <col min="12555" max="12556" width="9" style="329"/>
    <col min="12557" max="12557" width="33.75" style="329" customWidth="1"/>
    <col min="12558" max="12801" width="9" style="329"/>
    <col min="12802" max="12802" width="34.875" style="329" customWidth="1"/>
    <col min="12803" max="12803" width="11.75" style="329" customWidth="1"/>
    <col min="12804" max="12804" width="11" style="329" customWidth="1"/>
    <col min="12805" max="12809" width="9" style="329"/>
    <col min="12810" max="12810" width="11" style="329" customWidth="1"/>
    <col min="12811" max="12812" width="9" style="329"/>
    <col min="12813" max="12813" width="33.75" style="329" customWidth="1"/>
    <col min="12814" max="13057" width="9" style="329"/>
    <col min="13058" max="13058" width="34.875" style="329" customWidth="1"/>
    <col min="13059" max="13059" width="11.75" style="329" customWidth="1"/>
    <col min="13060" max="13060" width="11" style="329" customWidth="1"/>
    <col min="13061" max="13065" width="9" style="329"/>
    <col min="13066" max="13066" width="11" style="329" customWidth="1"/>
    <col min="13067" max="13068" width="9" style="329"/>
    <col min="13069" max="13069" width="33.75" style="329" customWidth="1"/>
    <col min="13070" max="13313" width="9" style="329"/>
    <col min="13314" max="13314" width="34.875" style="329" customWidth="1"/>
    <col min="13315" max="13315" width="11.75" style="329" customWidth="1"/>
    <col min="13316" max="13316" width="11" style="329" customWidth="1"/>
    <col min="13317" max="13321" width="9" style="329"/>
    <col min="13322" max="13322" width="11" style="329" customWidth="1"/>
    <col min="13323" max="13324" width="9" style="329"/>
    <col min="13325" max="13325" width="33.75" style="329" customWidth="1"/>
    <col min="13326" max="13569" width="9" style="329"/>
    <col min="13570" max="13570" width="34.875" style="329" customWidth="1"/>
    <col min="13571" max="13571" width="11.75" style="329" customWidth="1"/>
    <col min="13572" max="13572" width="11" style="329" customWidth="1"/>
    <col min="13573" max="13577" width="9" style="329"/>
    <col min="13578" max="13578" width="11" style="329" customWidth="1"/>
    <col min="13579" max="13580" width="9" style="329"/>
    <col min="13581" max="13581" width="33.75" style="329" customWidth="1"/>
    <col min="13582" max="13825" width="9" style="329"/>
    <col min="13826" max="13826" width="34.875" style="329" customWidth="1"/>
    <col min="13827" max="13827" width="11.75" style="329" customWidth="1"/>
    <col min="13828" max="13828" width="11" style="329" customWidth="1"/>
    <col min="13829" max="13833" width="9" style="329"/>
    <col min="13834" max="13834" width="11" style="329" customWidth="1"/>
    <col min="13835" max="13836" width="9" style="329"/>
    <col min="13837" max="13837" width="33.75" style="329" customWidth="1"/>
    <col min="13838" max="14081" width="9" style="329"/>
    <col min="14082" max="14082" width="34.875" style="329" customWidth="1"/>
    <col min="14083" max="14083" width="11.75" style="329" customWidth="1"/>
    <col min="14084" max="14084" width="11" style="329" customWidth="1"/>
    <col min="14085" max="14089" width="9" style="329"/>
    <col min="14090" max="14090" width="11" style="329" customWidth="1"/>
    <col min="14091" max="14092" width="9" style="329"/>
    <col min="14093" max="14093" width="33.75" style="329" customWidth="1"/>
    <col min="14094" max="14337" width="9" style="329"/>
    <col min="14338" max="14338" width="34.875" style="329" customWidth="1"/>
    <col min="14339" max="14339" width="11.75" style="329" customWidth="1"/>
    <col min="14340" max="14340" width="11" style="329" customWidth="1"/>
    <col min="14341" max="14345" width="9" style="329"/>
    <col min="14346" max="14346" width="11" style="329" customWidth="1"/>
    <col min="14347" max="14348" width="9" style="329"/>
    <col min="14349" max="14349" width="33.75" style="329" customWidth="1"/>
    <col min="14350" max="14593" width="9" style="329"/>
    <col min="14594" max="14594" width="34.875" style="329" customWidth="1"/>
    <col min="14595" max="14595" width="11.75" style="329" customWidth="1"/>
    <col min="14596" max="14596" width="11" style="329" customWidth="1"/>
    <col min="14597" max="14601" width="9" style="329"/>
    <col min="14602" max="14602" width="11" style="329" customWidth="1"/>
    <col min="14603" max="14604" width="9" style="329"/>
    <col min="14605" max="14605" width="33.75" style="329" customWidth="1"/>
    <col min="14606" max="14849" width="9" style="329"/>
    <col min="14850" max="14850" width="34.875" style="329" customWidth="1"/>
    <col min="14851" max="14851" width="11.75" style="329" customWidth="1"/>
    <col min="14852" max="14852" width="11" style="329" customWidth="1"/>
    <col min="14853" max="14857" width="9" style="329"/>
    <col min="14858" max="14858" width="11" style="329" customWidth="1"/>
    <col min="14859" max="14860" width="9" style="329"/>
    <col min="14861" max="14861" width="33.75" style="329" customWidth="1"/>
    <col min="14862" max="15105" width="9" style="329"/>
    <col min="15106" max="15106" width="34.875" style="329" customWidth="1"/>
    <col min="15107" max="15107" width="11.75" style="329" customWidth="1"/>
    <col min="15108" max="15108" width="11" style="329" customWidth="1"/>
    <col min="15109" max="15113" width="9" style="329"/>
    <col min="15114" max="15114" width="11" style="329" customWidth="1"/>
    <col min="15115" max="15116" width="9" style="329"/>
    <col min="15117" max="15117" width="33.75" style="329" customWidth="1"/>
    <col min="15118" max="15361" width="9" style="329"/>
    <col min="15362" max="15362" width="34.875" style="329" customWidth="1"/>
    <col min="15363" max="15363" width="11.75" style="329" customWidth="1"/>
    <col min="15364" max="15364" width="11" style="329" customWidth="1"/>
    <col min="15365" max="15369" width="9" style="329"/>
    <col min="15370" max="15370" width="11" style="329" customWidth="1"/>
    <col min="15371" max="15372" width="9" style="329"/>
    <col min="15373" max="15373" width="33.75" style="329" customWidth="1"/>
    <col min="15374" max="15617" width="9" style="329"/>
    <col min="15618" max="15618" width="34.875" style="329" customWidth="1"/>
    <col min="15619" max="15619" width="11.75" style="329" customWidth="1"/>
    <col min="15620" max="15620" width="11" style="329" customWidth="1"/>
    <col min="15621" max="15625" width="9" style="329"/>
    <col min="15626" max="15626" width="11" style="329" customWidth="1"/>
    <col min="15627" max="15628" width="9" style="329"/>
    <col min="15629" max="15629" width="33.75" style="329" customWidth="1"/>
    <col min="15630" max="15873" width="9" style="329"/>
    <col min="15874" max="15874" width="34.875" style="329" customWidth="1"/>
    <col min="15875" max="15875" width="11.75" style="329" customWidth="1"/>
    <col min="15876" max="15876" width="11" style="329" customWidth="1"/>
    <col min="15877" max="15881" width="9" style="329"/>
    <col min="15882" max="15882" width="11" style="329" customWidth="1"/>
    <col min="15883" max="15884" width="9" style="329"/>
    <col min="15885" max="15885" width="33.75" style="329" customWidth="1"/>
    <col min="15886" max="16129" width="9" style="329"/>
    <col min="16130" max="16130" width="34.875" style="329" customWidth="1"/>
    <col min="16131" max="16131" width="11.75" style="329" customWidth="1"/>
    <col min="16132" max="16132" width="11" style="329" customWidth="1"/>
    <col min="16133" max="16137" width="9" style="329"/>
    <col min="16138" max="16138" width="11" style="329" customWidth="1"/>
    <col min="16139" max="16140" width="9" style="329"/>
    <col min="16141" max="16141" width="33.75" style="329" customWidth="1"/>
    <col min="16142" max="16384" width="9" style="329"/>
  </cols>
  <sheetData>
    <row r="2" spans="1:19" x14ac:dyDescent="0.25">
      <c r="M2" s="145" t="s">
        <v>274</v>
      </c>
    </row>
    <row r="3" spans="1:19" x14ac:dyDescent="0.25">
      <c r="M3" s="145" t="s">
        <v>0</v>
      </c>
    </row>
    <row r="4" spans="1:19" x14ac:dyDescent="0.25">
      <c r="M4" s="145" t="s">
        <v>275</v>
      </c>
    </row>
    <row r="5" spans="1:19" x14ac:dyDescent="0.25">
      <c r="M5" s="145"/>
    </row>
    <row r="6" spans="1:19" ht="48" customHeight="1" x14ac:dyDescent="0.25">
      <c r="A6" s="807" t="s">
        <v>469</v>
      </c>
      <c r="B6" s="808"/>
      <c r="C6" s="808"/>
      <c r="D6" s="808"/>
      <c r="E6" s="808"/>
      <c r="F6" s="808"/>
      <c r="G6" s="808"/>
      <c r="H6" s="808"/>
      <c r="I6" s="808"/>
      <c r="J6" s="808"/>
      <c r="K6" s="808"/>
      <c r="L6" s="808"/>
      <c r="M6" s="808"/>
      <c r="N6" s="809"/>
      <c r="O6" s="809"/>
    </row>
    <row r="7" spans="1:19" ht="21.75" customHeight="1" x14ac:dyDescent="0.25">
      <c r="A7" s="330"/>
      <c r="B7" s="330"/>
      <c r="C7" s="330"/>
      <c r="D7" s="330"/>
      <c r="E7" s="330"/>
      <c r="F7" s="330"/>
      <c r="G7" s="330"/>
      <c r="H7" s="330"/>
      <c r="I7" s="330"/>
      <c r="J7" s="330"/>
      <c r="K7" s="330"/>
      <c r="L7" s="330"/>
      <c r="M7" s="330"/>
      <c r="N7" s="331"/>
      <c r="O7" s="331"/>
    </row>
    <row r="8" spans="1:19" ht="18.75" x14ac:dyDescent="0.25">
      <c r="L8" s="756" t="s">
        <v>255</v>
      </c>
      <c r="M8" s="756"/>
      <c r="N8" s="332"/>
      <c r="O8" s="332"/>
      <c r="P8" s="332"/>
      <c r="Q8" s="332"/>
      <c r="R8" s="332"/>
      <c r="S8" s="332"/>
    </row>
    <row r="9" spans="1:19" ht="18.75" x14ac:dyDescent="0.25">
      <c r="K9" s="756" t="s">
        <v>191</v>
      </c>
      <c r="L9" s="756"/>
      <c r="M9" s="756"/>
      <c r="N9" s="332"/>
      <c r="O9" s="332"/>
      <c r="P9" s="332"/>
      <c r="Q9" s="332"/>
      <c r="R9" s="332"/>
      <c r="S9" s="332"/>
    </row>
    <row r="10" spans="1:19" ht="18.75" customHeight="1" x14ac:dyDescent="0.3">
      <c r="K10" s="784" t="s">
        <v>369</v>
      </c>
      <c r="L10" s="784"/>
      <c r="M10" s="784"/>
      <c r="N10" s="333"/>
      <c r="O10" s="333"/>
      <c r="P10" s="333"/>
      <c r="Q10" s="333"/>
      <c r="R10" s="333"/>
      <c r="S10" s="333"/>
    </row>
    <row r="11" spans="1:19" ht="18.75" x14ac:dyDescent="0.3">
      <c r="K11" s="785" t="s">
        <v>378</v>
      </c>
      <c r="L11" s="785"/>
      <c r="M11" s="785"/>
      <c r="N11" s="334"/>
      <c r="O11" s="335"/>
      <c r="Q11" s="334"/>
      <c r="R11" s="335"/>
      <c r="S11" s="335"/>
    </row>
    <row r="12" spans="1:19" ht="18.75" x14ac:dyDescent="0.25">
      <c r="M12" s="328" t="s">
        <v>1</v>
      </c>
      <c r="N12" s="334"/>
      <c r="O12" s="334"/>
      <c r="P12" s="334"/>
      <c r="Q12" s="72"/>
      <c r="R12" s="72"/>
    </row>
    <row r="13" spans="1:19" x14ac:dyDescent="0.25">
      <c r="M13" s="336"/>
    </row>
    <row r="14" spans="1:19" x14ac:dyDescent="0.25">
      <c r="M14" s="337"/>
    </row>
    <row r="15" spans="1:19" x14ac:dyDescent="0.25">
      <c r="M15" s="145"/>
    </row>
    <row r="16" spans="1:19" x14ac:dyDescent="0.25">
      <c r="M16" s="145"/>
    </row>
    <row r="17" spans="1:15" x14ac:dyDescent="0.25">
      <c r="A17" s="338"/>
      <c r="L17" s="329" t="s">
        <v>276</v>
      </c>
      <c r="M17" s="145"/>
      <c r="N17" s="331"/>
      <c r="O17" s="331"/>
    </row>
    <row r="18" spans="1:15" ht="32.25" customHeight="1" x14ac:dyDescent="0.25">
      <c r="A18" s="806" t="s">
        <v>2</v>
      </c>
      <c r="B18" s="806" t="s">
        <v>277</v>
      </c>
      <c r="C18" s="806" t="s">
        <v>278</v>
      </c>
      <c r="D18" s="806"/>
      <c r="E18" s="806"/>
      <c r="F18" s="806"/>
      <c r="G18" s="806"/>
      <c r="H18" s="806"/>
      <c r="I18" s="806"/>
      <c r="J18" s="806"/>
      <c r="K18" s="806"/>
      <c r="L18" s="806"/>
      <c r="M18" s="806" t="s">
        <v>188</v>
      </c>
    </row>
    <row r="19" spans="1:15" x14ac:dyDescent="0.25">
      <c r="A19" s="806"/>
      <c r="B19" s="806"/>
      <c r="C19" s="806" t="s">
        <v>6</v>
      </c>
      <c r="D19" s="806"/>
      <c r="E19" s="806" t="s">
        <v>7</v>
      </c>
      <c r="F19" s="806"/>
      <c r="G19" s="806" t="s">
        <v>8</v>
      </c>
      <c r="H19" s="806"/>
      <c r="I19" s="806" t="s">
        <v>9</v>
      </c>
      <c r="J19" s="806"/>
      <c r="K19" s="806" t="s">
        <v>10</v>
      </c>
      <c r="L19" s="806"/>
      <c r="M19" s="806"/>
    </row>
    <row r="20" spans="1:15" x14ac:dyDescent="0.25">
      <c r="A20" s="806"/>
      <c r="B20" s="806"/>
      <c r="C20" s="339" t="s">
        <v>224</v>
      </c>
      <c r="D20" s="339" t="s">
        <v>279</v>
      </c>
      <c r="E20" s="340" t="s">
        <v>13</v>
      </c>
      <c r="F20" s="340" t="s">
        <v>182</v>
      </c>
      <c r="G20" s="340" t="s">
        <v>13</v>
      </c>
      <c r="H20" s="340" t="s">
        <v>182</v>
      </c>
      <c r="I20" s="340" t="s">
        <v>13</v>
      </c>
      <c r="J20" s="340" t="s">
        <v>182</v>
      </c>
      <c r="K20" s="340" t="s">
        <v>13</v>
      </c>
      <c r="L20" s="339" t="s">
        <v>182</v>
      </c>
      <c r="M20" s="806"/>
    </row>
    <row r="21" spans="1:15" s="338" customFormat="1" x14ac:dyDescent="0.25">
      <c r="A21" s="9">
        <v>1</v>
      </c>
      <c r="B21" s="82" t="s">
        <v>280</v>
      </c>
      <c r="C21" s="341">
        <f>C22+C29+C33+C34+C36</f>
        <v>0</v>
      </c>
      <c r="D21" s="341">
        <f>D22+D29+D33+D34+D36</f>
        <v>82.348503969999996</v>
      </c>
      <c r="E21" s="342">
        <f>E22+E29+E33+E34+E36</f>
        <v>0</v>
      </c>
      <c r="F21" s="342">
        <f t="shared" ref="F21:L21" si="0">F22+F29+F33+F34+F36</f>
        <v>82.348503969999996</v>
      </c>
      <c r="G21" s="342">
        <f t="shared" si="0"/>
        <v>0</v>
      </c>
      <c r="H21" s="342">
        <f t="shared" si="0"/>
        <v>0</v>
      </c>
      <c r="I21" s="342">
        <f t="shared" si="0"/>
        <v>0</v>
      </c>
      <c r="J21" s="342">
        <f t="shared" si="0"/>
        <v>0</v>
      </c>
      <c r="K21" s="342">
        <f t="shared" si="0"/>
        <v>0</v>
      </c>
      <c r="L21" s="342">
        <f t="shared" si="0"/>
        <v>0</v>
      </c>
      <c r="M21" s="9"/>
      <c r="N21" s="343"/>
      <c r="O21" s="343"/>
    </row>
    <row r="22" spans="1:15" ht="31.5" x14ac:dyDescent="0.25">
      <c r="A22" s="344" t="s">
        <v>18</v>
      </c>
      <c r="B22" s="107" t="s">
        <v>281</v>
      </c>
      <c r="C22" s="345">
        <f>E22+G22+I22+K22</f>
        <v>0</v>
      </c>
      <c r="D22" s="345">
        <f>F22+H22+J22+L22</f>
        <v>0</v>
      </c>
      <c r="E22" s="345">
        <f>E23+E24+E25+E28</f>
        <v>0</v>
      </c>
      <c r="F22" s="345">
        <f t="shared" ref="F22:L22" si="1">F23+F24+F25+F28</f>
        <v>0</v>
      </c>
      <c r="G22" s="345">
        <f t="shared" si="1"/>
        <v>0</v>
      </c>
      <c r="H22" s="345">
        <f t="shared" si="1"/>
        <v>0</v>
      </c>
      <c r="I22" s="345">
        <f t="shared" si="1"/>
        <v>0</v>
      </c>
      <c r="J22" s="345">
        <f t="shared" si="1"/>
        <v>0</v>
      </c>
      <c r="K22" s="345">
        <f t="shared" si="1"/>
        <v>0</v>
      </c>
      <c r="L22" s="345">
        <f t="shared" si="1"/>
        <v>0</v>
      </c>
      <c r="M22" s="346"/>
    </row>
    <row r="23" spans="1:15" ht="31.5" x14ac:dyDescent="0.25">
      <c r="A23" s="344" t="s">
        <v>282</v>
      </c>
      <c r="B23" s="107" t="s">
        <v>283</v>
      </c>
      <c r="C23" s="345">
        <f t="shared" ref="C23:D36" si="2">E23+G23+I23+K23</f>
        <v>0</v>
      </c>
      <c r="D23" s="345">
        <f t="shared" si="2"/>
        <v>0</v>
      </c>
      <c r="E23" s="345"/>
      <c r="F23" s="345"/>
      <c r="G23" s="345"/>
      <c r="H23" s="345"/>
      <c r="I23" s="345"/>
      <c r="J23" s="345"/>
      <c r="K23" s="345"/>
      <c r="L23" s="345"/>
      <c r="M23" s="346"/>
    </row>
    <row r="24" spans="1:15" x14ac:dyDescent="0.25">
      <c r="A24" s="344" t="s">
        <v>284</v>
      </c>
      <c r="B24" s="107" t="s">
        <v>285</v>
      </c>
      <c r="C24" s="345">
        <f t="shared" si="2"/>
        <v>0</v>
      </c>
      <c r="D24" s="345">
        <f t="shared" si="2"/>
        <v>0</v>
      </c>
      <c r="E24" s="345"/>
      <c r="F24" s="345"/>
      <c r="G24" s="345"/>
      <c r="H24" s="345"/>
      <c r="I24" s="345"/>
      <c r="J24" s="345"/>
      <c r="K24" s="345"/>
      <c r="L24" s="345"/>
      <c r="M24" s="346"/>
    </row>
    <row r="25" spans="1:15" ht="47.25" x14ac:dyDescent="0.25">
      <c r="A25" s="344" t="s">
        <v>286</v>
      </c>
      <c r="B25" s="107" t="s">
        <v>287</v>
      </c>
      <c r="C25" s="345">
        <f t="shared" si="2"/>
        <v>0</v>
      </c>
      <c r="D25" s="345">
        <f t="shared" si="2"/>
        <v>0</v>
      </c>
      <c r="E25" s="345"/>
      <c r="F25" s="345"/>
      <c r="G25" s="345"/>
      <c r="H25" s="345"/>
      <c r="I25" s="345"/>
      <c r="J25" s="345"/>
      <c r="K25" s="345"/>
      <c r="L25" s="345"/>
      <c r="M25" s="346"/>
    </row>
    <row r="26" spans="1:15" ht="31.5" x14ac:dyDescent="0.25">
      <c r="A26" s="344" t="s">
        <v>288</v>
      </c>
      <c r="B26" s="107" t="s">
        <v>289</v>
      </c>
      <c r="C26" s="345">
        <f t="shared" si="2"/>
        <v>0</v>
      </c>
      <c r="D26" s="345">
        <f t="shared" si="2"/>
        <v>0</v>
      </c>
      <c r="E26" s="345"/>
      <c r="F26" s="345"/>
      <c r="G26" s="345"/>
      <c r="H26" s="345"/>
      <c r="I26" s="345"/>
      <c r="J26" s="345"/>
      <c r="K26" s="345"/>
      <c r="L26" s="345"/>
      <c r="M26" s="346"/>
    </row>
    <row r="27" spans="1:15" ht="31.5" x14ac:dyDescent="0.25">
      <c r="A27" s="344" t="s">
        <v>290</v>
      </c>
      <c r="B27" s="107" t="s">
        <v>291</v>
      </c>
      <c r="C27" s="345">
        <f t="shared" si="2"/>
        <v>0</v>
      </c>
      <c r="D27" s="345">
        <f t="shared" si="2"/>
        <v>0</v>
      </c>
      <c r="E27" s="345"/>
      <c r="F27" s="345"/>
      <c r="G27" s="345"/>
      <c r="H27" s="345"/>
      <c r="I27" s="345"/>
      <c r="J27" s="345"/>
      <c r="K27" s="345"/>
      <c r="L27" s="345"/>
      <c r="M27" s="346"/>
    </row>
    <row r="28" spans="1:15" x14ac:dyDescent="0.25">
      <c r="A28" s="344" t="s">
        <v>292</v>
      </c>
      <c r="B28" s="107" t="s">
        <v>293</v>
      </c>
      <c r="C28" s="345">
        <f t="shared" si="2"/>
        <v>0</v>
      </c>
      <c r="D28" s="345">
        <f t="shared" si="2"/>
        <v>0</v>
      </c>
      <c r="E28" s="345"/>
      <c r="F28" s="345"/>
      <c r="G28" s="345"/>
      <c r="H28" s="345"/>
      <c r="I28" s="345"/>
      <c r="J28" s="345"/>
      <c r="K28" s="345"/>
      <c r="L28" s="345"/>
      <c r="M28" s="346"/>
    </row>
    <row r="29" spans="1:15" x14ac:dyDescent="0.25">
      <c r="A29" s="344" t="s">
        <v>32</v>
      </c>
      <c r="B29" s="107" t="s">
        <v>294</v>
      </c>
      <c r="C29" s="345">
        <f>C30</f>
        <v>0</v>
      </c>
      <c r="D29" s="345">
        <f t="shared" si="2"/>
        <v>0</v>
      </c>
      <c r="E29" s="345">
        <f>E30+E31+E32</f>
        <v>0</v>
      </c>
      <c r="F29" s="345">
        <f t="shared" ref="F29:L29" si="3">F30+F31+F32</f>
        <v>0</v>
      </c>
      <c r="G29" s="345">
        <f t="shared" si="3"/>
        <v>0</v>
      </c>
      <c r="H29" s="345">
        <f t="shared" si="3"/>
        <v>0</v>
      </c>
      <c r="I29" s="345">
        <f t="shared" si="3"/>
        <v>0</v>
      </c>
      <c r="J29" s="345">
        <f t="shared" si="3"/>
        <v>0</v>
      </c>
      <c r="K29" s="345">
        <f t="shared" si="3"/>
        <v>0</v>
      </c>
      <c r="L29" s="345">
        <f t="shared" si="3"/>
        <v>0</v>
      </c>
      <c r="M29" s="346"/>
    </row>
    <row r="30" spans="1:15" x14ac:dyDescent="0.25">
      <c r="A30" s="344" t="s">
        <v>295</v>
      </c>
      <c r="B30" s="107" t="s">
        <v>296</v>
      </c>
      <c r="C30" s="345">
        <f t="shared" si="2"/>
        <v>0</v>
      </c>
      <c r="D30" s="345">
        <f t="shared" si="2"/>
        <v>0</v>
      </c>
      <c r="E30" s="345"/>
      <c r="F30" s="345"/>
      <c r="G30" s="345"/>
      <c r="H30" s="345"/>
      <c r="I30" s="345"/>
      <c r="J30" s="345"/>
      <c r="K30" s="345"/>
      <c r="L30" s="345"/>
      <c r="M30" s="146"/>
    </row>
    <row r="31" spans="1:15" x14ac:dyDescent="0.25">
      <c r="A31" s="344" t="s">
        <v>297</v>
      </c>
      <c r="B31" s="107" t="s">
        <v>298</v>
      </c>
      <c r="C31" s="345">
        <f t="shared" si="2"/>
        <v>0</v>
      </c>
      <c r="D31" s="345">
        <f t="shared" si="2"/>
        <v>0</v>
      </c>
      <c r="E31" s="345"/>
      <c r="F31" s="345"/>
      <c r="G31" s="345"/>
      <c r="H31" s="345"/>
      <c r="I31" s="345"/>
      <c r="J31" s="345"/>
      <c r="K31" s="345"/>
      <c r="L31" s="345"/>
      <c r="M31" s="346"/>
    </row>
    <row r="32" spans="1:15" ht="31.5" x14ac:dyDescent="0.25">
      <c r="A32" s="344" t="s">
        <v>299</v>
      </c>
      <c r="B32" s="107" t="s">
        <v>300</v>
      </c>
      <c r="C32" s="345">
        <f t="shared" si="2"/>
        <v>0</v>
      </c>
      <c r="D32" s="345">
        <f t="shared" si="2"/>
        <v>0</v>
      </c>
      <c r="E32" s="345"/>
      <c r="F32" s="345"/>
      <c r="G32" s="345"/>
      <c r="H32" s="345"/>
      <c r="I32" s="345"/>
      <c r="J32" s="345"/>
      <c r="K32" s="345"/>
      <c r="L32" s="345"/>
      <c r="M32" s="346"/>
    </row>
    <row r="33" spans="1:13" x14ac:dyDescent="0.25">
      <c r="A33" s="344" t="s">
        <v>301</v>
      </c>
      <c r="B33" s="107" t="s">
        <v>302</v>
      </c>
      <c r="C33" s="345">
        <f t="shared" si="2"/>
        <v>0</v>
      </c>
      <c r="D33" s="345">
        <f t="shared" si="2"/>
        <v>0</v>
      </c>
      <c r="E33" s="345"/>
      <c r="F33" s="345"/>
      <c r="G33" s="345"/>
      <c r="H33" s="345"/>
      <c r="I33" s="345"/>
      <c r="J33" s="345"/>
      <c r="K33" s="345"/>
      <c r="L33" s="345"/>
      <c r="M33" s="346"/>
    </row>
    <row r="34" spans="1:13" x14ac:dyDescent="0.25">
      <c r="A34" s="344" t="s">
        <v>303</v>
      </c>
      <c r="B34" s="107" t="s">
        <v>304</v>
      </c>
      <c r="C34" s="345">
        <f t="shared" si="2"/>
        <v>0</v>
      </c>
      <c r="D34" s="345">
        <f t="shared" si="2"/>
        <v>82.348503969999996</v>
      </c>
      <c r="E34" s="345"/>
      <c r="F34" s="345">
        <v>82.348503969999996</v>
      </c>
      <c r="G34" s="345"/>
      <c r="H34" s="345"/>
      <c r="I34" s="345"/>
      <c r="J34" s="345"/>
      <c r="K34" s="345"/>
      <c r="L34" s="345"/>
      <c r="M34" s="346"/>
    </row>
    <row r="35" spans="1:13" x14ac:dyDescent="0.25">
      <c r="A35" s="344" t="s">
        <v>305</v>
      </c>
      <c r="B35" s="107" t="s">
        <v>306</v>
      </c>
      <c r="C35" s="345">
        <f t="shared" si="2"/>
        <v>0</v>
      </c>
      <c r="D35" s="345">
        <f t="shared" si="2"/>
        <v>0</v>
      </c>
      <c r="E35" s="345"/>
      <c r="F35" s="345"/>
      <c r="G35" s="345"/>
      <c r="H35" s="345"/>
      <c r="I35" s="345"/>
      <c r="J35" s="345"/>
      <c r="K35" s="345"/>
      <c r="L35" s="345"/>
      <c r="M35" s="346"/>
    </row>
    <row r="36" spans="1:13" ht="31.5" x14ac:dyDescent="0.25">
      <c r="A36" s="344" t="s">
        <v>307</v>
      </c>
      <c r="B36" s="107" t="s">
        <v>308</v>
      </c>
      <c r="C36" s="345">
        <f t="shared" si="2"/>
        <v>0</v>
      </c>
      <c r="D36" s="345">
        <f t="shared" si="2"/>
        <v>0</v>
      </c>
      <c r="E36" s="345"/>
      <c r="F36" s="345"/>
      <c r="G36" s="345"/>
      <c r="H36" s="345"/>
      <c r="I36" s="345"/>
      <c r="J36" s="345"/>
      <c r="K36" s="345"/>
      <c r="L36" s="345"/>
      <c r="M36" s="346"/>
    </row>
    <row r="37" spans="1:13" s="338" customFormat="1" x14ac:dyDescent="0.25">
      <c r="A37" s="347" t="s">
        <v>309</v>
      </c>
      <c r="B37" s="82" t="s">
        <v>310</v>
      </c>
      <c r="C37" s="341">
        <f t="shared" ref="C37:L37" si="4">SUM(C38:C44)</f>
        <v>0</v>
      </c>
      <c r="D37" s="341">
        <f t="shared" si="4"/>
        <v>0</v>
      </c>
      <c r="E37" s="341">
        <f t="shared" si="4"/>
        <v>0</v>
      </c>
      <c r="F37" s="341">
        <f t="shared" si="4"/>
        <v>0</v>
      </c>
      <c r="G37" s="341">
        <f t="shared" si="4"/>
        <v>0</v>
      </c>
      <c r="H37" s="341">
        <f t="shared" si="4"/>
        <v>0</v>
      </c>
      <c r="I37" s="341">
        <f t="shared" si="4"/>
        <v>0</v>
      </c>
      <c r="J37" s="341">
        <f t="shared" si="4"/>
        <v>0</v>
      </c>
      <c r="K37" s="341">
        <f t="shared" si="4"/>
        <v>0</v>
      </c>
      <c r="L37" s="341">
        <f t="shared" si="4"/>
        <v>0</v>
      </c>
      <c r="M37" s="348"/>
    </row>
    <row r="38" spans="1:13" x14ac:dyDescent="0.25">
      <c r="A38" s="344" t="s">
        <v>35</v>
      </c>
      <c r="B38" s="107" t="s">
        <v>311</v>
      </c>
      <c r="C38" s="345">
        <f t="shared" ref="C38:D44" si="5">E38+G38+I38+K38</f>
        <v>0</v>
      </c>
      <c r="D38" s="345">
        <f t="shared" si="5"/>
        <v>0</v>
      </c>
      <c r="E38" s="345"/>
      <c r="F38" s="345"/>
      <c r="G38" s="345"/>
      <c r="H38" s="345"/>
      <c r="I38" s="345"/>
      <c r="J38" s="345"/>
      <c r="K38" s="345"/>
      <c r="L38" s="345"/>
      <c r="M38" s="346"/>
    </row>
    <row r="39" spans="1:13" x14ac:dyDescent="0.25">
      <c r="A39" s="344" t="s">
        <v>36</v>
      </c>
      <c r="B39" s="107" t="s">
        <v>312</v>
      </c>
      <c r="C39" s="345">
        <f t="shared" si="5"/>
        <v>0</v>
      </c>
      <c r="D39" s="345">
        <f t="shared" si="5"/>
        <v>0</v>
      </c>
      <c r="E39" s="345"/>
      <c r="F39" s="345"/>
      <c r="G39" s="345"/>
      <c r="H39" s="345"/>
      <c r="I39" s="345"/>
      <c r="J39" s="345"/>
      <c r="K39" s="345"/>
      <c r="L39" s="345"/>
      <c r="M39" s="346"/>
    </row>
    <row r="40" spans="1:13" ht="21.75" customHeight="1" x14ac:dyDescent="0.25">
      <c r="A40" s="349" t="s">
        <v>313</v>
      </c>
      <c r="B40" s="107" t="s">
        <v>314</v>
      </c>
      <c r="C40" s="345">
        <f t="shared" si="5"/>
        <v>0</v>
      </c>
      <c r="D40" s="345">
        <f t="shared" si="5"/>
        <v>0</v>
      </c>
      <c r="E40" s="345"/>
      <c r="F40" s="345"/>
      <c r="G40" s="345"/>
      <c r="H40" s="345"/>
      <c r="I40" s="345"/>
      <c r="J40" s="345"/>
      <c r="K40" s="345"/>
      <c r="L40" s="345"/>
      <c r="M40" s="350"/>
    </row>
    <row r="41" spans="1:13" x14ac:dyDescent="0.25">
      <c r="A41" s="349" t="s">
        <v>315</v>
      </c>
      <c r="B41" s="107" t="s">
        <v>316</v>
      </c>
      <c r="C41" s="345">
        <f t="shared" si="5"/>
        <v>0</v>
      </c>
      <c r="D41" s="345">
        <f t="shared" si="5"/>
        <v>0</v>
      </c>
      <c r="E41" s="345"/>
      <c r="F41" s="345"/>
      <c r="G41" s="345"/>
      <c r="H41" s="345"/>
      <c r="I41" s="345"/>
      <c r="J41" s="345"/>
      <c r="K41" s="345"/>
      <c r="L41" s="345"/>
      <c r="M41" s="350"/>
    </row>
    <row r="42" spans="1:13" x14ac:dyDescent="0.25">
      <c r="A42" s="344" t="s">
        <v>317</v>
      </c>
      <c r="B42" s="107" t="s">
        <v>318</v>
      </c>
      <c r="C42" s="345">
        <f t="shared" si="5"/>
        <v>0</v>
      </c>
      <c r="D42" s="345">
        <f t="shared" si="5"/>
        <v>0</v>
      </c>
      <c r="E42" s="345"/>
      <c r="F42" s="345"/>
      <c r="G42" s="345"/>
      <c r="H42" s="345"/>
      <c r="I42" s="345"/>
      <c r="J42" s="345"/>
      <c r="K42" s="345"/>
      <c r="L42" s="345"/>
      <c r="M42" s="146"/>
    </row>
    <row r="43" spans="1:13" x14ac:dyDescent="0.25">
      <c r="A43" s="344" t="s">
        <v>319</v>
      </c>
      <c r="B43" s="107" t="s">
        <v>320</v>
      </c>
      <c r="C43" s="345">
        <f t="shared" si="5"/>
        <v>0</v>
      </c>
      <c r="D43" s="345">
        <f t="shared" si="5"/>
        <v>0</v>
      </c>
      <c r="E43" s="345"/>
      <c r="F43" s="345"/>
      <c r="G43" s="345"/>
      <c r="H43" s="345"/>
      <c r="I43" s="345"/>
      <c r="J43" s="345"/>
      <c r="K43" s="345"/>
      <c r="L43" s="345"/>
      <c r="M43" s="350"/>
    </row>
    <row r="44" spans="1:13" x14ac:dyDescent="0.25">
      <c r="A44" s="344" t="s">
        <v>321</v>
      </c>
      <c r="B44" s="107" t="s">
        <v>322</v>
      </c>
      <c r="C44" s="345">
        <f t="shared" si="5"/>
        <v>0</v>
      </c>
      <c r="D44" s="345">
        <f t="shared" si="5"/>
        <v>0</v>
      </c>
      <c r="E44" s="345"/>
      <c r="F44" s="345"/>
      <c r="G44" s="345"/>
      <c r="H44" s="345"/>
      <c r="I44" s="345"/>
      <c r="J44" s="345"/>
      <c r="K44" s="345"/>
      <c r="L44" s="345"/>
      <c r="M44" s="350"/>
    </row>
    <row r="45" spans="1:13" s="338" customFormat="1" ht="31.5" x14ac:dyDescent="0.25">
      <c r="A45" s="351"/>
      <c r="B45" s="82" t="s">
        <v>323</v>
      </c>
      <c r="C45" s="341">
        <f>C21+C37</f>
        <v>0</v>
      </c>
      <c r="D45" s="388">
        <f t="shared" ref="D45:L45" si="6">D21+D37</f>
        <v>82.348503969999996</v>
      </c>
      <c r="E45" s="341">
        <f t="shared" si="6"/>
        <v>0</v>
      </c>
      <c r="F45" s="341">
        <f t="shared" si="6"/>
        <v>82.348503969999996</v>
      </c>
      <c r="G45" s="341">
        <f t="shared" si="6"/>
        <v>0</v>
      </c>
      <c r="H45" s="341">
        <f t="shared" si="6"/>
        <v>0</v>
      </c>
      <c r="I45" s="341">
        <f t="shared" si="6"/>
        <v>0</v>
      </c>
      <c r="J45" s="341">
        <f t="shared" si="6"/>
        <v>0</v>
      </c>
      <c r="K45" s="341">
        <f t="shared" si="6"/>
        <v>0</v>
      </c>
      <c r="L45" s="341">
        <f t="shared" si="6"/>
        <v>0</v>
      </c>
      <c r="M45" s="352"/>
    </row>
    <row r="46" spans="1:13" x14ac:dyDescent="0.25">
      <c r="A46" s="353"/>
      <c r="B46" s="107" t="s">
        <v>324</v>
      </c>
      <c r="C46" s="345"/>
      <c r="D46" s="345"/>
      <c r="E46" s="345"/>
      <c r="F46" s="345"/>
      <c r="G46" s="345"/>
      <c r="H46" s="345"/>
      <c r="I46" s="345"/>
      <c r="J46" s="345"/>
      <c r="K46" s="345"/>
      <c r="L46" s="354"/>
      <c r="M46" s="350"/>
    </row>
    <row r="47" spans="1:13" x14ac:dyDescent="0.25">
      <c r="A47" s="353"/>
      <c r="B47" s="355" t="s">
        <v>325</v>
      </c>
      <c r="C47" s="345"/>
      <c r="D47" s="345"/>
      <c r="E47" s="345"/>
      <c r="F47" s="345"/>
      <c r="G47" s="345"/>
      <c r="H47" s="345"/>
      <c r="I47" s="345"/>
      <c r="J47" s="345"/>
      <c r="K47" s="345"/>
      <c r="L47" s="354"/>
      <c r="M47" s="350"/>
    </row>
    <row r="48" spans="1:13" x14ac:dyDescent="0.25">
      <c r="A48" s="353"/>
      <c r="B48" s="355" t="s">
        <v>326</v>
      </c>
      <c r="C48" s="345"/>
      <c r="D48" s="345"/>
      <c r="E48" s="345"/>
      <c r="F48" s="345"/>
      <c r="G48" s="345"/>
      <c r="H48" s="345"/>
      <c r="I48" s="345"/>
      <c r="J48" s="345"/>
      <c r="K48" s="345"/>
      <c r="L48" s="354"/>
      <c r="M48" s="350"/>
    </row>
    <row r="49" spans="1:15" x14ac:dyDescent="0.25">
      <c r="A49" s="356"/>
      <c r="B49" s="357"/>
      <c r="C49" s="358"/>
      <c r="D49" s="358"/>
      <c r="E49" s="358"/>
      <c r="F49" s="358"/>
      <c r="G49" s="359"/>
      <c r="H49" s="359"/>
      <c r="I49" s="359"/>
      <c r="J49" s="359"/>
      <c r="K49" s="359"/>
      <c r="L49" s="359"/>
      <c r="M49" s="359"/>
    </row>
    <row r="50" spans="1:15" x14ac:dyDescent="0.25">
      <c r="A50" s="356" t="s">
        <v>327</v>
      </c>
      <c r="C50" s="343"/>
      <c r="D50" s="343"/>
      <c r="E50" s="343"/>
      <c r="F50" s="343"/>
      <c r="G50" s="343"/>
      <c r="H50" s="343"/>
      <c r="I50" s="343"/>
      <c r="J50" s="343"/>
      <c r="K50" s="343"/>
      <c r="L50" s="343"/>
    </row>
    <row r="51" spans="1:15" x14ac:dyDescent="0.25">
      <c r="A51" s="356" t="s">
        <v>328</v>
      </c>
      <c r="C51" s="343"/>
      <c r="D51" s="343"/>
      <c r="E51" s="343"/>
      <c r="F51" s="343"/>
      <c r="G51" s="343"/>
      <c r="H51" s="343"/>
      <c r="I51" s="343"/>
      <c r="J51" s="343"/>
      <c r="K51" s="343"/>
      <c r="L51" s="343"/>
    </row>
    <row r="52" spans="1:15" x14ac:dyDescent="0.25">
      <c r="A52" s="356"/>
      <c r="C52" s="343"/>
      <c r="D52" s="343"/>
      <c r="E52" s="343"/>
      <c r="F52" s="343"/>
      <c r="G52" s="343"/>
      <c r="H52" s="343"/>
      <c r="I52" s="343"/>
      <c r="J52" s="343"/>
      <c r="K52" s="343"/>
      <c r="L52" s="343"/>
    </row>
    <row r="53" spans="1:15" x14ac:dyDescent="0.25">
      <c r="A53" s="358"/>
      <c r="B53" s="360"/>
      <c r="C53" s="361"/>
      <c r="D53" s="361"/>
      <c r="E53" s="361"/>
      <c r="F53" s="361"/>
      <c r="G53" s="361"/>
      <c r="H53" s="361"/>
      <c r="I53" s="361"/>
      <c r="J53" s="361"/>
      <c r="K53" s="361"/>
      <c r="L53" s="361"/>
      <c r="M53" s="358"/>
      <c r="N53" s="359"/>
      <c r="O53" s="359"/>
    </row>
    <row r="54" spans="1:15" x14ac:dyDescent="0.25">
      <c r="C54" s="343"/>
      <c r="D54" s="343"/>
      <c r="E54" s="343"/>
      <c r="F54" s="343"/>
      <c r="G54" s="343"/>
      <c r="H54" s="343"/>
      <c r="I54" s="343"/>
      <c r="J54" s="343"/>
      <c r="K54" s="343"/>
      <c r="L54" s="343"/>
    </row>
    <row r="55" spans="1:15" x14ac:dyDescent="0.25">
      <c r="A55" s="362"/>
      <c r="B55" s="362"/>
      <c r="C55" s="362"/>
      <c r="D55" s="362"/>
      <c r="E55" s="362"/>
      <c r="F55" s="362"/>
      <c r="G55" s="362"/>
      <c r="H55" s="362"/>
      <c r="I55" s="362"/>
      <c r="J55" s="362"/>
      <c r="K55" s="362"/>
      <c r="L55" s="362"/>
      <c r="M55" s="362"/>
    </row>
    <row r="56" spans="1:15" x14ac:dyDescent="0.25">
      <c r="C56" s="343"/>
      <c r="D56" s="343"/>
      <c r="E56" s="343"/>
      <c r="F56" s="343"/>
      <c r="G56" s="343"/>
      <c r="H56" s="343"/>
      <c r="I56" s="343"/>
      <c r="J56" s="343"/>
      <c r="K56" s="343"/>
      <c r="L56" s="343"/>
    </row>
    <row r="57" spans="1:15" x14ac:dyDescent="0.25">
      <c r="C57" s="343"/>
      <c r="D57" s="343"/>
      <c r="E57" s="343"/>
      <c r="F57" s="343"/>
      <c r="G57" s="343"/>
      <c r="H57" s="343"/>
      <c r="I57" s="343"/>
      <c r="J57" s="343"/>
      <c r="K57" s="343"/>
      <c r="L57" s="343"/>
    </row>
    <row r="58" spans="1:15" x14ac:dyDescent="0.25">
      <c r="A58" s="362"/>
      <c r="B58" s="362"/>
      <c r="C58" s="362"/>
      <c r="D58" s="362"/>
      <c r="E58" s="362"/>
      <c r="F58" s="362"/>
      <c r="G58" s="362"/>
      <c r="H58" s="362"/>
      <c r="I58" s="362"/>
      <c r="J58" s="362"/>
      <c r="K58" s="362"/>
      <c r="L58" s="362"/>
      <c r="M58" s="362"/>
    </row>
    <row r="59" spans="1:15" x14ac:dyDescent="0.25">
      <c r="C59" s="343"/>
      <c r="D59" s="343"/>
      <c r="E59" s="343"/>
      <c r="F59" s="343"/>
      <c r="G59" s="343"/>
      <c r="H59" s="343"/>
      <c r="I59" s="343"/>
      <c r="J59" s="343"/>
      <c r="K59" s="343"/>
      <c r="L59" s="343"/>
    </row>
    <row r="60" spans="1:15" x14ac:dyDescent="0.25">
      <c r="C60" s="343"/>
      <c r="D60" s="343"/>
      <c r="E60" s="343"/>
      <c r="F60" s="343"/>
      <c r="G60" s="343"/>
      <c r="H60" s="343"/>
      <c r="I60" s="343"/>
      <c r="J60" s="343"/>
      <c r="K60" s="343"/>
      <c r="L60" s="343"/>
    </row>
    <row r="61" spans="1:15" x14ac:dyDescent="0.25">
      <c r="C61" s="343"/>
      <c r="D61" s="343"/>
      <c r="E61" s="343"/>
      <c r="F61" s="343"/>
      <c r="G61" s="343"/>
      <c r="H61" s="343"/>
      <c r="I61" s="343"/>
      <c r="J61" s="343"/>
      <c r="K61" s="343"/>
      <c r="L61" s="343"/>
    </row>
    <row r="62" spans="1:15" x14ac:dyDescent="0.25">
      <c r="C62" s="343"/>
      <c r="D62" s="343"/>
      <c r="E62" s="343"/>
      <c r="F62" s="343"/>
      <c r="G62" s="343"/>
      <c r="H62" s="343"/>
      <c r="I62" s="343"/>
      <c r="J62" s="343"/>
      <c r="K62" s="343"/>
      <c r="L62" s="343"/>
    </row>
    <row r="63" spans="1:15" x14ac:dyDescent="0.25">
      <c r="C63" s="343"/>
      <c r="D63" s="343"/>
      <c r="E63" s="343"/>
      <c r="F63" s="343"/>
      <c r="G63" s="343"/>
      <c r="H63" s="343"/>
      <c r="I63" s="343"/>
      <c r="J63" s="343"/>
      <c r="K63" s="343"/>
      <c r="L63" s="343"/>
    </row>
    <row r="64" spans="1:15" x14ac:dyDescent="0.25">
      <c r="C64" s="343"/>
      <c r="D64" s="343"/>
      <c r="E64" s="343"/>
      <c r="F64" s="343"/>
      <c r="G64" s="343"/>
      <c r="H64" s="343"/>
      <c r="I64" s="343"/>
      <c r="J64" s="343"/>
      <c r="K64" s="343"/>
      <c r="L64" s="343"/>
    </row>
    <row r="65" spans="3:12" x14ac:dyDescent="0.25">
      <c r="C65" s="343"/>
      <c r="D65" s="343"/>
      <c r="E65" s="343"/>
      <c r="F65" s="343"/>
      <c r="G65" s="343"/>
      <c r="H65" s="343"/>
      <c r="I65" s="343"/>
      <c r="J65" s="343"/>
      <c r="K65" s="343"/>
      <c r="L65" s="343"/>
    </row>
    <row r="66" spans="3:12" x14ac:dyDescent="0.25">
      <c r="C66" s="343"/>
      <c r="D66" s="343"/>
      <c r="E66" s="343"/>
      <c r="F66" s="343"/>
      <c r="G66" s="343"/>
      <c r="H66" s="343"/>
      <c r="I66" s="343"/>
      <c r="J66" s="343"/>
      <c r="K66" s="343"/>
      <c r="L66" s="343"/>
    </row>
    <row r="67" spans="3:12" x14ac:dyDescent="0.25">
      <c r="C67" s="363"/>
      <c r="D67" s="363"/>
      <c r="E67" s="363"/>
      <c r="F67" s="363"/>
      <c r="G67" s="363"/>
      <c r="H67" s="363"/>
      <c r="I67" s="363"/>
      <c r="J67" s="363"/>
      <c r="K67" s="363"/>
      <c r="L67" s="363"/>
    </row>
    <row r="69" spans="3:12" x14ac:dyDescent="0.25">
      <c r="F69" s="363"/>
      <c r="G69" s="363"/>
      <c r="H69" s="363"/>
      <c r="I69" s="363"/>
      <c r="J69" s="363"/>
      <c r="K69" s="363"/>
      <c r="L69" s="363"/>
    </row>
    <row r="70" spans="3:12" x14ac:dyDescent="0.25">
      <c r="H70" s="343"/>
      <c r="I70" s="343"/>
      <c r="J70" s="343"/>
      <c r="K70" s="343"/>
      <c r="L70" s="343"/>
    </row>
    <row r="71" spans="3:12" x14ac:dyDescent="0.25">
      <c r="C71" s="343"/>
      <c r="D71" s="343"/>
      <c r="E71" s="343"/>
      <c r="F71" s="343"/>
      <c r="G71" s="343"/>
      <c r="H71" s="343"/>
      <c r="I71" s="343"/>
      <c r="J71" s="343"/>
      <c r="K71" s="343"/>
      <c r="L71" s="343"/>
    </row>
    <row r="72" spans="3:12" x14ac:dyDescent="0.25">
      <c r="C72" s="343"/>
      <c r="D72" s="343"/>
      <c r="E72" s="343"/>
      <c r="F72" s="343"/>
      <c r="G72" s="343"/>
      <c r="H72" s="343"/>
      <c r="I72" s="343"/>
      <c r="J72" s="343"/>
      <c r="K72" s="343"/>
      <c r="L72" s="343"/>
    </row>
    <row r="74" spans="3:12" x14ac:dyDescent="0.25">
      <c r="F74" s="364"/>
      <c r="G74" s="364"/>
      <c r="H74" s="364"/>
    </row>
    <row r="75" spans="3:12" x14ac:dyDescent="0.25">
      <c r="C75" s="365"/>
      <c r="F75" s="366"/>
      <c r="H75" s="367"/>
      <c r="I75" s="367"/>
      <c r="J75" s="367"/>
      <c r="L75" s="368"/>
    </row>
    <row r="76" spans="3:12" x14ac:dyDescent="0.25">
      <c r="C76" s="338"/>
      <c r="H76" s="338"/>
    </row>
  </sheetData>
  <customSheetViews>
    <customSheetView guid="{8BB7B736-A7C4-429C-ACC3-971252C535EE}" scale="60" showPageBreaks="1" fitToPage="1" printArea="1" view="pageBreakPreview">
      <selection activeCell="E40" sqref="E40"/>
      <pageMargins left="0.98425196850393704" right="0.19685039370078741" top="0.59055118110236227" bottom="0.39370078740157483" header="0.51181102362204722" footer="0.51181102362204722"/>
      <pageSetup paperSize="9" scale="50" orientation="portrait" r:id="rId1"/>
      <headerFooter alignWithMargins="0"/>
    </customSheetView>
    <customSheetView guid="{7AA1BFA8-6974-4FCA-A17F-A76092498536}" scale="60" showPageBreaks="1" fitToPage="1" printArea="1" view="pageBreakPreview">
      <selection activeCell="E40" sqref="E40"/>
      <pageMargins left="0.98425196850393704" right="0.19685039370078741" top="0.59055118110236227" bottom="0.39370078740157483" header="0.51181102362204722" footer="0.51181102362204722"/>
      <pageSetup paperSize="9" scale="50" orientation="portrait" r:id="rId2"/>
      <headerFooter alignWithMargins="0"/>
    </customSheetView>
    <customSheetView guid="{5547C54F-FA41-4061-9BC0-F0DA1FA23736}" scale="60" showPageBreaks="1" fitToPage="1" printArea="1" view="pageBreakPreview">
      <selection activeCell="E40" sqref="E40"/>
      <pageMargins left="0.98425196850393704" right="0.19685039370078741" top="0.59055118110236227" bottom="0.39370078740157483" header="0.51181102362204722" footer="0.51181102362204722"/>
      <pageSetup paperSize="9" scale="50" orientation="portrait" r:id="rId3"/>
      <headerFooter alignWithMargins="0"/>
    </customSheetView>
    <customSheetView guid="{741CBA12-4BC9-4306-BB02-1CF6083FF85E}" scale="60" showPageBreaks="1" fitToPage="1" printArea="1" view="pageBreakPreview">
      <selection activeCell="K9" sqref="K9:M9"/>
      <pageMargins left="0.98425196850393704" right="0.19685039370078741" top="0.59055118110236227" bottom="0.39370078740157483" header="0.51181102362204722" footer="0.51181102362204722"/>
      <pageSetup paperSize="9" scale="50" orientation="portrait" r:id="rId4"/>
      <headerFooter alignWithMargins="0"/>
    </customSheetView>
    <customSheetView guid="{20F9C861-6458-4DFD-BCE3-68A0D44C8C4E}" scale="60" showPageBreaks="1" fitToPage="1" printArea="1" view="pageBreakPreview">
      <selection activeCell="A6" sqref="A6:M6"/>
      <pageMargins left="0.98425196850393704" right="0.19685039370078741" top="0.59055118110236227" bottom="0.39370078740157483" header="0.51181102362204722" footer="0.51181102362204722"/>
      <pageSetup paperSize="9" scale="50" orientation="portrait" r:id="rId5"/>
      <headerFooter alignWithMargins="0"/>
    </customSheetView>
    <customSheetView guid="{C21BC225-69C9-4458-9F3D-FDCF30852D79}" scale="60" showPageBreaks="1" fitToPage="1" printArea="1" view="pageBreakPreview">
      <selection activeCell="K9" sqref="K9:M9"/>
      <pageMargins left="0.98425196850393704" right="0.19685039370078741" top="0.59055118110236227" bottom="0.39370078740157483" header="0.51181102362204722" footer="0.51181102362204722"/>
      <pageSetup paperSize="9" scale="50" orientation="portrait" r:id="rId6"/>
      <headerFooter alignWithMargins="0"/>
    </customSheetView>
  </customSheetViews>
  <mergeCells count="15">
    <mergeCell ref="K11:M11"/>
    <mergeCell ref="A6:M6"/>
    <mergeCell ref="N6:O6"/>
    <mergeCell ref="L8:M8"/>
    <mergeCell ref="K9:M9"/>
    <mergeCell ref="K10:M10"/>
    <mergeCell ref="A18:A20"/>
    <mergeCell ref="B18:B20"/>
    <mergeCell ref="C18:L18"/>
    <mergeCell ref="M18:M20"/>
    <mergeCell ref="C19:D19"/>
    <mergeCell ref="E19:F19"/>
    <mergeCell ref="G19:H19"/>
    <mergeCell ref="I19:J19"/>
    <mergeCell ref="K19:L19"/>
  </mergeCells>
  <pageMargins left="0.98425196850393704" right="0.19685039370078741" top="0.59055118110236227" bottom="0.39370078740157483" header="0.51181102362204722" footer="0.51181102362204722"/>
  <pageSetup paperSize="9" scale="50" orientation="portrait" r:id="rId7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579"/>
  <sheetViews>
    <sheetView view="pageBreakPreview" topLeftCell="A16" zoomScale="70" zoomScaleNormal="71" zoomScaleSheetLayoutView="70" workbookViewId="0">
      <pane xSplit="2" ySplit="4" topLeftCell="C20" activePane="bottomRight" state="frozen"/>
      <selection activeCell="A16" sqref="A16"/>
      <selection pane="topRight" activeCell="C16" sqref="C16"/>
      <selection pane="bottomLeft" activeCell="A20" sqref="A20"/>
      <selection pane="bottomRight" activeCell="B154" sqref="B154"/>
    </sheetView>
  </sheetViews>
  <sheetFormatPr defaultRowHeight="15.75" x14ac:dyDescent="0.25"/>
  <cols>
    <col min="1" max="1" width="5.875" customWidth="1"/>
    <col min="2" max="2" width="49.75" customWidth="1"/>
    <col min="3" max="3" width="5.875" style="70" customWidth="1"/>
    <col min="4" max="11" width="9" customWidth="1"/>
    <col min="12" max="12" width="14.25" customWidth="1"/>
    <col min="13" max="13" width="14.625" customWidth="1"/>
    <col min="14" max="16" width="9" customWidth="1"/>
    <col min="17" max="17" width="11.125" customWidth="1"/>
    <col min="18" max="18" width="12.375" customWidth="1"/>
    <col min="19" max="19" width="9" customWidth="1"/>
    <col min="20" max="20" width="12" customWidth="1"/>
    <col min="21" max="21" width="12.75" customWidth="1"/>
    <col min="22" max="22" width="11.75" bestFit="1" customWidth="1"/>
    <col min="23" max="23" width="13.125" customWidth="1"/>
  </cols>
  <sheetData>
    <row r="1" spans="1:43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2"/>
      <c r="X1" s="1"/>
      <c r="Y1" s="2"/>
      <c r="Z1" s="1"/>
      <c r="AA1" s="2"/>
      <c r="AB1" s="1"/>
      <c r="AC1" s="2"/>
      <c r="AD1" s="1"/>
      <c r="AE1" s="2"/>
      <c r="AF1" s="2"/>
      <c r="AG1" s="2"/>
      <c r="AH1" s="2"/>
      <c r="AI1" s="1"/>
      <c r="AJ1" s="1"/>
    </row>
    <row r="2" spans="1:43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2"/>
      <c r="X2" s="1"/>
      <c r="Y2" s="2"/>
      <c r="Z2" s="1"/>
      <c r="AA2" s="2"/>
      <c r="AB2" s="1"/>
      <c r="AC2" s="2"/>
      <c r="AD2" s="1"/>
      <c r="AE2" s="2"/>
      <c r="AF2" s="2"/>
      <c r="AG2" s="2"/>
      <c r="AH2" s="2"/>
      <c r="AI2" s="1"/>
      <c r="AJ2" s="71"/>
      <c r="AN2" s="2"/>
      <c r="AO2" s="757" t="s">
        <v>228</v>
      </c>
      <c r="AP2" s="757"/>
      <c r="AQ2" s="757"/>
    </row>
    <row r="3" spans="1:43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2"/>
      <c r="X3" s="1"/>
      <c r="Y3" s="2"/>
      <c r="Z3" s="1"/>
      <c r="AA3" s="2"/>
      <c r="AB3" s="1"/>
      <c r="AC3" s="2"/>
      <c r="AD3" s="1"/>
      <c r="AE3" s="2"/>
      <c r="AF3" s="2"/>
      <c r="AG3" s="2"/>
      <c r="AH3" s="2"/>
      <c r="AI3" s="757"/>
      <c r="AJ3" s="757"/>
      <c r="AN3" s="757" t="s">
        <v>0</v>
      </c>
      <c r="AO3" s="757"/>
      <c r="AP3" s="757"/>
      <c r="AQ3" s="757"/>
    </row>
    <row r="4" spans="1:43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2"/>
      <c r="X4" s="1"/>
      <c r="Y4" s="2"/>
      <c r="Z4" s="1"/>
      <c r="AA4" s="2"/>
      <c r="AB4" s="1"/>
      <c r="AC4" s="2"/>
      <c r="AD4" s="1"/>
      <c r="AE4" s="2"/>
      <c r="AF4" s="2"/>
      <c r="AG4" s="2"/>
      <c r="AH4" s="2"/>
      <c r="AI4" s="757"/>
      <c r="AJ4" s="757"/>
      <c r="AN4" s="757" t="s">
        <v>190</v>
      </c>
      <c r="AO4" s="757"/>
      <c r="AP4" s="757"/>
      <c r="AQ4" s="757"/>
    </row>
    <row r="5" spans="1:43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2"/>
      <c r="X5" s="1"/>
      <c r="Y5" s="2"/>
      <c r="Z5" s="1"/>
      <c r="AA5" s="2"/>
      <c r="AB5" s="1"/>
      <c r="AC5" s="2"/>
      <c r="AD5" s="1"/>
      <c r="AE5" s="2"/>
      <c r="AF5" s="2"/>
      <c r="AG5" s="2"/>
      <c r="AH5" s="2"/>
      <c r="AI5" s="1"/>
      <c r="AJ5" s="1"/>
    </row>
    <row r="6" spans="1:43" x14ac:dyDescent="0.25">
      <c r="A6" s="5"/>
      <c r="B6" s="5"/>
      <c r="C6" s="183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43" ht="66" customHeight="1" x14ac:dyDescent="0.25">
      <c r="A7" s="811" t="s">
        <v>472</v>
      </c>
      <c r="B7" s="811"/>
      <c r="C7" s="812"/>
      <c r="D7" s="811"/>
      <c r="E7" s="811"/>
      <c r="F7" s="811"/>
      <c r="G7" s="811"/>
      <c r="H7" s="811"/>
      <c r="I7" s="811"/>
      <c r="J7" s="811"/>
      <c r="K7" s="811"/>
      <c r="L7" s="811"/>
      <c r="M7" s="811"/>
      <c r="N7" s="811"/>
      <c r="O7" s="811"/>
      <c r="P7" s="811"/>
      <c r="Q7" s="811"/>
      <c r="R7" s="811"/>
      <c r="S7" s="811"/>
      <c r="T7" s="811"/>
      <c r="U7" s="811"/>
      <c r="V7" s="811"/>
      <c r="W7" s="811"/>
      <c r="X7" s="811"/>
      <c r="Y7" s="811"/>
      <c r="Z7" s="811"/>
      <c r="AA7" s="811"/>
      <c r="AB7" s="811"/>
      <c r="AC7" s="811"/>
      <c r="AD7" s="811"/>
      <c r="AE7" s="811"/>
      <c r="AF7" s="811"/>
      <c r="AG7" s="811"/>
      <c r="AH7" s="811"/>
      <c r="AI7" s="811"/>
      <c r="AJ7" s="811"/>
      <c r="AK7" s="811"/>
      <c r="AL7" s="811"/>
      <c r="AM7" s="811"/>
      <c r="AN7" s="811"/>
      <c r="AO7" s="811"/>
      <c r="AP7" s="811"/>
      <c r="AQ7" s="811"/>
    </row>
    <row r="8" spans="1:43" x14ac:dyDescent="0.25">
      <c r="A8" s="6"/>
      <c r="B8" s="6"/>
      <c r="C8" s="2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1"/>
      <c r="AJ8" s="1"/>
    </row>
    <row r="9" spans="1:43" ht="18.75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2"/>
      <c r="X9" s="1"/>
      <c r="Y9" s="2"/>
      <c r="Z9" s="1"/>
      <c r="AA9" s="2"/>
      <c r="AB9" s="1"/>
      <c r="AC9" s="2"/>
      <c r="AD9" s="1"/>
      <c r="AE9" s="2"/>
      <c r="AF9" s="2"/>
      <c r="AG9" s="2"/>
      <c r="AH9" s="2"/>
      <c r="AI9" s="801"/>
      <c r="AJ9" s="801"/>
      <c r="AM9" s="2"/>
      <c r="AN9" s="756" t="s">
        <v>373</v>
      </c>
      <c r="AO9" s="756"/>
      <c r="AP9" s="756"/>
      <c r="AQ9" s="756"/>
    </row>
    <row r="10" spans="1:43" ht="18.75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2"/>
      <c r="X10" s="1"/>
      <c r="Y10" s="2"/>
      <c r="Z10" s="1"/>
      <c r="AA10" s="2"/>
      <c r="AB10" s="1"/>
      <c r="AC10" s="2"/>
      <c r="AD10" s="1"/>
      <c r="AE10" s="2"/>
      <c r="AF10" s="2"/>
      <c r="AG10" s="2"/>
      <c r="AH10" s="756"/>
      <c r="AI10" s="756"/>
      <c r="AJ10" s="756"/>
      <c r="AM10" s="2"/>
      <c r="AN10" s="756" t="s">
        <v>191</v>
      </c>
      <c r="AO10" s="756"/>
      <c r="AP10" s="756"/>
      <c r="AQ10" s="756"/>
    </row>
    <row r="11" spans="1:43" ht="18.75" customHeight="1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2"/>
      <c r="X11" s="1"/>
      <c r="Y11" s="2"/>
      <c r="Z11" s="1"/>
      <c r="AA11" s="2"/>
      <c r="AB11" s="1"/>
      <c r="AC11" s="2"/>
      <c r="AD11" s="1"/>
      <c r="AE11" s="2"/>
      <c r="AF11" s="2"/>
      <c r="AG11" s="2"/>
      <c r="AH11" s="784"/>
      <c r="AI11" s="784"/>
      <c r="AJ11" s="784"/>
      <c r="AM11" s="784" t="s">
        <v>369</v>
      </c>
      <c r="AN11" s="784"/>
      <c r="AO11" s="784"/>
      <c r="AP11" s="784"/>
      <c r="AQ11" s="784"/>
    </row>
    <row r="12" spans="1:43" ht="18.75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7"/>
      <c r="W12" s="2"/>
      <c r="X12" s="1"/>
      <c r="Y12" s="2"/>
      <c r="Z12" s="1"/>
      <c r="AA12" s="2"/>
      <c r="AB12" s="1"/>
      <c r="AC12" s="2"/>
      <c r="AD12" s="1"/>
      <c r="AE12" s="2"/>
      <c r="AF12" s="2"/>
      <c r="AG12" s="2"/>
      <c r="AH12" s="785"/>
      <c r="AI12" s="785"/>
      <c r="AJ12" s="785"/>
      <c r="AM12" s="2"/>
      <c r="AN12" s="813" t="s">
        <v>378</v>
      </c>
      <c r="AO12" s="813"/>
      <c r="AP12" s="813"/>
      <c r="AQ12" s="813"/>
    </row>
    <row r="13" spans="1:43" x14ac:dyDescent="0.25">
      <c r="A13" s="8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7"/>
      <c r="W13" s="2"/>
      <c r="X13" s="1"/>
      <c r="Y13" s="2"/>
      <c r="Z13" s="1"/>
      <c r="AA13" s="2"/>
      <c r="AB13" s="1"/>
      <c r="AC13" s="2"/>
      <c r="AD13" s="1"/>
      <c r="AE13" s="2"/>
      <c r="AF13" s="2"/>
      <c r="AG13" s="2"/>
      <c r="AH13" s="2"/>
      <c r="AI13" s="1"/>
      <c r="AJ13" s="72"/>
      <c r="AQ13" s="3" t="s">
        <v>1</v>
      </c>
    </row>
    <row r="14" spans="1:43" ht="16.5" thickBot="1" x14ac:dyDescent="0.3">
      <c r="A14" s="8"/>
      <c r="B14" s="1"/>
      <c r="C14" s="1"/>
      <c r="D14" s="1"/>
      <c r="E14" s="1"/>
      <c r="F14" s="1"/>
      <c r="G14" s="1"/>
      <c r="H14" s="1"/>
      <c r="I14" s="1"/>
      <c r="J14" s="1"/>
      <c r="K14" s="1"/>
      <c r="L14" s="1">
        <f>'прил 7.1'!AX19</f>
        <v>0</v>
      </c>
      <c r="M14" s="1">
        <f>'прил 7.1'!BH19</f>
        <v>0</v>
      </c>
      <c r="N14" s="1"/>
      <c r="O14" s="1"/>
      <c r="P14" s="1"/>
      <c r="Q14" s="1"/>
      <c r="R14" s="1"/>
      <c r="S14" s="1"/>
      <c r="T14" s="1"/>
      <c r="U14" s="1"/>
      <c r="V14" s="679">
        <f>'прил 7.1'!AY19</f>
        <v>0</v>
      </c>
      <c r="W14" s="2">
        <f>'прил 7.1'!BI19</f>
        <v>0</v>
      </c>
      <c r="X14" s="1"/>
      <c r="Y14" s="2"/>
      <c r="Z14" s="1"/>
      <c r="AA14" s="2"/>
      <c r="AB14" s="1"/>
      <c r="AC14" s="2"/>
      <c r="AD14" s="1"/>
      <c r="AE14" s="2"/>
      <c r="AF14" s="2"/>
      <c r="AG14" s="2"/>
      <c r="AH14" s="2"/>
      <c r="AI14" s="1"/>
      <c r="AJ14" s="3"/>
    </row>
    <row r="15" spans="1:43" x14ac:dyDescent="0.25">
      <c r="A15" s="778" t="s">
        <v>2</v>
      </c>
      <c r="B15" s="778" t="s">
        <v>3</v>
      </c>
      <c r="C15" s="814"/>
      <c r="D15" s="817" t="s">
        <v>225</v>
      </c>
      <c r="E15" s="817"/>
      <c r="F15" s="817"/>
      <c r="G15" s="817"/>
      <c r="H15" s="817"/>
      <c r="I15" s="817"/>
      <c r="J15" s="817"/>
      <c r="K15" s="817"/>
      <c r="L15" s="817"/>
      <c r="M15" s="817"/>
      <c r="N15" s="817"/>
      <c r="O15" s="817"/>
      <c r="P15" s="817"/>
      <c r="Q15" s="817"/>
      <c r="R15" s="817"/>
      <c r="S15" s="817"/>
      <c r="T15" s="817"/>
      <c r="U15" s="817"/>
      <c r="V15" s="817"/>
      <c r="W15" s="817"/>
      <c r="X15" s="817" t="s">
        <v>226</v>
      </c>
      <c r="Y15" s="817"/>
      <c r="Z15" s="817"/>
      <c r="AA15" s="817"/>
      <c r="AB15" s="817"/>
      <c r="AC15" s="817"/>
      <c r="AD15" s="817"/>
      <c r="AE15" s="817"/>
      <c r="AF15" s="817"/>
      <c r="AG15" s="817"/>
      <c r="AH15" s="817"/>
      <c r="AI15" s="817"/>
      <c r="AJ15" s="817"/>
      <c r="AK15" s="817"/>
      <c r="AL15" s="817"/>
      <c r="AM15" s="817"/>
      <c r="AN15" s="817"/>
      <c r="AO15" s="817"/>
      <c r="AP15" s="817"/>
      <c r="AQ15" s="818"/>
    </row>
    <row r="16" spans="1:43" ht="15.75" customHeight="1" x14ac:dyDescent="0.25">
      <c r="A16" s="778"/>
      <c r="B16" s="778"/>
      <c r="C16" s="814"/>
      <c r="D16" s="799" t="s">
        <v>224</v>
      </c>
      <c r="E16" s="799"/>
      <c r="F16" s="799"/>
      <c r="G16" s="799"/>
      <c r="H16" s="799"/>
      <c r="I16" s="799"/>
      <c r="J16" s="799"/>
      <c r="K16" s="799"/>
      <c r="L16" s="799"/>
      <c r="M16" s="799"/>
      <c r="N16" s="799" t="s">
        <v>182</v>
      </c>
      <c r="O16" s="799"/>
      <c r="P16" s="799"/>
      <c r="Q16" s="799"/>
      <c r="R16" s="799"/>
      <c r="S16" s="799"/>
      <c r="T16" s="799"/>
      <c r="U16" s="799"/>
      <c r="V16" s="799"/>
      <c r="W16" s="799"/>
      <c r="X16" s="799" t="s">
        <v>224</v>
      </c>
      <c r="Y16" s="799"/>
      <c r="Z16" s="799"/>
      <c r="AA16" s="799"/>
      <c r="AB16" s="799"/>
      <c r="AC16" s="799"/>
      <c r="AD16" s="799"/>
      <c r="AE16" s="799"/>
      <c r="AF16" s="799"/>
      <c r="AG16" s="799"/>
      <c r="AH16" s="799" t="s">
        <v>182</v>
      </c>
      <c r="AI16" s="799"/>
      <c r="AJ16" s="799"/>
      <c r="AK16" s="799"/>
      <c r="AL16" s="799"/>
      <c r="AM16" s="799"/>
      <c r="AN16" s="799"/>
      <c r="AO16" s="799"/>
      <c r="AP16" s="799"/>
      <c r="AQ16" s="816"/>
    </row>
    <row r="17" spans="1:43" s="151" customFormat="1" ht="15.75" customHeight="1" x14ac:dyDescent="0.25">
      <c r="A17" s="778"/>
      <c r="B17" s="778"/>
      <c r="C17" s="814"/>
      <c r="D17" s="810" t="s">
        <v>261</v>
      </c>
      <c r="E17" s="810"/>
      <c r="F17" s="810" t="s">
        <v>262</v>
      </c>
      <c r="G17" s="810"/>
      <c r="H17" s="810" t="s">
        <v>263</v>
      </c>
      <c r="I17" s="810"/>
      <c r="J17" s="810" t="s">
        <v>264</v>
      </c>
      <c r="K17" s="810"/>
      <c r="L17" s="810" t="s">
        <v>265</v>
      </c>
      <c r="M17" s="810"/>
      <c r="N17" s="810" t="s">
        <v>266</v>
      </c>
      <c r="O17" s="810"/>
      <c r="P17" s="810" t="s">
        <v>267</v>
      </c>
      <c r="Q17" s="810"/>
      <c r="R17" s="810" t="s">
        <v>268</v>
      </c>
      <c r="S17" s="810"/>
      <c r="T17" s="810" t="s">
        <v>269</v>
      </c>
      <c r="U17" s="810"/>
      <c r="V17" s="810" t="s">
        <v>265</v>
      </c>
      <c r="W17" s="810"/>
      <c r="X17" s="810" t="s">
        <v>266</v>
      </c>
      <c r="Y17" s="810"/>
      <c r="Z17" s="810" t="s">
        <v>267</v>
      </c>
      <c r="AA17" s="810"/>
      <c r="AB17" s="810" t="s">
        <v>268</v>
      </c>
      <c r="AC17" s="810"/>
      <c r="AD17" s="810" t="s">
        <v>269</v>
      </c>
      <c r="AE17" s="810"/>
      <c r="AF17" s="810" t="s">
        <v>265</v>
      </c>
      <c r="AG17" s="810"/>
      <c r="AH17" s="810" t="s">
        <v>266</v>
      </c>
      <c r="AI17" s="810"/>
      <c r="AJ17" s="810" t="s">
        <v>267</v>
      </c>
      <c r="AK17" s="810"/>
      <c r="AL17" s="810" t="s">
        <v>268</v>
      </c>
      <c r="AM17" s="810"/>
      <c r="AN17" s="810" t="s">
        <v>269</v>
      </c>
      <c r="AO17" s="810"/>
      <c r="AP17" s="810" t="s">
        <v>265</v>
      </c>
      <c r="AQ17" s="815"/>
    </row>
    <row r="18" spans="1:43" s="151" customFormat="1" x14ac:dyDescent="0.25">
      <c r="A18" s="778"/>
      <c r="B18" s="778"/>
      <c r="C18" s="814"/>
      <c r="D18" s="150" t="s">
        <v>11</v>
      </c>
      <c r="E18" s="150" t="s">
        <v>227</v>
      </c>
      <c r="F18" s="150" t="s">
        <v>11</v>
      </c>
      <c r="G18" s="150" t="s">
        <v>227</v>
      </c>
      <c r="H18" s="150" t="s">
        <v>11</v>
      </c>
      <c r="I18" s="150" t="s">
        <v>227</v>
      </c>
      <c r="J18" s="150" t="s">
        <v>11</v>
      </c>
      <c r="K18" s="150" t="s">
        <v>227</v>
      </c>
      <c r="L18" s="150" t="s">
        <v>11</v>
      </c>
      <c r="M18" s="150" t="s">
        <v>227</v>
      </c>
      <c r="N18" s="150" t="s">
        <v>11</v>
      </c>
      <c r="O18" s="150" t="s">
        <v>227</v>
      </c>
      <c r="P18" s="150" t="s">
        <v>11</v>
      </c>
      <c r="Q18" s="150" t="s">
        <v>227</v>
      </c>
      <c r="R18" s="150" t="s">
        <v>11</v>
      </c>
      <c r="S18" s="150" t="s">
        <v>227</v>
      </c>
      <c r="T18" s="9" t="s">
        <v>11</v>
      </c>
      <c r="U18" s="150" t="s">
        <v>227</v>
      </c>
      <c r="V18" s="150" t="s">
        <v>11</v>
      </c>
      <c r="W18" s="150" t="s">
        <v>227</v>
      </c>
      <c r="X18" s="150" t="s">
        <v>11</v>
      </c>
      <c r="Y18" s="150" t="s">
        <v>227</v>
      </c>
      <c r="Z18" s="150" t="s">
        <v>11</v>
      </c>
      <c r="AA18" s="150" t="s">
        <v>227</v>
      </c>
      <c r="AB18" s="150" t="s">
        <v>11</v>
      </c>
      <c r="AC18" s="150" t="s">
        <v>227</v>
      </c>
      <c r="AD18" s="150" t="s">
        <v>11</v>
      </c>
      <c r="AE18" s="150" t="s">
        <v>227</v>
      </c>
      <c r="AF18" s="150" t="s">
        <v>11</v>
      </c>
      <c r="AG18" s="150" t="s">
        <v>227</v>
      </c>
      <c r="AH18" s="150" t="s">
        <v>11</v>
      </c>
      <c r="AI18" s="150" t="s">
        <v>227</v>
      </c>
      <c r="AJ18" s="150" t="s">
        <v>11</v>
      </c>
      <c r="AK18" s="150" t="s">
        <v>227</v>
      </c>
      <c r="AL18" s="150" t="s">
        <v>11</v>
      </c>
      <c r="AM18" s="150" t="s">
        <v>227</v>
      </c>
      <c r="AN18" s="150" t="s">
        <v>11</v>
      </c>
      <c r="AO18" s="150" t="s">
        <v>227</v>
      </c>
      <c r="AP18" s="150" t="s">
        <v>11</v>
      </c>
      <c r="AQ18" s="152" t="s">
        <v>227</v>
      </c>
    </row>
    <row r="19" spans="1:43" s="390" customFormat="1" x14ac:dyDescent="0.25">
      <c r="A19" s="389"/>
      <c r="B19" s="82" t="s">
        <v>16</v>
      </c>
      <c r="C19" s="391"/>
      <c r="D19" s="148">
        <f t="shared" ref="D19:AQ19" si="0">D20+D71+D122+D173+D485+D516+D518+D529+D536+D541+D548+D563+D565</f>
        <v>0</v>
      </c>
      <c r="E19" s="148">
        <f t="shared" si="0"/>
        <v>0</v>
      </c>
      <c r="F19" s="148">
        <f t="shared" si="0"/>
        <v>0</v>
      </c>
      <c r="G19" s="148">
        <f t="shared" si="0"/>
        <v>0</v>
      </c>
      <c r="H19" s="148">
        <f t="shared" si="0"/>
        <v>0</v>
      </c>
      <c r="I19" s="148">
        <f t="shared" si="0"/>
        <v>0</v>
      </c>
      <c r="J19" s="148">
        <f t="shared" si="0"/>
        <v>0</v>
      </c>
      <c r="K19" s="148">
        <f t="shared" si="0"/>
        <v>0</v>
      </c>
      <c r="L19" s="148">
        <f t="shared" si="0"/>
        <v>0</v>
      </c>
      <c r="M19" s="148">
        <f t="shared" si="0"/>
        <v>0</v>
      </c>
      <c r="N19" s="148">
        <f t="shared" si="0"/>
        <v>0</v>
      </c>
      <c r="O19" s="148">
        <f t="shared" si="0"/>
        <v>0</v>
      </c>
      <c r="P19" s="148">
        <f t="shared" si="0"/>
        <v>0</v>
      </c>
      <c r="Q19" s="148">
        <f t="shared" si="0"/>
        <v>0</v>
      </c>
      <c r="R19" s="148">
        <f t="shared" si="0"/>
        <v>0</v>
      </c>
      <c r="S19" s="148">
        <f t="shared" si="0"/>
        <v>0</v>
      </c>
      <c r="T19" s="148">
        <f t="shared" si="0"/>
        <v>0</v>
      </c>
      <c r="U19" s="148">
        <f t="shared" si="0"/>
        <v>0</v>
      </c>
      <c r="V19" s="148">
        <f t="shared" si="0"/>
        <v>0</v>
      </c>
      <c r="W19" s="148">
        <f t="shared" si="0"/>
        <v>0</v>
      </c>
      <c r="X19" s="148">
        <f t="shared" si="0"/>
        <v>0</v>
      </c>
      <c r="Y19" s="148">
        <f t="shared" si="0"/>
        <v>0</v>
      </c>
      <c r="Z19" s="148">
        <f t="shared" si="0"/>
        <v>0</v>
      </c>
      <c r="AA19" s="148">
        <f t="shared" si="0"/>
        <v>0</v>
      </c>
      <c r="AB19" s="148">
        <f t="shared" si="0"/>
        <v>0</v>
      </c>
      <c r="AC19" s="148">
        <f t="shared" si="0"/>
        <v>0</v>
      </c>
      <c r="AD19" s="148">
        <f t="shared" si="0"/>
        <v>0</v>
      </c>
      <c r="AE19" s="148">
        <f t="shared" si="0"/>
        <v>0</v>
      </c>
      <c r="AF19" s="148">
        <f t="shared" si="0"/>
        <v>0</v>
      </c>
      <c r="AG19" s="148">
        <f t="shared" si="0"/>
        <v>0</v>
      </c>
      <c r="AH19" s="148">
        <f t="shared" si="0"/>
        <v>0</v>
      </c>
      <c r="AI19" s="148">
        <f t="shared" si="0"/>
        <v>0</v>
      </c>
      <c r="AJ19" s="148">
        <f t="shared" si="0"/>
        <v>0</v>
      </c>
      <c r="AK19" s="148">
        <f t="shared" si="0"/>
        <v>0</v>
      </c>
      <c r="AL19" s="148">
        <f t="shared" si="0"/>
        <v>0</v>
      </c>
      <c r="AM19" s="148">
        <f t="shared" si="0"/>
        <v>0</v>
      </c>
      <c r="AN19" s="148">
        <f t="shared" si="0"/>
        <v>0</v>
      </c>
      <c r="AO19" s="148">
        <f t="shared" si="0"/>
        <v>0</v>
      </c>
      <c r="AP19" s="148">
        <f t="shared" si="0"/>
        <v>0</v>
      </c>
      <c r="AQ19" s="148">
        <f t="shared" si="0"/>
        <v>0</v>
      </c>
    </row>
    <row r="20" spans="1:43" s="315" customFormat="1" x14ac:dyDescent="0.25">
      <c r="A20" s="274">
        <v>1</v>
      </c>
      <c r="B20" s="304" t="s">
        <v>17</v>
      </c>
      <c r="C20" s="305"/>
      <c r="D20" s="314">
        <f>D21+D46</f>
        <v>0</v>
      </c>
      <c r="E20" s="314">
        <f t="shared" ref="E20:AJ20" si="1">E21+E46</f>
        <v>0</v>
      </c>
      <c r="F20" s="314">
        <f t="shared" si="1"/>
        <v>0</v>
      </c>
      <c r="G20" s="314">
        <f t="shared" si="1"/>
        <v>0</v>
      </c>
      <c r="H20" s="314">
        <f t="shared" si="1"/>
        <v>0</v>
      </c>
      <c r="I20" s="314">
        <f t="shared" si="1"/>
        <v>0</v>
      </c>
      <c r="J20" s="314">
        <f t="shared" si="1"/>
        <v>0</v>
      </c>
      <c r="K20" s="314">
        <f t="shared" si="1"/>
        <v>0</v>
      </c>
      <c r="L20" s="314">
        <f t="shared" si="1"/>
        <v>0</v>
      </c>
      <c r="M20" s="314">
        <f t="shared" si="1"/>
        <v>0</v>
      </c>
      <c r="N20" s="314">
        <f t="shared" si="1"/>
        <v>0</v>
      </c>
      <c r="O20" s="314">
        <f t="shared" si="1"/>
        <v>0</v>
      </c>
      <c r="P20" s="314">
        <f t="shared" si="1"/>
        <v>0</v>
      </c>
      <c r="Q20" s="314">
        <f t="shared" si="1"/>
        <v>0</v>
      </c>
      <c r="R20" s="314">
        <f t="shared" si="1"/>
        <v>0</v>
      </c>
      <c r="S20" s="314">
        <f t="shared" si="1"/>
        <v>0</v>
      </c>
      <c r="T20" s="314">
        <f t="shared" si="1"/>
        <v>0</v>
      </c>
      <c r="U20" s="314">
        <f t="shared" si="1"/>
        <v>0</v>
      </c>
      <c r="V20" s="314">
        <f t="shared" si="1"/>
        <v>0</v>
      </c>
      <c r="W20" s="314">
        <f t="shared" si="1"/>
        <v>0</v>
      </c>
      <c r="X20" s="314">
        <f t="shared" si="1"/>
        <v>0</v>
      </c>
      <c r="Y20" s="314">
        <f t="shared" si="1"/>
        <v>0</v>
      </c>
      <c r="Z20" s="314">
        <f t="shared" si="1"/>
        <v>0</v>
      </c>
      <c r="AA20" s="314">
        <f t="shared" si="1"/>
        <v>0</v>
      </c>
      <c r="AB20" s="314">
        <f t="shared" si="1"/>
        <v>0</v>
      </c>
      <c r="AC20" s="314">
        <f t="shared" si="1"/>
        <v>0</v>
      </c>
      <c r="AD20" s="314">
        <f t="shared" si="1"/>
        <v>0</v>
      </c>
      <c r="AE20" s="314">
        <f t="shared" si="1"/>
        <v>0</v>
      </c>
      <c r="AF20" s="314">
        <f t="shared" si="1"/>
        <v>0</v>
      </c>
      <c r="AG20" s="314">
        <f t="shared" si="1"/>
        <v>0</v>
      </c>
      <c r="AH20" s="314">
        <f t="shared" si="1"/>
        <v>0</v>
      </c>
      <c r="AI20" s="314">
        <f t="shared" si="1"/>
        <v>0</v>
      </c>
      <c r="AJ20" s="314">
        <f t="shared" si="1"/>
        <v>0</v>
      </c>
      <c r="AK20" s="314">
        <f t="shared" ref="AK20:AQ20" si="2">AK21+AK46</f>
        <v>0</v>
      </c>
      <c r="AL20" s="314">
        <f t="shared" si="2"/>
        <v>0</v>
      </c>
      <c r="AM20" s="314">
        <f t="shared" si="2"/>
        <v>0</v>
      </c>
      <c r="AN20" s="314">
        <f t="shared" si="2"/>
        <v>0</v>
      </c>
      <c r="AO20" s="314">
        <f t="shared" si="2"/>
        <v>0</v>
      </c>
      <c r="AP20" s="314">
        <f t="shared" si="2"/>
        <v>0</v>
      </c>
      <c r="AQ20" s="314">
        <f t="shared" si="2"/>
        <v>0</v>
      </c>
    </row>
    <row r="21" spans="1:43" x14ac:dyDescent="0.25">
      <c r="A21" s="637" t="s">
        <v>18</v>
      </c>
      <c r="B21" s="564" t="s">
        <v>19</v>
      </c>
      <c r="C21" s="638"/>
      <c r="D21" s="639">
        <f>D22+D24+D26+D28+D30+D32+D34+D36+D38+D40+D42+D44</f>
        <v>0</v>
      </c>
      <c r="E21" s="639">
        <f t="shared" ref="E21:AJ21" si="3">E22+E24+E26+E28+E30+E32+E34+E36+E38+E40+E42+E44</f>
        <v>0</v>
      </c>
      <c r="F21" s="639">
        <f t="shared" si="3"/>
        <v>0</v>
      </c>
      <c r="G21" s="639">
        <f t="shared" si="3"/>
        <v>0</v>
      </c>
      <c r="H21" s="639">
        <f t="shared" si="3"/>
        <v>0</v>
      </c>
      <c r="I21" s="639">
        <f t="shared" si="3"/>
        <v>0</v>
      </c>
      <c r="J21" s="639">
        <f t="shared" si="3"/>
        <v>0</v>
      </c>
      <c r="K21" s="639">
        <f t="shared" si="3"/>
        <v>0</v>
      </c>
      <c r="L21" s="639">
        <f t="shared" si="3"/>
        <v>0</v>
      </c>
      <c r="M21" s="639">
        <f t="shared" si="3"/>
        <v>0</v>
      </c>
      <c r="N21" s="639">
        <f t="shared" si="3"/>
        <v>0</v>
      </c>
      <c r="O21" s="639">
        <f t="shared" si="3"/>
        <v>0</v>
      </c>
      <c r="P21" s="639">
        <f t="shared" si="3"/>
        <v>0</v>
      </c>
      <c r="Q21" s="639">
        <f t="shared" si="3"/>
        <v>0</v>
      </c>
      <c r="R21" s="639">
        <f t="shared" si="3"/>
        <v>0</v>
      </c>
      <c r="S21" s="639">
        <f t="shared" si="3"/>
        <v>0</v>
      </c>
      <c r="T21" s="639">
        <f t="shared" si="3"/>
        <v>0</v>
      </c>
      <c r="U21" s="639">
        <f t="shared" si="3"/>
        <v>0</v>
      </c>
      <c r="V21" s="639">
        <f t="shared" si="3"/>
        <v>0</v>
      </c>
      <c r="W21" s="639">
        <f t="shared" si="3"/>
        <v>0</v>
      </c>
      <c r="X21" s="639">
        <f t="shared" si="3"/>
        <v>0</v>
      </c>
      <c r="Y21" s="639">
        <f t="shared" si="3"/>
        <v>0</v>
      </c>
      <c r="Z21" s="639">
        <f t="shared" si="3"/>
        <v>0</v>
      </c>
      <c r="AA21" s="639">
        <f t="shared" si="3"/>
        <v>0</v>
      </c>
      <c r="AB21" s="639">
        <f t="shared" si="3"/>
        <v>0</v>
      </c>
      <c r="AC21" s="639">
        <f t="shared" si="3"/>
        <v>0</v>
      </c>
      <c r="AD21" s="639">
        <f t="shared" si="3"/>
        <v>0</v>
      </c>
      <c r="AE21" s="639">
        <f t="shared" si="3"/>
        <v>0</v>
      </c>
      <c r="AF21" s="639">
        <f t="shared" si="3"/>
        <v>0</v>
      </c>
      <c r="AG21" s="639">
        <f t="shared" si="3"/>
        <v>0</v>
      </c>
      <c r="AH21" s="639">
        <f t="shared" si="3"/>
        <v>0</v>
      </c>
      <c r="AI21" s="639">
        <f t="shared" si="3"/>
        <v>0</v>
      </c>
      <c r="AJ21" s="639">
        <f t="shared" si="3"/>
        <v>0</v>
      </c>
      <c r="AK21" s="639">
        <f t="shared" ref="AK21:AQ21" si="4">AK22+AK24+AK26+AK28+AK30+AK32+AK34+AK36+AK38+AK40+AK42+AK44</f>
        <v>0</v>
      </c>
      <c r="AL21" s="639">
        <f t="shared" si="4"/>
        <v>0</v>
      </c>
      <c r="AM21" s="639">
        <f t="shared" si="4"/>
        <v>0</v>
      </c>
      <c r="AN21" s="639">
        <f t="shared" si="4"/>
        <v>0</v>
      </c>
      <c r="AO21" s="639">
        <f t="shared" si="4"/>
        <v>0</v>
      </c>
      <c r="AP21" s="639">
        <f t="shared" si="4"/>
        <v>0</v>
      </c>
      <c r="AQ21" s="639">
        <f t="shared" si="4"/>
        <v>0</v>
      </c>
    </row>
    <row r="22" spans="1:43" x14ac:dyDescent="0.25">
      <c r="A22" s="629">
        <v>1</v>
      </c>
      <c r="B22" s="308" t="s">
        <v>20</v>
      </c>
      <c r="C22" s="646"/>
      <c r="D22" s="614"/>
      <c r="E22" s="614"/>
      <c r="F22" s="614"/>
      <c r="G22" s="614"/>
      <c r="H22" s="614"/>
      <c r="I22" s="614"/>
      <c r="J22" s="614"/>
      <c r="K22" s="614"/>
      <c r="L22" s="314">
        <f t="shared" ref="L22" si="5">D22+F22+H22+J22</f>
        <v>0</v>
      </c>
      <c r="M22" s="314">
        <f t="shared" ref="M22" si="6">E22+G22+I22+K22</f>
        <v>0</v>
      </c>
      <c r="N22" s="614"/>
      <c r="O22" s="614"/>
      <c r="P22" s="614"/>
      <c r="Q22" s="614"/>
      <c r="R22" s="614"/>
      <c r="S22" s="614"/>
      <c r="T22" s="614"/>
      <c r="U22" s="614"/>
      <c r="V22" s="314">
        <f>N22+P22+R22+T22</f>
        <v>0</v>
      </c>
      <c r="W22" s="314">
        <f t="shared" ref="W22" si="7">O22+Q22+S22+U22</f>
        <v>0</v>
      </c>
      <c r="X22" s="614"/>
      <c r="Y22" s="614"/>
      <c r="Z22" s="614"/>
      <c r="AA22" s="614"/>
      <c r="AB22" s="614"/>
      <c r="AC22" s="614"/>
      <c r="AD22" s="614"/>
      <c r="AE22" s="614"/>
      <c r="AF22" s="319">
        <f>X22+Z22+AB22+AD22</f>
        <v>0</v>
      </c>
      <c r="AG22" s="319">
        <f t="shared" ref="AG22" si="8">Y22+AA22+AC22+AE22</f>
        <v>0</v>
      </c>
      <c r="AH22" s="614"/>
      <c r="AI22" s="614"/>
      <c r="AJ22" s="614"/>
      <c r="AK22" s="614"/>
      <c r="AL22" s="614"/>
      <c r="AM22" s="614"/>
      <c r="AN22" s="614"/>
      <c r="AO22" s="614"/>
      <c r="AP22" s="319">
        <f>AH22+AJ22+AL22+AN22</f>
        <v>0</v>
      </c>
      <c r="AQ22" s="319">
        <f t="shared" ref="AQ22" si="9">AI22+AK22+AM22+AO22</f>
        <v>0</v>
      </c>
    </row>
    <row r="23" spans="1:43" x14ac:dyDescent="0.25">
      <c r="A23" s="18"/>
      <c r="B23" s="86"/>
      <c r="C23" s="85"/>
      <c r="D23" s="265"/>
      <c r="E23" s="265"/>
      <c r="F23" s="265"/>
      <c r="G23" s="265"/>
      <c r="H23" s="265"/>
      <c r="I23" s="265"/>
      <c r="J23" s="265"/>
      <c r="K23" s="265"/>
      <c r="L23" s="189">
        <f t="shared" ref="L23:L24" si="10">D23+F23+H23+J23</f>
        <v>0</v>
      </c>
      <c r="M23" s="189">
        <f t="shared" ref="M23:M24" si="11">E23+G23+I23+K23</f>
        <v>0</v>
      </c>
      <c r="N23" s="265"/>
      <c r="O23" s="265"/>
      <c r="P23" s="265"/>
      <c r="Q23" s="265"/>
      <c r="R23" s="265"/>
      <c r="S23" s="265"/>
      <c r="T23" s="265"/>
      <c r="U23" s="265"/>
      <c r="V23" s="189">
        <f t="shared" ref="V23:V86" si="12">N23+P23+R23+T23</f>
        <v>0</v>
      </c>
      <c r="W23" s="189">
        <f t="shared" ref="W23:W86" si="13">O23+Q23+S23+U23</f>
        <v>0</v>
      </c>
      <c r="X23" s="265"/>
      <c r="Y23" s="265"/>
      <c r="Z23" s="265"/>
      <c r="AA23" s="265"/>
      <c r="AB23" s="265"/>
      <c r="AC23" s="265"/>
      <c r="AD23" s="265"/>
      <c r="AE23" s="265"/>
      <c r="AF23" s="266">
        <f t="shared" ref="AF23:AF86" si="14">X23+Z23+AB23+AD23</f>
        <v>0</v>
      </c>
      <c r="AG23" s="266">
        <f t="shared" ref="AG23:AG86" si="15">Y23+AA23+AC23+AE23</f>
        <v>0</v>
      </c>
      <c r="AH23" s="265"/>
      <c r="AI23" s="265"/>
      <c r="AJ23" s="265"/>
      <c r="AK23" s="265"/>
      <c r="AL23" s="265"/>
      <c r="AM23" s="265"/>
      <c r="AN23" s="265"/>
      <c r="AO23" s="265"/>
      <c r="AP23" s="266">
        <f t="shared" ref="AP23:AP86" si="16">AH23+AJ23+AL23+AN23</f>
        <v>0</v>
      </c>
      <c r="AQ23" s="266">
        <f t="shared" ref="AQ23:AQ86" si="17">AI23+AK23+AM23+AO23</f>
        <v>0</v>
      </c>
    </row>
    <row r="24" spans="1:43" x14ac:dyDescent="0.25">
      <c r="A24" s="629">
        <v>2</v>
      </c>
      <c r="B24" s="308" t="s">
        <v>21</v>
      </c>
      <c r="C24" s="646"/>
      <c r="D24" s="614"/>
      <c r="E24" s="614"/>
      <c r="F24" s="614"/>
      <c r="G24" s="614"/>
      <c r="H24" s="614"/>
      <c r="I24" s="614"/>
      <c r="J24" s="614"/>
      <c r="K24" s="614"/>
      <c r="L24" s="314">
        <f t="shared" si="10"/>
        <v>0</v>
      </c>
      <c r="M24" s="314">
        <f t="shared" si="11"/>
        <v>0</v>
      </c>
      <c r="N24" s="614"/>
      <c r="O24" s="614"/>
      <c r="P24" s="614"/>
      <c r="Q24" s="614"/>
      <c r="R24" s="614"/>
      <c r="S24" s="614"/>
      <c r="T24" s="614"/>
      <c r="U24" s="614"/>
      <c r="V24" s="314">
        <f t="shared" si="12"/>
        <v>0</v>
      </c>
      <c r="W24" s="314">
        <f t="shared" si="13"/>
        <v>0</v>
      </c>
      <c r="X24" s="614"/>
      <c r="Y24" s="614"/>
      <c r="Z24" s="614"/>
      <c r="AA24" s="614"/>
      <c r="AB24" s="614"/>
      <c r="AC24" s="614"/>
      <c r="AD24" s="614"/>
      <c r="AE24" s="614"/>
      <c r="AF24" s="319">
        <f t="shared" si="14"/>
        <v>0</v>
      </c>
      <c r="AG24" s="319">
        <f t="shared" si="15"/>
        <v>0</v>
      </c>
      <c r="AH24" s="614"/>
      <c r="AI24" s="614"/>
      <c r="AJ24" s="614"/>
      <c r="AK24" s="614"/>
      <c r="AL24" s="614"/>
      <c r="AM24" s="614"/>
      <c r="AN24" s="614"/>
      <c r="AO24" s="614"/>
      <c r="AP24" s="319">
        <f t="shared" si="16"/>
        <v>0</v>
      </c>
      <c r="AQ24" s="319">
        <f t="shared" si="17"/>
        <v>0</v>
      </c>
    </row>
    <row r="25" spans="1:43" x14ac:dyDescent="0.25">
      <c r="A25" s="18"/>
      <c r="B25" s="86"/>
      <c r="C25" s="87"/>
      <c r="D25" s="208"/>
      <c r="E25" s="208"/>
      <c r="F25" s="208"/>
      <c r="G25" s="208"/>
      <c r="H25" s="208"/>
      <c r="I25" s="208"/>
      <c r="J25" s="208"/>
      <c r="K25" s="208"/>
      <c r="L25" s="189">
        <f t="shared" ref="L25:L88" si="18">D25+F25+H25+J25</f>
        <v>0</v>
      </c>
      <c r="M25" s="189">
        <f t="shared" ref="M25:M88" si="19">E25+G25+I25+K25</f>
        <v>0</v>
      </c>
      <c r="N25" s="208"/>
      <c r="O25" s="208"/>
      <c r="P25" s="208"/>
      <c r="Q25" s="208"/>
      <c r="R25" s="208"/>
      <c r="S25" s="208"/>
      <c r="T25" s="208"/>
      <c r="U25" s="208"/>
      <c r="V25" s="189">
        <f t="shared" si="12"/>
        <v>0</v>
      </c>
      <c r="W25" s="189">
        <f t="shared" si="13"/>
        <v>0</v>
      </c>
      <c r="X25" s="208"/>
      <c r="Y25" s="208"/>
      <c r="Z25" s="208"/>
      <c r="AA25" s="208"/>
      <c r="AB25" s="208"/>
      <c r="AC25" s="208"/>
      <c r="AD25" s="208"/>
      <c r="AE25" s="208"/>
      <c r="AF25" s="266">
        <f t="shared" si="14"/>
        <v>0</v>
      </c>
      <c r="AG25" s="266">
        <f t="shared" si="15"/>
        <v>0</v>
      </c>
      <c r="AH25" s="208"/>
      <c r="AI25" s="208"/>
      <c r="AJ25" s="208"/>
      <c r="AK25" s="208"/>
      <c r="AL25" s="208"/>
      <c r="AM25" s="208"/>
      <c r="AN25" s="208"/>
      <c r="AO25" s="208"/>
      <c r="AP25" s="266">
        <f t="shared" si="16"/>
        <v>0</v>
      </c>
      <c r="AQ25" s="266">
        <f t="shared" si="17"/>
        <v>0</v>
      </c>
    </row>
    <row r="26" spans="1:43" x14ac:dyDescent="0.25">
      <c r="A26" s="629">
        <v>3</v>
      </c>
      <c r="B26" s="308" t="s">
        <v>22</v>
      </c>
      <c r="C26" s="646"/>
      <c r="D26" s="614"/>
      <c r="E26" s="614"/>
      <c r="F26" s="614"/>
      <c r="G26" s="614"/>
      <c r="H26" s="614"/>
      <c r="I26" s="614"/>
      <c r="J26" s="614"/>
      <c r="K26" s="614"/>
      <c r="L26" s="314">
        <f t="shared" si="18"/>
        <v>0</v>
      </c>
      <c r="M26" s="314">
        <f t="shared" si="19"/>
        <v>0</v>
      </c>
      <c r="N26" s="614"/>
      <c r="O26" s="614"/>
      <c r="P26" s="614"/>
      <c r="Q26" s="614"/>
      <c r="R26" s="614"/>
      <c r="S26" s="614"/>
      <c r="T26" s="614"/>
      <c r="U26" s="614"/>
      <c r="V26" s="314">
        <f t="shared" si="12"/>
        <v>0</v>
      </c>
      <c r="W26" s="314">
        <f t="shared" si="13"/>
        <v>0</v>
      </c>
      <c r="X26" s="614"/>
      <c r="Y26" s="614"/>
      <c r="Z26" s="614"/>
      <c r="AA26" s="614"/>
      <c r="AB26" s="614"/>
      <c r="AC26" s="614"/>
      <c r="AD26" s="614"/>
      <c r="AE26" s="614"/>
      <c r="AF26" s="319">
        <f t="shared" si="14"/>
        <v>0</v>
      </c>
      <c r="AG26" s="319">
        <f t="shared" si="15"/>
        <v>0</v>
      </c>
      <c r="AH26" s="614"/>
      <c r="AI26" s="614"/>
      <c r="AJ26" s="614"/>
      <c r="AK26" s="614"/>
      <c r="AL26" s="614"/>
      <c r="AM26" s="614"/>
      <c r="AN26" s="614"/>
      <c r="AO26" s="614"/>
      <c r="AP26" s="319">
        <f t="shared" si="16"/>
        <v>0</v>
      </c>
      <c r="AQ26" s="319">
        <f t="shared" si="17"/>
        <v>0</v>
      </c>
    </row>
    <row r="27" spans="1:43" x14ac:dyDescent="0.25">
      <c r="A27" s="18"/>
      <c r="B27" s="86"/>
      <c r="C27" s="85"/>
      <c r="D27" s="265"/>
      <c r="E27" s="265"/>
      <c r="F27" s="265"/>
      <c r="G27" s="265"/>
      <c r="H27" s="265"/>
      <c r="I27" s="265"/>
      <c r="J27" s="265"/>
      <c r="K27" s="265"/>
      <c r="L27" s="189">
        <f t="shared" si="18"/>
        <v>0</v>
      </c>
      <c r="M27" s="189">
        <f t="shared" si="19"/>
        <v>0</v>
      </c>
      <c r="N27" s="265"/>
      <c r="O27" s="265"/>
      <c r="P27" s="265"/>
      <c r="Q27" s="265"/>
      <c r="R27" s="265"/>
      <c r="S27" s="265"/>
      <c r="T27" s="265"/>
      <c r="U27" s="265"/>
      <c r="V27" s="189">
        <f t="shared" si="12"/>
        <v>0</v>
      </c>
      <c r="W27" s="189">
        <f t="shared" si="13"/>
        <v>0</v>
      </c>
      <c r="X27" s="265"/>
      <c r="Y27" s="265"/>
      <c r="Z27" s="265"/>
      <c r="AA27" s="265"/>
      <c r="AB27" s="265"/>
      <c r="AC27" s="265"/>
      <c r="AD27" s="265"/>
      <c r="AE27" s="265"/>
      <c r="AF27" s="266">
        <f t="shared" si="14"/>
        <v>0</v>
      </c>
      <c r="AG27" s="266">
        <f t="shared" si="15"/>
        <v>0</v>
      </c>
      <c r="AH27" s="265"/>
      <c r="AI27" s="265"/>
      <c r="AJ27" s="265"/>
      <c r="AK27" s="265"/>
      <c r="AL27" s="265"/>
      <c r="AM27" s="265"/>
      <c r="AN27" s="265"/>
      <c r="AO27" s="265"/>
      <c r="AP27" s="266">
        <f t="shared" si="16"/>
        <v>0</v>
      </c>
      <c r="AQ27" s="266">
        <f t="shared" si="17"/>
        <v>0</v>
      </c>
    </row>
    <row r="28" spans="1:43" x14ac:dyDescent="0.25">
      <c r="A28" s="629">
        <v>4</v>
      </c>
      <c r="B28" s="308" t="s">
        <v>23</v>
      </c>
      <c r="C28" s="646"/>
      <c r="D28" s="614"/>
      <c r="E28" s="614"/>
      <c r="F28" s="614"/>
      <c r="G28" s="614"/>
      <c r="H28" s="614"/>
      <c r="I28" s="614"/>
      <c r="J28" s="614"/>
      <c r="K28" s="614"/>
      <c r="L28" s="314">
        <f t="shared" si="18"/>
        <v>0</v>
      </c>
      <c r="M28" s="314">
        <f t="shared" si="19"/>
        <v>0</v>
      </c>
      <c r="N28" s="614"/>
      <c r="O28" s="614"/>
      <c r="P28" s="614"/>
      <c r="Q28" s="614"/>
      <c r="R28" s="614"/>
      <c r="S28" s="614"/>
      <c r="T28" s="614"/>
      <c r="U28" s="614"/>
      <c r="V28" s="314">
        <f t="shared" si="12"/>
        <v>0</v>
      </c>
      <c r="W28" s="314">
        <f t="shared" si="13"/>
        <v>0</v>
      </c>
      <c r="X28" s="614"/>
      <c r="Y28" s="614"/>
      <c r="Z28" s="614"/>
      <c r="AA28" s="614"/>
      <c r="AB28" s="614"/>
      <c r="AC28" s="614"/>
      <c r="AD28" s="614"/>
      <c r="AE28" s="614"/>
      <c r="AF28" s="319">
        <f t="shared" si="14"/>
        <v>0</v>
      </c>
      <c r="AG28" s="319">
        <f t="shared" si="15"/>
        <v>0</v>
      </c>
      <c r="AH28" s="614"/>
      <c r="AI28" s="614"/>
      <c r="AJ28" s="614"/>
      <c r="AK28" s="614"/>
      <c r="AL28" s="614"/>
      <c r="AM28" s="614"/>
      <c r="AN28" s="614"/>
      <c r="AO28" s="614"/>
      <c r="AP28" s="319">
        <f t="shared" si="16"/>
        <v>0</v>
      </c>
      <c r="AQ28" s="319">
        <f t="shared" si="17"/>
        <v>0</v>
      </c>
    </row>
    <row r="29" spans="1:43" x14ac:dyDescent="0.25">
      <c r="A29" s="18"/>
      <c r="B29" s="86"/>
      <c r="C29" s="87"/>
      <c r="D29" s="208"/>
      <c r="E29" s="208"/>
      <c r="F29" s="208"/>
      <c r="G29" s="208"/>
      <c r="H29" s="208"/>
      <c r="I29" s="208"/>
      <c r="J29" s="208"/>
      <c r="K29" s="208"/>
      <c r="L29" s="189">
        <f t="shared" si="18"/>
        <v>0</v>
      </c>
      <c r="M29" s="189">
        <f t="shared" si="19"/>
        <v>0</v>
      </c>
      <c r="N29" s="208"/>
      <c r="O29" s="208"/>
      <c r="P29" s="208"/>
      <c r="Q29" s="208"/>
      <c r="R29" s="208"/>
      <c r="S29" s="208"/>
      <c r="T29" s="208"/>
      <c r="U29" s="208"/>
      <c r="V29" s="189">
        <f t="shared" si="12"/>
        <v>0</v>
      </c>
      <c r="W29" s="189">
        <f t="shared" si="13"/>
        <v>0</v>
      </c>
      <c r="X29" s="208"/>
      <c r="Y29" s="208"/>
      <c r="Z29" s="208"/>
      <c r="AA29" s="208"/>
      <c r="AB29" s="208"/>
      <c r="AC29" s="208"/>
      <c r="AD29" s="208"/>
      <c r="AE29" s="208"/>
      <c r="AF29" s="266">
        <f t="shared" si="14"/>
        <v>0</v>
      </c>
      <c r="AG29" s="266">
        <f t="shared" si="15"/>
        <v>0</v>
      </c>
      <c r="AH29" s="208"/>
      <c r="AI29" s="208"/>
      <c r="AJ29" s="208"/>
      <c r="AK29" s="208"/>
      <c r="AL29" s="208"/>
      <c r="AM29" s="208"/>
      <c r="AN29" s="208"/>
      <c r="AO29" s="208"/>
      <c r="AP29" s="266">
        <f t="shared" si="16"/>
        <v>0</v>
      </c>
      <c r="AQ29" s="266">
        <f t="shared" si="17"/>
        <v>0</v>
      </c>
    </row>
    <row r="30" spans="1:43" x14ac:dyDescent="0.25">
      <c r="A30" s="629">
        <v>5</v>
      </c>
      <c r="B30" s="308" t="s">
        <v>24</v>
      </c>
      <c r="C30" s="646"/>
      <c r="D30" s="614"/>
      <c r="E30" s="614"/>
      <c r="F30" s="614"/>
      <c r="G30" s="614"/>
      <c r="H30" s="614"/>
      <c r="I30" s="614"/>
      <c r="J30" s="614"/>
      <c r="K30" s="614"/>
      <c r="L30" s="314">
        <f t="shared" si="18"/>
        <v>0</v>
      </c>
      <c r="M30" s="314">
        <f t="shared" si="19"/>
        <v>0</v>
      </c>
      <c r="N30" s="614"/>
      <c r="O30" s="614"/>
      <c r="P30" s="614"/>
      <c r="Q30" s="614"/>
      <c r="R30" s="614"/>
      <c r="S30" s="614"/>
      <c r="T30" s="614"/>
      <c r="U30" s="614"/>
      <c r="V30" s="314">
        <f t="shared" si="12"/>
        <v>0</v>
      </c>
      <c r="W30" s="314">
        <f t="shared" si="13"/>
        <v>0</v>
      </c>
      <c r="X30" s="614"/>
      <c r="Y30" s="614"/>
      <c r="Z30" s="614"/>
      <c r="AA30" s="614"/>
      <c r="AB30" s="614"/>
      <c r="AC30" s="614"/>
      <c r="AD30" s="614"/>
      <c r="AE30" s="614"/>
      <c r="AF30" s="319">
        <f t="shared" si="14"/>
        <v>0</v>
      </c>
      <c r="AG30" s="319">
        <f t="shared" si="15"/>
        <v>0</v>
      </c>
      <c r="AH30" s="614"/>
      <c r="AI30" s="614"/>
      <c r="AJ30" s="614"/>
      <c r="AK30" s="614"/>
      <c r="AL30" s="614"/>
      <c r="AM30" s="614"/>
      <c r="AN30" s="614"/>
      <c r="AO30" s="614"/>
      <c r="AP30" s="319">
        <f t="shared" si="16"/>
        <v>0</v>
      </c>
      <c r="AQ30" s="319">
        <f t="shared" si="17"/>
        <v>0</v>
      </c>
    </row>
    <row r="31" spans="1:43" x14ac:dyDescent="0.25">
      <c r="A31" s="18"/>
      <c r="B31" s="32"/>
      <c r="C31" s="85"/>
      <c r="D31" s="265"/>
      <c r="E31" s="265"/>
      <c r="F31" s="265"/>
      <c r="G31" s="265"/>
      <c r="H31" s="265"/>
      <c r="I31" s="265"/>
      <c r="J31" s="265"/>
      <c r="K31" s="265"/>
      <c r="L31" s="189">
        <f t="shared" si="18"/>
        <v>0</v>
      </c>
      <c r="M31" s="189">
        <f t="shared" si="19"/>
        <v>0</v>
      </c>
      <c r="N31" s="265"/>
      <c r="O31" s="265"/>
      <c r="P31" s="265"/>
      <c r="Q31" s="265"/>
      <c r="R31" s="265"/>
      <c r="S31" s="265"/>
      <c r="T31" s="265"/>
      <c r="U31" s="265"/>
      <c r="V31" s="189">
        <f t="shared" si="12"/>
        <v>0</v>
      </c>
      <c r="W31" s="189">
        <f t="shared" si="13"/>
        <v>0</v>
      </c>
      <c r="X31" s="265"/>
      <c r="Y31" s="265"/>
      <c r="Z31" s="265"/>
      <c r="AA31" s="265"/>
      <c r="AB31" s="265"/>
      <c r="AC31" s="265"/>
      <c r="AD31" s="265"/>
      <c r="AE31" s="265"/>
      <c r="AF31" s="266">
        <f t="shared" si="14"/>
        <v>0</v>
      </c>
      <c r="AG31" s="266">
        <f t="shared" si="15"/>
        <v>0</v>
      </c>
      <c r="AH31" s="265"/>
      <c r="AI31" s="265"/>
      <c r="AJ31" s="265"/>
      <c r="AK31" s="265"/>
      <c r="AL31" s="265"/>
      <c r="AM31" s="265"/>
      <c r="AN31" s="265"/>
      <c r="AO31" s="265"/>
      <c r="AP31" s="266">
        <f t="shared" si="16"/>
        <v>0</v>
      </c>
      <c r="AQ31" s="266">
        <f t="shared" si="17"/>
        <v>0</v>
      </c>
    </row>
    <row r="32" spans="1:43" x14ac:dyDescent="0.25">
      <c r="A32" s="629">
        <v>6</v>
      </c>
      <c r="B32" s="308" t="s">
        <v>25</v>
      </c>
      <c r="C32" s="306"/>
      <c r="D32" s="647"/>
      <c r="E32" s="647"/>
      <c r="F32" s="647"/>
      <c r="G32" s="647"/>
      <c r="H32" s="647"/>
      <c r="I32" s="647"/>
      <c r="J32" s="647"/>
      <c r="K32" s="647"/>
      <c r="L32" s="314">
        <f t="shared" si="18"/>
        <v>0</v>
      </c>
      <c r="M32" s="314">
        <f t="shared" si="19"/>
        <v>0</v>
      </c>
      <c r="N32" s="647"/>
      <c r="O32" s="647"/>
      <c r="P32" s="647"/>
      <c r="Q32" s="647"/>
      <c r="R32" s="647"/>
      <c r="S32" s="647"/>
      <c r="T32" s="647"/>
      <c r="U32" s="647"/>
      <c r="V32" s="314">
        <f t="shared" si="12"/>
        <v>0</v>
      </c>
      <c r="W32" s="314">
        <f t="shared" si="13"/>
        <v>0</v>
      </c>
      <c r="X32" s="647"/>
      <c r="Y32" s="647"/>
      <c r="Z32" s="647"/>
      <c r="AA32" s="647"/>
      <c r="AB32" s="647"/>
      <c r="AC32" s="647"/>
      <c r="AD32" s="647"/>
      <c r="AE32" s="647"/>
      <c r="AF32" s="319">
        <f t="shared" si="14"/>
        <v>0</v>
      </c>
      <c r="AG32" s="319">
        <f t="shared" si="15"/>
        <v>0</v>
      </c>
      <c r="AH32" s="647"/>
      <c r="AI32" s="647"/>
      <c r="AJ32" s="647"/>
      <c r="AK32" s="647"/>
      <c r="AL32" s="647"/>
      <c r="AM32" s="647"/>
      <c r="AN32" s="647"/>
      <c r="AO32" s="647"/>
      <c r="AP32" s="319">
        <f t="shared" si="16"/>
        <v>0</v>
      </c>
      <c r="AQ32" s="319">
        <f t="shared" si="17"/>
        <v>0</v>
      </c>
    </row>
    <row r="33" spans="1:43" x14ac:dyDescent="0.25">
      <c r="A33" s="18"/>
      <c r="B33" s="32"/>
      <c r="C33" s="85"/>
      <c r="D33" s="265"/>
      <c r="E33" s="265"/>
      <c r="F33" s="265"/>
      <c r="G33" s="265"/>
      <c r="H33" s="265"/>
      <c r="I33" s="265"/>
      <c r="J33" s="265"/>
      <c r="K33" s="265"/>
      <c r="L33" s="189">
        <f t="shared" si="18"/>
        <v>0</v>
      </c>
      <c r="M33" s="189">
        <f t="shared" si="19"/>
        <v>0</v>
      </c>
      <c r="N33" s="265"/>
      <c r="O33" s="265"/>
      <c r="P33" s="265"/>
      <c r="Q33" s="265"/>
      <c r="R33" s="265"/>
      <c r="S33" s="265"/>
      <c r="T33" s="265"/>
      <c r="U33" s="265"/>
      <c r="V33" s="189">
        <f t="shared" si="12"/>
        <v>0</v>
      </c>
      <c r="W33" s="189">
        <f t="shared" si="13"/>
        <v>0</v>
      </c>
      <c r="X33" s="265"/>
      <c r="Y33" s="265"/>
      <c r="Z33" s="265"/>
      <c r="AA33" s="265"/>
      <c r="AB33" s="265"/>
      <c r="AC33" s="265"/>
      <c r="AD33" s="265"/>
      <c r="AE33" s="265"/>
      <c r="AF33" s="266">
        <f t="shared" si="14"/>
        <v>0</v>
      </c>
      <c r="AG33" s="266">
        <f t="shared" si="15"/>
        <v>0</v>
      </c>
      <c r="AH33" s="265"/>
      <c r="AI33" s="265"/>
      <c r="AJ33" s="265"/>
      <c r="AK33" s="265"/>
      <c r="AL33" s="265"/>
      <c r="AM33" s="265"/>
      <c r="AN33" s="265"/>
      <c r="AO33" s="265"/>
      <c r="AP33" s="266">
        <f t="shared" si="16"/>
        <v>0</v>
      </c>
      <c r="AQ33" s="266">
        <f t="shared" si="17"/>
        <v>0</v>
      </c>
    </row>
    <row r="34" spans="1:43" x14ac:dyDescent="0.25">
      <c r="A34" s="629">
        <v>7</v>
      </c>
      <c r="B34" s="308" t="s">
        <v>26</v>
      </c>
      <c r="C34" s="646"/>
      <c r="D34" s="614"/>
      <c r="E34" s="614"/>
      <c r="F34" s="614"/>
      <c r="G34" s="614"/>
      <c r="H34" s="614"/>
      <c r="I34" s="614"/>
      <c r="J34" s="614"/>
      <c r="K34" s="614"/>
      <c r="L34" s="314">
        <f t="shared" si="18"/>
        <v>0</v>
      </c>
      <c r="M34" s="314">
        <f t="shared" si="19"/>
        <v>0</v>
      </c>
      <c r="N34" s="614"/>
      <c r="O34" s="614"/>
      <c r="P34" s="614"/>
      <c r="Q34" s="614"/>
      <c r="R34" s="614"/>
      <c r="S34" s="614"/>
      <c r="T34" s="614"/>
      <c r="U34" s="614"/>
      <c r="V34" s="314">
        <f t="shared" si="12"/>
        <v>0</v>
      </c>
      <c r="W34" s="314">
        <f t="shared" si="13"/>
        <v>0</v>
      </c>
      <c r="X34" s="614"/>
      <c r="Y34" s="614"/>
      <c r="Z34" s="614"/>
      <c r="AA34" s="614"/>
      <c r="AB34" s="614"/>
      <c r="AC34" s="614"/>
      <c r="AD34" s="614"/>
      <c r="AE34" s="614"/>
      <c r="AF34" s="319">
        <f t="shared" si="14"/>
        <v>0</v>
      </c>
      <c r="AG34" s="319">
        <f t="shared" si="15"/>
        <v>0</v>
      </c>
      <c r="AH34" s="614"/>
      <c r="AI34" s="614"/>
      <c r="AJ34" s="614"/>
      <c r="AK34" s="614"/>
      <c r="AL34" s="614"/>
      <c r="AM34" s="614"/>
      <c r="AN34" s="614"/>
      <c r="AO34" s="614"/>
      <c r="AP34" s="319">
        <f t="shared" si="16"/>
        <v>0</v>
      </c>
      <c r="AQ34" s="319">
        <f t="shared" si="17"/>
        <v>0</v>
      </c>
    </row>
    <row r="35" spans="1:43" x14ac:dyDescent="0.25">
      <c r="A35" s="18"/>
      <c r="B35" s="32"/>
      <c r="C35" s="88"/>
      <c r="D35" s="228"/>
      <c r="E35" s="228"/>
      <c r="F35" s="228"/>
      <c r="G35" s="228"/>
      <c r="H35" s="228"/>
      <c r="I35" s="228"/>
      <c r="J35" s="228"/>
      <c r="K35" s="228"/>
      <c r="L35" s="189">
        <f t="shared" si="18"/>
        <v>0</v>
      </c>
      <c r="M35" s="189">
        <f t="shared" si="19"/>
        <v>0</v>
      </c>
      <c r="N35" s="228"/>
      <c r="O35" s="228"/>
      <c r="P35" s="228"/>
      <c r="Q35" s="228"/>
      <c r="R35" s="228"/>
      <c r="S35" s="228"/>
      <c r="T35" s="228"/>
      <c r="U35" s="228"/>
      <c r="V35" s="189">
        <f t="shared" si="12"/>
        <v>0</v>
      </c>
      <c r="W35" s="189">
        <f t="shared" si="13"/>
        <v>0</v>
      </c>
      <c r="X35" s="228"/>
      <c r="Y35" s="228"/>
      <c r="Z35" s="228"/>
      <c r="AA35" s="228"/>
      <c r="AB35" s="228"/>
      <c r="AC35" s="228"/>
      <c r="AD35" s="228"/>
      <c r="AE35" s="228"/>
      <c r="AF35" s="266">
        <f t="shared" si="14"/>
        <v>0</v>
      </c>
      <c r="AG35" s="266">
        <f t="shared" si="15"/>
        <v>0</v>
      </c>
      <c r="AH35" s="228"/>
      <c r="AI35" s="228"/>
      <c r="AJ35" s="228"/>
      <c r="AK35" s="228"/>
      <c r="AL35" s="228"/>
      <c r="AM35" s="228"/>
      <c r="AN35" s="228"/>
      <c r="AO35" s="228"/>
      <c r="AP35" s="266">
        <f t="shared" si="16"/>
        <v>0</v>
      </c>
      <c r="AQ35" s="266">
        <f t="shared" si="17"/>
        <v>0</v>
      </c>
    </row>
    <row r="36" spans="1:43" x14ac:dyDescent="0.25">
      <c r="A36" s="629">
        <v>8</v>
      </c>
      <c r="B36" s="291" t="s">
        <v>27</v>
      </c>
      <c r="C36" s="648"/>
      <c r="D36" s="649"/>
      <c r="E36" s="649"/>
      <c r="F36" s="649"/>
      <c r="G36" s="649"/>
      <c r="H36" s="649"/>
      <c r="I36" s="649"/>
      <c r="J36" s="649"/>
      <c r="K36" s="649"/>
      <c r="L36" s="314">
        <f t="shared" si="18"/>
        <v>0</v>
      </c>
      <c r="M36" s="314">
        <f t="shared" si="19"/>
        <v>0</v>
      </c>
      <c r="N36" s="649"/>
      <c r="O36" s="649"/>
      <c r="P36" s="649"/>
      <c r="Q36" s="649"/>
      <c r="R36" s="649"/>
      <c r="S36" s="649"/>
      <c r="T36" s="649"/>
      <c r="U36" s="649"/>
      <c r="V36" s="314">
        <f t="shared" si="12"/>
        <v>0</v>
      </c>
      <c r="W36" s="314">
        <f t="shared" si="13"/>
        <v>0</v>
      </c>
      <c r="X36" s="649"/>
      <c r="Y36" s="649"/>
      <c r="Z36" s="649"/>
      <c r="AA36" s="649"/>
      <c r="AB36" s="649"/>
      <c r="AC36" s="649"/>
      <c r="AD36" s="649"/>
      <c r="AE36" s="649"/>
      <c r="AF36" s="319">
        <f t="shared" si="14"/>
        <v>0</v>
      </c>
      <c r="AG36" s="319">
        <f t="shared" si="15"/>
        <v>0</v>
      </c>
      <c r="AH36" s="649"/>
      <c r="AI36" s="649"/>
      <c r="AJ36" s="649"/>
      <c r="AK36" s="649"/>
      <c r="AL36" s="649"/>
      <c r="AM36" s="649"/>
      <c r="AN36" s="649"/>
      <c r="AO36" s="649"/>
      <c r="AP36" s="319">
        <f t="shared" si="16"/>
        <v>0</v>
      </c>
      <c r="AQ36" s="319">
        <f t="shared" si="17"/>
        <v>0</v>
      </c>
    </row>
    <row r="37" spans="1:43" x14ac:dyDescent="0.25">
      <c r="A37" s="22"/>
      <c r="B37" s="86"/>
      <c r="C37" s="85"/>
      <c r="D37" s="265"/>
      <c r="E37" s="265"/>
      <c r="F37" s="265"/>
      <c r="G37" s="265"/>
      <c r="H37" s="265"/>
      <c r="I37" s="265"/>
      <c r="J37" s="265"/>
      <c r="K37" s="265"/>
      <c r="L37" s="189">
        <f t="shared" si="18"/>
        <v>0</v>
      </c>
      <c r="M37" s="189">
        <f t="shared" si="19"/>
        <v>0</v>
      </c>
      <c r="N37" s="265"/>
      <c r="O37" s="265"/>
      <c r="P37" s="265"/>
      <c r="Q37" s="265"/>
      <c r="R37" s="265"/>
      <c r="S37" s="265"/>
      <c r="T37" s="265"/>
      <c r="U37" s="265"/>
      <c r="V37" s="189">
        <f t="shared" si="12"/>
        <v>0</v>
      </c>
      <c r="W37" s="189">
        <f t="shared" si="13"/>
        <v>0</v>
      </c>
      <c r="X37" s="265"/>
      <c r="Y37" s="265"/>
      <c r="Z37" s="265"/>
      <c r="AA37" s="265"/>
      <c r="AB37" s="265"/>
      <c r="AC37" s="265"/>
      <c r="AD37" s="265"/>
      <c r="AE37" s="265"/>
      <c r="AF37" s="266">
        <f t="shared" si="14"/>
        <v>0</v>
      </c>
      <c r="AG37" s="266">
        <f t="shared" si="15"/>
        <v>0</v>
      </c>
      <c r="AH37" s="265"/>
      <c r="AI37" s="265"/>
      <c r="AJ37" s="265"/>
      <c r="AK37" s="265"/>
      <c r="AL37" s="265"/>
      <c r="AM37" s="265"/>
      <c r="AN37" s="265"/>
      <c r="AO37" s="265"/>
      <c r="AP37" s="266">
        <f t="shared" si="16"/>
        <v>0</v>
      </c>
      <c r="AQ37" s="266">
        <f t="shared" si="17"/>
        <v>0</v>
      </c>
    </row>
    <row r="38" spans="1:43" x14ac:dyDescent="0.25">
      <c r="A38" s="274">
        <v>9</v>
      </c>
      <c r="B38" s="291" t="s">
        <v>28</v>
      </c>
      <c r="C38" s="648"/>
      <c r="D38" s="319"/>
      <c r="E38" s="319"/>
      <c r="F38" s="319"/>
      <c r="G38" s="319"/>
      <c r="H38" s="319"/>
      <c r="I38" s="319"/>
      <c r="J38" s="319"/>
      <c r="K38" s="319"/>
      <c r="L38" s="314">
        <f t="shared" si="18"/>
        <v>0</v>
      </c>
      <c r="M38" s="314">
        <f t="shared" si="19"/>
        <v>0</v>
      </c>
      <c r="N38" s="319"/>
      <c r="O38" s="319"/>
      <c r="P38" s="319"/>
      <c r="Q38" s="319"/>
      <c r="R38" s="319"/>
      <c r="S38" s="319"/>
      <c r="T38" s="319"/>
      <c r="U38" s="319"/>
      <c r="V38" s="314">
        <f t="shared" si="12"/>
        <v>0</v>
      </c>
      <c r="W38" s="314">
        <f t="shared" si="13"/>
        <v>0</v>
      </c>
      <c r="X38" s="319"/>
      <c r="Y38" s="319"/>
      <c r="Z38" s="319"/>
      <c r="AA38" s="319"/>
      <c r="AB38" s="319"/>
      <c r="AC38" s="319"/>
      <c r="AD38" s="319"/>
      <c r="AE38" s="319"/>
      <c r="AF38" s="319">
        <f t="shared" si="14"/>
        <v>0</v>
      </c>
      <c r="AG38" s="319">
        <f t="shared" si="15"/>
        <v>0</v>
      </c>
      <c r="AH38" s="319"/>
      <c r="AI38" s="319"/>
      <c r="AJ38" s="319"/>
      <c r="AK38" s="319"/>
      <c r="AL38" s="319"/>
      <c r="AM38" s="319"/>
      <c r="AN38" s="319"/>
      <c r="AO38" s="319"/>
      <c r="AP38" s="319">
        <f t="shared" si="16"/>
        <v>0</v>
      </c>
      <c r="AQ38" s="319">
        <f t="shared" si="17"/>
        <v>0</v>
      </c>
    </row>
    <row r="39" spans="1:43" x14ac:dyDescent="0.25">
      <c r="A39" s="22"/>
      <c r="B39" s="86"/>
      <c r="C39" s="27"/>
      <c r="D39" s="265"/>
      <c r="E39" s="265"/>
      <c r="F39" s="265"/>
      <c r="G39" s="265"/>
      <c r="H39" s="265"/>
      <c r="I39" s="265"/>
      <c r="J39" s="265"/>
      <c r="K39" s="265"/>
      <c r="L39" s="189">
        <f t="shared" si="18"/>
        <v>0</v>
      </c>
      <c r="M39" s="189">
        <f t="shared" si="19"/>
        <v>0</v>
      </c>
      <c r="N39" s="265"/>
      <c r="O39" s="265"/>
      <c r="P39" s="265"/>
      <c r="Q39" s="265"/>
      <c r="R39" s="265"/>
      <c r="S39" s="265"/>
      <c r="T39" s="265"/>
      <c r="U39" s="265"/>
      <c r="V39" s="189">
        <f t="shared" si="12"/>
        <v>0</v>
      </c>
      <c r="W39" s="189">
        <f t="shared" si="13"/>
        <v>0</v>
      </c>
      <c r="X39" s="265"/>
      <c r="Y39" s="265"/>
      <c r="Z39" s="265"/>
      <c r="AA39" s="265"/>
      <c r="AB39" s="265"/>
      <c r="AC39" s="265"/>
      <c r="AD39" s="265"/>
      <c r="AE39" s="265"/>
      <c r="AF39" s="266">
        <f t="shared" si="14"/>
        <v>0</v>
      </c>
      <c r="AG39" s="266">
        <f t="shared" si="15"/>
        <v>0</v>
      </c>
      <c r="AH39" s="265"/>
      <c r="AI39" s="265"/>
      <c r="AJ39" s="265"/>
      <c r="AK39" s="265"/>
      <c r="AL39" s="265"/>
      <c r="AM39" s="265"/>
      <c r="AN39" s="265"/>
      <c r="AO39" s="265"/>
      <c r="AP39" s="266">
        <f t="shared" si="16"/>
        <v>0</v>
      </c>
      <c r="AQ39" s="266">
        <f t="shared" si="17"/>
        <v>0</v>
      </c>
    </row>
    <row r="40" spans="1:43" x14ac:dyDescent="0.25">
      <c r="A40" s="274">
        <v>10</v>
      </c>
      <c r="B40" s="291" t="s">
        <v>29</v>
      </c>
      <c r="C40" s="613"/>
      <c r="D40" s="319"/>
      <c r="E40" s="319"/>
      <c r="F40" s="319"/>
      <c r="G40" s="319"/>
      <c r="H40" s="319"/>
      <c r="I40" s="319"/>
      <c r="J40" s="319"/>
      <c r="K40" s="319"/>
      <c r="L40" s="314">
        <f t="shared" si="18"/>
        <v>0</v>
      </c>
      <c r="M40" s="314">
        <f t="shared" si="19"/>
        <v>0</v>
      </c>
      <c r="N40" s="319"/>
      <c r="O40" s="319"/>
      <c r="P40" s="319"/>
      <c r="Q40" s="319"/>
      <c r="R40" s="319"/>
      <c r="S40" s="319"/>
      <c r="T40" s="319"/>
      <c r="U40" s="319"/>
      <c r="V40" s="314">
        <f t="shared" si="12"/>
        <v>0</v>
      </c>
      <c r="W40" s="314">
        <f t="shared" si="13"/>
        <v>0</v>
      </c>
      <c r="X40" s="319"/>
      <c r="Y40" s="319"/>
      <c r="Z40" s="319"/>
      <c r="AA40" s="319"/>
      <c r="AB40" s="319"/>
      <c r="AC40" s="319"/>
      <c r="AD40" s="319"/>
      <c r="AE40" s="319"/>
      <c r="AF40" s="319">
        <f t="shared" si="14"/>
        <v>0</v>
      </c>
      <c r="AG40" s="319">
        <f t="shared" si="15"/>
        <v>0</v>
      </c>
      <c r="AH40" s="319"/>
      <c r="AI40" s="319"/>
      <c r="AJ40" s="319"/>
      <c r="AK40" s="319"/>
      <c r="AL40" s="319"/>
      <c r="AM40" s="319"/>
      <c r="AN40" s="319"/>
      <c r="AO40" s="319"/>
      <c r="AP40" s="319">
        <f t="shared" si="16"/>
        <v>0</v>
      </c>
      <c r="AQ40" s="319">
        <f t="shared" si="17"/>
        <v>0</v>
      </c>
    </row>
    <row r="41" spans="1:43" x14ac:dyDescent="0.25">
      <c r="A41" s="22"/>
      <c r="B41" s="91"/>
      <c r="C41" s="27"/>
      <c r="D41" s="266"/>
      <c r="E41" s="266"/>
      <c r="F41" s="266"/>
      <c r="G41" s="266"/>
      <c r="H41" s="266"/>
      <c r="I41" s="266"/>
      <c r="J41" s="266"/>
      <c r="K41" s="266"/>
      <c r="L41" s="189">
        <f t="shared" si="18"/>
        <v>0</v>
      </c>
      <c r="M41" s="189">
        <f t="shared" si="19"/>
        <v>0</v>
      </c>
      <c r="N41" s="266"/>
      <c r="O41" s="266"/>
      <c r="P41" s="266"/>
      <c r="Q41" s="266"/>
      <c r="R41" s="266"/>
      <c r="S41" s="266"/>
      <c r="T41" s="266"/>
      <c r="U41" s="266"/>
      <c r="V41" s="189">
        <f t="shared" si="12"/>
        <v>0</v>
      </c>
      <c r="W41" s="189">
        <f t="shared" si="13"/>
        <v>0</v>
      </c>
      <c r="X41" s="266"/>
      <c r="Y41" s="266"/>
      <c r="Z41" s="266"/>
      <c r="AA41" s="266"/>
      <c r="AB41" s="266"/>
      <c r="AC41" s="266"/>
      <c r="AD41" s="266"/>
      <c r="AE41" s="266"/>
      <c r="AF41" s="266">
        <f t="shared" si="14"/>
        <v>0</v>
      </c>
      <c r="AG41" s="266">
        <f t="shared" si="15"/>
        <v>0</v>
      </c>
      <c r="AH41" s="266"/>
      <c r="AI41" s="266"/>
      <c r="AJ41" s="266"/>
      <c r="AK41" s="266"/>
      <c r="AL41" s="266"/>
      <c r="AM41" s="266"/>
      <c r="AN41" s="266"/>
      <c r="AO41" s="266"/>
      <c r="AP41" s="266">
        <f t="shared" si="16"/>
        <v>0</v>
      </c>
      <c r="AQ41" s="266">
        <f t="shared" si="17"/>
        <v>0</v>
      </c>
    </row>
    <row r="42" spans="1:43" x14ac:dyDescent="0.25">
      <c r="A42" s="274">
        <v>11</v>
      </c>
      <c r="B42" s="291" t="s">
        <v>30</v>
      </c>
      <c r="C42" s="613"/>
      <c r="D42" s="319"/>
      <c r="E42" s="319"/>
      <c r="F42" s="319"/>
      <c r="G42" s="319"/>
      <c r="H42" s="319"/>
      <c r="I42" s="319"/>
      <c r="J42" s="319"/>
      <c r="K42" s="319"/>
      <c r="L42" s="314">
        <f t="shared" si="18"/>
        <v>0</v>
      </c>
      <c r="M42" s="314">
        <f t="shared" si="19"/>
        <v>0</v>
      </c>
      <c r="N42" s="319"/>
      <c r="O42" s="319"/>
      <c r="P42" s="319"/>
      <c r="Q42" s="319"/>
      <c r="R42" s="319"/>
      <c r="S42" s="319"/>
      <c r="T42" s="319"/>
      <c r="U42" s="319"/>
      <c r="V42" s="314">
        <f t="shared" si="12"/>
        <v>0</v>
      </c>
      <c r="W42" s="314">
        <f t="shared" si="13"/>
        <v>0</v>
      </c>
      <c r="X42" s="319"/>
      <c r="Y42" s="319"/>
      <c r="Z42" s="319"/>
      <c r="AA42" s="319"/>
      <c r="AB42" s="319"/>
      <c r="AC42" s="319"/>
      <c r="AD42" s="319"/>
      <c r="AE42" s="319"/>
      <c r="AF42" s="319">
        <f t="shared" si="14"/>
        <v>0</v>
      </c>
      <c r="AG42" s="319">
        <f t="shared" si="15"/>
        <v>0</v>
      </c>
      <c r="AH42" s="319"/>
      <c r="AI42" s="319"/>
      <c r="AJ42" s="319"/>
      <c r="AK42" s="319"/>
      <c r="AL42" s="319"/>
      <c r="AM42" s="319"/>
      <c r="AN42" s="319"/>
      <c r="AO42" s="319"/>
      <c r="AP42" s="319">
        <f t="shared" si="16"/>
        <v>0</v>
      </c>
      <c r="AQ42" s="319">
        <f t="shared" si="17"/>
        <v>0</v>
      </c>
    </row>
    <row r="43" spans="1:43" x14ac:dyDescent="0.25">
      <c r="A43" s="28"/>
      <c r="B43" s="86"/>
      <c r="C43" s="25"/>
      <c r="D43" s="266"/>
      <c r="E43" s="266"/>
      <c r="F43" s="266"/>
      <c r="G43" s="266"/>
      <c r="H43" s="266"/>
      <c r="I43" s="266"/>
      <c r="J43" s="266"/>
      <c r="K43" s="266"/>
      <c r="L43" s="189">
        <f t="shared" si="18"/>
        <v>0</v>
      </c>
      <c r="M43" s="189">
        <f t="shared" si="19"/>
        <v>0</v>
      </c>
      <c r="N43" s="266"/>
      <c r="O43" s="266"/>
      <c r="P43" s="266"/>
      <c r="Q43" s="266"/>
      <c r="R43" s="266"/>
      <c r="S43" s="266"/>
      <c r="T43" s="266"/>
      <c r="U43" s="266"/>
      <c r="V43" s="189">
        <f t="shared" si="12"/>
        <v>0</v>
      </c>
      <c r="W43" s="189">
        <f t="shared" si="13"/>
        <v>0</v>
      </c>
      <c r="X43" s="266"/>
      <c r="Y43" s="266"/>
      <c r="Z43" s="266"/>
      <c r="AA43" s="266"/>
      <c r="AB43" s="266"/>
      <c r="AC43" s="266"/>
      <c r="AD43" s="266"/>
      <c r="AE43" s="266"/>
      <c r="AF43" s="266">
        <f t="shared" si="14"/>
        <v>0</v>
      </c>
      <c r="AG43" s="266">
        <f t="shared" si="15"/>
        <v>0</v>
      </c>
      <c r="AH43" s="266"/>
      <c r="AI43" s="266"/>
      <c r="AJ43" s="266"/>
      <c r="AK43" s="266"/>
      <c r="AL43" s="266"/>
      <c r="AM43" s="266"/>
      <c r="AN43" s="266"/>
      <c r="AO43" s="266"/>
      <c r="AP43" s="266">
        <f t="shared" si="16"/>
        <v>0</v>
      </c>
      <c r="AQ43" s="266">
        <f t="shared" si="17"/>
        <v>0</v>
      </c>
    </row>
    <row r="44" spans="1:43" x14ac:dyDescent="0.25">
      <c r="A44" s="274">
        <v>12</v>
      </c>
      <c r="B44" s="291" t="s">
        <v>31</v>
      </c>
      <c r="C44" s="613"/>
      <c r="D44" s="319"/>
      <c r="E44" s="319"/>
      <c r="F44" s="319"/>
      <c r="G44" s="319"/>
      <c r="H44" s="319"/>
      <c r="I44" s="319"/>
      <c r="J44" s="319"/>
      <c r="K44" s="319"/>
      <c r="L44" s="314">
        <f t="shared" si="18"/>
        <v>0</v>
      </c>
      <c r="M44" s="314">
        <f t="shared" si="19"/>
        <v>0</v>
      </c>
      <c r="N44" s="319"/>
      <c r="O44" s="319"/>
      <c r="P44" s="319"/>
      <c r="Q44" s="319"/>
      <c r="R44" s="319"/>
      <c r="S44" s="319"/>
      <c r="T44" s="319"/>
      <c r="U44" s="319"/>
      <c r="V44" s="314">
        <f t="shared" si="12"/>
        <v>0</v>
      </c>
      <c r="W44" s="314">
        <f t="shared" si="13"/>
        <v>0</v>
      </c>
      <c r="X44" s="319"/>
      <c r="Y44" s="319"/>
      <c r="Z44" s="319"/>
      <c r="AA44" s="319"/>
      <c r="AB44" s="319"/>
      <c r="AC44" s="319"/>
      <c r="AD44" s="319"/>
      <c r="AE44" s="319"/>
      <c r="AF44" s="319">
        <f t="shared" si="14"/>
        <v>0</v>
      </c>
      <c r="AG44" s="319">
        <f t="shared" si="15"/>
        <v>0</v>
      </c>
      <c r="AH44" s="319"/>
      <c r="AI44" s="319"/>
      <c r="AJ44" s="319"/>
      <c r="AK44" s="319"/>
      <c r="AL44" s="319"/>
      <c r="AM44" s="319"/>
      <c r="AN44" s="319"/>
      <c r="AO44" s="319"/>
      <c r="AP44" s="319">
        <f t="shared" si="16"/>
        <v>0</v>
      </c>
      <c r="AQ44" s="319">
        <f t="shared" si="17"/>
        <v>0</v>
      </c>
    </row>
    <row r="45" spans="1:43" x14ac:dyDescent="0.25">
      <c r="A45" s="18"/>
      <c r="B45" s="32"/>
      <c r="C45" s="27"/>
      <c r="D45" s="266"/>
      <c r="E45" s="266"/>
      <c r="F45" s="266"/>
      <c r="G45" s="266"/>
      <c r="H45" s="266"/>
      <c r="I45" s="266"/>
      <c r="J45" s="266"/>
      <c r="K45" s="266"/>
      <c r="L45" s="189">
        <f t="shared" si="18"/>
        <v>0</v>
      </c>
      <c r="M45" s="189">
        <f t="shared" si="19"/>
        <v>0</v>
      </c>
      <c r="N45" s="266"/>
      <c r="O45" s="266"/>
      <c r="P45" s="266"/>
      <c r="Q45" s="266"/>
      <c r="R45" s="266"/>
      <c r="S45" s="266"/>
      <c r="T45" s="266"/>
      <c r="U45" s="266"/>
      <c r="V45" s="189">
        <f t="shared" si="12"/>
        <v>0</v>
      </c>
      <c r="W45" s="189">
        <f t="shared" si="13"/>
        <v>0</v>
      </c>
      <c r="X45" s="266"/>
      <c r="Y45" s="266"/>
      <c r="Z45" s="266"/>
      <c r="AA45" s="266"/>
      <c r="AB45" s="266"/>
      <c r="AC45" s="266"/>
      <c r="AD45" s="266"/>
      <c r="AE45" s="266"/>
      <c r="AF45" s="266">
        <f t="shared" si="14"/>
        <v>0</v>
      </c>
      <c r="AG45" s="266">
        <f t="shared" si="15"/>
        <v>0</v>
      </c>
      <c r="AH45" s="266"/>
      <c r="AI45" s="266"/>
      <c r="AJ45" s="266"/>
      <c r="AK45" s="266"/>
      <c r="AL45" s="266"/>
      <c r="AM45" s="266"/>
      <c r="AN45" s="266"/>
      <c r="AO45" s="266"/>
      <c r="AP45" s="266">
        <f t="shared" si="16"/>
        <v>0</v>
      </c>
      <c r="AQ45" s="266">
        <f t="shared" si="17"/>
        <v>0</v>
      </c>
    </row>
    <row r="46" spans="1:43" x14ac:dyDescent="0.25">
      <c r="A46" s="640" t="s">
        <v>32</v>
      </c>
      <c r="B46" s="564" t="s">
        <v>33</v>
      </c>
      <c r="C46" s="638"/>
      <c r="D46" s="639">
        <f>D47+D49+D51+D53+D55+D57+D59+D61+D63+D65+D67+D69</f>
        <v>0</v>
      </c>
      <c r="E46" s="639">
        <f t="shared" ref="E46:AJ46" si="20">E47+E49+E51+E53+E55+E57+E59+E61+E63+E65+E67+E69</f>
        <v>0</v>
      </c>
      <c r="F46" s="639">
        <f t="shared" si="20"/>
        <v>0</v>
      </c>
      <c r="G46" s="639">
        <f t="shared" si="20"/>
        <v>0</v>
      </c>
      <c r="H46" s="639">
        <f t="shared" si="20"/>
        <v>0</v>
      </c>
      <c r="I46" s="639">
        <f t="shared" si="20"/>
        <v>0</v>
      </c>
      <c r="J46" s="639">
        <f t="shared" si="20"/>
        <v>0</v>
      </c>
      <c r="K46" s="639">
        <f t="shared" si="20"/>
        <v>0</v>
      </c>
      <c r="L46" s="631">
        <f t="shared" si="18"/>
        <v>0</v>
      </c>
      <c r="M46" s="631">
        <f t="shared" si="19"/>
        <v>0</v>
      </c>
      <c r="N46" s="639">
        <f t="shared" si="20"/>
        <v>0</v>
      </c>
      <c r="O46" s="639">
        <f t="shared" si="20"/>
        <v>0</v>
      </c>
      <c r="P46" s="639">
        <f t="shared" si="20"/>
        <v>0</v>
      </c>
      <c r="Q46" s="639">
        <f t="shared" si="20"/>
        <v>0</v>
      </c>
      <c r="R46" s="639">
        <f t="shared" si="20"/>
        <v>0</v>
      </c>
      <c r="S46" s="639">
        <f t="shared" si="20"/>
        <v>0</v>
      </c>
      <c r="T46" s="639">
        <f t="shared" si="20"/>
        <v>0</v>
      </c>
      <c r="U46" s="639">
        <f t="shared" si="20"/>
        <v>0</v>
      </c>
      <c r="V46" s="639">
        <f t="shared" si="12"/>
        <v>0</v>
      </c>
      <c r="W46" s="639">
        <f t="shared" si="13"/>
        <v>0</v>
      </c>
      <c r="X46" s="639">
        <f t="shared" si="20"/>
        <v>0</v>
      </c>
      <c r="Y46" s="639">
        <f t="shared" si="20"/>
        <v>0</v>
      </c>
      <c r="Z46" s="639">
        <f t="shared" si="20"/>
        <v>0</v>
      </c>
      <c r="AA46" s="639">
        <f t="shared" si="20"/>
        <v>0</v>
      </c>
      <c r="AB46" s="639">
        <f t="shared" si="20"/>
        <v>0</v>
      </c>
      <c r="AC46" s="639">
        <f t="shared" si="20"/>
        <v>0</v>
      </c>
      <c r="AD46" s="639">
        <f t="shared" si="20"/>
        <v>0</v>
      </c>
      <c r="AE46" s="639">
        <f t="shared" si="20"/>
        <v>0</v>
      </c>
      <c r="AF46" s="641">
        <f t="shared" si="14"/>
        <v>0</v>
      </c>
      <c r="AG46" s="641">
        <f t="shared" si="15"/>
        <v>0</v>
      </c>
      <c r="AH46" s="639">
        <f t="shared" si="20"/>
        <v>0</v>
      </c>
      <c r="AI46" s="639">
        <f t="shared" si="20"/>
        <v>0</v>
      </c>
      <c r="AJ46" s="639">
        <f t="shared" si="20"/>
        <v>0</v>
      </c>
      <c r="AK46" s="639">
        <f t="shared" ref="AK46:AO46" si="21">AK47+AK49+AK51+AK53+AK55+AK57+AK59+AK61+AK63+AK65+AK67+AK69</f>
        <v>0</v>
      </c>
      <c r="AL46" s="639">
        <f t="shared" si="21"/>
        <v>0</v>
      </c>
      <c r="AM46" s="639">
        <f t="shared" si="21"/>
        <v>0</v>
      </c>
      <c r="AN46" s="639">
        <f t="shared" si="21"/>
        <v>0</v>
      </c>
      <c r="AO46" s="639">
        <f t="shared" si="21"/>
        <v>0</v>
      </c>
      <c r="AP46" s="641">
        <f t="shared" si="16"/>
        <v>0</v>
      </c>
      <c r="AQ46" s="641">
        <f t="shared" si="17"/>
        <v>0</v>
      </c>
    </row>
    <row r="47" spans="1:43" x14ac:dyDescent="0.25">
      <c r="A47" s="629">
        <v>1</v>
      </c>
      <c r="B47" s="291" t="s">
        <v>20</v>
      </c>
      <c r="C47" s="635"/>
      <c r="D47" s="319"/>
      <c r="E47" s="319"/>
      <c r="F47" s="319"/>
      <c r="G47" s="319"/>
      <c r="H47" s="319"/>
      <c r="I47" s="319"/>
      <c r="J47" s="319"/>
      <c r="K47" s="319"/>
      <c r="L47" s="314">
        <f t="shared" si="18"/>
        <v>0</v>
      </c>
      <c r="M47" s="314">
        <f t="shared" si="19"/>
        <v>0</v>
      </c>
      <c r="N47" s="319"/>
      <c r="O47" s="319"/>
      <c r="P47" s="319"/>
      <c r="Q47" s="319"/>
      <c r="R47" s="319"/>
      <c r="S47" s="319"/>
      <c r="T47" s="319"/>
      <c r="U47" s="319"/>
      <c r="V47" s="314">
        <f t="shared" si="12"/>
        <v>0</v>
      </c>
      <c r="W47" s="314">
        <f t="shared" si="13"/>
        <v>0</v>
      </c>
      <c r="X47" s="319"/>
      <c r="Y47" s="319"/>
      <c r="Z47" s="319"/>
      <c r="AA47" s="319"/>
      <c r="AB47" s="319"/>
      <c r="AC47" s="319"/>
      <c r="AD47" s="319"/>
      <c r="AE47" s="319"/>
      <c r="AF47" s="319">
        <f t="shared" si="14"/>
        <v>0</v>
      </c>
      <c r="AG47" s="319">
        <f t="shared" si="15"/>
        <v>0</v>
      </c>
      <c r="AH47" s="319"/>
      <c r="AI47" s="319"/>
      <c r="AJ47" s="319"/>
      <c r="AK47" s="319"/>
      <c r="AL47" s="319"/>
      <c r="AM47" s="319"/>
      <c r="AN47" s="319"/>
      <c r="AO47" s="319"/>
      <c r="AP47" s="319">
        <f t="shared" si="16"/>
        <v>0</v>
      </c>
      <c r="AQ47" s="319">
        <f t="shared" si="17"/>
        <v>0</v>
      </c>
    </row>
    <row r="48" spans="1:43" x14ac:dyDescent="0.25">
      <c r="A48" s="18"/>
      <c r="B48" s="86"/>
      <c r="C48" s="27"/>
      <c r="D48" s="266"/>
      <c r="E48" s="266"/>
      <c r="F48" s="266"/>
      <c r="G48" s="266"/>
      <c r="H48" s="266"/>
      <c r="I48" s="266"/>
      <c r="J48" s="266"/>
      <c r="K48" s="266"/>
      <c r="L48" s="189">
        <f t="shared" si="18"/>
        <v>0</v>
      </c>
      <c r="M48" s="189">
        <f t="shared" si="19"/>
        <v>0</v>
      </c>
      <c r="N48" s="266"/>
      <c r="O48" s="266"/>
      <c r="P48" s="266"/>
      <c r="Q48" s="266"/>
      <c r="R48" s="266"/>
      <c r="S48" s="266"/>
      <c r="T48" s="266"/>
      <c r="U48" s="266"/>
      <c r="V48" s="189">
        <f t="shared" si="12"/>
        <v>0</v>
      </c>
      <c r="W48" s="189">
        <f t="shared" si="13"/>
        <v>0</v>
      </c>
      <c r="X48" s="266"/>
      <c r="Y48" s="266"/>
      <c r="Z48" s="266"/>
      <c r="AA48" s="266"/>
      <c r="AB48" s="266"/>
      <c r="AC48" s="266"/>
      <c r="AD48" s="266"/>
      <c r="AE48" s="266"/>
      <c r="AF48" s="266">
        <f t="shared" si="14"/>
        <v>0</v>
      </c>
      <c r="AG48" s="266">
        <f t="shared" si="15"/>
        <v>0</v>
      </c>
      <c r="AH48" s="266"/>
      <c r="AI48" s="266"/>
      <c r="AJ48" s="266"/>
      <c r="AK48" s="266"/>
      <c r="AL48" s="266"/>
      <c r="AM48" s="266"/>
      <c r="AN48" s="266"/>
      <c r="AO48" s="266"/>
      <c r="AP48" s="266">
        <f t="shared" si="16"/>
        <v>0</v>
      </c>
      <c r="AQ48" s="266">
        <f t="shared" si="17"/>
        <v>0</v>
      </c>
    </row>
    <row r="49" spans="1:43" x14ac:dyDescent="0.25">
      <c r="A49" s="629">
        <v>2</v>
      </c>
      <c r="B49" s="291" t="s">
        <v>21</v>
      </c>
      <c r="C49" s="635"/>
      <c r="D49" s="319"/>
      <c r="E49" s="319"/>
      <c r="F49" s="319"/>
      <c r="G49" s="319"/>
      <c r="H49" s="319"/>
      <c r="I49" s="319"/>
      <c r="J49" s="319"/>
      <c r="K49" s="319"/>
      <c r="L49" s="314">
        <f t="shared" si="18"/>
        <v>0</v>
      </c>
      <c r="M49" s="314">
        <f t="shared" si="19"/>
        <v>0</v>
      </c>
      <c r="N49" s="319"/>
      <c r="O49" s="319"/>
      <c r="P49" s="319"/>
      <c r="Q49" s="319"/>
      <c r="R49" s="319"/>
      <c r="S49" s="319"/>
      <c r="T49" s="319"/>
      <c r="U49" s="319"/>
      <c r="V49" s="314">
        <f t="shared" si="12"/>
        <v>0</v>
      </c>
      <c r="W49" s="314">
        <f t="shared" si="13"/>
        <v>0</v>
      </c>
      <c r="X49" s="319"/>
      <c r="Y49" s="319"/>
      <c r="Z49" s="319"/>
      <c r="AA49" s="319"/>
      <c r="AB49" s="319"/>
      <c r="AC49" s="319"/>
      <c r="AD49" s="319"/>
      <c r="AE49" s="319"/>
      <c r="AF49" s="319">
        <f t="shared" si="14"/>
        <v>0</v>
      </c>
      <c r="AG49" s="319">
        <f t="shared" si="15"/>
        <v>0</v>
      </c>
      <c r="AH49" s="319"/>
      <c r="AI49" s="319"/>
      <c r="AJ49" s="319"/>
      <c r="AK49" s="319"/>
      <c r="AL49" s="319"/>
      <c r="AM49" s="319"/>
      <c r="AN49" s="319"/>
      <c r="AO49" s="319"/>
      <c r="AP49" s="319">
        <f t="shared" si="16"/>
        <v>0</v>
      </c>
      <c r="AQ49" s="319">
        <f t="shared" si="17"/>
        <v>0</v>
      </c>
    </row>
    <row r="50" spans="1:43" x14ac:dyDescent="0.25">
      <c r="A50" s="18"/>
      <c r="B50" s="86"/>
      <c r="C50" s="27"/>
      <c r="D50" s="266"/>
      <c r="E50" s="266"/>
      <c r="F50" s="266"/>
      <c r="G50" s="266"/>
      <c r="H50" s="266"/>
      <c r="I50" s="266"/>
      <c r="J50" s="266"/>
      <c r="K50" s="266"/>
      <c r="L50" s="189">
        <f t="shared" si="18"/>
        <v>0</v>
      </c>
      <c r="M50" s="189">
        <f t="shared" si="19"/>
        <v>0</v>
      </c>
      <c r="N50" s="266"/>
      <c r="O50" s="266"/>
      <c r="P50" s="266"/>
      <c r="Q50" s="266"/>
      <c r="R50" s="266"/>
      <c r="S50" s="266"/>
      <c r="T50" s="266"/>
      <c r="U50" s="266"/>
      <c r="V50" s="189">
        <f t="shared" si="12"/>
        <v>0</v>
      </c>
      <c r="W50" s="189">
        <f t="shared" si="13"/>
        <v>0</v>
      </c>
      <c r="X50" s="266"/>
      <c r="Y50" s="266"/>
      <c r="Z50" s="266"/>
      <c r="AA50" s="266"/>
      <c r="AB50" s="266"/>
      <c r="AC50" s="266"/>
      <c r="AD50" s="266"/>
      <c r="AE50" s="266"/>
      <c r="AF50" s="266">
        <f t="shared" si="14"/>
        <v>0</v>
      </c>
      <c r="AG50" s="266">
        <f t="shared" si="15"/>
        <v>0</v>
      </c>
      <c r="AH50" s="266"/>
      <c r="AI50" s="266"/>
      <c r="AJ50" s="266"/>
      <c r="AK50" s="266"/>
      <c r="AL50" s="266"/>
      <c r="AM50" s="266"/>
      <c r="AN50" s="266"/>
      <c r="AO50" s="266"/>
      <c r="AP50" s="266">
        <f t="shared" si="16"/>
        <v>0</v>
      </c>
      <c r="AQ50" s="266">
        <f t="shared" si="17"/>
        <v>0</v>
      </c>
    </row>
    <row r="51" spans="1:43" x14ac:dyDescent="0.25">
      <c r="A51" s="629">
        <v>3</v>
      </c>
      <c r="B51" s="291" t="s">
        <v>22</v>
      </c>
      <c r="C51" s="635"/>
      <c r="D51" s="319"/>
      <c r="E51" s="319"/>
      <c r="F51" s="319"/>
      <c r="G51" s="319"/>
      <c r="H51" s="319"/>
      <c r="I51" s="319"/>
      <c r="J51" s="319"/>
      <c r="K51" s="319"/>
      <c r="L51" s="314">
        <f t="shared" si="18"/>
        <v>0</v>
      </c>
      <c r="M51" s="314">
        <f t="shared" si="19"/>
        <v>0</v>
      </c>
      <c r="N51" s="319"/>
      <c r="O51" s="319"/>
      <c r="P51" s="319"/>
      <c r="Q51" s="319"/>
      <c r="R51" s="319"/>
      <c r="S51" s="319"/>
      <c r="T51" s="319"/>
      <c r="U51" s="319"/>
      <c r="V51" s="314">
        <f t="shared" si="12"/>
        <v>0</v>
      </c>
      <c r="W51" s="314">
        <f t="shared" si="13"/>
        <v>0</v>
      </c>
      <c r="X51" s="319"/>
      <c r="Y51" s="319"/>
      <c r="Z51" s="319"/>
      <c r="AA51" s="319"/>
      <c r="AB51" s="319"/>
      <c r="AC51" s="319"/>
      <c r="AD51" s="319"/>
      <c r="AE51" s="319"/>
      <c r="AF51" s="319">
        <f t="shared" si="14"/>
        <v>0</v>
      </c>
      <c r="AG51" s="319">
        <f t="shared" si="15"/>
        <v>0</v>
      </c>
      <c r="AH51" s="319"/>
      <c r="AI51" s="319"/>
      <c r="AJ51" s="319"/>
      <c r="AK51" s="319"/>
      <c r="AL51" s="319"/>
      <c r="AM51" s="319"/>
      <c r="AN51" s="319"/>
      <c r="AO51" s="319"/>
      <c r="AP51" s="319">
        <f t="shared" si="16"/>
        <v>0</v>
      </c>
      <c r="AQ51" s="319">
        <f t="shared" si="17"/>
        <v>0</v>
      </c>
    </row>
    <row r="52" spans="1:43" x14ac:dyDescent="0.25">
      <c r="A52" s="18"/>
      <c r="B52" s="86"/>
      <c r="C52" s="27"/>
      <c r="D52" s="266"/>
      <c r="E52" s="266"/>
      <c r="F52" s="266"/>
      <c r="G52" s="266"/>
      <c r="H52" s="266"/>
      <c r="I52" s="266"/>
      <c r="J52" s="266"/>
      <c r="K52" s="266"/>
      <c r="L52" s="189">
        <f t="shared" si="18"/>
        <v>0</v>
      </c>
      <c r="M52" s="189">
        <f t="shared" si="19"/>
        <v>0</v>
      </c>
      <c r="N52" s="266"/>
      <c r="O52" s="266"/>
      <c r="P52" s="266"/>
      <c r="Q52" s="266"/>
      <c r="R52" s="266"/>
      <c r="S52" s="266"/>
      <c r="T52" s="266"/>
      <c r="U52" s="266"/>
      <c r="V52" s="189">
        <f t="shared" si="12"/>
        <v>0</v>
      </c>
      <c r="W52" s="189">
        <f t="shared" si="13"/>
        <v>0</v>
      </c>
      <c r="X52" s="266"/>
      <c r="Y52" s="266"/>
      <c r="Z52" s="266"/>
      <c r="AA52" s="266"/>
      <c r="AB52" s="266"/>
      <c r="AC52" s="266"/>
      <c r="AD52" s="266"/>
      <c r="AE52" s="266"/>
      <c r="AF52" s="266">
        <f t="shared" si="14"/>
        <v>0</v>
      </c>
      <c r="AG52" s="266">
        <f t="shared" si="15"/>
        <v>0</v>
      </c>
      <c r="AH52" s="266"/>
      <c r="AI52" s="266"/>
      <c r="AJ52" s="266"/>
      <c r="AK52" s="266"/>
      <c r="AL52" s="266"/>
      <c r="AM52" s="266"/>
      <c r="AN52" s="266"/>
      <c r="AO52" s="266"/>
      <c r="AP52" s="266">
        <f t="shared" si="16"/>
        <v>0</v>
      </c>
      <c r="AQ52" s="266">
        <f t="shared" si="17"/>
        <v>0</v>
      </c>
    </row>
    <row r="53" spans="1:43" x14ac:dyDescent="0.25">
      <c r="A53" s="629">
        <v>4</v>
      </c>
      <c r="B53" s="291" t="s">
        <v>23</v>
      </c>
      <c r="C53" s="635"/>
      <c r="D53" s="319"/>
      <c r="E53" s="319"/>
      <c r="F53" s="319"/>
      <c r="G53" s="319"/>
      <c r="H53" s="319"/>
      <c r="I53" s="319"/>
      <c r="J53" s="319"/>
      <c r="K53" s="319"/>
      <c r="L53" s="314">
        <f t="shared" si="18"/>
        <v>0</v>
      </c>
      <c r="M53" s="314">
        <f t="shared" si="19"/>
        <v>0</v>
      </c>
      <c r="N53" s="319"/>
      <c r="O53" s="319"/>
      <c r="P53" s="319"/>
      <c r="Q53" s="319"/>
      <c r="R53" s="319"/>
      <c r="S53" s="319"/>
      <c r="T53" s="319"/>
      <c r="U53" s="319"/>
      <c r="V53" s="314">
        <f t="shared" si="12"/>
        <v>0</v>
      </c>
      <c r="W53" s="314">
        <f t="shared" si="13"/>
        <v>0</v>
      </c>
      <c r="X53" s="319"/>
      <c r="Y53" s="319"/>
      <c r="Z53" s="319"/>
      <c r="AA53" s="319"/>
      <c r="AB53" s="319"/>
      <c r="AC53" s="319"/>
      <c r="AD53" s="319"/>
      <c r="AE53" s="319"/>
      <c r="AF53" s="319">
        <f t="shared" si="14"/>
        <v>0</v>
      </c>
      <c r="AG53" s="319">
        <f t="shared" si="15"/>
        <v>0</v>
      </c>
      <c r="AH53" s="319"/>
      <c r="AI53" s="319"/>
      <c r="AJ53" s="319"/>
      <c r="AK53" s="319"/>
      <c r="AL53" s="319"/>
      <c r="AM53" s="319"/>
      <c r="AN53" s="319"/>
      <c r="AO53" s="319"/>
      <c r="AP53" s="319">
        <f t="shared" si="16"/>
        <v>0</v>
      </c>
      <c r="AQ53" s="319">
        <f t="shared" si="17"/>
        <v>0</v>
      </c>
    </row>
    <row r="54" spans="1:43" x14ac:dyDescent="0.25">
      <c r="A54" s="18"/>
      <c r="B54" s="86"/>
      <c r="C54" s="27"/>
      <c r="D54" s="266"/>
      <c r="E54" s="266"/>
      <c r="F54" s="266"/>
      <c r="G54" s="266"/>
      <c r="H54" s="266"/>
      <c r="I54" s="266"/>
      <c r="J54" s="266"/>
      <c r="K54" s="266"/>
      <c r="L54" s="189">
        <f t="shared" si="18"/>
        <v>0</v>
      </c>
      <c r="M54" s="189">
        <f t="shared" si="19"/>
        <v>0</v>
      </c>
      <c r="N54" s="266"/>
      <c r="O54" s="266"/>
      <c r="P54" s="266"/>
      <c r="Q54" s="266"/>
      <c r="R54" s="266"/>
      <c r="S54" s="266"/>
      <c r="T54" s="266"/>
      <c r="U54" s="266"/>
      <c r="V54" s="189">
        <f t="shared" si="12"/>
        <v>0</v>
      </c>
      <c r="W54" s="189">
        <f t="shared" si="13"/>
        <v>0</v>
      </c>
      <c r="X54" s="266"/>
      <c r="Y54" s="266"/>
      <c r="Z54" s="266"/>
      <c r="AA54" s="266"/>
      <c r="AB54" s="266"/>
      <c r="AC54" s="266"/>
      <c r="AD54" s="266"/>
      <c r="AE54" s="266"/>
      <c r="AF54" s="266">
        <f t="shared" si="14"/>
        <v>0</v>
      </c>
      <c r="AG54" s="266">
        <f t="shared" si="15"/>
        <v>0</v>
      </c>
      <c r="AH54" s="266"/>
      <c r="AI54" s="266"/>
      <c r="AJ54" s="266"/>
      <c r="AK54" s="266"/>
      <c r="AL54" s="266"/>
      <c r="AM54" s="266"/>
      <c r="AN54" s="266"/>
      <c r="AO54" s="266"/>
      <c r="AP54" s="266">
        <f t="shared" si="16"/>
        <v>0</v>
      </c>
      <c r="AQ54" s="266">
        <f t="shared" si="17"/>
        <v>0</v>
      </c>
    </row>
    <row r="55" spans="1:43" x14ac:dyDescent="0.25">
      <c r="A55" s="629">
        <v>5</v>
      </c>
      <c r="B55" s="291" t="s">
        <v>24</v>
      </c>
      <c r="C55" s="635"/>
      <c r="D55" s="319"/>
      <c r="E55" s="319"/>
      <c r="F55" s="319"/>
      <c r="G55" s="319"/>
      <c r="H55" s="319"/>
      <c r="I55" s="319"/>
      <c r="J55" s="319"/>
      <c r="K55" s="319"/>
      <c r="L55" s="314">
        <f t="shared" si="18"/>
        <v>0</v>
      </c>
      <c r="M55" s="314">
        <f t="shared" si="19"/>
        <v>0</v>
      </c>
      <c r="N55" s="319"/>
      <c r="O55" s="319"/>
      <c r="P55" s="319"/>
      <c r="Q55" s="319"/>
      <c r="R55" s="319"/>
      <c r="S55" s="319"/>
      <c r="T55" s="319"/>
      <c r="U55" s="319"/>
      <c r="V55" s="314">
        <f t="shared" si="12"/>
        <v>0</v>
      </c>
      <c r="W55" s="314">
        <f t="shared" si="13"/>
        <v>0</v>
      </c>
      <c r="X55" s="319"/>
      <c r="Y55" s="319"/>
      <c r="Z55" s="319"/>
      <c r="AA55" s="319"/>
      <c r="AB55" s="319"/>
      <c r="AC55" s="319"/>
      <c r="AD55" s="319"/>
      <c r="AE55" s="319"/>
      <c r="AF55" s="319">
        <f t="shared" si="14"/>
        <v>0</v>
      </c>
      <c r="AG55" s="319">
        <f t="shared" si="15"/>
        <v>0</v>
      </c>
      <c r="AH55" s="319"/>
      <c r="AI55" s="319"/>
      <c r="AJ55" s="319"/>
      <c r="AK55" s="319"/>
      <c r="AL55" s="319"/>
      <c r="AM55" s="319"/>
      <c r="AN55" s="319"/>
      <c r="AO55" s="319"/>
      <c r="AP55" s="319">
        <f t="shared" si="16"/>
        <v>0</v>
      </c>
      <c r="AQ55" s="319">
        <f t="shared" si="17"/>
        <v>0</v>
      </c>
    </row>
    <row r="56" spans="1:43" x14ac:dyDescent="0.25">
      <c r="A56" s="18"/>
      <c r="B56" s="89"/>
      <c r="C56" s="27"/>
      <c r="D56" s="266"/>
      <c r="E56" s="266"/>
      <c r="F56" s="266"/>
      <c r="G56" s="266"/>
      <c r="H56" s="266"/>
      <c r="I56" s="266"/>
      <c r="J56" s="266"/>
      <c r="K56" s="266"/>
      <c r="L56" s="189">
        <f t="shared" si="18"/>
        <v>0</v>
      </c>
      <c r="M56" s="189">
        <f t="shared" si="19"/>
        <v>0</v>
      </c>
      <c r="N56" s="266"/>
      <c r="O56" s="266"/>
      <c r="P56" s="266"/>
      <c r="Q56" s="266"/>
      <c r="R56" s="266"/>
      <c r="S56" s="266"/>
      <c r="T56" s="266"/>
      <c r="U56" s="266"/>
      <c r="V56" s="189">
        <f t="shared" si="12"/>
        <v>0</v>
      </c>
      <c r="W56" s="189">
        <f t="shared" si="13"/>
        <v>0</v>
      </c>
      <c r="X56" s="266"/>
      <c r="Y56" s="266"/>
      <c r="Z56" s="266"/>
      <c r="AA56" s="266"/>
      <c r="AB56" s="266"/>
      <c r="AC56" s="266"/>
      <c r="AD56" s="266"/>
      <c r="AE56" s="266"/>
      <c r="AF56" s="266">
        <f t="shared" si="14"/>
        <v>0</v>
      </c>
      <c r="AG56" s="266">
        <f t="shared" si="15"/>
        <v>0</v>
      </c>
      <c r="AH56" s="266"/>
      <c r="AI56" s="266"/>
      <c r="AJ56" s="266"/>
      <c r="AK56" s="266"/>
      <c r="AL56" s="266"/>
      <c r="AM56" s="266"/>
      <c r="AN56" s="266"/>
      <c r="AO56" s="266"/>
      <c r="AP56" s="266">
        <f t="shared" si="16"/>
        <v>0</v>
      </c>
      <c r="AQ56" s="266">
        <f t="shared" si="17"/>
        <v>0</v>
      </c>
    </row>
    <row r="57" spans="1:43" x14ac:dyDescent="0.25">
      <c r="A57" s="629">
        <v>6</v>
      </c>
      <c r="B57" s="291" t="s">
        <v>25</v>
      </c>
      <c r="C57" s="635"/>
      <c r="D57" s="319"/>
      <c r="E57" s="319"/>
      <c r="F57" s="319"/>
      <c r="G57" s="319"/>
      <c r="H57" s="319"/>
      <c r="I57" s="319"/>
      <c r="J57" s="319"/>
      <c r="K57" s="319"/>
      <c r="L57" s="314">
        <f t="shared" si="18"/>
        <v>0</v>
      </c>
      <c r="M57" s="314">
        <f t="shared" si="19"/>
        <v>0</v>
      </c>
      <c r="N57" s="319"/>
      <c r="O57" s="319"/>
      <c r="P57" s="319"/>
      <c r="Q57" s="319"/>
      <c r="R57" s="319"/>
      <c r="S57" s="319"/>
      <c r="T57" s="319"/>
      <c r="U57" s="319"/>
      <c r="V57" s="314">
        <f t="shared" si="12"/>
        <v>0</v>
      </c>
      <c r="W57" s="314">
        <f t="shared" si="13"/>
        <v>0</v>
      </c>
      <c r="X57" s="319"/>
      <c r="Y57" s="319"/>
      <c r="Z57" s="319"/>
      <c r="AA57" s="319"/>
      <c r="AB57" s="319"/>
      <c r="AC57" s="319"/>
      <c r="AD57" s="319"/>
      <c r="AE57" s="319"/>
      <c r="AF57" s="319">
        <f t="shared" si="14"/>
        <v>0</v>
      </c>
      <c r="AG57" s="319">
        <f t="shared" si="15"/>
        <v>0</v>
      </c>
      <c r="AH57" s="319"/>
      <c r="AI57" s="319"/>
      <c r="AJ57" s="319"/>
      <c r="AK57" s="319"/>
      <c r="AL57" s="319"/>
      <c r="AM57" s="319"/>
      <c r="AN57" s="319"/>
      <c r="AO57" s="319"/>
      <c r="AP57" s="319">
        <f t="shared" si="16"/>
        <v>0</v>
      </c>
      <c r="AQ57" s="319">
        <f t="shared" si="17"/>
        <v>0</v>
      </c>
    </row>
    <row r="58" spans="1:43" x14ac:dyDescent="0.25">
      <c r="A58" s="18"/>
      <c r="B58" s="89"/>
      <c r="C58" s="27"/>
      <c r="D58" s="266"/>
      <c r="E58" s="266"/>
      <c r="F58" s="266"/>
      <c r="G58" s="266"/>
      <c r="H58" s="266"/>
      <c r="I58" s="266"/>
      <c r="J58" s="266"/>
      <c r="K58" s="266"/>
      <c r="L58" s="189">
        <f t="shared" si="18"/>
        <v>0</v>
      </c>
      <c r="M58" s="189">
        <f t="shared" si="19"/>
        <v>0</v>
      </c>
      <c r="N58" s="266"/>
      <c r="O58" s="266"/>
      <c r="P58" s="266"/>
      <c r="Q58" s="266"/>
      <c r="R58" s="266"/>
      <c r="S58" s="266"/>
      <c r="T58" s="266"/>
      <c r="U58" s="266"/>
      <c r="V58" s="189">
        <f t="shared" si="12"/>
        <v>0</v>
      </c>
      <c r="W58" s="189">
        <f t="shared" si="13"/>
        <v>0</v>
      </c>
      <c r="X58" s="266"/>
      <c r="Y58" s="266"/>
      <c r="Z58" s="266"/>
      <c r="AA58" s="266"/>
      <c r="AB58" s="266"/>
      <c r="AC58" s="266"/>
      <c r="AD58" s="266"/>
      <c r="AE58" s="266"/>
      <c r="AF58" s="266">
        <f t="shared" si="14"/>
        <v>0</v>
      </c>
      <c r="AG58" s="266">
        <f t="shared" si="15"/>
        <v>0</v>
      </c>
      <c r="AH58" s="266"/>
      <c r="AI58" s="266"/>
      <c r="AJ58" s="266"/>
      <c r="AK58" s="266"/>
      <c r="AL58" s="266"/>
      <c r="AM58" s="266"/>
      <c r="AN58" s="266"/>
      <c r="AO58" s="266"/>
      <c r="AP58" s="266">
        <f t="shared" si="16"/>
        <v>0</v>
      </c>
      <c r="AQ58" s="266">
        <f t="shared" si="17"/>
        <v>0</v>
      </c>
    </row>
    <row r="59" spans="1:43" x14ac:dyDescent="0.25">
      <c r="A59" s="629">
        <v>7</v>
      </c>
      <c r="B59" s="291" t="s">
        <v>26</v>
      </c>
      <c r="C59" s="635"/>
      <c r="D59" s="319"/>
      <c r="E59" s="319"/>
      <c r="F59" s="319"/>
      <c r="G59" s="319"/>
      <c r="H59" s="319"/>
      <c r="I59" s="319"/>
      <c r="J59" s="319"/>
      <c r="K59" s="319"/>
      <c r="L59" s="314">
        <f t="shared" si="18"/>
        <v>0</v>
      </c>
      <c r="M59" s="314">
        <f t="shared" si="19"/>
        <v>0</v>
      </c>
      <c r="N59" s="319"/>
      <c r="O59" s="319"/>
      <c r="P59" s="319"/>
      <c r="Q59" s="319"/>
      <c r="R59" s="319"/>
      <c r="S59" s="319"/>
      <c r="T59" s="319"/>
      <c r="U59" s="319"/>
      <c r="V59" s="314">
        <f t="shared" si="12"/>
        <v>0</v>
      </c>
      <c r="W59" s="314">
        <f t="shared" si="13"/>
        <v>0</v>
      </c>
      <c r="X59" s="319"/>
      <c r="Y59" s="319"/>
      <c r="Z59" s="319"/>
      <c r="AA59" s="319"/>
      <c r="AB59" s="319"/>
      <c r="AC59" s="319"/>
      <c r="AD59" s="319"/>
      <c r="AE59" s="319"/>
      <c r="AF59" s="319">
        <f t="shared" si="14"/>
        <v>0</v>
      </c>
      <c r="AG59" s="319">
        <f t="shared" si="15"/>
        <v>0</v>
      </c>
      <c r="AH59" s="319"/>
      <c r="AI59" s="319"/>
      <c r="AJ59" s="319"/>
      <c r="AK59" s="319"/>
      <c r="AL59" s="319"/>
      <c r="AM59" s="319"/>
      <c r="AN59" s="319"/>
      <c r="AO59" s="319"/>
      <c r="AP59" s="319">
        <f t="shared" si="16"/>
        <v>0</v>
      </c>
      <c r="AQ59" s="319">
        <f t="shared" si="17"/>
        <v>0</v>
      </c>
    </row>
    <row r="60" spans="1:43" x14ac:dyDescent="0.25">
      <c r="A60" s="18"/>
      <c r="B60" s="89"/>
      <c r="C60" s="27"/>
      <c r="D60" s="266"/>
      <c r="E60" s="266"/>
      <c r="F60" s="266"/>
      <c r="G60" s="266"/>
      <c r="H60" s="266"/>
      <c r="I60" s="266"/>
      <c r="J60" s="266"/>
      <c r="K60" s="266"/>
      <c r="L60" s="189">
        <f t="shared" si="18"/>
        <v>0</v>
      </c>
      <c r="M60" s="189">
        <f t="shared" si="19"/>
        <v>0</v>
      </c>
      <c r="N60" s="266"/>
      <c r="O60" s="266"/>
      <c r="P60" s="266"/>
      <c r="Q60" s="266"/>
      <c r="R60" s="266"/>
      <c r="S60" s="266"/>
      <c r="T60" s="266"/>
      <c r="U60" s="266"/>
      <c r="V60" s="189">
        <f t="shared" si="12"/>
        <v>0</v>
      </c>
      <c r="W60" s="189">
        <f t="shared" si="13"/>
        <v>0</v>
      </c>
      <c r="X60" s="266"/>
      <c r="Y60" s="266"/>
      <c r="Z60" s="266"/>
      <c r="AA60" s="266"/>
      <c r="AB60" s="266"/>
      <c r="AC60" s="266"/>
      <c r="AD60" s="266"/>
      <c r="AE60" s="266"/>
      <c r="AF60" s="266">
        <f t="shared" si="14"/>
        <v>0</v>
      </c>
      <c r="AG60" s="266">
        <f t="shared" si="15"/>
        <v>0</v>
      </c>
      <c r="AH60" s="266"/>
      <c r="AI60" s="266"/>
      <c r="AJ60" s="266"/>
      <c r="AK60" s="266"/>
      <c r="AL60" s="266"/>
      <c r="AM60" s="266"/>
      <c r="AN60" s="266"/>
      <c r="AO60" s="266"/>
      <c r="AP60" s="266">
        <f t="shared" si="16"/>
        <v>0</v>
      </c>
      <c r="AQ60" s="266">
        <f t="shared" si="17"/>
        <v>0</v>
      </c>
    </row>
    <row r="61" spans="1:43" x14ac:dyDescent="0.25">
      <c r="A61" s="629">
        <v>8</v>
      </c>
      <c r="B61" s="291" t="s">
        <v>27</v>
      </c>
      <c r="C61" s="635"/>
      <c r="D61" s="319"/>
      <c r="E61" s="319"/>
      <c r="F61" s="319"/>
      <c r="G61" s="319"/>
      <c r="H61" s="319"/>
      <c r="I61" s="319"/>
      <c r="J61" s="319"/>
      <c r="K61" s="319"/>
      <c r="L61" s="314">
        <f t="shared" si="18"/>
        <v>0</v>
      </c>
      <c r="M61" s="314">
        <f t="shared" si="19"/>
        <v>0</v>
      </c>
      <c r="N61" s="319"/>
      <c r="O61" s="319"/>
      <c r="P61" s="319"/>
      <c r="Q61" s="319"/>
      <c r="R61" s="319"/>
      <c r="S61" s="319"/>
      <c r="T61" s="319"/>
      <c r="U61" s="319"/>
      <c r="V61" s="314">
        <f t="shared" si="12"/>
        <v>0</v>
      </c>
      <c r="W61" s="314">
        <f t="shared" si="13"/>
        <v>0</v>
      </c>
      <c r="X61" s="319"/>
      <c r="Y61" s="319"/>
      <c r="Z61" s="319"/>
      <c r="AA61" s="319"/>
      <c r="AB61" s="319"/>
      <c r="AC61" s="319"/>
      <c r="AD61" s="319"/>
      <c r="AE61" s="319"/>
      <c r="AF61" s="319">
        <f t="shared" si="14"/>
        <v>0</v>
      </c>
      <c r="AG61" s="319">
        <f t="shared" si="15"/>
        <v>0</v>
      </c>
      <c r="AH61" s="319"/>
      <c r="AI61" s="319"/>
      <c r="AJ61" s="319"/>
      <c r="AK61" s="319"/>
      <c r="AL61" s="319"/>
      <c r="AM61" s="319"/>
      <c r="AN61" s="319"/>
      <c r="AO61" s="319"/>
      <c r="AP61" s="319">
        <f t="shared" si="16"/>
        <v>0</v>
      </c>
      <c r="AQ61" s="319">
        <f t="shared" si="17"/>
        <v>0</v>
      </c>
    </row>
    <row r="62" spans="1:43" x14ac:dyDescent="0.25">
      <c r="A62" s="22"/>
      <c r="B62" s="86"/>
      <c r="C62" s="27"/>
      <c r="D62" s="266"/>
      <c r="E62" s="266"/>
      <c r="F62" s="266"/>
      <c r="G62" s="266"/>
      <c r="H62" s="266"/>
      <c r="I62" s="266"/>
      <c r="J62" s="266"/>
      <c r="K62" s="266"/>
      <c r="L62" s="189">
        <f t="shared" si="18"/>
        <v>0</v>
      </c>
      <c r="M62" s="189">
        <f t="shared" si="19"/>
        <v>0</v>
      </c>
      <c r="N62" s="266"/>
      <c r="O62" s="266"/>
      <c r="P62" s="266"/>
      <c r="Q62" s="266"/>
      <c r="R62" s="266"/>
      <c r="S62" s="266"/>
      <c r="T62" s="266"/>
      <c r="U62" s="266"/>
      <c r="V62" s="189">
        <f t="shared" si="12"/>
        <v>0</v>
      </c>
      <c r="W62" s="189">
        <f t="shared" si="13"/>
        <v>0</v>
      </c>
      <c r="X62" s="266"/>
      <c r="Y62" s="266"/>
      <c r="Z62" s="266"/>
      <c r="AA62" s="266"/>
      <c r="AB62" s="266"/>
      <c r="AC62" s="266"/>
      <c r="AD62" s="266"/>
      <c r="AE62" s="266"/>
      <c r="AF62" s="266">
        <f t="shared" si="14"/>
        <v>0</v>
      </c>
      <c r="AG62" s="266">
        <f t="shared" si="15"/>
        <v>0</v>
      </c>
      <c r="AH62" s="266"/>
      <c r="AI62" s="266"/>
      <c r="AJ62" s="266"/>
      <c r="AK62" s="266"/>
      <c r="AL62" s="266"/>
      <c r="AM62" s="266"/>
      <c r="AN62" s="266"/>
      <c r="AO62" s="266"/>
      <c r="AP62" s="266">
        <f t="shared" si="16"/>
        <v>0</v>
      </c>
      <c r="AQ62" s="266">
        <f t="shared" si="17"/>
        <v>0</v>
      </c>
    </row>
    <row r="63" spans="1:43" x14ac:dyDescent="0.25">
      <c r="A63" s="629">
        <v>9</v>
      </c>
      <c r="B63" s="291" t="s">
        <v>28</v>
      </c>
      <c r="C63" s="635"/>
      <c r="D63" s="319"/>
      <c r="E63" s="319"/>
      <c r="F63" s="319"/>
      <c r="G63" s="319"/>
      <c r="H63" s="319"/>
      <c r="I63" s="319"/>
      <c r="J63" s="319"/>
      <c r="K63" s="319"/>
      <c r="L63" s="314">
        <f t="shared" si="18"/>
        <v>0</v>
      </c>
      <c r="M63" s="314">
        <f t="shared" si="19"/>
        <v>0</v>
      </c>
      <c r="N63" s="319"/>
      <c r="O63" s="319"/>
      <c r="P63" s="319"/>
      <c r="Q63" s="319"/>
      <c r="R63" s="319"/>
      <c r="S63" s="319"/>
      <c r="T63" s="319"/>
      <c r="U63" s="319"/>
      <c r="V63" s="314">
        <f t="shared" si="12"/>
        <v>0</v>
      </c>
      <c r="W63" s="314">
        <f t="shared" si="13"/>
        <v>0</v>
      </c>
      <c r="X63" s="319"/>
      <c r="Y63" s="319"/>
      <c r="Z63" s="319"/>
      <c r="AA63" s="319"/>
      <c r="AB63" s="319"/>
      <c r="AC63" s="319"/>
      <c r="AD63" s="319"/>
      <c r="AE63" s="319"/>
      <c r="AF63" s="319">
        <f t="shared" si="14"/>
        <v>0</v>
      </c>
      <c r="AG63" s="319">
        <f t="shared" si="15"/>
        <v>0</v>
      </c>
      <c r="AH63" s="319"/>
      <c r="AI63" s="319"/>
      <c r="AJ63" s="319"/>
      <c r="AK63" s="319"/>
      <c r="AL63" s="319"/>
      <c r="AM63" s="319"/>
      <c r="AN63" s="319"/>
      <c r="AO63" s="319"/>
      <c r="AP63" s="319">
        <f t="shared" si="16"/>
        <v>0</v>
      </c>
      <c r="AQ63" s="319">
        <f t="shared" si="17"/>
        <v>0</v>
      </c>
    </row>
    <row r="64" spans="1:43" x14ac:dyDescent="0.25">
      <c r="A64" s="22"/>
      <c r="B64" s="86"/>
      <c r="C64" s="27"/>
      <c r="D64" s="266"/>
      <c r="E64" s="266"/>
      <c r="F64" s="266"/>
      <c r="G64" s="266"/>
      <c r="H64" s="266"/>
      <c r="I64" s="266"/>
      <c r="J64" s="266"/>
      <c r="K64" s="266"/>
      <c r="L64" s="189">
        <f t="shared" si="18"/>
        <v>0</v>
      </c>
      <c r="M64" s="189">
        <f t="shared" si="19"/>
        <v>0</v>
      </c>
      <c r="N64" s="266"/>
      <c r="O64" s="266"/>
      <c r="P64" s="266"/>
      <c r="Q64" s="266"/>
      <c r="R64" s="266"/>
      <c r="S64" s="266"/>
      <c r="T64" s="266"/>
      <c r="U64" s="266"/>
      <c r="V64" s="189">
        <f t="shared" si="12"/>
        <v>0</v>
      </c>
      <c r="W64" s="189">
        <f t="shared" si="13"/>
        <v>0</v>
      </c>
      <c r="X64" s="266"/>
      <c r="Y64" s="266"/>
      <c r="Z64" s="266"/>
      <c r="AA64" s="266"/>
      <c r="AB64" s="266"/>
      <c r="AC64" s="266"/>
      <c r="AD64" s="266"/>
      <c r="AE64" s="266"/>
      <c r="AF64" s="266">
        <f t="shared" si="14"/>
        <v>0</v>
      </c>
      <c r="AG64" s="266">
        <f t="shared" si="15"/>
        <v>0</v>
      </c>
      <c r="AH64" s="266"/>
      <c r="AI64" s="266"/>
      <c r="AJ64" s="266"/>
      <c r="AK64" s="266"/>
      <c r="AL64" s="266"/>
      <c r="AM64" s="266"/>
      <c r="AN64" s="266"/>
      <c r="AO64" s="266"/>
      <c r="AP64" s="266">
        <f t="shared" si="16"/>
        <v>0</v>
      </c>
      <c r="AQ64" s="266">
        <f t="shared" si="17"/>
        <v>0</v>
      </c>
    </row>
    <row r="65" spans="1:43" x14ac:dyDescent="0.25">
      <c r="A65" s="274">
        <v>10</v>
      </c>
      <c r="B65" s="291" t="s">
        <v>29</v>
      </c>
      <c r="C65" s="613"/>
      <c r="D65" s="319"/>
      <c r="E65" s="319"/>
      <c r="F65" s="319"/>
      <c r="G65" s="319"/>
      <c r="H65" s="319"/>
      <c r="I65" s="319"/>
      <c r="J65" s="319"/>
      <c r="K65" s="319"/>
      <c r="L65" s="314">
        <f t="shared" si="18"/>
        <v>0</v>
      </c>
      <c r="M65" s="314">
        <f t="shared" si="19"/>
        <v>0</v>
      </c>
      <c r="N65" s="319"/>
      <c r="O65" s="319"/>
      <c r="P65" s="319"/>
      <c r="Q65" s="319"/>
      <c r="R65" s="319"/>
      <c r="S65" s="319"/>
      <c r="T65" s="319"/>
      <c r="U65" s="319"/>
      <c r="V65" s="314">
        <f t="shared" si="12"/>
        <v>0</v>
      </c>
      <c r="W65" s="314">
        <f t="shared" si="13"/>
        <v>0</v>
      </c>
      <c r="X65" s="319"/>
      <c r="Y65" s="319"/>
      <c r="Z65" s="319"/>
      <c r="AA65" s="319"/>
      <c r="AB65" s="319"/>
      <c r="AC65" s="319"/>
      <c r="AD65" s="319"/>
      <c r="AE65" s="319"/>
      <c r="AF65" s="319">
        <f t="shared" si="14"/>
        <v>0</v>
      </c>
      <c r="AG65" s="319">
        <f t="shared" si="15"/>
        <v>0</v>
      </c>
      <c r="AH65" s="319"/>
      <c r="AI65" s="319"/>
      <c r="AJ65" s="319"/>
      <c r="AK65" s="319"/>
      <c r="AL65" s="319"/>
      <c r="AM65" s="319"/>
      <c r="AN65" s="319"/>
      <c r="AO65" s="319"/>
      <c r="AP65" s="319">
        <f t="shared" si="16"/>
        <v>0</v>
      </c>
      <c r="AQ65" s="319">
        <f t="shared" si="17"/>
        <v>0</v>
      </c>
    </row>
    <row r="66" spans="1:43" x14ac:dyDescent="0.25">
      <c r="A66" s="22"/>
      <c r="B66" s="86"/>
      <c r="C66" s="27"/>
      <c r="D66" s="266"/>
      <c r="E66" s="266"/>
      <c r="F66" s="266"/>
      <c r="G66" s="266"/>
      <c r="H66" s="266"/>
      <c r="I66" s="266"/>
      <c r="J66" s="266"/>
      <c r="K66" s="266"/>
      <c r="L66" s="189">
        <f t="shared" si="18"/>
        <v>0</v>
      </c>
      <c r="M66" s="189">
        <f t="shared" si="19"/>
        <v>0</v>
      </c>
      <c r="N66" s="266"/>
      <c r="O66" s="266"/>
      <c r="P66" s="266"/>
      <c r="Q66" s="266"/>
      <c r="R66" s="266"/>
      <c r="S66" s="266"/>
      <c r="T66" s="266"/>
      <c r="U66" s="266"/>
      <c r="V66" s="189">
        <f t="shared" si="12"/>
        <v>0</v>
      </c>
      <c r="W66" s="189">
        <f t="shared" si="13"/>
        <v>0</v>
      </c>
      <c r="X66" s="266"/>
      <c r="Y66" s="266"/>
      <c r="Z66" s="266"/>
      <c r="AA66" s="266"/>
      <c r="AB66" s="266"/>
      <c r="AC66" s="266"/>
      <c r="AD66" s="266"/>
      <c r="AE66" s="266"/>
      <c r="AF66" s="266">
        <f t="shared" si="14"/>
        <v>0</v>
      </c>
      <c r="AG66" s="266">
        <f t="shared" si="15"/>
        <v>0</v>
      </c>
      <c r="AH66" s="266"/>
      <c r="AI66" s="266"/>
      <c r="AJ66" s="266"/>
      <c r="AK66" s="266"/>
      <c r="AL66" s="266"/>
      <c r="AM66" s="266"/>
      <c r="AN66" s="266"/>
      <c r="AO66" s="266"/>
      <c r="AP66" s="266">
        <f t="shared" si="16"/>
        <v>0</v>
      </c>
      <c r="AQ66" s="266">
        <f t="shared" si="17"/>
        <v>0</v>
      </c>
    </row>
    <row r="67" spans="1:43" x14ac:dyDescent="0.25">
      <c r="A67" s="629">
        <v>11</v>
      </c>
      <c r="B67" s="291" t="s">
        <v>30</v>
      </c>
      <c r="C67" s="635"/>
      <c r="D67" s="319"/>
      <c r="E67" s="319"/>
      <c r="F67" s="319"/>
      <c r="G67" s="319"/>
      <c r="H67" s="319"/>
      <c r="I67" s="319"/>
      <c r="J67" s="319"/>
      <c r="K67" s="319"/>
      <c r="L67" s="314">
        <f t="shared" si="18"/>
        <v>0</v>
      </c>
      <c r="M67" s="314">
        <f t="shared" si="19"/>
        <v>0</v>
      </c>
      <c r="N67" s="319"/>
      <c r="O67" s="319"/>
      <c r="P67" s="319"/>
      <c r="Q67" s="319"/>
      <c r="R67" s="319"/>
      <c r="S67" s="319"/>
      <c r="T67" s="319"/>
      <c r="U67" s="319"/>
      <c r="V67" s="314">
        <f t="shared" si="12"/>
        <v>0</v>
      </c>
      <c r="W67" s="314">
        <f t="shared" si="13"/>
        <v>0</v>
      </c>
      <c r="X67" s="319"/>
      <c r="Y67" s="319"/>
      <c r="Z67" s="319"/>
      <c r="AA67" s="319"/>
      <c r="AB67" s="319"/>
      <c r="AC67" s="319"/>
      <c r="AD67" s="319"/>
      <c r="AE67" s="319"/>
      <c r="AF67" s="319">
        <f t="shared" si="14"/>
        <v>0</v>
      </c>
      <c r="AG67" s="319">
        <f t="shared" si="15"/>
        <v>0</v>
      </c>
      <c r="AH67" s="319"/>
      <c r="AI67" s="319"/>
      <c r="AJ67" s="319"/>
      <c r="AK67" s="319"/>
      <c r="AL67" s="319"/>
      <c r="AM67" s="319"/>
      <c r="AN67" s="319"/>
      <c r="AO67" s="319"/>
      <c r="AP67" s="319">
        <f t="shared" si="16"/>
        <v>0</v>
      </c>
      <c r="AQ67" s="319">
        <f t="shared" si="17"/>
        <v>0</v>
      </c>
    </row>
    <row r="68" spans="1:43" x14ac:dyDescent="0.25">
      <c r="A68" s="22"/>
      <c r="B68" s="93"/>
      <c r="C68" s="94"/>
      <c r="D68" s="265"/>
      <c r="E68" s="265"/>
      <c r="F68" s="265"/>
      <c r="G68" s="265"/>
      <c r="H68" s="265"/>
      <c r="I68" s="265"/>
      <c r="J68" s="265"/>
      <c r="K68" s="265"/>
      <c r="L68" s="189">
        <f t="shared" si="18"/>
        <v>0</v>
      </c>
      <c r="M68" s="189">
        <f t="shared" si="19"/>
        <v>0</v>
      </c>
      <c r="N68" s="265"/>
      <c r="O68" s="265"/>
      <c r="P68" s="265"/>
      <c r="Q68" s="265"/>
      <c r="R68" s="265"/>
      <c r="S68" s="265"/>
      <c r="T68" s="265"/>
      <c r="U68" s="265"/>
      <c r="V68" s="189">
        <f t="shared" si="12"/>
        <v>0</v>
      </c>
      <c r="W68" s="189">
        <f t="shared" si="13"/>
        <v>0</v>
      </c>
      <c r="X68" s="265"/>
      <c r="Y68" s="265"/>
      <c r="Z68" s="265"/>
      <c r="AA68" s="265"/>
      <c r="AB68" s="265"/>
      <c r="AC68" s="265"/>
      <c r="AD68" s="265"/>
      <c r="AE68" s="265"/>
      <c r="AF68" s="266">
        <f t="shared" si="14"/>
        <v>0</v>
      </c>
      <c r="AG68" s="266">
        <f t="shared" si="15"/>
        <v>0</v>
      </c>
      <c r="AH68" s="265"/>
      <c r="AI68" s="265"/>
      <c r="AJ68" s="265"/>
      <c r="AK68" s="265"/>
      <c r="AL68" s="265"/>
      <c r="AM68" s="265"/>
      <c r="AN68" s="265"/>
      <c r="AO68" s="265"/>
      <c r="AP68" s="266">
        <f t="shared" si="16"/>
        <v>0</v>
      </c>
      <c r="AQ68" s="266">
        <f t="shared" si="17"/>
        <v>0</v>
      </c>
    </row>
    <row r="69" spans="1:43" x14ac:dyDescent="0.25">
      <c r="A69" s="274">
        <v>12</v>
      </c>
      <c r="B69" s="291" t="s">
        <v>31</v>
      </c>
      <c r="C69" s="635"/>
      <c r="D69" s="319"/>
      <c r="E69" s="319"/>
      <c r="F69" s="319"/>
      <c r="G69" s="319"/>
      <c r="H69" s="319"/>
      <c r="I69" s="319"/>
      <c r="J69" s="319"/>
      <c r="K69" s="319"/>
      <c r="L69" s="314">
        <f t="shared" si="18"/>
        <v>0</v>
      </c>
      <c r="M69" s="314">
        <f t="shared" si="19"/>
        <v>0</v>
      </c>
      <c r="N69" s="319"/>
      <c r="O69" s="319"/>
      <c r="P69" s="319"/>
      <c r="Q69" s="319"/>
      <c r="R69" s="319"/>
      <c r="S69" s="319"/>
      <c r="T69" s="319"/>
      <c r="U69" s="319"/>
      <c r="V69" s="314">
        <f t="shared" si="12"/>
        <v>0</v>
      </c>
      <c r="W69" s="314">
        <f t="shared" si="13"/>
        <v>0</v>
      </c>
      <c r="X69" s="319"/>
      <c r="Y69" s="319"/>
      <c r="Z69" s="319"/>
      <c r="AA69" s="319"/>
      <c r="AB69" s="319"/>
      <c r="AC69" s="319"/>
      <c r="AD69" s="319"/>
      <c r="AE69" s="319"/>
      <c r="AF69" s="319">
        <f t="shared" si="14"/>
        <v>0</v>
      </c>
      <c r="AG69" s="319">
        <f t="shared" si="15"/>
        <v>0</v>
      </c>
      <c r="AH69" s="319"/>
      <c r="AI69" s="319"/>
      <c r="AJ69" s="319"/>
      <c r="AK69" s="319"/>
      <c r="AL69" s="319"/>
      <c r="AM69" s="319"/>
      <c r="AN69" s="319"/>
      <c r="AO69" s="319"/>
      <c r="AP69" s="319">
        <f t="shared" si="16"/>
        <v>0</v>
      </c>
      <c r="AQ69" s="319">
        <f t="shared" si="17"/>
        <v>0</v>
      </c>
    </row>
    <row r="70" spans="1:43" x14ac:dyDescent="0.25">
      <c r="A70" s="18"/>
      <c r="B70" s="32"/>
      <c r="C70" s="27"/>
      <c r="D70" s="266"/>
      <c r="E70" s="266"/>
      <c r="F70" s="266"/>
      <c r="G70" s="266"/>
      <c r="H70" s="266"/>
      <c r="I70" s="266"/>
      <c r="J70" s="266"/>
      <c r="K70" s="266"/>
      <c r="L70" s="189">
        <f t="shared" si="18"/>
        <v>0</v>
      </c>
      <c r="M70" s="189">
        <f t="shared" si="19"/>
        <v>0</v>
      </c>
      <c r="N70" s="266"/>
      <c r="O70" s="266"/>
      <c r="P70" s="266"/>
      <c r="Q70" s="266"/>
      <c r="R70" s="266"/>
      <c r="S70" s="266"/>
      <c r="T70" s="266"/>
      <c r="U70" s="266"/>
      <c r="V70" s="189">
        <f t="shared" si="12"/>
        <v>0</v>
      </c>
      <c r="W70" s="189">
        <f t="shared" si="13"/>
        <v>0</v>
      </c>
      <c r="X70" s="266"/>
      <c r="Y70" s="266"/>
      <c r="Z70" s="266"/>
      <c r="AA70" s="266"/>
      <c r="AB70" s="266"/>
      <c r="AC70" s="266"/>
      <c r="AD70" s="266"/>
      <c r="AE70" s="266"/>
      <c r="AF70" s="266">
        <f t="shared" si="14"/>
        <v>0</v>
      </c>
      <c r="AG70" s="266">
        <f t="shared" si="15"/>
        <v>0</v>
      </c>
      <c r="AH70" s="266"/>
      <c r="AI70" s="266"/>
      <c r="AJ70" s="266"/>
      <c r="AK70" s="266"/>
      <c r="AL70" s="266"/>
      <c r="AM70" s="266"/>
      <c r="AN70" s="266"/>
      <c r="AO70" s="266"/>
      <c r="AP70" s="266">
        <f t="shared" si="16"/>
        <v>0</v>
      </c>
      <c r="AQ70" s="266">
        <f t="shared" si="17"/>
        <v>0</v>
      </c>
    </row>
    <row r="71" spans="1:43" s="315" customFormat="1" x14ac:dyDescent="0.25">
      <c r="A71" s="276">
        <v>2</v>
      </c>
      <c r="B71" s="316" t="s">
        <v>34</v>
      </c>
      <c r="C71" s="317"/>
      <c r="D71" s="318">
        <f t="shared" ref="D71:J71" si="22">D72+D97</f>
        <v>0</v>
      </c>
      <c r="E71" s="318">
        <f t="shared" si="22"/>
        <v>0</v>
      </c>
      <c r="F71" s="318">
        <f t="shared" si="22"/>
        <v>0</v>
      </c>
      <c r="G71" s="318">
        <f t="shared" si="22"/>
        <v>0</v>
      </c>
      <c r="H71" s="318">
        <f t="shared" si="22"/>
        <v>0</v>
      </c>
      <c r="I71" s="318">
        <f t="shared" si="22"/>
        <v>0</v>
      </c>
      <c r="J71" s="318">
        <f t="shared" si="22"/>
        <v>0</v>
      </c>
      <c r="K71" s="318">
        <f t="shared" ref="K71:X71" si="23">K72+K97</f>
        <v>0</v>
      </c>
      <c r="L71" s="314">
        <f t="shared" si="18"/>
        <v>0</v>
      </c>
      <c r="M71" s="314">
        <f t="shared" si="19"/>
        <v>0</v>
      </c>
      <c r="N71" s="318">
        <f t="shared" si="23"/>
        <v>0</v>
      </c>
      <c r="O71" s="318">
        <f t="shared" si="23"/>
        <v>0</v>
      </c>
      <c r="P71" s="318">
        <f t="shared" si="23"/>
        <v>0</v>
      </c>
      <c r="Q71" s="318">
        <f t="shared" si="23"/>
        <v>0</v>
      </c>
      <c r="R71" s="318">
        <f t="shared" si="23"/>
        <v>0</v>
      </c>
      <c r="S71" s="318">
        <f t="shared" si="23"/>
        <v>0</v>
      </c>
      <c r="T71" s="318">
        <f t="shared" si="23"/>
        <v>0</v>
      </c>
      <c r="U71" s="318">
        <f t="shared" si="23"/>
        <v>0</v>
      </c>
      <c r="V71" s="314">
        <f t="shared" si="12"/>
        <v>0</v>
      </c>
      <c r="W71" s="314">
        <f t="shared" si="13"/>
        <v>0</v>
      </c>
      <c r="X71" s="318">
        <f t="shared" si="23"/>
        <v>0</v>
      </c>
      <c r="Y71" s="318">
        <f t="shared" ref="Y71:AO71" si="24">Y72+Y97</f>
        <v>0</v>
      </c>
      <c r="Z71" s="318">
        <f t="shared" si="24"/>
        <v>0</v>
      </c>
      <c r="AA71" s="318">
        <f t="shared" si="24"/>
        <v>0</v>
      </c>
      <c r="AB71" s="318">
        <f t="shared" si="24"/>
        <v>0</v>
      </c>
      <c r="AC71" s="318">
        <f t="shared" si="24"/>
        <v>0</v>
      </c>
      <c r="AD71" s="318">
        <f t="shared" si="24"/>
        <v>0</v>
      </c>
      <c r="AE71" s="318">
        <f t="shared" si="24"/>
        <v>0</v>
      </c>
      <c r="AF71" s="319">
        <f t="shared" si="14"/>
        <v>0</v>
      </c>
      <c r="AG71" s="319">
        <f t="shared" si="15"/>
        <v>0</v>
      </c>
      <c r="AH71" s="318">
        <f t="shared" si="24"/>
        <v>0</v>
      </c>
      <c r="AI71" s="318">
        <f t="shared" si="24"/>
        <v>0</v>
      </c>
      <c r="AJ71" s="318">
        <f t="shared" si="24"/>
        <v>0</v>
      </c>
      <c r="AK71" s="318">
        <f t="shared" si="24"/>
        <v>0</v>
      </c>
      <c r="AL71" s="318">
        <f t="shared" si="24"/>
        <v>0</v>
      </c>
      <c r="AM71" s="318">
        <f t="shared" si="24"/>
        <v>0</v>
      </c>
      <c r="AN71" s="318">
        <f t="shared" si="24"/>
        <v>0</v>
      </c>
      <c r="AO71" s="318">
        <f t="shared" si="24"/>
        <v>0</v>
      </c>
      <c r="AP71" s="319">
        <f t="shared" si="16"/>
        <v>0</v>
      </c>
      <c r="AQ71" s="319">
        <f t="shared" si="17"/>
        <v>0</v>
      </c>
    </row>
    <row r="72" spans="1:43" x14ac:dyDescent="0.25">
      <c r="A72" s="640" t="s">
        <v>35</v>
      </c>
      <c r="B72" s="564" t="s">
        <v>19</v>
      </c>
      <c r="C72" s="638"/>
      <c r="D72" s="639">
        <f>D73+D75+D77+D79+D81+D83+D85+D87+D89+D91+D93+D95</f>
        <v>0</v>
      </c>
      <c r="E72" s="639">
        <f t="shared" ref="E72:AJ72" si="25">E73+E75+E77+E79+E81+E83+E85+E87+E89+E91+E93+E95</f>
        <v>0</v>
      </c>
      <c r="F72" s="639">
        <f t="shared" si="25"/>
        <v>0</v>
      </c>
      <c r="G72" s="639">
        <f t="shared" si="25"/>
        <v>0</v>
      </c>
      <c r="H72" s="639">
        <f t="shared" si="25"/>
        <v>0</v>
      </c>
      <c r="I72" s="639">
        <f t="shared" si="25"/>
        <v>0</v>
      </c>
      <c r="J72" s="639">
        <f t="shared" si="25"/>
        <v>0</v>
      </c>
      <c r="K72" s="639">
        <f t="shared" si="25"/>
        <v>0</v>
      </c>
      <c r="L72" s="631">
        <f t="shared" si="18"/>
        <v>0</v>
      </c>
      <c r="M72" s="631">
        <f t="shared" si="19"/>
        <v>0</v>
      </c>
      <c r="N72" s="639">
        <f t="shared" ref="N72:X72" si="26">N73+N75+N77+N79+N81+N83+N85+N87+N89+N91+N93+N95</f>
        <v>0</v>
      </c>
      <c r="O72" s="639">
        <f t="shared" si="26"/>
        <v>0</v>
      </c>
      <c r="P72" s="639">
        <f t="shared" si="26"/>
        <v>0</v>
      </c>
      <c r="Q72" s="639">
        <f t="shared" si="26"/>
        <v>0</v>
      </c>
      <c r="R72" s="639">
        <f t="shared" si="26"/>
        <v>0</v>
      </c>
      <c r="S72" s="639">
        <f t="shared" si="26"/>
        <v>0</v>
      </c>
      <c r="T72" s="639">
        <f t="shared" si="26"/>
        <v>0</v>
      </c>
      <c r="U72" s="639">
        <f t="shared" si="26"/>
        <v>0</v>
      </c>
      <c r="V72" s="631">
        <f t="shared" si="12"/>
        <v>0</v>
      </c>
      <c r="W72" s="631">
        <f t="shared" si="13"/>
        <v>0</v>
      </c>
      <c r="X72" s="639">
        <f t="shared" si="26"/>
        <v>0</v>
      </c>
      <c r="Y72" s="639">
        <f t="shared" si="25"/>
        <v>0</v>
      </c>
      <c r="Z72" s="639">
        <f t="shared" si="25"/>
        <v>0</v>
      </c>
      <c r="AA72" s="639">
        <f t="shared" si="25"/>
        <v>0</v>
      </c>
      <c r="AB72" s="639">
        <f t="shared" si="25"/>
        <v>0</v>
      </c>
      <c r="AC72" s="639">
        <f t="shared" si="25"/>
        <v>0</v>
      </c>
      <c r="AD72" s="639">
        <f t="shared" si="25"/>
        <v>0</v>
      </c>
      <c r="AE72" s="639">
        <f t="shared" si="25"/>
        <v>0</v>
      </c>
      <c r="AF72" s="641">
        <f t="shared" si="14"/>
        <v>0</v>
      </c>
      <c r="AG72" s="641">
        <f t="shared" si="15"/>
        <v>0</v>
      </c>
      <c r="AH72" s="639">
        <f t="shared" si="25"/>
        <v>0</v>
      </c>
      <c r="AI72" s="639">
        <f t="shared" si="25"/>
        <v>0</v>
      </c>
      <c r="AJ72" s="639">
        <f t="shared" si="25"/>
        <v>0</v>
      </c>
      <c r="AK72" s="639">
        <f t="shared" ref="AK72:AO72" si="27">AK73+AK75+AK77+AK79+AK81+AK83+AK85+AK87+AK89+AK91+AK93+AK95</f>
        <v>0</v>
      </c>
      <c r="AL72" s="639">
        <f t="shared" si="27"/>
        <v>0</v>
      </c>
      <c r="AM72" s="639">
        <f t="shared" si="27"/>
        <v>0</v>
      </c>
      <c r="AN72" s="639">
        <f t="shared" si="27"/>
        <v>0</v>
      </c>
      <c r="AO72" s="639">
        <f t="shared" si="27"/>
        <v>0</v>
      </c>
      <c r="AP72" s="641">
        <f t="shared" si="16"/>
        <v>0</v>
      </c>
      <c r="AQ72" s="641">
        <f t="shared" si="17"/>
        <v>0</v>
      </c>
    </row>
    <row r="73" spans="1:43" x14ac:dyDescent="0.25">
      <c r="A73" s="274">
        <v>1</v>
      </c>
      <c r="B73" s="291" t="s">
        <v>20</v>
      </c>
      <c r="C73" s="635"/>
      <c r="D73" s="319"/>
      <c r="E73" s="319"/>
      <c r="F73" s="319"/>
      <c r="G73" s="319"/>
      <c r="H73" s="319"/>
      <c r="I73" s="319"/>
      <c r="J73" s="319"/>
      <c r="K73" s="319"/>
      <c r="L73" s="314">
        <f t="shared" si="18"/>
        <v>0</v>
      </c>
      <c r="M73" s="314">
        <f t="shared" si="19"/>
        <v>0</v>
      </c>
      <c r="N73" s="319"/>
      <c r="O73" s="319"/>
      <c r="P73" s="319"/>
      <c r="Q73" s="319"/>
      <c r="R73" s="319"/>
      <c r="S73" s="319"/>
      <c r="T73" s="319"/>
      <c r="U73" s="319"/>
      <c r="V73" s="314">
        <f t="shared" si="12"/>
        <v>0</v>
      </c>
      <c r="W73" s="314">
        <f t="shared" si="13"/>
        <v>0</v>
      </c>
      <c r="X73" s="319"/>
      <c r="Y73" s="319"/>
      <c r="Z73" s="319"/>
      <c r="AA73" s="319"/>
      <c r="AB73" s="319"/>
      <c r="AC73" s="319"/>
      <c r="AD73" s="319"/>
      <c r="AE73" s="319"/>
      <c r="AF73" s="319">
        <f t="shared" si="14"/>
        <v>0</v>
      </c>
      <c r="AG73" s="319">
        <f t="shared" si="15"/>
        <v>0</v>
      </c>
      <c r="AH73" s="319"/>
      <c r="AI73" s="319"/>
      <c r="AJ73" s="319"/>
      <c r="AK73" s="319"/>
      <c r="AL73" s="319"/>
      <c r="AM73" s="319"/>
      <c r="AN73" s="319"/>
      <c r="AO73" s="319"/>
      <c r="AP73" s="319">
        <f t="shared" si="16"/>
        <v>0</v>
      </c>
      <c r="AQ73" s="319">
        <f t="shared" si="17"/>
        <v>0</v>
      </c>
    </row>
    <row r="74" spans="1:43" x14ac:dyDescent="0.25">
      <c r="A74" s="23"/>
      <c r="B74" s="86"/>
      <c r="C74" s="27"/>
      <c r="D74" s="266"/>
      <c r="E74" s="266"/>
      <c r="F74" s="266"/>
      <c r="G74" s="266"/>
      <c r="H74" s="266"/>
      <c r="I74" s="266"/>
      <c r="J74" s="266"/>
      <c r="K74" s="266"/>
      <c r="L74" s="189">
        <f t="shared" si="18"/>
        <v>0</v>
      </c>
      <c r="M74" s="189">
        <f t="shared" si="19"/>
        <v>0</v>
      </c>
      <c r="N74" s="266"/>
      <c r="O74" s="266"/>
      <c r="P74" s="266"/>
      <c r="Q74" s="266"/>
      <c r="R74" s="266"/>
      <c r="S74" s="266"/>
      <c r="T74" s="266"/>
      <c r="U74" s="266"/>
      <c r="V74" s="189">
        <f t="shared" si="12"/>
        <v>0</v>
      </c>
      <c r="W74" s="189">
        <f t="shared" si="13"/>
        <v>0</v>
      </c>
      <c r="X74" s="266"/>
      <c r="Y74" s="266"/>
      <c r="Z74" s="266"/>
      <c r="AA74" s="266"/>
      <c r="AB74" s="266"/>
      <c r="AC74" s="266"/>
      <c r="AD74" s="266"/>
      <c r="AE74" s="266"/>
      <c r="AF74" s="266">
        <f t="shared" si="14"/>
        <v>0</v>
      </c>
      <c r="AG74" s="266">
        <f t="shared" si="15"/>
        <v>0</v>
      </c>
      <c r="AH74" s="266"/>
      <c r="AI74" s="266"/>
      <c r="AJ74" s="266"/>
      <c r="AK74" s="266"/>
      <c r="AL74" s="266"/>
      <c r="AM74" s="266"/>
      <c r="AN74" s="266"/>
      <c r="AO74" s="266"/>
      <c r="AP74" s="266">
        <f t="shared" si="16"/>
        <v>0</v>
      </c>
      <c r="AQ74" s="266">
        <f t="shared" si="17"/>
        <v>0</v>
      </c>
    </row>
    <row r="75" spans="1:43" x14ac:dyDescent="0.25">
      <c r="A75" s="274">
        <v>2</v>
      </c>
      <c r="B75" s="291" t="s">
        <v>21</v>
      </c>
      <c r="C75" s="635"/>
      <c r="D75" s="319"/>
      <c r="E75" s="319"/>
      <c r="F75" s="319"/>
      <c r="G75" s="319"/>
      <c r="H75" s="319"/>
      <c r="I75" s="319"/>
      <c r="J75" s="319"/>
      <c r="K75" s="319"/>
      <c r="L75" s="314">
        <f t="shared" si="18"/>
        <v>0</v>
      </c>
      <c r="M75" s="314">
        <f t="shared" si="19"/>
        <v>0</v>
      </c>
      <c r="N75" s="319"/>
      <c r="O75" s="319"/>
      <c r="P75" s="319"/>
      <c r="Q75" s="319"/>
      <c r="R75" s="319"/>
      <c r="S75" s="319"/>
      <c r="T75" s="319"/>
      <c r="U75" s="319"/>
      <c r="V75" s="314">
        <f t="shared" si="12"/>
        <v>0</v>
      </c>
      <c r="W75" s="314">
        <f t="shared" si="13"/>
        <v>0</v>
      </c>
      <c r="X75" s="319"/>
      <c r="Y75" s="319"/>
      <c r="Z75" s="319"/>
      <c r="AA75" s="319"/>
      <c r="AB75" s="319"/>
      <c r="AC75" s="319"/>
      <c r="AD75" s="319"/>
      <c r="AE75" s="319"/>
      <c r="AF75" s="319">
        <f t="shared" si="14"/>
        <v>0</v>
      </c>
      <c r="AG75" s="319">
        <f t="shared" si="15"/>
        <v>0</v>
      </c>
      <c r="AH75" s="319"/>
      <c r="AI75" s="319"/>
      <c r="AJ75" s="319"/>
      <c r="AK75" s="319"/>
      <c r="AL75" s="319"/>
      <c r="AM75" s="319"/>
      <c r="AN75" s="319"/>
      <c r="AO75" s="319"/>
      <c r="AP75" s="319">
        <f t="shared" si="16"/>
        <v>0</v>
      </c>
      <c r="AQ75" s="319">
        <f t="shared" si="17"/>
        <v>0</v>
      </c>
    </row>
    <row r="76" spans="1:43" x14ac:dyDescent="0.25">
      <c r="A76" s="23"/>
      <c r="B76" s="86"/>
      <c r="C76" s="27"/>
      <c r="D76" s="266"/>
      <c r="E76" s="266"/>
      <c r="F76" s="266"/>
      <c r="G76" s="266"/>
      <c r="H76" s="266"/>
      <c r="I76" s="266"/>
      <c r="J76" s="266"/>
      <c r="K76" s="266"/>
      <c r="L76" s="189">
        <f t="shared" si="18"/>
        <v>0</v>
      </c>
      <c r="M76" s="189">
        <f t="shared" si="19"/>
        <v>0</v>
      </c>
      <c r="N76" s="266"/>
      <c r="O76" s="266"/>
      <c r="P76" s="266"/>
      <c r="Q76" s="266"/>
      <c r="R76" s="266"/>
      <c r="S76" s="266"/>
      <c r="T76" s="266"/>
      <c r="U76" s="266"/>
      <c r="V76" s="189">
        <f t="shared" si="12"/>
        <v>0</v>
      </c>
      <c r="W76" s="189">
        <f t="shared" si="13"/>
        <v>0</v>
      </c>
      <c r="X76" s="266"/>
      <c r="Y76" s="266"/>
      <c r="Z76" s="266"/>
      <c r="AA76" s="266"/>
      <c r="AB76" s="266"/>
      <c r="AC76" s="266"/>
      <c r="AD76" s="266"/>
      <c r="AE76" s="266"/>
      <c r="AF76" s="266">
        <f t="shared" si="14"/>
        <v>0</v>
      </c>
      <c r="AG76" s="266">
        <f t="shared" si="15"/>
        <v>0</v>
      </c>
      <c r="AH76" s="266"/>
      <c r="AI76" s="266"/>
      <c r="AJ76" s="266"/>
      <c r="AK76" s="266"/>
      <c r="AL76" s="266"/>
      <c r="AM76" s="266"/>
      <c r="AN76" s="266"/>
      <c r="AO76" s="266"/>
      <c r="AP76" s="266">
        <f t="shared" si="16"/>
        <v>0</v>
      </c>
      <c r="AQ76" s="266">
        <f t="shared" si="17"/>
        <v>0</v>
      </c>
    </row>
    <row r="77" spans="1:43" x14ac:dyDescent="0.25">
      <c r="A77" s="274">
        <v>3</v>
      </c>
      <c r="B77" s="291" t="s">
        <v>22</v>
      </c>
      <c r="C77" s="635"/>
      <c r="D77" s="319"/>
      <c r="E77" s="319"/>
      <c r="F77" s="319"/>
      <c r="G77" s="319"/>
      <c r="H77" s="319"/>
      <c r="I77" s="319"/>
      <c r="J77" s="319"/>
      <c r="K77" s="319"/>
      <c r="L77" s="314">
        <f t="shared" si="18"/>
        <v>0</v>
      </c>
      <c r="M77" s="314">
        <f t="shared" si="19"/>
        <v>0</v>
      </c>
      <c r="N77" s="319"/>
      <c r="O77" s="319"/>
      <c r="P77" s="319"/>
      <c r="Q77" s="319"/>
      <c r="R77" s="319"/>
      <c r="S77" s="319"/>
      <c r="T77" s="319"/>
      <c r="U77" s="319"/>
      <c r="V77" s="314">
        <f t="shared" si="12"/>
        <v>0</v>
      </c>
      <c r="W77" s="314">
        <f t="shared" si="13"/>
        <v>0</v>
      </c>
      <c r="X77" s="319"/>
      <c r="Y77" s="319"/>
      <c r="Z77" s="319"/>
      <c r="AA77" s="319"/>
      <c r="AB77" s="319"/>
      <c r="AC77" s="319"/>
      <c r="AD77" s="319"/>
      <c r="AE77" s="319"/>
      <c r="AF77" s="319">
        <f t="shared" si="14"/>
        <v>0</v>
      </c>
      <c r="AG77" s="319">
        <f t="shared" si="15"/>
        <v>0</v>
      </c>
      <c r="AH77" s="319"/>
      <c r="AI77" s="319"/>
      <c r="AJ77" s="319"/>
      <c r="AK77" s="319"/>
      <c r="AL77" s="319"/>
      <c r="AM77" s="319"/>
      <c r="AN77" s="319"/>
      <c r="AO77" s="319"/>
      <c r="AP77" s="319">
        <f t="shared" si="16"/>
        <v>0</v>
      </c>
      <c r="AQ77" s="319">
        <f t="shared" si="17"/>
        <v>0</v>
      </c>
    </row>
    <row r="78" spans="1:43" x14ac:dyDescent="0.25">
      <c r="A78" s="23"/>
      <c r="B78" s="86"/>
      <c r="C78" s="27"/>
      <c r="D78" s="266"/>
      <c r="E78" s="266"/>
      <c r="F78" s="266"/>
      <c r="G78" s="266"/>
      <c r="H78" s="266"/>
      <c r="I78" s="266"/>
      <c r="J78" s="266"/>
      <c r="K78" s="266"/>
      <c r="L78" s="189">
        <f t="shared" si="18"/>
        <v>0</v>
      </c>
      <c r="M78" s="189">
        <f t="shared" si="19"/>
        <v>0</v>
      </c>
      <c r="N78" s="266"/>
      <c r="O78" s="266"/>
      <c r="P78" s="266"/>
      <c r="Q78" s="266"/>
      <c r="R78" s="266"/>
      <c r="S78" s="266"/>
      <c r="T78" s="266"/>
      <c r="U78" s="266"/>
      <c r="V78" s="189">
        <f t="shared" si="12"/>
        <v>0</v>
      </c>
      <c r="W78" s="189">
        <f t="shared" si="13"/>
        <v>0</v>
      </c>
      <c r="X78" s="266"/>
      <c r="Y78" s="266"/>
      <c r="Z78" s="266"/>
      <c r="AA78" s="266"/>
      <c r="AB78" s="266"/>
      <c r="AC78" s="266"/>
      <c r="AD78" s="266"/>
      <c r="AE78" s="266"/>
      <c r="AF78" s="266">
        <f t="shared" si="14"/>
        <v>0</v>
      </c>
      <c r="AG78" s="266">
        <f t="shared" si="15"/>
        <v>0</v>
      </c>
      <c r="AH78" s="266"/>
      <c r="AI78" s="266"/>
      <c r="AJ78" s="266"/>
      <c r="AK78" s="266"/>
      <c r="AL78" s="266"/>
      <c r="AM78" s="266"/>
      <c r="AN78" s="266"/>
      <c r="AO78" s="266"/>
      <c r="AP78" s="266">
        <f t="shared" si="16"/>
        <v>0</v>
      </c>
      <c r="AQ78" s="266">
        <f t="shared" si="17"/>
        <v>0</v>
      </c>
    </row>
    <row r="79" spans="1:43" x14ac:dyDescent="0.25">
      <c r="A79" s="274">
        <v>4</v>
      </c>
      <c r="B79" s="291" t="s">
        <v>23</v>
      </c>
      <c r="C79" s="635"/>
      <c r="D79" s="319"/>
      <c r="E79" s="319"/>
      <c r="F79" s="319"/>
      <c r="G79" s="319"/>
      <c r="H79" s="319"/>
      <c r="I79" s="319"/>
      <c r="J79" s="319"/>
      <c r="K79" s="319"/>
      <c r="L79" s="314">
        <f t="shared" si="18"/>
        <v>0</v>
      </c>
      <c r="M79" s="314">
        <f t="shared" si="19"/>
        <v>0</v>
      </c>
      <c r="N79" s="319"/>
      <c r="O79" s="319"/>
      <c r="P79" s="319"/>
      <c r="Q79" s="319"/>
      <c r="R79" s="319"/>
      <c r="S79" s="319"/>
      <c r="T79" s="319"/>
      <c r="U79" s="319"/>
      <c r="V79" s="314">
        <f t="shared" si="12"/>
        <v>0</v>
      </c>
      <c r="W79" s="314">
        <f t="shared" si="13"/>
        <v>0</v>
      </c>
      <c r="X79" s="319"/>
      <c r="Y79" s="319"/>
      <c r="Z79" s="319"/>
      <c r="AA79" s="319"/>
      <c r="AB79" s="319"/>
      <c r="AC79" s="319"/>
      <c r="AD79" s="319"/>
      <c r="AE79" s="319"/>
      <c r="AF79" s="319">
        <f t="shared" si="14"/>
        <v>0</v>
      </c>
      <c r="AG79" s="319">
        <f t="shared" si="15"/>
        <v>0</v>
      </c>
      <c r="AH79" s="319"/>
      <c r="AI79" s="319"/>
      <c r="AJ79" s="319"/>
      <c r="AK79" s="319"/>
      <c r="AL79" s="319"/>
      <c r="AM79" s="319"/>
      <c r="AN79" s="319"/>
      <c r="AO79" s="319"/>
      <c r="AP79" s="319">
        <f t="shared" si="16"/>
        <v>0</v>
      </c>
      <c r="AQ79" s="319">
        <f t="shared" si="17"/>
        <v>0</v>
      </c>
    </row>
    <row r="80" spans="1:43" x14ac:dyDescent="0.25">
      <c r="A80" s="23"/>
      <c r="B80" s="86"/>
      <c r="C80" s="27"/>
      <c r="D80" s="266"/>
      <c r="E80" s="266"/>
      <c r="F80" s="266"/>
      <c r="G80" s="266"/>
      <c r="H80" s="266"/>
      <c r="I80" s="266"/>
      <c r="J80" s="266"/>
      <c r="K80" s="266"/>
      <c r="L80" s="189">
        <f t="shared" si="18"/>
        <v>0</v>
      </c>
      <c r="M80" s="189">
        <f t="shared" si="19"/>
        <v>0</v>
      </c>
      <c r="N80" s="266"/>
      <c r="O80" s="266"/>
      <c r="P80" s="266"/>
      <c r="Q80" s="266"/>
      <c r="R80" s="266"/>
      <c r="S80" s="266"/>
      <c r="T80" s="266"/>
      <c r="U80" s="266"/>
      <c r="V80" s="189">
        <f t="shared" si="12"/>
        <v>0</v>
      </c>
      <c r="W80" s="189">
        <f t="shared" si="13"/>
        <v>0</v>
      </c>
      <c r="X80" s="266"/>
      <c r="Y80" s="266"/>
      <c r="Z80" s="266"/>
      <c r="AA80" s="266"/>
      <c r="AB80" s="266"/>
      <c r="AC80" s="266"/>
      <c r="AD80" s="266"/>
      <c r="AE80" s="266"/>
      <c r="AF80" s="266">
        <f t="shared" si="14"/>
        <v>0</v>
      </c>
      <c r="AG80" s="266">
        <f t="shared" si="15"/>
        <v>0</v>
      </c>
      <c r="AH80" s="266"/>
      <c r="AI80" s="266"/>
      <c r="AJ80" s="266"/>
      <c r="AK80" s="266"/>
      <c r="AL80" s="266"/>
      <c r="AM80" s="266"/>
      <c r="AN80" s="266"/>
      <c r="AO80" s="266"/>
      <c r="AP80" s="266">
        <f t="shared" si="16"/>
        <v>0</v>
      </c>
      <c r="AQ80" s="266">
        <f t="shared" si="17"/>
        <v>0</v>
      </c>
    </row>
    <row r="81" spans="1:43" x14ac:dyDescent="0.25">
      <c r="A81" s="274">
        <v>5</v>
      </c>
      <c r="B81" s="291" t="s">
        <v>24</v>
      </c>
      <c r="C81" s="635"/>
      <c r="D81" s="319"/>
      <c r="E81" s="319"/>
      <c r="F81" s="319"/>
      <c r="G81" s="319"/>
      <c r="H81" s="319"/>
      <c r="I81" s="319"/>
      <c r="J81" s="319"/>
      <c r="K81" s="319"/>
      <c r="L81" s="314">
        <f t="shared" si="18"/>
        <v>0</v>
      </c>
      <c r="M81" s="314">
        <f t="shared" si="19"/>
        <v>0</v>
      </c>
      <c r="N81" s="319"/>
      <c r="O81" s="319"/>
      <c r="P81" s="319"/>
      <c r="Q81" s="319"/>
      <c r="R81" s="319"/>
      <c r="S81" s="319"/>
      <c r="T81" s="319"/>
      <c r="U81" s="319"/>
      <c r="V81" s="314">
        <f t="shared" si="12"/>
        <v>0</v>
      </c>
      <c r="W81" s="314">
        <f t="shared" si="13"/>
        <v>0</v>
      </c>
      <c r="X81" s="319"/>
      <c r="Y81" s="319"/>
      <c r="Z81" s="319"/>
      <c r="AA81" s="319"/>
      <c r="AB81" s="319"/>
      <c r="AC81" s="319"/>
      <c r="AD81" s="319"/>
      <c r="AE81" s="319"/>
      <c r="AF81" s="319">
        <f t="shared" si="14"/>
        <v>0</v>
      </c>
      <c r="AG81" s="319">
        <f t="shared" si="15"/>
        <v>0</v>
      </c>
      <c r="AH81" s="319"/>
      <c r="AI81" s="319"/>
      <c r="AJ81" s="319"/>
      <c r="AK81" s="319"/>
      <c r="AL81" s="319"/>
      <c r="AM81" s="319"/>
      <c r="AN81" s="319"/>
      <c r="AO81" s="319"/>
      <c r="AP81" s="319">
        <f t="shared" si="16"/>
        <v>0</v>
      </c>
      <c r="AQ81" s="319">
        <f t="shared" si="17"/>
        <v>0</v>
      </c>
    </row>
    <row r="82" spans="1:43" x14ac:dyDescent="0.25">
      <c r="A82" s="23"/>
      <c r="B82" s="89"/>
      <c r="C82" s="27"/>
      <c r="D82" s="266"/>
      <c r="E82" s="266"/>
      <c r="F82" s="266"/>
      <c r="G82" s="266"/>
      <c r="H82" s="266"/>
      <c r="I82" s="266"/>
      <c r="J82" s="266"/>
      <c r="K82" s="266"/>
      <c r="L82" s="189">
        <f t="shared" si="18"/>
        <v>0</v>
      </c>
      <c r="M82" s="189">
        <f t="shared" si="19"/>
        <v>0</v>
      </c>
      <c r="N82" s="266"/>
      <c r="O82" s="266"/>
      <c r="P82" s="266"/>
      <c r="Q82" s="266"/>
      <c r="R82" s="266"/>
      <c r="S82" s="266"/>
      <c r="T82" s="266"/>
      <c r="U82" s="266"/>
      <c r="V82" s="189">
        <f t="shared" si="12"/>
        <v>0</v>
      </c>
      <c r="W82" s="189">
        <f t="shared" si="13"/>
        <v>0</v>
      </c>
      <c r="X82" s="266"/>
      <c r="Y82" s="266"/>
      <c r="Z82" s="266"/>
      <c r="AA82" s="266"/>
      <c r="AB82" s="266"/>
      <c r="AC82" s="266"/>
      <c r="AD82" s="266"/>
      <c r="AE82" s="266"/>
      <c r="AF82" s="266">
        <f t="shared" si="14"/>
        <v>0</v>
      </c>
      <c r="AG82" s="266">
        <f t="shared" si="15"/>
        <v>0</v>
      </c>
      <c r="AH82" s="266"/>
      <c r="AI82" s="266"/>
      <c r="AJ82" s="266"/>
      <c r="AK82" s="266"/>
      <c r="AL82" s="266"/>
      <c r="AM82" s="266"/>
      <c r="AN82" s="266"/>
      <c r="AO82" s="266"/>
      <c r="AP82" s="266">
        <f t="shared" si="16"/>
        <v>0</v>
      </c>
      <c r="AQ82" s="266">
        <f t="shared" si="17"/>
        <v>0</v>
      </c>
    </row>
    <row r="83" spans="1:43" x14ac:dyDescent="0.25">
      <c r="A83" s="274">
        <v>6</v>
      </c>
      <c r="B83" s="291" t="s">
        <v>25</v>
      </c>
      <c r="C83" s="635"/>
      <c r="D83" s="319"/>
      <c r="E83" s="319"/>
      <c r="F83" s="319"/>
      <c r="G83" s="319"/>
      <c r="H83" s="319"/>
      <c r="I83" s="319"/>
      <c r="J83" s="319"/>
      <c r="K83" s="319"/>
      <c r="L83" s="314">
        <f t="shared" si="18"/>
        <v>0</v>
      </c>
      <c r="M83" s="314">
        <f t="shared" si="19"/>
        <v>0</v>
      </c>
      <c r="N83" s="319"/>
      <c r="O83" s="319"/>
      <c r="P83" s="319"/>
      <c r="Q83" s="319"/>
      <c r="R83" s="319"/>
      <c r="S83" s="319"/>
      <c r="T83" s="319"/>
      <c r="U83" s="319"/>
      <c r="V83" s="314">
        <f t="shared" si="12"/>
        <v>0</v>
      </c>
      <c r="W83" s="314">
        <f t="shared" si="13"/>
        <v>0</v>
      </c>
      <c r="X83" s="319"/>
      <c r="Y83" s="319"/>
      <c r="Z83" s="319"/>
      <c r="AA83" s="319"/>
      <c r="AB83" s="319"/>
      <c r="AC83" s="319"/>
      <c r="AD83" s="319"/>
      <c r="AE83" s="319"/>
      <c r="AF83" s="319">
        <f t="shared" si="14"/>
        <v>0</v>
      </c>
      <c r="AG83" s="319">
        <f t="shared" si="15"/>
        <v>0</v>
      </c>
      <c r="AH83" s="319"/>
      <c r="AI83" s="319"/>
      <c r="AJ83" s="319"/>
      <c r="AK83" s="319"/>
      <c r="AL83" s="319"/>
      <c r="AM83" s="319"/>
      <c r="AN83" s="319"/>
      <c r="AO83" s="319"/>
      <c r="AP83" s="319">
        <f t="shared" si="16"/>
        <v>0</v>
      </c>
      <c r="AQ83" s="319">
        <f t="shared" si="17"/>
        <v>0</v>
      </c>
    </row>
    <row r="84" spans="1:43" x14ac:dyDescent="0.25">
      <c r="A84" s="23"/>
      <c r="B84" s="89"/>
      <c r="C84" s="27"/>
      <c r="D84" s="266"/>
      <c r="E84" s="266"/>
      <c r="F84" s="266"/>
      <c r="G84" s="266"/>
      <c r="H84" s="266"/>
      <c r="I84" s="266"/>
      <c r="J84" s="266"/>
      <c r="K84" s="266"/>
      <c r="L84" s="189">
        <f t="shared" si="18"/>
        <v>0</v>
      </c>
      <c r="M84" s="189">
        <f t="shared" si="19"/>
        <v>0</v>
      </c>
      <c r="N84" s="266"/>
      <c r="O84" s="266"/>
      <c r="P84" s="266"/>
      <c r="Q84" s="266"/>
      <c r="R84" s="266"/>
      <c r="S84" s="266"/>
      <c r="T84" s="266"/>
      <c r="U84" s="266"/>
      <c r="V84" s="189">
        <f t="shared" si="12"/>
        <v>0</v>
      </c>
      <c r="W84" s="189">
        <f t="shared" si="13"/>
        <v>0</v>
      </c>
      <c r="X84" s="266"/>
      <c r="Y84" s="266"/>
      <c r="Z84" s="266"/>
      <c r="AA84" s="266"/>
      <c r="AB84" s="266"/>
      <c r="AC84" s="266"/>
      <c r="AD84" s="266"/>
      <c r="AE84" s="266"/>
      <c r="AF84" s="266">
        <f t="shared" si="14"/>
        <v>0</v>
      </c>
      <c r="AG84" s="266">
        <f t="shared" si="15"/>
        <v>0</v>
      </c>
      <c r="AH84" s="266"/>
      <c r="AI84" s="266"/>
      <c r="AJ84" s="266"/>
      <c r="AK84" s="266"/>
      <c r="AL84" s="266"/>
      <c r="AM84" s="266"/>
      <c r="AN84" s="266"/>
      <c r="AO84" s="266"/>
      <c r="AP84" s="266">
        <f t="shared" si="16"/>
        <v>0</v>
      </c>
      <c r="AQ84" s="266">
        <f t="shared" si="17"/>
        <v>0</v>
      </c>
    </row>
    <row r="85" spans="1:43" x14ac:dyDescent="0.25">
      <c r="A85" s="274">
        <v>7</v>
      </c>
      <c r="B85" s="291" t="s">
        <v>26</v>
      </c>
      <c r="C85" s="635"/>
      <c r="D85" s="319"/>
      <c r="E85" s="319"/>
      <c r="F85" s="319"/>
      <c r="G85" s="319"/>
      <c r="H85" s="319"/>
      <c r="I85" s="319"/>
      <c r="J85" s="319"/>
      <c r="K85" s="319"/>
      <c r="L85" s="314">
        <f t="shared" si="18"/>
        <v>0</v>
      </c>
      <c r="M85" s="314">
        <f t="shared" si="19"/>
        <v>0</v>
      </c>
      <c r="N85" s="319"/>
      <c r="O85" s="319"/>
      <c r="P85" s="319"/>
      <c r="Q85" s="319"/>
      <c r="R85" s="319"/>
      <c r="S85" s="319"/>
      <c r="T85" s="319"/>
      <c r="U85" s="319"/>
      <c r="V85" s="314">
        <f t="shared" si="12"/>
        <v>0</v>
      </c>
      <c r="W85" s="314">
        <f t="shared" si="13"/>
        <v>0</v>
      </c>
      <c r="X85" s="319"/>
      <c r="Y85" s="319"/>
      <c r="Z85" s="319"/>
      <c r="AA85" s="319"/>
      <c r="AB85" s="319"/>
      <c r="AC85" s="319"/>
      <c r="AD85" s="319"/>
      <c r="AE85" s="319"/>
      <c r="AF85" s="319">
        <f t="shared" si="14"/>
        <v>0</v>
      </c>
      <c r="AG85" s="319">
        <f t="shared" si="15"/>
        <v>0</v>
      </c>
      <c r="AH85" s="319"/>
      <c r="AI85" s="319"/>
      <c r="AJ85" s="319"/>
      <c r="AK85" s="319"/>
      <c r="AL85" s="319"/>
      <c r="AM85" s="319"/>
      <c r="AN85" s="319"/>
      <c r="AO85" s="319"/>
      <c r="AP85" s="319">
        <f t="shared" si="16"/>
        <v>0</v>
      </c>
      <c r="AQ85" s="319">
        <f t="shared" si="17"/>
        <v>0</v>
      </c>
    </row>
    <row r="86" spans="1:43" x14ac:dyDescent="0.25">
      <c r="A86" s="23"/>
      <c r="B86" s="89"/>
      <c r="C86" s="27"/>
      <c r="D86" s="266"/>
      <c r="E86" s="266"/>
      <c r="F86" s="266"/>
      <c r="G86" s="266"/>
      <c r="H86" s="266"/>
      <c r="I86" s="266"/>
      <c r="J86" s="266"/>
      <c r="K86" s="266"/>
      <c r="L86" s="189">
        <f t="shared" si="18"/>
        <v>0</v>
      </c>
      <c r="M86" s="189">
        <f t="shared" si="19"/>
        <v>0</v>
      </c>
      <c r="N86" s="266"/>
      <c r="O86" s="266"/>
      <c r="P86" s="266"/>
      <c r="Q86" s="266"/>
      <c r="R86" s="266"/>
      <c r="S86" s="266"/>
      <c r="T86" s="266"/>
      <c r="U86" s="266"/>
      <c r="V86" s="189">
        <f t="shared" si="12"/>
        <v>0</v>
      </c>
      <c r="W86" s="189">
        <f t="shared" si="13"/>
        <v>0</v>
      </c>
      <c r="X86" s="266"/>
      <c r="Y86" s="266"/>
      <c r="Z86" s="266"/>
      <c r="AA86" s="266"/>
      <c r="AB86" s="266"/>
      <c r="AC86" s="266"/>
      <c r="AD86" s="266"/>
      <c r="AE86" s="266"/>
      <c r="AF86" s="266">
        <f t="shared" si="14"/>
        <v>0</v>
      </c>
      <c r="AG86" s="266">
        <f t="shared" si="15"/>
        <v>0</v>
      </c>
      <c r="AH86" s="266"/>
      <c r="AI86" s="266"/>
      <c r="AJ86" s="266"/>
      <c r="AK86" s="266"/>
      <c r="AL86" s="266"/>
      <c r="AM86" s="266"/>
      <c r="AN86" s="266"/>
      <c r="AO86" s="266"/>
      <c r="AP86" s="266">
        <f t="shared" si="16"/>
        <v>0</v>
      </c>
      <c r="AQ86" s="266">
        <f t="shared" si="17"/>
        <v>0</v>
      </c>
    </row>
    <row r="87" spans="1:43" x14ac:dyDescent="0.25">
      <c r="A87" s="274">
        <v>8</v>
      </c>
      <c r="B87" s="291" t="s">
        <v>27</v>
      </c>
      <c r="C87" s="635"/>
      <c r="D87" s="319"/>
      <c r="E87" s="319"/>
      <c r="F87" s="319"/>
      <c r="G87" s="319"/>
      <c r="H87" s="319"/>
      <c r="I87" s="319"/>
      <c r="J87" s="319"/>
      <c r="K87" s="319"/>
      <c r="L87" s="314">
        <f t="shared" si="18"/>
        <v>0</v>
      </c>
      <c r="M87" s="314">
        <f t="shared" si="19"/>
        <v>0</v>
      </c>
      <c r="N87" s="319"/>
      <c r="O87" s="319"/>
      <c r="P87" s="319"/>
      <c r="Q87" s="319"/>
      <c r="R87" s="319"/>
      <c r="S87" s="319"/>
      <c r="T87" s="319"/>
      <c r="U87" s="319"/>
      <c r="V87" s="314">
        <f t="shared" ref="V87:V147" si="28">N87+P87+R87+T87</f>
        <v>0</v>
      </c>
      <c r="W87" s="314">
        <f t="shared" ref="W87:W147" si="29">O87+Q87+S87+U87</f>
        <v>0</v>
      </c>
      <c r="X87" s="319"/>
      <c r="Y87" s="319"/>
      <c r="Z87" s="319"/>
      <c r="AA87" s="319"/>
      <c r="AB87" s="319"/>
      <c r="AC87" s="319"/>
      <c r="AD87" s="319"/>
      <c r="AE87" s="319"/>
      <c r="AF87" s="319">
        <f t="shared" ref="AF87:AF147" si="30">X87+Z87+AB87+AD87</f>
        <v>0</v>
      </c>
      <c r="AG87" s="319">
        <f t="shared" ref="AG87:AG147" si="31">Y87+AA87+AC87+AE87</f>
        <v>0</v>
      </c>
      <c r="AH87" s="319"/>
      <c r="AI87" s="319"/>
      <c r="AJ87" s="319"/>
      <c r="AK87" s="319"/>
      <c r="AL87" s="319"/>
      <c r="AM87" s="319"/>
      <c r="AN87" s="319"/>
      <c r="AO87" s="319"/>
      <c r="AP87" s="319">
        <f t="shared" ref="AP87:AP147" si="32">AH87+AJ87+AL87+AN87</f>
        <v>0</v>
      </c>
      <c r="AQ87" s="319">
        <f t="shared" ref="AQ87:AQ147" si="33">AI87+AK87+AM87+AO87</f>
        <v>0</v>
      </c>
    </row>
    <row r="88" spans="1:43" x14ac:dyDescent="0.25">
      <c r="A88" s="28"/>
      <c r="B88" s="86"/>
      <c r="C88" s="27"/>
      <c r="D88" s="266"/>
      <c r="E88" s="266"/>
      <c r="F88" s="266"/>
      <c r="G88" s="266"/>
      <c r="H88" s="266"/>
      <c r="I88" s="266"/>
      <c r="J88" s="266"/>
      <c r="K88" s="266"/>
      <c r="L88" s="189">
        <f t="shared" si="18"/>
        <v>0</v>
      </c>
      <c r="M88" s="189">
        <f t="shared" si="19"/>
        <v>0</v>
      </c>
      <c r="N88" s="266"/>
      <c r="O88" s="266"/>
      <c r="P88" s="266"/>
      <c r="Q88" s="266"/>
      <c r="R88" s="266"/>
      <c r="S88" s="266"/>
      <c r="T88" s="266"/>
      <c r="U88" s="266"/>
      <c r="V88" s="189">
        <f t="shared" si="28"/>
        <v>0</v>
      </c>
      <c r="W88" s="189">
        <f t="shared" si="29"/>
        <v>0</v>
      </c>
      <c r="X88" s="266"/>
      <c r="Y88" s="266"/>
      <c r="Z88" s="266"/>
      <c r="AA88" s="266"/>
      <c r="AB88" s="266"/>
      <c r="AC88" s="266"/>
      <c r="AD88" s="266"/>
      <c r="AE88" s="266"/>
      <c r="AF88" s="266">
        <f t="shared" si="30"/>
        <v>0</v>
      </c>
      <c r="AG88" s="266">
        <f t="shared" si="31"/>
        <v>0</v>
      </c>
      <c r="AH88" s="266"/>
      <c r="AI88" s="266"/>
      <c r="AJ88" s="266"/>
      <c r="AK88" s="266"/>
      <c r="AL88" s="266"/>
      <c r="AM88" s="266"/>
      <c r="AN88" s="266"/>
      <c r="AO88" s="266"/>
      <c r="AP88" s="266">
        <f t="shared" si="32"/>
        <v>0</v>
      </c>
      <c r="AQ88" s="266">
        <f t="shared" si="33"/>
        <v>0</v>
      </c>
    </row>
    <row r="89" spans="1:43" x14ac:dyDescent="0.25">
      <c r="A89" s="274">
        <v>9</v>
      </c>
      <c r="B89" s="291" t="s">
        <v>28</v>
      </c>
      <c r="C89" s="635"/>
      <c r="D89" s="319"/>
      <c r="E89" s="319"/>
      <c r="F89" s="319"/>
      <c r="G89" s="319"/>
      <c r="H89" s="319"/>
      <c r="I89" s="319"/>
      <c r="J89" s="319"/>
      <c r="K89" s="319"/>
      <c r="L89" s="314">
        <f t="shared" ref="L89:L149" si="34">D89+F89+H89+J89</f>
        <v>0</v>
      </c>
      <c r="M89" s="314">
        <f t="shared" ref="M89:M149" si="35">E89+G89+I89+K89</f>
        <v>0</v>
      </c>
      <c r="N89" s="319"/>
      <c r="O89" s="319"/>
      <c r="P89" s="319"/>
      <c r="Q89" s="319"/>
      <c r="R89" s="319"/>
      <c r="S89" s="319"/>
      <c r="T89" s="319"/>
      <c r="U89" s="319"/>
      <c r="V89" s="314">
        <f t="shared" si="28"/>
        <v>0</v>
      </c>
      <c r="W89" s="314">
        <f t="shared" si="29"/>
        <v>0</v>
      </c>
      <c r="X89" s="319"/>
      <c r="Y89" s="319"/>
      <c r="Z89" s="319"/>
      <c r="AA89" s="319"/>
      <c r="AB89" s="319"/>
      <c r="AC89" s="319"/>
      <c r="AD89" s="319"/>
      <c r="AE89" s="319"/>
      <c r="AF89" s="319">
        <f t="shared" si="30"/>
        <v>0</v>
      </c>
      <c r="AG89" s="319">
        <f t="shared" si="31"/>
        <v>0</v>
      </c>
      <c r="AH89" s="319"/>
      <c r="AI89" s="319"/>
      <c r="AJ89" s="319"/>
      <c r="AK89" s="319"/>
      <c r="AL89" s="319"/>
      <c r="AM89" s="319"/>
      <c r="AN89" s="319"/>
      <c r="AO89" s="319"/>
      <c r="AP89" s="319">
        <f t="shared" si="32"/>
        <v>0</v>
      </c>
      <c r="AQ89" s="319">
        <f t="shared" si="33"/>
        <v>0</v>
      </c>
    </row>
    <row r="90" spans="1:43" x14ac:dyDescent="0.25">
      <c r="A90" s="28"/>
      <c r="B90" s="86"/>
      <c r="C90" s="27"/>
      <c r="D90" s="266"/>
      <c r="E90" s="266"/>
      <c r="F90" s="266"/>
      <c r="G90" s="266"/>
      <c r="H90" s="266"/>
      <c r="I90" s="266"/>
      <c r="J90" s="266"/>
      <c r="K90" s="266"/>
      <c r="L90" s="189">
        <f t="shared" si="34"/>
        <v>0</v>
      </c>
      <c r="M90" s="189">
        <f t="shared" si="35"/>
        <v>0</v>
      </c>
      <c r="N90" s="266"/>
      <c r="O90" s="266"/>
      <c r="P90" s="266"/>
      <c r="Q90" s="266"/>
      <c r="R90" s="266"/>
      <c r="S90" s="266"/>
      <c r="T90" s="266"/>
      <c r="U90" s="266"/>
      <c r="V90" s="189">
        <f t="shared" si="28"/>
        <v>0</v>
      </c>
      <c r="W90" s="189">
        <f t="shared" si="29"/>
        <v>0</v>
      </c>
      <c r="X90" s="266"/>
      <c r="Y90" s="266"/>
      <c r="Z90" s="266"/>
      <c r="AA90" s="266"/>
      <c r="AB90" s="266"/>
      <c r="AC90" s="266"/>
      <c r="AD90" s="266"/>
      <c r="AE90" s="266"/>
      <c r="AF90" s="266">
        <f t="shared" si="30"/>
        <v>0</v>
      </c>
      <c r="AG90" s="266">
        <f t="shared" si="31"/>
        <v>0</v>
      </c>
      <c r="AH90" s="266"/>
      <c r="AI90" s="266"/>
      <c r="AJ90" s="266"/>
      <c r="AK90" s="266"/>
      <c r="AL90" s="266"/>
      <c r="AM90" s="266"/>
      <c r="AN90" s="266"/>
      <c r="AO90" s="266"/>
      <c r="AP90" s="266">
        <f t="shared" si="32"/>
        <v>0</v>
      </c>
      <c r="AQ90" s="266">
        <f t="shared" si="33"/>
        <v>0</v>
      </c>
    </row>
    <row r="91" spans="1:43" x14ac:dyDescent="0.25">
      <c r="A91" s="274">
        <v>10</v>
      </c>
      <c r="B91" s="291" t="s">
        <v>29</v>
      </c>
      <c r="C91" s="635"/>
      <c r="D91" s="319"/>
      <c r="E91" s="319"/>
      <c r="F91" s="319"/>
      <c r="G91" s="319"/>
      <c r="H91" s="319"/>
      <c r="I91" s="319"/>
      <c r="J91" s="319"/>
      <c r="K91" s="319"/>
      <c r="L91" s="314">
        <f t="shared" si="34"/>
        <v>0</v>
      </c>
      <c r="M91" s="314">
        <f t="shared" si="35"/>
        <v>0</v>
      </c>
      <c r="N91" s="319"/>
      <c r="O91" s="319"/>
      <c r="P91" s="319"/>
      <c r="Q91" s="319"/>
      <c r="R91" s="319"/>
      <c r="S91" s="319"/>
      <c r="T91" s="319"/>
      <c r="U91" s="319"/>
      <c r="V91" s="314">
        <f t="shared" si="28"/>
        <v>0</v>
      </c>
      <c r="W91" s="314">
        <f t="shared" si="29"/>
        <v>0</v>
      </c>
      <c r="X91" s="319"/>
      <c r="Y91" s="319"/>
      <c r="Z91" s="319"/>
      <c r="AA91" s="319"/>
      <c r="AB91" s="319"/>
      <c r="AC91" s="319"/>
      <c r="AD91" s="319"/>
      <c r="AE91" s="319"/>
      <c r="AF91" s="319">
        <f t="shared" si="30"/>
        <v>0</v>
      </c>
      <c r="AG91" s="319">
        <f t="shared" si="31"/>
        <v>0</v>
      </c>
      <c r="AH91" s="319"/>
      <c r="AI91" s="319"/>
      <c r="AJ91" s="319"/>
      <c r="AK91" s="319"/>
      <c r="AL91" s="319"/>
      <c r="AM91" s="319"/>
      <c r="AN91" s="319"/>
      <c r="AO91" s="319"/>
      <c r="AP91" s="319">
        <f t="shared" si="32"/>
        <v>0</v>
      </c>
      <c r="AQ91" s="319">
        <f t="shared" si="33"/>
        <v>0</v>
      </c>
    </row>
    <row r="92" spans="1:43" x14ac:dyDescent="0.25">
      <c r="A92" s="28"/>
      <c r="B92" s="86"/>
      <c r="C92" s="27"/>
      <c r="D92" s="266"/>
      <c r="E92" s="266"/>
      <c r="F92" s="266"/>
      <c r="G92" s="266"/>
      <c r="H92" s="266"/>
      <c r="I92" s="266"/>
      <c r="J92" s="266"/>
      <c r="K92" s="266"/>
      <c r="L92" s="189">
        <f t="shared" si="34"/>
        <v>0</v>
      </c>
      <c r="M92" s="189">
        <f t="shared" si="35"/>
        <v>0</v>
      </c>
      <c r="N92" s="266"/>
      <c r="O92" s="266"/>
      <c r="P92" s="266"/>
      <c r="Q92" s="266"/>
      <c r="R92" s="266"/>
      <c r="S92" s="266"/>
      <c r="T92" s="266"/>
      <c r="U92" s="266"/>
      <c r="V92" s="189">
        <f t="shared" si="28"/>
        <v>0</v>
      </c>
      <c r="W92" s="189">
        <f t="shared" si="29"/>
        <v>0</v>
      </c>
      <c r="X92" s="266"/>
      <c r="Y92" s="266"/>
      <c r="Z92" s="266"/>
      <c r="AA92" s="266"/>
      <c r="AB92" s="266"/>
      <c r="AC92" s="266"/>
      <c r="AD92" s="266"/>
      <c r="AE92" s="266"/>
      <c r="AF92" s="266">
        <f t="shared" si="30"/>
        <v>0</v>
      </c>
      <c r="AG92" s="266">
        <f t="shared" si="31"/>
        <v>0</v>
      </c>
      <c r="AH92" s="266"/>
      <c r="AI92" s="266"/>
      <c r="AJ92" s="266"/>
      <c r="AK92" s="266"/>
      <c r="AL92" s="266"/>
      <c r="AM92" s="266"/>
      <c r="AN92" s="266"/>
      <c r="AO92" s="266"/>
      <c r="AP92" s="266">
        <f t="shared" si="32"/>
        <v>0</v>
      </c>
      <c r="AQ92" s="266">
        <f t="shared" si="33"/>
        <v>0</v>
      </c>
    </row>
    <row r="93" spans="1:43" x14ac:dyDescent="0.25">
      <c r="A93" s="274">
        <v>11</v>
      </c>
      <c r="B93" s="291" t="s">
        <v>30</v>
      </c>
      <c r="C93" s="635"/>
      <c r="D93" s="319"/>
      <c r="E93" s="319"/>
      <c r="F93" s="319"/>
      <c r="G93" s="319"/>
      <c r="H93" s="319"/>
      <c r="I93" s="319"/>
      <c r="J93" s="319"/>
      <c r="K93" s="319"/>
      <c r="L93" s="314">
        <f t="shared" si="34"/>
        <v>0</v>
      </c>
      <c r="M93" s="314">
        <f t="shared" si="35"/>
        <v>0</v>
      </c>
      <c r="N93" s="319"/>
      <c r="O93" s="319"/>
      <c r="P93" s="319"/>
      <c r="Q93" s="319"/>
      <c r="R93" s="319"/>
      <c r="S93" s="319"/>
      <c r="T93" s="319"/>
      <c r="U93" s="319"/>
      <c r="V93" s="314">
        <f t="shared" si="28"/>
        <v>0</v>
      </c>
      <c r="W93" s="314">
        <f t="shared" si="29"/>
        <v>0</v>
      </c>
      <c r="X93" s="319"/>
      <c r="Y93" s="319"/>
      <c r="Z93" s="319"/>
      <c r="AA93" s="319"/>
      <c r="AB93" s="319"/>
      <c r="AC93" s="319"/>
      <c r="AD93" s="319"/>
      <c r="AE93" s="319"/>
      <c r="AF93" s="319">
        <f t="shared" si="30"/>
        <v>0</v>
      </c>
      <c r="AG93" s="319">
        <f t="shared" si="31"/>
        <v>0</v>
      </c>
      <c r="AH93" s="319"/>
      <c r="AI93" s="319"/>
      <c r="AJ93" s="319"/>
      <c r="AK93" s="319"/>
      <c r="AL93" s="319"/>
      <c r="AM93" s="319"/>
      <c r="AN93" s="319"/>
      <c r="AO93" s="319"/>
      <c r="AP93" s="319">
        <f t="shared" si="32"/>
        <v>0</v>
      </c>
      <c r="AQ93" s="319">
        <f t="shared" si="33"/>
        <v>0</v>
      </c>
    </row>
    <row r="94" spans="1:43" x14ac:dyDescent="0.25">
      <c r="A94" s="28"/>
      <c r="B94" s="86"/>
      <c r="C94" s="27"/>
      <c r="D94" s="266"/>
      <c r="E94" s="266"/>
      <c r="F94" s="266"/>
      <c r="G94" s="266"/>
      <c r="H94" s="266"/>
      <c r="I94" s="266"/>
      <c r="J94" s="266"/>
      <c r="K94" s="266"/>
      <c r="L94" s="189">
        <f t="shared" si="34"/>
        <v>0</v>
      </c>
      <c r="M94" s="189">
        <f t="shared" si="35"/>
        <v>0</v>
      </c>
      <c r="N94" s="266"/>
      <c r="O94" s="266"/>
      <c r="P94" s="266"/>
      <c r="Q94" s="266"/>
      <c r="R94" s="266"/>
      <c r="S94" s="266"/>
      <c r="T94" s="266"/>
      <c r="U94" s="266"/>
      <c r="V94" s="189">
        <f t="shared" si="28"/>
        <v>0</v>
      </c>
      <c r="W94" s="189">
        <f t="shared" si="29"/>
        <v>0</v>
      </c>
      <c r="X94" s="266"/>
      <c r="Y94" s="266"/>
      <c r="Z94" s="266"/>
      <c r="AA94" s="266"/>
      <c r="AB94" s="266"/>
      <c r="AC94" s="266"/>
      <c r="AD94" s="266"/>
      <c r="AE94" s="266"/>
      <c r="AF94" s="266">
        <f t="shared" si="30"/>
        <v>0</v>
      </c>
      <c r="AG94" s="266">
        <f t="shared" si="31"/>
        <v>0</v>
      </c>
      <c r="AH94" s="266"/>
      <c r="AI94" s="266"/>
      <c r="AJ94" s="266"/>
      <c r="AK94" s="266"/>
      <c r="AL94" s="266"/>
      <c r="AM94" s="266"/>
      <c r="AN94" s="266"/>
      <c r="AO94" s="266"/>
      <c r="AP94" s="266">
        <f t="shared" si="32"/>
        <v>0</v>
      </c>
      <c r="AQ94" s="266">
        <f t="shared" si="33"/>
        <v>0</v>
      </c>
    </row>
    <row r="95" spans="1:43" x14ac:dyDescent="0.25">
      <c r="A95" s="274">
        <v>12</v>
      </c>
      <c r="B95" s="291" t="s">
        <v>31</v>
      </c>
      <c r="C95" s="635"/>
      <c r="D95" s="319"/>
      <c r="E95" s="319"/>
      <c r="F95" s="319"/>
      <c r="G95" s="319"/>
      <c r="H95" s="319"/>
      <c r="I95" s="319"/>
      <c r="J95" s="319"/>
      <c r="K95" s="319"/>
      <c r="L95" s="314">
        <f t="shared" si="34"/>
        <v>0</v>
      </c>
      <c r="M95" s="314">
        <f t="shared" si="35"/>
        <v>0</v>
      </c>
      <c r="N95" s="319"/>
      <c r="O95" s="319"/>
      <c r="P95" s="319"/>
      <c r="Q95" s="319"/>
      <c r="R95" s="319"/>
      <c r="S95" s="319"/>
      <c r="T95" s="319"/>
      <c r="U95" s="319"/>
      <c r="V95" s="314">
        <f t="shared" si="28"/>
        <v>0</v>
      </c>
      <c r="W95" s="314">
        <f t="shared" si="29"/>
        <v>0</v>
      </c>
      <c r="X95" s="319"/>
      <c r="Y95" s="319"/>
      <c r="Z95" s="319"/>
      <c r="AA95" s="319"/>
      <c r="AB95" s="319"/>
      <c r="AC95" s="319"/>
      <c r="AD95" s="319"/>
      <c r="AE95" s="319"/>
      <c r="AF95" s="319">
        <f t="shared" si="30"/>
        <v>0</v>
      </c>
      <c r="AG95" s="319">
        <f t="shared" si="31"/>
        <v>0</v>
      </c>
      <c r="AH95" s="319"/>
      <c r="AI95" s="319"/>
      <c r="AJ95" s="319"/>
      <c r="AK95" s="319"/>
      <c r="AL95" s="319"/>
      <c r="AM95" s="319"/>
      <c r="AN95" s="319"/>
      <c r="AO95" s="319"/>
      <c r="AP95" s="319">
        <f t="shared" si="32"/>
        <v>0</v>
      </c>
      <c r="AQ95" s="319">
        <f t="shared" si="33"/>
        <v>0</v>
      </c>
    </row>
    <row r="96" spans="1:43" x14ac:dyDescent="0.25">
      <c r="A96" s="23"/>
      <c r="B96" s="89"/>
      <c r="C96" s="27"/>
      <c r="D96" s="266"/>
      <c r="E96" s="266"/>
      <c r="F96" s="266"/>
      <c r="G96" s="266"/>
      <c r="H96" s="266"/>
      <c r="I96" s="266"/>
      <c r="J96" s="266"/>
      <c r="K96" s="266"/>
      <c r="L96" s="189">
        <f t="shared" si="34"/>
        <v>0</v>
      </c>
      <c r="M96" s="189">
        <f t="shared" si="35"/>
        <v>0</v>
      </c>
      <c r="N96" s="266"/>
      <c r="O96" s="266"/>
      <c r="P96" s="266"/>
      <c r="Q96" s="266"/>
      <c r="R96" s="266"/>
      <c r="S96" s="266"/>
      <c r="T96" s="266"/>
      <c r="U96" s="266"/>
      <c r="V96" s="189">
        <f t="shared" si="28"/>
        <v>0</v>
      </c>
      <c r="W96" s="189">
        <f t="shared" si="29"/>
        <v>0</v>
      </c>
      <c r="X96" s="266"/>
      <c r="Y96" s="266"/>
      <c r="Z96" s="266"/>
      <c r="AA96" s="266"/>
      <c r="AB96" s="266"/>
      <c r="AC96" s="266"/>
      <c r="AD96" s="266"/>
      <c r="AE96" s="266"/>
      <c r="AF96" s="266">
        <f t="shared" si="30"/>
        <v>0</v>
      </c>
      <c r="AG96" s="266">
        <f t="shared" si="31"/>
        <v>0</v>
      </c>
      <c r="AH96" s="266"/>
      <c r="AI96" s="266"/>
      <c r="AJ96" s="266"/>
      <c r="AK96" s="266"/>
      <c r="AL96" s="266"/>
      <c r="AM96" s="266"/>
      <c r="AN96" s="266"/>
      <c r="AO96" s="266"/>
      <c r="AP96" s="266">
        <f t="shared" si="32"/>
        <v>0</v>
      </c>
      <c r="AQ96" s="266">
        <f t="shared" si="33"/>
        <v>0</v>
      </c>
    </row>
    <row r="97" spans="1:43" x14ac:dyDescent="0.25">
      <c r="A97" s="637" t="s">
        <v>36</v>
      </c>
      <c r="B97" s="564" t="s">
        <v>33</v>
      </c>
      <c r="C97" s="638"/>
      <c r="D97" s="639">
        <f>D98+D100+D102+D104+D106+D108+D110+D112+D114+D116+D118+D120</f>
        <v>0</v>
      </c>
      <c r="E97" s="639">
        <f t="shared" ref="E97:AJ97" si="36">E98+E100+E102+E104+E106+E108+E110+E112+E114+E116+E118+E120</f>
        <v>0</v>
      </c>
      <c r="F97" s="639">
        <f t="shared" si="36"/>
        <v>0</v>
      </c>
      <c r="G97" s="639">
        <f t="shared" si="36"/>
        <v>0</v>
      </c>
      <c r="H97" s="639">
        <f t="shared" si="36"/>
        <v>0</v>
      </c>
      <c r="I97" s="639">
        <f t="shared" si="36"/>
        <v>0</v>
      </c>
      <c r="J97" s="639">
        <f t="shared" si="36"/>
        <v>0</v>
      </c>
      <c r="K97" s="639">
        <f t="shared" si="36"/>
        <v>0</v>
      </c>
      <c r="L97" s="631">
        <f t="shared" si="34"/>
        <v>0</v>
      </c>
      <c r="M97" s="631">
        <f t="shared" si="35"/>
        <v>0</v>
      </c>
      <c r="N97" s="639">
        <f t="shared" si="36"/>
        <v>0</v>
      </c>
      <c r="O97" s="639">
        <f t="shared" si="36"/>
        <v>0</v>
      </c>
      <c r="P97" s="639">
        <f t="shared" si="36"/>
        <v>0</v>
      </c>
      <c r="Q97" s="639">
        <f t="shared" si="36"/>
        <v>0</v>
      </c>
      <c r="R97" s="639">
        <f t="shared" si="36"/>
        <v>0</v>
      </c>
      <c r="S97" s="639">
        <f t="shared" si="36"/>
        <v>0</v>
      </c>
      <c r="T97" s="639">
        <f t="shared" si="36"/>
        <v>0</v>
      </c>
      <c r="U97" s="639">
        <f t="shared" si="36"/>
        <v>0</v>
      </c>
      <c r="V97" s="631">
        <f t="shared" si="28"/>
        <v>0</v>
      </c>
      <c r="W97" s="631">
        <f t="shared" si="29"/>
        <v>0</v>
      </c>
      <c r="X97" s="639">
        <f t="shared" si="36"/>
        <v>0</v>
      </c>
      <c r="Y97" s="639">
        <f t="shared" si="36"/>
        <v>0</v>
      </c>
      <c r="Z97" s="639">
        <f t="shared" si="36"/>
        <v>0</v>
      </c>
      <c r="AA97" s="639">
        <f t="shared" si="36"/>
        <v>0</v>
      </c>
      <c r="AB97" s="639">
        <f t="shared" si="36"/>
        <v>0</v>
      </c>
      <c r="AC97" s="639">
        <f t="shared" si="36"/>
        <v>0</v>
      </c>
      <c r="AD97" s="639">
        <f t="shared" si="36"/>
        <v>0</v>
      </c>
      <c r="AE97" s="639">
        <f t="shared" si="36"/>
        <v>0</v>
      </c>
      <c r="AF97" s="641">
        <f t="shared" si="30"/>
        <v>0</v>
      </c>
      <c r="AG97" s="641">
        <f t="shared" si="31"/>
        <v>0</v>
      </c>
      <c r="AH97" s="639">
        <f t="shared" si="36"/>
        <v>0</v>
      </c>
      <c r="AI97" s="639">
        <f t="shared" si="36"/>
        <v>0</v>
      </c>
      <c r="AJ97" s="639">
        <f t="shared" si="36"/>
        <v>0</v>
      </c>
      <c r="AK97" s="639">
        <f t="shared" ref="AK97:AO97" si="37">AK98+AK100+AK102+AK104+AK106+AK108+AK110+AK112+AK114+AK116+AK118+AK120</f>
        <v>0</v>
      </c>
      <c r="AL97" s="639">
        <f t="shared" si="37"/>
        <v>0</v>
      </c>
      <c r="AM97" s="639">
        <f t="shared" si="37"/>
        <v>0</v>
      </c>
      <c r="AN97" s="639">
        <f t="shared" si="37"/>
        <v>0</v>
      </c>
      <c r="AO97" s="639">
        <f t="shared" si="37"/>
        <v>0</v>
      </c>
      <c r="AP97" s="641">
        <f t="shared" si="32"/>
        <v>0</v>
      </c>
      <c r="AQ97" s="641">
        <f t="shared" si="33"/>
        <v>0</v>
      </c>
    </row>
    <row r="98" spans="1:43" x14ac:dyDescent="0.25">
      <c r="A98" s="629">
        <v>1</v>
      </c>
      <c r="B98" s="291" t="s">
        <v>20</v>
      </c>
      <c r="C98" s="635"/>
      <c r="D98" s="319"/>
      <c r="E98" s="319"/>
      <c r="F98" s="319"/>
      <c r="G98" s="319"/>
      <c r="H98" s="319"/>
      <c r="I98" s="319"/>
      <c r="J98" s="319"/>
      <c r="K98" s="319"/>
      <c r="L98" s="314">
        <f t="shared" si="34"/>
        <v>0</v>
      </c>
      <c r="M98" s="314">
        <f t="shared" si="35"/>
        <v>0</v>
      </c>
      <c r="N98" s="319"/>
      <c r="O98" s="319"/>
      <c r="P98" s="319"/>
      <c r="Q98" s="319"/>
      <c r="R98" s="319"/>
      <c r="S98" s="319"/>
      <c r="T98" s="319"/>
      <c r="U98" s="319"/>
      <c r="V98" s="314">
        <f t="shared" si="28"/>
        <v>0</v>
      </c>
      <c r="W98" s="314">
        <f t="shared" si="29"/>
        <v>0</v>
      </c>
      <c r="X98" s="319"/>
      <c r="Y98" s="319"/>
      <c r="Z98" s="319"/>
      <c r="AA98" s="319"/>
      <c r="AB98" s="319"/>
      <c r="AC98" s="319"/>
      <c r="AD98" s="319"/>
      <c r="AE98" s="319"/>
      <c r="AF98" s="319">
        <f t="shared" si="30"/>
        <v>0</v>
      </c>
      <c r="AG98" s="319">
        <f t="shared" si="31"/>
        <v>0</v>
      </c>
      <c r="AH98" s="319"/>
      <c r="AI98" s="319"/>
      <c r="AJ98" s="319"/>
      <c r="AK98" s="319"/>
      <c r="AL98" s="319"/>
      <c r="AM98" s="319"/>
      <c r="AN98" s="319"/>
      <c r="AO98" s="319"/>
      <c r="AP98" s="319">
        <f t="shared" si="32"/>
        <v>0</v>
      </c>
      <c r="AQ98" s="319">
        <f t="shared" si="33"/>
        <v>0</v>
      </c>
    </row>
    <row r="99" spans="1:43" x14ac:dyDescent="0.25">
      <c r="A99" s="18"/>
      <c r="B99" s="86"/>
      <c r="C99" s="27"/>
      <c r="D99" s="266"/>
      <c r="E99" s="266"/>
      <c r="F99" s="266"/>
      <c r="G99" s="266"/>
      <c r="H99" s="266"/>
      <c r="I99" s="266"/>
      <c r="J99" s="266"/>
      <c r="K99" s="266"/>
      <c r="L99" s="189">
        <f t="shared" si="34"/>
        <v>0</v>
      </c>
      <c r="M99" s="189">
        <f t="shared" si="35"/>
        <v>0</v>
      </c>
      <c r="N99" s="266"/>
      <c r="O99" s="266"/>
      <c r="P99" s="266"/>
      <c r="Q99" s="266"/>
      <c r="R99" s="266"/>
      <c r="S99" s="266"/>
      <c r="T99" s="266"/>
      <c r="U99" s="266"/>
      <c r="V99" s="189">
        <f t="shared" si="28"/>
        <v>0</v>
      </c>
      <c r="W99" s="189">
        <f t="shared" si="29"/>
        <v>0</v>
      </c>
      <c r="X99" s="266"/>
      <c r="Y99" s="266"/>
      <c r="Z99" s="266"/>
      <c r="AA99" s="266"/>
      <c r="AB99" s="266"/>
      <c r="AC99" s="266"/>
      <c r="AD99" s="266"/>
      <c r="AE99" s="266"/>
      <c r="AF99" s="266">
        <f t="shared" si="30"/>
        <v>0</v>
      </c>
      <c r="AG99" s="266">
        <f t="shared" si="31"/>
        <v>0</v>
      </c>
      <c r="AH99" s="266"/>
      <c r="AI99" s="266"/>
      <c r="AJ99" s="266"/>
      <c r="AK99" s="266"/>
      <c r="AL99" s="266"/>
      <c r="AM99" s="266"/>
      <c r="AN99" s="266"/>
      <c r="AO99" s="266"/>
      <c r="AP99" s="266">
        <f t="shared" si="32"/>
        <v>0</v>
      </c>
      <c r="AQ99" s="266">
        <f t="shared" si="33"/>
        <v>0</v>
      </c>
    </row>
    <row r="100" spans="1:43" x14ac:dyDescent="0.25">
      <c r="A100" s="629">
        <v>2</v>
      </c>
      <c r="B100" s="291" t="s">
        <v>21</v>
      </c>
      <c r="C100" s="635"/>
      <c r="D100" s="319"/>
      <c r="E100" s="319"/>
      <c r="F100" s="319"/>
      <c r="G100" s="319"/>
      <c r="H100" s="319"/>
      <c r="I100" s="319"/>
      <c r="J100" s="319"/>
      <c r="K100" s="319"/>
      <c r="L100" s="314">
        <f t="shared" si="34"/>
        <v>0</v>
      </c>
      <c r="M100" s="314">
        <f t="shared" si="35"/>
        <v>0</v>
      </c>
      <c r="N100" s="319"/>
      <c r="O100" s="319"/>
      <c r="P100" s="319"/>
      <c r="Q100" s="319"/>
      <c r="R100" s="319"/>
      <c r="S100" s="319"/>
      <c r="T100" s="319"/>
      <c r="U100" s="319"/>
      <c r="V100" s="314">
        <f t="shared" si="28"/>
        <v>0</v>
      </c>
      <c r="W100" s="314">
        <f t="shared" si="29"/>
        <v>0</v>
      </c>
      <c r="X100" s="319"/>
      <c r="Y100" s="319"/>
      <c r="Z100" s="319"/>
      <c r="AA100" s="319"/>
      <c r="AB100" s="319"/>
      <c r="AC100" s="319"/>
      <c r="AD100" s="319"/>
      <c r="AE100" s="319"/>
      <c r="AF100" s="319">
        <f t="shared" si="30"/>
        <v>0</v>
      </c>
      <c r="AG100" s="319">
        <f t="shared" si="31"/>
        <v>0</v>
      </c>
      <c r="AH100" s="319"/>
      <c r="AI100" s="319"/>
      <c r="AJ100" s="319"/>
      <c r="AK100" s="319"/>
      <c r="AL100" s="319"/>
      <c r="AM100" s="319"/>
      <c r="AN100" s="319"/>
      <c r="AO100" s="319"/>
      <c r="AP100" s="319">
        <f t="shared" si="32"/>
        <v>0</v>
      </c>
      <c r="AQ100" s="319">
        <f t="shared" si="33"/>
        <v>0</v>
      </c>
    </row>
    <row r="101" spans="1:43" x14ac:dyDescent="0.25">
      <c r="A101" s="18"/>
      <c r="B101" s="86"/>
      <c r="C101" s="27"/>
      <c r="D101" s="266"/>
      <c r="E101" s="266"/>
      <c r="F101" s="266"/>
      <c r="G101" s="266"/>
      <c r="H101" s="266"/>
      <c r="I101" s="266"/>
      <c r="J101" s="266"/>
      <c r="K101" s="266"/>
      <c r="L101" s="189">
        <f t="shared" si="34"/>
        <v>0</v>
      </c>
      <c r="M101" s="189">
        <f t="shared" si="35"/>
        <v>0</v>
      </c>
      <c r="N101" s="266"/>
      <c r="O101" s="266"/>
      <c r="P101" s="266"/>
      <c r="Q101" s="266"/>
      <c r="R101" s="266"/>
      <c r="S101" s="266"/>
      <c r="T101" s="266"/>
      <c r="U101" s="266"/>
      <c r="V101" s="189">
        <f t="shared" si="28"/>
        <v>0</v>
      </c>
      <c r="W101" s="189">
        <f t="shared" si="29"/>
        <v>0</v>
      </c>
      <c r="X101" s="266"/>
      <c r="Y101" s="266"/>
      <c r="Z101" s="266"/>
      <c r="AA101" s="266"/>
      <c r="AB101" s="266"/>
      <c r="AC101" s="266"/>
      <c r="AD101" s="266"/>
      <c r="AE101" s="266"/>
      <c r="AF101" s="266">
        <f t="shared" si="30"/>
        <v>0</v>
      </c>
      <c r="AG101" s="266">
        <f t="shared" si="31"/>
        <v>0</v>
      </c>
      <c r="AH101" s="266"/>
      <c r="AI101" s="266"/>
      <c r="AJ101" s="266"/>
      <c r="AK101" s="266"/>
      <c r="AL101" s="266"/>
      <c r="AM101" s="266"/>
      <c r="AN101" s="266"/>
      <c r="AO101" s="266"/>
      <c r="AP101" s="266">
        <f t="shared" si="32"/>
        <v>0</v>
      </c>
      <c r="AQ101" s="266">
        <f t="shared" si="33"/>
        <v>0</v>
      </c>
    </row>
    <row r="102" spans="1:43" x14ac:dyDescent="0.25">
      <c r="A102" s="629">
        <v>3</v>
      </c>
      <c r="B102" s="291" t="s">
        <v>22</v>
      </c>
      <c r="C102" s="635"/>
      <c r="D102" s="319"/>
      <c r="E102" s="319"/>
      <c r="F102" s="319"/>
      <c r="G102" s="319"/>
      <c r="H102" s="319"/>
      <c r="I102" s="319"/>
      <c r="J102" s="319"/>
      <c r="K102" s="319"/>
      <c r="L102" s="314">
        <f t="shared" si="34"/>
        <v>0</v>
      </c>
      <c r="M102" s="314">
        <f t="shared" si="35"/>
        <v>0</v>
      </c>
      <c r="N102" s="319"/>
      <c r="O102" s="319"/>
      <c r="P102" s="319"/>
      <c r="Q102" s="319"/>
      <c r="R102" s="319"/>
      <c r="S102" s="319"/>
      <c r="T102" s="319"/>
      <c r="U102" s="319"/>
      <c r="V102" s="314">
        <f t="shared" si="28"/>
        <v>0</v>
      </c>
      <c r="W102" s="314">
        <f t="shared" si="29"/>
        <v>0</v>
      </c>
      <c r="X102" s="319"/>
      <c r="Y102" s="319"/>
      <c r="Z102" s="319"/>
      <c r="AA102" s="319"/>
      <c r="AB102" s="319"/>
      <c r="AC102" s="319"/>
      <c r="AD102" s="319"/>
      <c r="AE102" s="319"/>
      <c r="AF102" s="319">
        <f t="shared" si="30"/>
        <v>0</v>
      </c>
      <c r="AG102" s="319">
        <f t="shared" si="31"/>
        <v>0</v>
      </c>
      <c r="AH102" s="319"/>
      <c r="AI102" s="319"/>
      <c r="AJ102" s="319"/>
      <c r="AK102" s="319"/>
      <c r="AL102" s="319"/>
      <c r="AM102" s="319"/>
      <c r="AN102" s="319"/>
      <c r="AO102" s="319"/>
      <c r="AP102" s="319">
        <f t="shared" si="32"/>
        <v>0</v>
      </c>
      <c r="AQ102" s="319">
        <f t="shared" si="33"/>
        <v>0</v>
      </c>
    </row>
    <row r="103" spans="1:43" x14ac:dyDescent="0.25">
      <c r="A103" s="18"/>
      <c r="B103" s="86"/>
      <c r="C103" s="27"/>
      <c r="D103" s="266"/>
      <c r="E103" s="266"/>
      <c r="F103" s="266"/>
      <c r="G103" s="266"/>
      <c r="H103" s="266"/>
      <c r="I103" s="266"/>
      <c r="J103" s="266"/>
      <c r="K103" s="266"/>
      <c r="L103" s="189">
        <f t="shared" si="34"/>
        <v>0</v>
      </c>
      <c r="M103" s="189">
        <f t="shared" si="35"/>
        <v>0</v>
      </c>
      <c r="N103" s="266"/>
      <c r="O103" s="266"/>
      <c r="P103" s="266"/>
      <c r="Q103" s="266"/>
      <c r="R103" s="266"/>
      <c r="S103" s="266"/>
      <c r="T103" s="266"/>
      <c r="U103" s="266"/>
      <c r="V103" s="189">
        <f t="shared" si="28"/>
        <v>0</v>
      </c>
      <c r="W103" s="189">
        <f t="shared" si="29"/>
        <v>0</v>
      </c>
      <c r="X103" s="266"/>
      <c r="Y103" s="266"/>
      <c r="Z103" s="266"/>
      <c r="AA103" s="266"/>
      <c r="AB103" s="266"/>
      <c r="AC103" s="266"/>
      <c r="AD103" s="266"/>
      <c r="AE103" s="266"/>
      <c r="AF103" s="266">
        <f t="shared" si="30"/>
        <v>0</v>
      </c>
      <c r="AG103" s="266">
        <f t="shared" si="31"/>
        <v>0</v>
      </c>
      <c r="AH103" s="266"/>
      <c r="AI103" s="266"/>
      <c r="AJ103" s="266"/>
      <c r="AK103" s="266"/>
      <c r="AL103" s="266"/>
      <c r="AM103" s="266"/>
      <c r="AN103" s="266"/>
      <c r="AO103" s="266"/>
      <c r="AP103" s="266">
        <f t="shared" si="32"/>
        <v>0</v>
      </c>
      <c r="AQ103" s="266">
        <f t="shared" si="33"/>
        <v>0</v>
      </c>
    </row>
    <row r="104" spans="1:43" x14ac:dyDescent="0.25">
      <c r="A104" s="629">
        <v>4</v>
      </c>
      <c r="B104" s="291" t="s">
        <v>23</v>
      </c>
      <c r="C104" s="635"/>
      <c r="D104" s="319"/>
      <c r="E104" s="319"/>
      <c r="F104" s="319"/>
      <c r="G104" s="319"/>
      <c r="H104" s="319"/>
      <c r="I104" s="319"/>
      <c r="J104" s="319"/>
      <c r="K104" s="319"/>
      <c r="L104" s="314">
        <f t="shared" si="34"/>
        <v>0</v>
      </c>
      <c r="M104" s="314">
        <f t="shared" si="35"/>
        <v>0</v>
      </c>
      <c r="N104" s="319"/>
      <c r="O104" s="319"/>
      <c r="P104" s="319"/>
      <c r="Q104" s="319"/>
      <c r="R104" s="319"/>
      <c r="S104" s="319"/>
      <c r="T104" s="319"/>
      <c r="U104" s="319"/>
      <c r="V104" s="314">
        <f t="shared" si="28"/>
        <v>0</v>
      </c>
      <c r="W104" s="314">
        <f t="shared" si="29"/>
        <v>0</v>
      </c>
      <c r="X104" s="319"/>
      <c r="Y104" s="319"/>
      <c r="Z104" s="319"/>
      <c r="AA104" s="319"/>
      <c r="AB104" s="319"/>
      <c r="AC104" s="319"/>
      <c r="AD104" s="319"/>
      <c r="AE104" s="319"/>
      <c r="AF104" s="319">
        <f t="shared" si="30"/>
        <v>0</v>
      </c>
      <c r="AG104" s="319">
        <f t="shared" si="31"/>
        <v>0</v>
      </c>
      <c r="AH104" s="319"/>
      <c r="AI104" s="319"/>
      <c r="AJ104" s="319"/>
      <c r="AK104" s="319"/>
      <c r="AL104" s="319"/>
      <c r="AM104" s="319"/>
      <c r="AN104" s="319"/>
      <c r="AO104" s="319"/>
      <c r="AP104" s="319">
        <f t="shared" si="32"/>
        <v>0</v>
      </c>
      <c r="AQ104" s="319">
        <f t="shared" si="33"/>
        <v>0</v>
      </c>
    </row>
    <row r="105" spans="1:43" x14ac:dyDescent="0.25">
      <c r="A105" s="18"/>
      <c r="B105" s="86"/>
      <c r="C105" s="27"/>
      <c r="D105" s="266"/>
      <c r="E105" s="266"/>
      <c r="F105" s="266"/>
      <c r="G105" s="266"/>
      <c r="H105" s="266"/>
      <c r="I105" s="266"/>
      <c r="J105" s="266"/>
      <c r="K105" s="266"/>
      <c r="L105" s="189">
        <f t="shared" si="34"/>
        <v>0</v>
      </c>
      <c r="M105" s="189">
        <f t="shared" si="35"/>
        <v>0</v>
      </c>
      <c r="N105" s="266"/>
      <c r="O105" s="266"/>
      <c r="P105" s="266"/>
      <c r="Q105" s="266"/>
      <c r="R105" s="266"/>
      <c r="S105" s="266"/>
      <c r="T105" s="266"/>
      <c r="U105" s="266"/>
      <c r="V105" s="189">
        <f t="shared" si="28"/>
        <v>0</v>
      </c>
      <c r="W105" s="189">
        <f t="shared" si="29"/>
        <v>0</v>
      </c>
      <c r="X105" s="266"/>
      <c r="Y105" s="266"/>
      <c r="Z105" s="266"/>
      <c r="AA105" s="266"/>
      <c r="AB105" s="266"/>
      <c r="AC105" s="266"/>
      <c r="AD105" s="266"/>
      <c r="AE105" s="266"/>
      <c r="AF105" s="266">
        <f t="shared" si="30"/>
        <v>0</v>
      </c>
      <c r="AG105" s="266">
        <f t="shared" si="31"/>
        <v>0</v>
      </c>
      <c r="AH105" s="266"/>
      <c r="AI105" s="266"/>
      <c r="AJ105" s="266"/>
      <c r="AK105" s="266"/>
      <c r="AL105" s="266"/>
      <c r="AM105" s="266"/>
      <c r="AN105" s="266"/>
      <c r="AO105" s="266"/>
      <c r="AP105" s="266">
        <f t="shared" si="32"/>
        <v>0</v>
      </c>
      <c r="AQ105" s="266">
        <f t="shared" si="33"/>
        <v>0</v>
      </c>
    </row>
    <row r="106" spans="1:43" x14ac:dyDescent="0.25">
      <c r="A106" s="629">
        <v>5</v>
      </c>
      <c r="B106" s="291" t="s">
        <v>24</v>
      </c>
      <c r="C106" s="635"/>
      <c r="D106" s="319"/>
      <c r="E106" s="319"/>
      <c r="F106" s="319"/>
      <c r="G106" s="319"/>
      <c r="H106" s="319"/>
      <c r="I106" s="319"/>
      <c r="J106" s="319"/>
      <c r="K106" s="319"/>
      <c r="L106" s="314">
        <f t="shared" si="34"/>
        <v>0</v>
      </c>
      <c r="M106" s="314">
        <f t="shared" si="35"/>
        <v>0</v>
      </c>
      <c r="N106" s="319"/>
      <c r="O106" s="319"/>
      <c r="P106" s="319"/>
      <c r="Q106" s="319"/>
      <c r="R106" s="319"/>
      <c r="S106" s="319"/>
      <c r="T106" s="319"/>
      <c r="U106" s="319"/>
      <c r="V106" s="314">
        <f t="shared" si="28"/>
        <v>0</v>
      </c>
      <c r="W106" s="314">
        <f t="shared" si="29"/>
        <v>0</v>
      </c>
      <c r="X106" s="319"/>
      <c r="Y106" s="319"/>
      <c r="Z106" s="319"/>
      <c r="AA106" s="319"/>
      <c r="AB106" s="319"/>
      <c r="AC106" s="319"/>
      <c r="AD106" s="319"/>
      <c r="AE106" s="319"/>
      <c r="AF106" s="319">
        <f t="shared" si="30"/>
        <v>0</v>
      </c>
      <c r="AG106" s="319">
        <f t="shared" si="31"/>
        <v>0</v>
      </c>
      <c r="AH106" s="319"/>
      <c r="AI106" s="319"/>
      <c r="AJ106" s="319"/>
      <c r="AK106" s="319"/>
      <c r="AL106" s="319"/>
      <c r="AM106" s="319"/>
      <c r="AN106" s="319"/>
      <c r="AO106" s="319"/>
      <c r="AP106" s="319">
        <f t="shared" si="32"/>
        <v>0</v>
      </c>
      <c r="AQ106" s="319">
        <f t="shared" si="33"/>
        <v>0</v>
      </c>
    </row>
    <row r="107" spans="1:43" x14ac:dyDescent="0.25">
      <c r="A107" s="18"/>
      <c r="B107" s="89"/>
      <c r="C107" s="27"/>
      <c r="D107" s="266"/>
      <c r="E107" s="266"/>
      <c r="F107" s="266"/>
      <c r="G107" s="266"/>
      <c r="H107" s="266"/>
      <c r="I107" s="266"/>
      <c r="J107" s="266"/>
      <c r="K107" s="266"/>
      <c r="L107" s="189">
        <f t="shared" si="34"/>
        <v>0</v>
      </c>
      <c r="M107" s="189">
        <f t="shared" si="35"/>
        <v>0</v>
      </c>
      <c r="N107" s="266"/>
      <c r="O107" s="266"/>
      <c r="P107" s="266"/>
      <c r="Q107" s="266"/>
      <c r="R107" s="266"/>
      <c r="S107" s="266"/>
      <c r="T107" s="266"/>
      <c r="U107" s="266"/>
      <c r="V107" s="189">
        <f t="shared" si="28"/>
        <v>0</v>
      </c>
      <c r="W107" s="189">
        <f t="shared" si="29"/>
        <v>0</v>
      </c>
      <c r="X107" s="266"/>
      <c r="Y107" s="266"/>
      <c r="Z107" s="266"/>
      <c r="AA107" s="266"/>
      <c r="AB107" s="266"/>
      <c r="AC107" s="266"/>
      <c r="AD107" s="266"/>
      <c r="AE107" s="266"/>
      <c r="AF107" s="266">
        <f t="shared" si="30"/>
        <v>0</v>
      </c>
      <c r="AG107" s="266">
        <f t="shared" si="31"/>
        <v>0</v>
      </c>
      <c r="AH107" s="266"/>
      <c r="AI107" s="266"/>
      <c r="AJ107" s="266"/>
      <c r="AK107" s="266"/>
      <c r="AL107" s="266"/>
      <c r="AM107" s="266"/>
      <c r="AN107" s="266"/>
      <c r="AO107" s="266"/>
      <c r="AP107" s="266">
        <f t="shared" si="32"/>
        <v>0</v>
      </c>
      <c r="AQ107" s="266">
        <f t="shared" si="33"/>
        <v>0</v>
      </c>
    </row>
    <row r="108" spans="1:43" x14ac:dyDescent="0.25">
      <c r="A108" s="629">
        <v>6</v>
      </c>
      <c r="B108" s="291" t="s">
        <v>25</v>
      </c>
      <c r="C108" s="635"/>
      <c r="D108" s="319"/>
      <c r="E108" s="319"/>
      <c r="F108" s="319"/>
      <c r="G108" s="319"/>
      <c r="H108" s="319"/>
      <c r="I108" s="319"/>
      <c r="J108" s="319"/>
      <c r="K108" s="319"/>
      <c r="L108" s="314">
        <f t="shared" si="34"/>
        <v>0</v>
      </c>
      <c r="M108" s="314">
        <f t="shared" si="35"/>
        <v>0</v>
      </c>
      <c r="N108" s="319"/>
      <c r="O108" s="319"/>
      <c r="P108" s="319"/>
      <c r="Q108" s="319"/>
      <c r="R108" s="319"/>
      <c r="S108" s="319"/>
      <c r="T108" s="319"/>
      <c r="U108" s="319"/>
      <c r="V108" s="314">
        <f t="shared" si="28"/>
        <v>0</v>
      </c>
      <c r="W108" s="314">
        <f t="shared" si="29"/>
        <v>0</v>
      </c>
      <c r="X108" s="319"/>
      <c r="Y108" s="319"/>
      <c r="Z108" s="319"/>
      <c r="AA108" s="319"/>
      <c r="AB108" s="319"/>
      <c r="AC108" s="319"/>
      <c r="AD108" s="319"/>
      <c r="AE108" s="319"/>
      <c r="AF108" s="319">
        <f t="shared" si="30"/>
        <v>0</v>
      </c>
      <c r="AG108" s="319">
        <f t="shared" si="31"/>
        <v>0</v>
      </c>
      <c r="AH108" s="319"/>
      <c r="AI108" s="319"/>
      <c r="AJ108" s="319"/>
      <c r="AK108" s="319"/>
      <c r="AL108" s="319"/>
      <c r="AM108" s="319"/>
      <c r="AN108" s="319"/>
      <c r="AO108" s="319"/>
      <c r="AP108" s="319">
        <f t="shared" si="32"/>
        <v>0</v>
      </c>
      <c r="AQ108" s="319">
        <f t="shared" si="33"/>
        <v>0</v>
      </c>
    </row>
    <row r="109" spans="1:43" x14ac:dyDescent="0.25">
      <c r="A109" s="18"/>
      <c r="B109" s="89"/>
      <c r="C109" s="27"/>
      <c r="D109" s="266"/>
      <c r="E109" s="266"/>
      <c r="F109" s="266"/>
      <c r="G109" s="266"/>
      <c r="H109" s="266"/>
      <c r="I109" s="266"/>
      <c r="J109" s="266"/>
      <c r="K109" s="266"/>
      <c r="L109" s="189">
        <f t="shared" si="34"/>
        <v>0</v>
      </c>
      <c r="M109" s="189">
        <f t="shared" si="35"/>
        <v>0</v>
      </c>
      <c r="N109" s="266"/>
      <c r="O109" s="266"/>
      <c r="P109" s="266"/>
      <c r="Q109" s="266"/>
      <c r="R109" s="266"/>
      <c r="S109" s="266"/>
      <c r="T109" s="266"/>
      <c r="U109" s="266"/>
      <c r="V109" s="189">
        <f t="shared" si="28"/>
        <v>0</v>
      </c>
      <c r="W109" s="189">
        <f t="shared" si="29"/>
        <v>0</v>
      </c>
      <c r="X109" s="266"/>
      <c r="Y109" s="266"/>
      <c r="Z109" s="266"/>
      <c r="AA109" s="266"/>
      <c r="AB109" s="266"/>
      <c r="AC109" s="266"/>
      <c r="AD109" s="266"/>
      <c r="AE109" s="266"/>
      <c r="AF109" s="266">
        <f t="shared" si="30"/>
        <v>0</v>
      </c>
      <c r="AG109" s="266">
        <f t="shared" si="31"/>
        <v>0</v>
      </c>
      <c r="AH109" s="266"/>
      <c r="AI109" s="266"/>
      <c r="AJ109" s="266"/>
      <c r="AK109" s="266"/>
      <c r="AL109" s="266"/>
      <c r="AM109" s="266"/>
      <c r="AN109" s="266"/>
      <c r="AO109" s="266"/>
      <c r="AP109" s="266">
        <f t="shared" si="32"/>
        <v>0</v>
      </c>
      <c r="AQ109" s="266">
        <f t="shared" si="33"/>
        <v>0</v>
      </c>
    </row>
    <row r="110" spans="1:43" x14ac:dyDescent="0.25">
      <c r="A110" s="629">
        <v>7</v>
      </c>
      <c r="B110" s="291" t="s">
        <v>26</v>
      </c>
      <c r="C110" s="635"/>
      <c r="D110" s="319"/>
      <c r="E110" s="319"/>
      <c r="F110" s="319"/>
      <c r="G110" s="319"/>
      <c r="H110" s="319"/>
      <c r="I110" s="319"/>
      <c r="J110" s="319"/>
      <c r="K110" s="319"/>
      <c r="L110" s="314">
        <f t="shared" si="34"/>
        <v>0</v>
      </c>
      <c r="M110" s="314">
        <f t="shared" si="35"/>
        <v>0</v>
      </c>
      <c r="N110" s="319"/>
      <c r="O110" s="319"/>
      <c r="P110" s="319"/>
      <c r="Q110" s="319"/>
      <c r="R110" s="319"/>
      <c r="S110" s="319"/>
      <c r="T110" s="319"/>
      <c r="U110" s="319"/>
      <c r="V110" s="314">
        <f t="shared" si="28"/>
        <v>0</v>
      </c>
      <c r="W110" s="314">
        <f t="shared" si="29"/>
        <v>0</v>
      </c>
      <c r="X110" s="319"/>
      <c r="Y110" s="319"/>
      <c r="Z110" s="319"/>
      <c r="AA110" s="319"/>
      <c r="AB110" s="319"/>
      <c r="AC110" s="319"/>
      <c r="AD110" s="319"/>
      <c r="AE110" s="319"/>
      <c r="AF110" s="319">
        <f t="shared" si="30"/>
        <v>0</v>
      </c>
      <c r="AG110" s="319">
        <f t="shared" si="31"/>
        <v>0</v>
      </c>
      <c r="AH110" s="319"/>
      <c r="AI110" s="319"/>
      <c r="AJ110" s="319"/>
      <c r="AK110" s="319"/>
      <c r="AL110" s="319"/>
      <c r="AM110" s="319"/>
      <c r="AN110" s="319"/>
      <c r="AO110" s="319"/>
      <c r="AP110" s="319">
        <f t="shared" si="32"/>
        <v>0</v>
      </c>
      <c r="AQ110" s="319">
        <f t="shared" si="33"/>
        <v>0</v>
      </c>
    </row>
    <row r="111" spans="1:43" x14ac:dyDescent="0.25">
      <c r="A111" s="18"/>
      <c r="B111" s="89"/>
      <c r="C111" s="27"/>
      <c r="D111" s="266"/>
      <c r="E111" s="266"/>
      <c r="F111" s="266"/>
      <c r="G111" s="266"/>
      <c r="H111" s="266"/>
      <c r="I111" s="266"/>
      <c r="J111" s="266"/>
      <c r="K111" s="266"/>
      <c r="L111" s="189">
        <f t="shared" si="34"/>
        <v>0</v>
      </c>
      <c r="M111" s="189">
        <f t="shared" si="35"/>
        <v>0</v>
      </c>
      <c r="N111" s="266"/>
      <c r="O111" s="266"/>
      <c r="P111" s="266"/>
      <c r="Q111" s="266"/>
      <c r="R111" s="266"/>
      <c r="S111" s="266"/>
      <c r="T111" s="266"/>
      <c r="U111" s="266"/>
      <c r="V111" s="189">
        <f t="shared" si="28"/>
        <v>0</v>
      </c>
      <c r="W111" s="189">
        <f t="shared" si="29"/>
        <v>0</v>
      </c>
      <c r="X111" s="266"/>
      <c r="Y111" s="266"/>
      <c r="Z111" s="266"/>
      <c r="AA111" s="266"/>
      <c r="AB111" s="266"/>
      <c r="AC111" s="266"/>
      <c r="AD111" s="266"/>
      <c r="AE111" s="266"/>
      <c r="AF111" s="266">
        <f t="shared" si="30"/>
        <v>0</v>
      </c>
      <c r="AG111" s="266">
        <f t="shared" si="31"/>
        <v>0</v>
      </c>
      <c r="AH111" s="266"/>
      <c r="AI111" s="266"/>
      <c r="AJ111" s="266"/>
      <c r="AK111" s="266"/>
      <c r="AL111" s="266"/>
      <c r="AM111" s="266"/>
      <c r="AN111" s="266"/>
      <c r="AO111" s="266"/>
      <c r="AP111" s="266">
        <f t="shared" si="32"/>
        <v>0</v>
      </c>
      <c r="AQ111" s="266">
        <f t="shared" si="33"/>
        <v>0</v>
      </c>
    </row>
    <row r="112" spans="1:43" x14ac:dyDescent="0.25">
      <c r="A112" s="629">
        <v>8</v>
      </c>
      <c r="B112" s="291" t="s">
        <v>27</v>
      </c>
      <c r="C112" s="635"/>
      <c r="D112" s="319"/>
      <c r="E112" s="319"/>
      <c r="F112" s="319"/>
      <c r="G112" s="319"/>
      <c r="H112" s="319"/>
      <c r="I112" s="319"/>
      <c r="J112" s="319"/>
      <c r="K112" s="319"/>
      <c r="L112" s="314">
        <f t="shared" si="34"/>
        <v>0</v>
      </c>
      <c r="M112" s="314">
        <f t="shared" si="35"/>
        <v>0</v>
      </c>
      <c r="N112" s="319"/>
      <c r="O112" s="319"/>
      <c r="P112" s="319"/>
      <c r="Q112" s="319"/>
      <c r="R112" s="319"/>
      <c r="S112" s="319"/>
      <c r="T112" s="319"/>
      <c r="U112" s="319"/>
      <c r="V112" s="314">
        <f t="shared" si="28"/>
        <v>0</v>
      </c>
      <c r="W112" s="314">
        <f t="shared" si="29"/>
        <v>0</v>
      </c>
      <c r="X112" s="319"/>
      <c r="Y112" s="319"/>
      <c r="Z112" s="319"/>
      <c r="AA112" s="319"/>
      <c r="AB112" s="319"/>
      <c r="AC112" s="319"/>
      <c r="AD112" s="319"/>
      <c r="AE112" s="319"/>
      <c r="AF112" s="319">
        <f t="shared" si="30"/>
        <v>0</v>
      </c>
      <c r="AG112" s="319">
        <f t="shared" si="31"/>
        <v>0</v>
      </c>
      <c r="AH112" s="319"/>
      <c r="AI112" s="319"/>
      <c r="AJ112" s="319"/>
      <c r="AK112" s="319"/>
      <c r="AL112" s="319"/>
      <c r="AM112" s="319"/>
      <c r="AN112" s="319"/>
      <c r="AO112" s="319"/>
      <c r="AP112" s="319">
        <f t="shared" si="32"/>
        <v>0</v>
      </c>
      <c r="AQ112" s="319">
        <f t="shared" si="33"/>
        <v>0</v>
      </c>
    </row>
    <row r="113" spans="1:43" x14ac:dyDescent="0.25">
      <c r="A113" s="22"/>
      <c r="B113" s="86"/>
      <c r="C113" s="27"/>
      <c r="D113" s="266"/>
      <c r="E113" s="266"/>
      <c r="F113" s="266"/>
      <c r="G113" s="266"/>
      <c r="H113" s="266"/>
      <c r="I113" s="266"/>
      <c r="J113" s="266"/>
      <c r="K113" s="266"/>
      <c r="L113" s="189">
        <f t="shared" si="34"/>
        <v>0</v>
      </c>
      <c r="M113" s="189">
        <f t="shared" si="35"/>
        <v>0</v>
      </c>
      <c r="N113" s="266"/>
      <c r="O113" s="266"/>
      <c r="P113" s="266"/>
      <c r="Q113" s="266"/>
      <c r="R113" s="266"/>
      <c r="S113" s="266"/>
      <c r="T113" s="266"/>
      <c r="U113" s="266"/>
      <c r="V113" s="189">
        <f t="shared" si="28"/>
        <v>0</v>
      </c>
      <c r="W113" s="189">
        <f t="shared" si="29"/>
        <v>0</v>
      </c>
      <c r="X113" s="266"/>
      <c r="Y113" s="266"/>
      <c r="Z113" s="266"/>
      <c r="AA113" s="266"/>
      <c r="AB113" s="266"/>
      <c r="AC113" s="266"/>
      <c r="AD113" s="266"/>
      <c r="AE113" s="266"/>
      <c r="AF113" s="266">
        <f t="shared" si="30"/>
        <v>0</v>
      </c>
      <c r="AG113" s="266">
        <f t="shared" si="31"/>
        <v>0</v>
      </c>
      <c r="AH113" s="266"/>
      <c r="AI113" s="266"/>
      <c r="AJ113" s="266"/>
      <c r="AK113" s="266"/>
      <c r="AL113" s="266"/>
      <c r="AM113" s="266"/>
      <c r="AN113" s="266"/>
      <c r="AO113" s="266"/>
      <c r="AP113" s="266">
        <f t="shared" si="32"/>
        <v>0</v>
      </c>
      <c r="AQ113" s="266">
        <f t="shared" si="33"/>
        <v>0</v>
      </c>
    </row>
    <row r="114" spans="1:43" x14ac:dyDescent="0.25">
      <c r="A114" s="629">
        <v>9</v>
      </c>
      <c r="B114" s="291" t="s">
        <v>28</v>
      </c>
      <c r="C114" s="635"/>
      <c r="D114" s="319"/>
      <c r="E114" s="319"/>
      <c r="F114" s="319"/>
      <c r="G114" s="319"/>
      <c r="H114" s="319"/>
      <c r="I114" s="319"/>
      <c r="J114" s="319"/>
      <c r="K114" s="319"/>
      <c r="L114" s="314">
        <f t="shared" si="34"/>
        <v>0</v>
      </c>
      <c r="M114" s="314">
        <f t="shared" si="35"/>
        <v>0</v>
      </c>
      <c r="N114" s="319"/>
      <c r="O114" s="319"/>
      <c r="P114" s="319"/>
      <c r="Q114" s="319"/>
      <c r="R114" s="319"/>
      <c r="S114" s="319"/>
      <c r="T114" s="319"/>
      <c r="U114" s="319"/>
      <c r="V114" s="314">
        <f t="shared" si="28"/>
        <v>0</v>
      </c>
      <c r="W114" s="314">
        <f t="shared" si="29"/>
        <v>0</v>
      </c>
      <c r="X114" s="319"/>
      <c r="Y114" s="319"/>
      <c r="Z114" s="319"/>
      <c r="AA114" s="319"/>
      <c r="AB114" s="319"/>
      <c r="AC114" s="319"/>
      <c r="AD114" s="319"/>
      <c r="AE114" s="319"/>
      <c r="AF114" s="319">
        <f t="shared" si="30"/>
        <v>0</v>
      </c>
      <c r="AG114" s="319">
        <f t="shared" si="31"/>
        <v>0</v>
      </c>
      <c r="AH114" s="319"/>
      <c r="AI114" s="319"/>
      <c r="AJ114" s="319"/>
      <c r="AK114" s="319"/>
      <c r="AL114" s="319"/>
      <c r="AM114" s="319"/>
      <c r="AN114" s="319"/>
      <c r="AO114" s="319"/>
      <c r="AP114" s="319">
        <f t="shared" si="32"/>
        <v>0</v>
      </c>
      <c r="AQ114" s="319">
        <f t="shared" si="33"/>
        <v>0</v>
      </c>
    </row>
    <row r="115" spans="1:43" x14ac:dyDescent="0.25">
      <c r="A115" s="22"/>
      <c r="B115" s="86"/>
      <c r="C115" s="27"/>
      <c r="D115" s="266"/>
      <c r="E115" s="266"/>
      <c r="F115" s="266"/>
      <c r="G115" s="266"/>
      <c r="H115" s="266"/>
      <c r="I115" s="266"/>
      <c r="J115" s="266"/>
      <c r="K115" s="266"/>
      <c r="L115" s="189">
        <f t="shared" si="34"/>
        <v>0</v>
      </c>
      <c r="M115" s="189">
        <f t="shared" si="35"/>
        <v>0</v>
      </c>
      <c r="N115" s="266"/>
      <c r="O115" s="266"/>
      <c r="P115" s="266"/>
      <c r="Q115" s="266"/>
      <c r="R115" s="266"/>
      <c r="S115" s="266"/>
      <c r="T115" s="266"/>
      <c r="U115" s="266"/>
      <c r="V115" s="189">
        <f t="shared" si="28"/>
        <v>0</v>
      </c>
      <c r="W115" s="189">
        <f t="shared" si="29"/>
        <v>0</v>
      </c>
      <c r="X115" s="266"/>
      <c r="Y115" s="266"/>
      <c r="Z115" s="266"/>
      <c r="AA115" s="266"/>
      <c r="AB115" s="266"/>
      <c r="AC115" s="266"/>
      <c r="AD115" s="266"/>
      <c r="AE115" s="266"/>
      <c r="AF115" s="266">
        <f t="shared" si="30"/>
        <v>0</v>
      </c>
      <c r="AG115" s="266">
        <f t="shared" si="31"/>
        <v>0</v>
      </c>
      <c r="AH115" s="266"/>
      <c r="AI115" s="266"/>
      <c r="AJ115" s="266"/>
      <c r="AK115" s="266"/>
      <c r="AL115" s="266"/>
      <c r="AM115" s="266"/>
      <c r="AN115" s="266"/>
      <c r="AO115" s="266"/>
      <c r="AP115" s="266">
        <f t="shared" si="32"/>
        <v>0</v>
      </c>
      <c r="AQ115" s="266">
        <f t="shared" si="33"/>
        <v>0</v>
      </c>
    </row>
    <row r="116" spans="1:43" x14ac:dyDescent="0.25">
      <c r="A116" s="629">
        <v>10</v>
      </c>
      <c r="B116" s="291" t="s">
        <v>29</v>
      </c>
      <c r="C116" s="635"/>
      <c r="D116" s="319"/>
      <c r="E116" s="319"/>
      <c r="F116" s="319"/>
      <c r="G116" s="319"/>
      <c r="H116" s="319"/>
      <c r="I116" s="319"/>
      <c r="J116" s="319"/>
      <c r="K116" s="319"/>
      <c r="L116" s="314">
        <f t="shared" si="34"/>
        <v>0</v>
      </c>
      <c r="M116" s="314">
        <f t="shared" si="35"/>
        <v>0</v>
      </c>
      <c r="N116" s="319"/>
      <c r="O116" s="319"/>
      <c r="P116" s="319"/>
      <c r="Q116" s="319"/>
      <c r="R116" s="319"/>
      <c r="S116" s="319"/>
      <c r="T116" s="319"/>
      <c r="U116" s="319"/>
      <c r="V116" s="314">
        <f t="shared" si="28"/>
        <v>0</v>
      </c>
      <c r="W116" s="314">
        <f t="shared" si="29"/>
        <v>0</v>
      </c>
      <c r="X116" s="319"/>
      <c r="Y116" s="319"/>
      <c r="Z116" s="319"/>
      <c r="AA116" s="319"/>
      <c r="AB116" s="319"/>
      <c r="AC116" s="319"/>
      <c r="AD116" s="319"/>
      <c r="AE116" s="319"/>
      <c r="AF116" s="319">
        <f t="shared" si="30"/>
        <v>0</v>
      </c>
      <c r="AG116" s="319">
        <f t="shared" si="31"/>
        <v>0</v>
      </c>
      <c r="AH116" s="319"/>
      <c r="AI116" s="319"/>
      <c r="AJ116" s="319"/>
      <c r="AK116" s="319"/>
      <c r="AL116" s="319"/>
      <c r="AM116" s="319"/>
      <c r="AN116" s="319"/>
      <c r="AO116" s="319"/>
      <c r="AP116" s="319">
        <f t="shared" si="32"/>
        <v>0</v>
      </c>
      <c r="AQ116" s="319">
        <f t="shared" si="33"/>
        <v>0</v>
      </c>
    </row>
    <row r="117" spans="1:43" x14ac:dyDescent="0.25">
      <c r="A117" s="22"/>
      <c r="B117" s="86"/>
      <c r="C117" s="27"/>
      <c r="D117" s="266"/>
      <c r="E117" s="266"/>
      <c r="F117" s="266"/>
      <c r="G117" s="266"/>
      <c r="H117" s="266"/>
      <c r="I117" s="266"/>
      <c r="J117" s="266"/>
      <c r="K117" s="266"/>
      <c r="L117" s="189">
        <f t="shared" si="34"/>
        <v>0</v>
      </c>
      <c r="M117" s="189">
        <f t="shared" si="35"/>
        <v>0</v>
      </c>
      <c r="N117" s="266"/>
      <c r="O117" s="266"/>
      <c r="P117" s="266"/>
      <c r="Q117" s="266"/>
      <c r="R117" s="266"/>
      <c r="S117" s="266"/>
      <c r="T117" s="266"/>
      <c r="U117" s="266"/>
      <c r="V117" s="189">
        <f t="shared" si="28"/>
        <v>0</v>
      </c>
      <c r="W117" s="189">
        <f t="shared" si="29"/>
        <v>0</v>
      </c>
      <c r="X117" s="266"/>
      <c r="Y117" s="266"/>
      <c r="Z117" s="266"/>
      <c r="AA117" s="266"/>
      <c r="AB117" s="266"/>
      <c r="AC117" s="266"/>
      <c r="AD117" s="266"/>
      <c r="AE117" s="266"/>
      <c r="AF117" s="266">
        <f t="shared" si="30"/>
        <v>0</v>
      </c>
      <c r="AG117" s="266">
        <f t="shared" si="31"/>
        <v>0</v>
      </c>
      <c r="AH117" s="266"/>
      <c r="AI117" s="266"/>
      <c r="AJ117" s="266"/>
      <c r="AK117" s="266"/>
      <c r="AL117" s="266"/>
      <c r="AM117" s="266"/>
      <c r="AN117" s="266"/>
      <c r="AO117" s="266"/>
      <c r="AP117" s="266">
        <f t="shared" si="32"/>
        <v>0</v>
      </c>
      <c r="AQ117" s="266">
        <f t="shared" si="33"/>
        <v>0</v>
      </c>
    </row>
    <row r="118" spans="1:43" x14ac:dyDescent="0.25">
      <c r="A118" s="629">
        <v>11</v>
      </c>
      <c r="B118" s="291" t="s">
        <v>30</v>
      </c>
      <c r="C118" s="635"/>
      <c r="D118" s="319"/>
      <c r="E118" s="319"/>
      <c r="F118" s="319"/>
      <c r="G118" s="319"/>
      <c r="H118" s="319"/>
      <c r="I118" s="319"/>
      <c r="J118" s="319"/>
      <c r="K118" s="319"/>
      <c r="L118" s="314">
        <f t="shared" si="34"/>
        <v>0</v>
      </c>
      <c r="M118" s="314">
        <f t="shared" si="35"/>
        <v>0</v>
      </c>
      <c r="N118" s="319"/>
      <c r="O118" s="319"/>
      <c r="P118" s="319"/>
      <c r="Q118" s="319"/>
      <c r="R118" s="319"/>
      <c r="S118" s="319"/>
      <c r="T118" s="319"/>
      <c r="U118" s="319"/>
      <c r="V118" s="314">
        <f t="shared" si="28"/>
        <v>0</v>
      </c>
      <c r="W118" s="314">
        <f t="shared" si="29"/>
        <v>0</v>
      </c>
      <c r="X118" s="319"/>
      <c r="Y118" s="319"/>
      <c r="Z118" s="319"/>
      <c r="AA118" s="319"/>
      <c r="AB118" s="319"/>
      <c r="AC118" s="319"/>
      <c r="AD118" s="319"/>
      <c r="AE118" s="319"/>
      <c r="AF118" s="319">
        <f t="shared" si="30"/>
        <v>0</v>
      </c>
      <c r="AG118" s="319">
        <f t="shared" si="31"/>
        <v>0</v>
      </c>
      <c r="AH118" s="319"/>
      <c r="AI118" s="319"/>
      <c r="AJ118" s="319"/>
      <c r="AK118" s="319"/>
      <c r="AL118" s="319"/>
      <c r="AM118" s="319"/>
      <c r="AN118" s="319"/>
      <c r="AO118" s="319"/>
      <c r="AP118" s="319">
        <f t="shared" si="32"/>
        <v>0</v>
      </c>
      <c r="AQ118" s="319">
        <f t="shared" si="33"/>
        <v>0</v>
      </c>
    </row>
    <row r="119" spans="1:43" x14ac:dyDescent="0.25">
      <c r="A119" s="22"/>
      <c r="B119" s="86"/>
      <c r="C119" s="27"/>
      <c r="D119" s="266"/>
      <c r="E119" s="266"/>
      <c r="F119" s="266"/>
      <c r="G119" s="266"/>
      <c r="H119" s="266"/>
      <c r="I119" s="266"/>
      <c r="J119" s="266"/>
      <c r="K119" s="266"/>
      <c r="L119" s="189">
        <f t="shared" si="34"/>
        <v>0</v>
      </c>
      <c r="M119" s="189">
        <f t="shared" si="35"/>
        <v>0</v>
      </c>
      <c r="N119" s="266"/>
      <c r="O119" s="266"/>
      <c r="P119" s="266"/>
      <c r="Q119" s="266"/>
      <c r="R119" s="266"/>
      <c r="S119" s="266"/>
      <c r="T119" s="266"/>
      <c r="U119" s="266"/>
      <c r="V119" s="189">
        <f t="shared" si="28"/>
        <v>0</v>
      </c>
      <c r="W119" s="189">
        <f t="shared" si="29"/>
        <v>0</v>
      </c>
      <c r="X119" s="266"/>
      <c r="Y119" s="266"/>
      <c r="Z119" s="266"/>
      <c r="AA119" s="266"/>
      <c r="AB119" s="266"/>
      <c r="AC119" s="266"/>
      <c r="AD119" s="266"/>
      <c r="AE119" s="266"/>
      <c r="AF119" s="266">
        <f t="shared" si="30"/>
        <v>0</v>
      </c>
      <c r="AG119" s="266">
        <f t="shared" si="31"/>
        <v>0</v>
      </c>
      <c r="AH119" s="266"/>
      <c r="AI119" s="266"/>
      <c r="AJ119" s="266"/>
      <c r="AK119" s="266"/>
      <c r="AL119" s="266"/>
      <c r="AM119" s="266"/>
      <c r="AN119" s="266"/>
      <c r="AO119" s="266"/>
      <c r="AP119" s="266">
        <f t="shared" si="32"/>
        <v>0</v>
      </c>
      <c r="AQ119" s="266">
        <f t="shared" si="33"/>
        <v>0</v>
      </c>
    </row>
    <row r="120" spans="1:43" x14ac:dyDescent="0.25">
      <c r="A120" s="629">
        <v>12</v>
      </c>
      <c r="B120" s="291" t="s">
        <v>31</v>
      </c>
      <c r="C120" s="635"/>
      <c r="D120" s="319"/>
      <c r="E120" s="319"/>
      <c r="F120" s="319"/>
      <c r="G120" s="319"/>
      <c r="H120" s="319"/>
      <c r="I120" s="319"/>
      <c r="J120" s="319"/>
      <c r="K120" s="319"/>
      <c r="L120" s="314">
        <f t="shared" si="34"/>
        <v>0</v>
      </c>
      <c r="M120" s="314">
        <f t="shared" si="35"/>
        <v>0</v>
      </c>
      <c r="N120" s="319"/>
      <c r="O120" s="319"/>
      <c r="P120" s="319"/>
      <c r="Q120" s="319"/>
      <c r="R120" s="319"/>
      <c r="S120" s="319"/>
      <c r="T120" s="319"/>
      <c r="U120" s="319"/>
      <c r="V120" s="314">
        <f t="shared" si="28"/>
        <v>0</v>
      </c>
      <c r="W120" s="314">
        <f t="shared" si="29"/>
        <v>0</v>
      </c>
      <c r="X120" s="319"/>
      <c r="Y120" s="319"/>
      <c r="Z120" s="319"/>
      <c r="AA120" s="319"/>
      <c r="AB120" s="319"/>
      <c r="AC120" s="319"/>
      <c r="AD120" s="319"/>
      <c r="AE120" s="319"/>
      <c r="AF120" s="319">
        <f t="shared" si="30"/>
        <v>0</v>
      </c>
      <c r="AG120" s="319">
        <f t="shared" si="31"/>
        <v>0</v>
      </c>
      <c r="AH120" s="319"/>
      <c r="AI120" s="319"/>
      <c r="AJ120" s="319"/>
      <c r="AK120" s="319"/>
      <c r="AL120" s="319"/>
      <c r="AM120" s="319"/>
      <c r="AN120" s="319"/>
      <c r="AO120" s="319"/>
      <c r="AP120" s="319">
        <f t="shared" si="32"/>
        <v>0</v>
      </c>
      <c r="AQ120" s="319">
        <f t="shared" si="33"/>
        <v>0</v>
      </c>
    </row>
    <row r="121" spans="1:43" x14ac:dyDescent="0.25">
      <c r="A121" s="18"/>
      <c r="B121" s="32"/>
      <c r="C121" s="27"/>
      <c r="D121" s="266"/>
      <c r="E121" s="266"/>
      <c r="F121" s="266"/>
      <c r="G121" s="266"/>
      <c r="H121" s="266"/>
      <c r="I121" s="266"/>
      <c r="J121" s="266"/>
      <c r="K121" s="266"/>
      <c r="L121" s="189">
        <f t="shared" si="34"/>
        <v>0</v>
      </c>
      <c r="M121" s="189">
        <f t="shared" si="35"/>
        <v>0</v>
      </c>
      <c r="N121" s="266"/>
      <c r="O121" s="266"/>
      <c r="P121" s="266"/>
      <c r="Q121" s="266"/>
      <c r="R121" s="266"/>
      <c r="S121" s="266"/>
      <c r="T121" s="266"/>
      <c r="U121" s="266"/>
      <c r="V121" s="189">
        <f t="shared" si="28"/>
        <v>0</v>
      </c>
      <c r="W121" s="189">
        <f t="shared" si="29"/>
        <v>0</v>
      </c>
      <c r="X121" s="266"/>
      <c r="Y121" s="266"/>
      <c r="Z121" s="266"/>
      <c r="AA121" s="266"/>
      <c r="AB121" s="266"/>
      <c r="AC121" s="266"/>
      <c r="AD121" s="266"/>
      <c r="AE121" s="266"/>
      <c r="AF121" s="266">
        <f t="shared" si="30"/>
        <v>0</v>
      </c>
      <c r="AG121" s="266">
        <f t="shared" si="31"/>
        <v>0</v>
      </c>
      <c r="AH121" s="266"/>
      <c r="AI121" s="266"/>
      <c r="AJ121" s="266"/>
      <c r="AK121" s="266"/>
      <c r="AL121" s="266"/>
      <c r="AM121" s="266"/>
      <c r="AN121" s="266"/>
      <c r="AO121" s="266"/>
      <c r="AP121" s="266">
        <f t="shared" si="32"/>
        <v>0</v>
      </c>
      <c r="AQ121" s="266">
        <f t="shared" si="33"/>
        <v>0</v>
      </c>
    </row>
    <row r="122" spans="1:43" s="315" customFormat="1" x14ac:dyDescent="0.25">
      <c r="A122" s="274">
        <v>3</v>
      </c>
      <c r="B122" s="304" t="s">
        <v>37</v>
      </c>
      <c r="C122" s="305"/>
      <c r="D122" s="314">
        <f t="shared" ref="D122:K122" si="38">D123+D148</f>
        <v>0</v>
      </c>
      <c r="E122" s="314">
        <f t="shared" si="38"/>
        <v>0</v>
      </c>
      <c r="F122" s="314">
        <f t="shared" si="38"/>
        <v>0</v>
      </c>
      <c r="G122" s="314">
        <f t="shared" si="38"/>
        <v>0</v>
      </c>
      <c r="H122" s="314">
        <f t="shared" si="38"/>
        <v>0</v>
      </c>
      <c r="I122" s="314">
        <f t="shared" si="38"/>
        <v>0</v>
      </c>
      <c r="J122" s="314">
        <f t="shared" si="38"/>
        <v>0</v>
      </c>
      <c r="K122" s="314">
        <f t="shared" si="38"/>
        <v>0</v>
      </c>
      <c r="L122" s="314">
        <f t="shared" si="34"/>
        <v>0</v>
      </c>
      <c r="M122" s="314">
        <f t="shared" si="35"/>
        <v>0</v>
      </c>
      <c r="N122" s="314">
        <f t="shared" ref="N122:U122" si="39">N123+N148</f>
        <v>0</v>
      </c>
      <c r="O122" s="314">
        <f t="shared" si="39"/>
        <v>0</v>
      </c>
      <c r="P122" s="314">
        <f t="shared" si="39"/>
        <v>0</v>
      </c>
      <c r="Q122" s="314">
        <f t="shared" si="39"/>
        <v>0</v>
      </c>
      <c r="R122" s="314">
        <f t="shared" si="39"/>
        <v>0</v>
      </c>
      <c r="S122" s="314">
        <f t="shared" si="39"/>
        <v>0</v>
      </c>
      <c r="T122" s="314">
        <f t="shared" si="39"/>
        <v>0</v>
      </c>
      <c r="U122" s="314">
        <f t="shared" si="39"/>
        <v>0</v>
      </c>
      <c r="V122" s="314">
        <f t="shared" si="28"/>
        <v>0</v>
      </c>
      <c r="W122" s="314">
        <f t="shared" si="29"/>
        <v>0</v>
      </c>
      <c r="X122" s="314">
        <f t="shared" ref="X122:AE122" si="40">X123+X148</f>
        <v>0</v>
      </c>
      <c r="Y122" s="314">
        <f t="shared" si="40"/>
        <v>0</v>
      </c>
      <c r="Z122" s="314">
        <f t="shared" si="40"/>
        <v>0</v>
      </c>
      <c r="AA122" s="314">
        <f t="shared" si="40"/>
        <v>0</v>
      </c>
      <c r="AB122" s="314">
        <f t="shared" si="40"/>
        <v>0</v>
      </c>
      <c r="AC122" s="314">
        <f t="shared" si="40"/>
        <v>0</v>
      </c>
      <c r="AD122" s="314">
        <f t="shared" si="40"/>
        <v>0</v>
      </c>
      <c r="AE122" s="314">
        <f t="shared" si="40"/>
        <v>0</v>
      </c>
      <c r="AF122" s="319">
        <f t="shared" si="30"/>
        <v>0</v>
      </c>
      <c r="AG122" s="319">
        <f t="shared" si="31"/>
        <v>0</v>
      </c>
      <c r="AH122" s="314">
        <f t="shared" ref="AH122:AO122" si="41">AH123+AH148</f>
        <v>0</v>
      </c>
      <c r="AI122" s="314">
        <f t="shared" si="41"/>
        <v>0</v>
      </c>
      <c r="AJ122" s="314">
        <f t="shared" si="41"/>
        <v>0</v>
      </c>
      <c r="AK122" s="314">
        <f t="shared" si="41"/>
        <v>0</v>
      </c>
      <c r="AL122" s="314">
        <f t="shared" si="41"/>
        <v>0</v>
      </c>
      <c r="AM122" s="314">
        <f t="shared" si="41"/>
        <v>0</v>
      </c>
      <c r="AN122" s="314">
        <f t="shared" si="41"/>
        <v>0</v>
      </c>
      <c r="AO122" s="314">
        <f t="shared" si="41"/>
        <v>0</v>
      </c>
      <c r="AP122" s="319">
        <f t="shared" si="32"/>
        <v>0</v>
      </c>
      <c r="AQ122" s="319">
        <f t="shared" si="33"/>
        <v>0</v>
      </c>
    </row>
    <row r="123" spans="1:43" x14ac:dyDescent="0.25">
      <c r="A123" s="642" t="s">
        <v>38</v>
      </c>
      <c r="B123" s="564" t="s">
        <v>39</v>
      </c>
      <c r="C123" s="638"/>
      <c r="D123" s="639">
        <f t="shared" ref="D123:K123" si="42">D124+D126+D128+D130+D132+D134+D136+D138+D140+D142+D144+D146</f>
        <v>0</v>
      </c>
      <c r="E123" s="639">
        <f t="shared" si="42"/>
        <v>0</v>
      </c>
      <c r="F123" s="639">
        <f t="shared" si="42"/>
        <v>0</v>
      </c>
      <c r="G123" s="639">
        <f t="shared" si="42"/>
        <v>0</v>
      </c>
      <c r="H123" s="639">
        <f t="shared" si="42"/>
        <v>0</v>
      </c>
      <c r="I123" s="639">
        <f t="shared" si="42"/>
        <v>0</v>
      </c>
      <c r="J123" s="639">
        <f t="shared" si="42"/>
        <v>0</v>
      </c>
      <c r="K123" s="639">
        <f t="shared" si="42"/>
        <v>0</v>
      </c>
      <c r="L123" s="631">
        <f t="shared" si="34"/>
        <v>0</v>
      </c>
      <c r="M123" s="631">
        <f t="shared" si="35"/>
        <v>0</v>
      </c>
      <c r="N123" s="639">
        <f t="shared" ref="N123:U123" si="43">N124+N126+N128+N130+N132+N134+N136+N138+N140+N142+N144+N146</f>
        <v>0</v>
      </c>
      <c r="O123" s="639">
        <f t="shared" si="43"/>
        <v>0</v>
      </c>
      <c r="P123" s="639">
        <f t="shared" si="43"/>
        <v>0</v>
      </c>
      <c r="Q123" s="639">
        <f t="shared" si="43"/>
        <v>0</v>
      </c>
      <c r="R123" s="639">
        <f t="shared" si="43"/>
        <v>0</v>
      </c>
      <c r="S123" s="639">
        <f t="shared" si="43"/>
        <v>0</v>
      </c>
      <c r="T123" s="639">
        <f t="shared" si="43"/>
        <v>0</v>
      </c>
      <c r="U123" s="639">
        <f t="shared" si="43"/>
        <v>0</v>
      </c>
      <c r="V123" s="631">
        <f t="shared" si="28"/>
        <v>0</v>
      </c>
      <c r="W123" s="631">
        <f t="shared" si="29"/>
        <v>0</v>
      </c>
      <c r="X123" s="639">
        <f t="shared" ref="X123:AE123" si="44">X124+X126+X128+X130+X132+X134+X136+X138+X140+X142+X144+X146</f>
        <v>0</v>
      </c>
      <c r="Y123" s="639">
        <f t="shared" si="44"/>
        <v>0</v>
      </c>
      <c r="Z123" s="639">
        <f t="shared" si="44"/>
        <v>0</v>
      </c>
      <c r="AA123" s="639">
        <f t="shared" si="44"/>
        <v>0</v>
      </c>
      <c r="AB123" s="639">
        <f t="shared" si="44"/>
        <v>0</v>
      </c>
      <c r="AC123" s="639">
        <f t="shared" si="44"/>
        <v>0</v>
      </c>
      <c r="AD123" s="639">
        <f t="shared" si="44"/>
        <v>0</v>
      </c>
      <c r="AE123" s="639">
        <f t="shared" si="44"/>
        <v>0</v>
      </c>
      <c r="AF123" s="641">
        <f t="shared" si="30"/>
        <v>0</v>
      </c>
      <c r="AG123" s="641">
        <f t="shared" si="31"/>
        <v>0</v>
      </c>
      <c r="AH123" s="639">
        <f t="shared" ref="AH123:AO123" si="45">AH124+AH126+AH128+AH130+AH132+AH134+AH136+AH138+AH140+AH142+AH144+AH146</f>
        <v>0</v>
      </c>
      <c r="AI123" s="639">
        <f t="shared" si="45"/>
        <v>0</v>
      </c>
      <c r="AJ123" s="639">
        <f t="shared" si="45"/>
        <v>0</v>
      </c>
      <c r="AK123" s="639">
        <f t="shared" si="45"/>
        <v>0</v>
      </c>
      <c r="AL123" s="639">
        <f t="shared" si="45"/>
        <v>0</v>
      </c>
      <c r="AM123" s="639">
        <f t="shared" si="45"/>
        <v>0</v>
      </c>
      <c r="AN123" s="639">
        <f t="shared" si="45"/>
        <v>0</v>
      </c>
      <c r="AO123" s="639">
        <f t="shared" si="45"/>
        <v>0</v>
      </c>
      <c r="AP123" s="641">
        <f t="shared" si="32"/>
        <v>0</v>
      </c>
      <c r="AQ123" s="641">
        <f t="shared" si="33"/>
        <v>0</v>
      </c>
    </row>
    <row r="124" spans="1:43" x14ac:dyDescent="0.25">
      <c r="A124" s="629">
        <v>1</v>
      </c>
      <c r="B124" s="291" t="s">
        <v>20</v>
      </c>
      <c r="C124" s="635"/>
      <c r="D124" s="319"/>
      <c r="E124" s="319"/>
      <c r="F124" s="319"/>
      <c r="G124" s="319"/>
      <c r="H124" s="319"/>
      <c r="I124" s="319"/>
      <c r="J124" s="319"/>
      <c r="K124" s="319"/>
      <c r="L124" s="314">
        <f t="shared" si="34"/>
        <v>0</v>
      </c>
      <c r="M124" s="314">
        <f t="shared" si="35"/>
        <v>0</v>
      </c>
      <c r="N124" s="319"/>
      <c r="O124" s="319"/>
      <c r="P124" s="319"/>
      <c r="Q124" s="319"/>
      <c r="R124" s="319"/>
      <c r="S124" s="319"/>
      <c r="T124" s="319"/>
      <c r="U124" s="319"/>
      <c r="V124" s="314">
        <f t="shared" si="28"/>
        <v>0</v>
      </c>
      <c r="W124" s="314">
        <f t="shared" si="29"/>
        <v>0</v>
      </c>
      <c r="X124" s="319"/>
      <c r="Y124" s="319"/>
      <c r="Z124" s="319"/>
      <c r="AA124" s="319"/>
      <c r="AB124" s="319"/>
      <c r="AC124" s="319"/>
      <c r="AD124" s="319"/>
      <c r="AE124" s="319"/>
      <c r="AF124" s="319">
        <f t="shared" si="30"/>
        <v>0</v>
      </c>
      <c r="AG124" s="319">
        <f t="shared" si="31"/>
        <v>0</v>
      </c>
      <c r="AH124" s="319"/>
      <c r="AI124" s="319"/>
      <c r="AJ124" s="319"/>
      <c r="AK124" s="319"/>
      <c r="AL124" s="319"/>
      <c r="AM124" s="319"/>
      <c r="AN124" s="319"/>
      <c r="AO124" s="319"/>
      <c r="AP124" s="319">
        <f t="shared" si="32"/>
        <v>0</v>
      </c>
      <c r="AQ124" s="319">
        <f t="shared" si="33"/>
        <v>0</v>
      </c>
    </row>
    <row r="125" spans="1:43" x14ac:dyDescent="0.25">
      <c r="A125" s="18"/>
      <c r="B125" s="86"/>
      <c r="C125" s="27"/>
      <c r="D125" s="266"/>
      <c r="E125" s="266"/>
      <c r="F125" s="266"/>
      <c r="G125" s="266"/>
      <c r="H125" s="266"/>
      <c r="I125" s="266"/>
      <c r="J125" s="266"/>
      <c r="K125" s="266"/>
      <c r="L125" s="189">
        <f t="shared" si="34"/>
        <v>0</v>
      </c>
      <c r="M125" s="189">
        <f t="shared" si="35"/>
        <v>0</v>
      </c>
      <c r="N125" s="266"/>
      <c r="O125" s="266"/>
      <c r="P125" s="266"/>
      <c r="Q125" s="266"/>
      <c r="R125" s="266"/>
      <c r="S125" s="266"/>
      <c r="T125" s="266"/>
      <c r="U125" s="266"/>
      <c r="V125" s="189">
        <f t="shared" si="28"/>
        <v>0</v>
      </c>
      <c r="W125" s="189">
        <f t="shared" si="29"/>
        <v>0</v>
      </c>
      <c r="X125" s="266"/>
      <c r="Y125" s="266"/>
      <c r="Z125" s="266"/>
      <c r="AA125" s="266"/>
      <c r="AB125" s="266"/>
      <c r="AC125" s="266"/>
      <c r="AD125" s="266"/>
      <c r="AE125" s="266"/>
      <c r="AF125" s="266">
        <f t="shared" si="30"/>
        <v>0</v>
      </c>
      <c r="AG125" s="266">
        <f t="shared" si="31"/>
        <v>0</v>
      </c>
      <c r="AH125" s="266"/>
      <c r="AI125" s="266"/>
      <c r="AJ125" s="266"/>
      <c r="AK125" s="266"/>
      <c r="AL125" s="266"/>
      <c r="AM125" s="266"/>
      <c r="AN125" s="266"/>
      <c r="AO125" s="266"/>
      <c r="AP125" s="266">
        <f t="shared" si="32"/>
        <v>0</v>
      </c>
      <c r="AQ125" s="266">
        <f t="shared" si="33"/>
        <v>0</v>
      </c>
    </row>
    <row r="126" spans="1:43" x14ac:dyDescent="0.25">
      <c r="A126" s="629">
        <v>2</v>
      </c>
      <c r="B126" s="291" t="s">
        <v>21</v>
      </c>
      <c r="C126" s="635"/>
      <c r="D126" s="319"/>
      <c r="E126" s="319"/>
      <c r="F126" s="319"/>
      <c r="G126" s="319"/>
      <c r="H126" s="319"/>
      <c r="I126" s="319"/>
      <c r="J126" s="319"/>
      <c r="K126" s="319"/>
      <c r="L126" s="314">
        <f t="shared" si="34"/>
        <v>0</v>
      </c>
      <c r="M126" s="314">
        <f t="shared" si="35"/>
        <v>0</v>
      </c>
      <c r="N126" s="319"/>
      <c r="O126" s="319"/>
      <c r="P126" s="319"/>
      <c r="Q126" s="319"/>
      <c r="R126" s="319"/>
      <c r="S126" s="319"/>
      <c r="T126" s="319"/>
      <c r="U126" s="319"/>
      <c r="V126" s="314">
        <f t="shared" si="28"/>
        <v>0</v>
      </c>
      <c r="W126" s="314">
        <f t="shared" si="29"/>
        <v>0</v>
      </c>
      <c r="X126" s="319"/>
      <c r="Y126" s="319"/>
      <c r="Z126" s="319"/>
      <c r="AA126" s="319"/>
      <c r="AB126" s="319"/>
      <c r="AC126" s="319"/>
      <c r="AD126" s="319"/>
      <c r="AE126" s="319"/>
      <c r="AF126" s="319">
        <f t="shared" si="30"/>
        <v>0</v>
      </c>
      <c r="AG126" s="319">
        <f t="shared" si="31"/>
        <v>0</v>
      </c>
      <c r="AH126" s="319"/>
      <c r="AI126" s="319"/>
      <c r="AJ126" s="319"/>
      <c r="AK126" s="319"/>
      <c r="AL126" s="319"/>
      <c r="AM126" s="319"/>
      <c r="AN126" s="319"/>
      <c r="AO126" s="319"/>
      <c r="AP126" s="319">
        <f t="shared" si="32"/>
        <v>0</v>
      </c>
      <c r="AQ126" s="319">
        <f t="shared" si="33"/>
        <v>0</v>
      </c>
    </row>
    <row r="127" spans="1:43" x14ac:dyDescent="0.25">
      <c r="A127" s="18"/>
      <c r="B127" s="86"/>
      <c r="C127" s="27"/>
      <c r="D127" s="266"/>
      <c r="E127" s="266"/>
      <c r="F127" s="266"/>
      <c r="G127" s="266"/>
      <c r="H127" s="266"/>
      <c r="I127" s="266"/>
      <c r="J127" s="266"/>
      <c r="K127" s="266"/>
      <c r="L127" s="189">
        <f t="shared" si="34"/>
        <v>0</v>
      </c>
      <c r="M127" s="189">
        <f t="shared" si="35"/>
        <v>0</v>
      </c>
      <c r="N127" s="266"/>
      <c r="O127" s="266"/>
      <c r="P127" s="266"/>
      <c r="Q127" s="266"/>
      <c r="R127" s="266"/>
      <c r="S127" s="266"/>
      <c r="T127" s="266"/>
      <c r="U127" s="266"/>
      <c r="V127" s="189">
        <f t="shared" si="28"/>
        <v>0</v>
      </c>
      <c r="W127" s="189">
        <f t="shared" si="29"/>
        <v>0</v>
      </c>
      <c r="X127" s="266"/>
      <c r="Y127" s="266"/>
      <c r="Z127" s="266"/>
      <c r="AA127" s="266"/>
      <c r="AB127" s="266"/>
      <c r="AC127" s="266"/>
      <c r="AD127" s="266"/>
      <c r="AE127" s="266"/>
      <c r="AF127" s="266">
        <f t="shared" si="30"/>
        <v>0</v>
      </c>
      <c r="AG127" s="266">
        <f t="shared" si="31"/>
        <v>0</v>
      </c>
      <c r="AH127" s="266"/>
      <c r="AI127" s="266"/>
      <c r="AJ127" s="266"/>
      <c r="AK127" s="266"/>
      <c r="AL127" s="266"/>
      <c r="AM127" s="266"/>
      <c r="AN127" s="266"/>
      <c r="AO127" s="266"/>
      <c r="AP127" s="266">
        <f t="shared" si="32"/>
        <v>0</v>
      </c>
      <c r="AQ127" s="266">
        <f t="shared" si="33"/>
        <v>0</v>
      </c>
    </row>
    <row r="128" spans="1:43" s="326" customFormat="1" x14ac:dyDescent="0.25">
      <c r="A128" s="274">
        <v>3</v>
      </c>
      <c r="B128" s="291" t="s">
        <v>22</v>
      </c>
      <c r="C128" s="613"/>
      <c r="D128" s="319">
        <f>D129</f>
        <v>0</v>
      </c>
      <c r="E128" s="319">
        <f t="shared" ref="E128:AO128" si="46">E129</f>
        <v>0</v>
      </c>
      <c r="F128" s="319">
        <f t="shared" si="46"/>
        <v>0</v>
      </c>
      <c r="G128" s="319">
        <f t="shared" si="46"/>
        <v>0</v>
      </c>
      <c r="H128" s="319">
        <f t="shared" si="46"/>
        <v>0</v>
      </c>
      <c r="I128" s="319">
        <f t="shared" si="46"/>
        <v>0</v>
      </c>
      <c r="J128" s="319">
        <f t="shared" si="46"/>
        <v>0</v>
      </c>
      <c r="K128" s="319">
        <f t="shared" si="46"/>
        <v>0</v>
      </c>
      <c r="L128" s="314">
        <f t="shared" si="34"/>
        <v>0</v>
      </c>
      <c r="M128" s="314">
        <f t="shared" si="35"/>
        <v>0</v>
      </c>
      <c r="N128" s="319">
        <f t="shared" si="46"/>
        <v>0</v>
      </c>
      <c r="O128" s="319">
        <f t="shared" si="46"/>
        <v>0</v>
      </c>
      <c r="P128" s="319">
        <f t="shared" si="46"/>
        <v>0</v>
      </c>
      <c r="Q128" s="319">
        <f t="shared" si="46"/>
        <v>0</v>
      </c>
      <c r="R128" s="319">
        <f t="shared" si="46"/>
        <v>0</v>
      </c>
      <c r="S128" s="319">
        <f t="shared" si="46"/>
        <v>0</v>
      </c>
      <c r="T128" s="319">
        <f t="shared" si="46"/>
        <v>0</v>
      </c>
      <c r="U128" s="319">
        <f t="shared" si="46"/>
        <v>0</v>
      </c>
      <c r="V128" s="314">
        <f t="shared" si="28"/>
        <v>0</v>
      </c>
      <c r="W128" s="314">
        <f t="shared" si="29"/>
        <v>0</v>
      </c>
      <c r="X128" s="319">
        <f t="shared" si="46"/>
        <v>0</v>
      </c>
      <c r="Y128" s="319">
        <f t="shared" si="46"/>
        <v>0</v>
      </c>
      <c r="Z128" s="319">
        <f t="shared" si="46"/>
        <v>0</v>
      </c>
      <c r="AA128" s="319">
        <f t="shared" si="46"/>
        <v>0</v>
      </c>
      <c r="AB128" s="319">
        <f t="shared" si="46"/>
        <v>0</v>
      </c>
      <c r="AC128" s="319">
        <f t="shared" si="46"/>
        <v>0</v>
      </c>
      <c r="AD128" s="319">
        <f t="shared" si="46"/>
        <v>0</v>
      </c>
      <c r="AE128" s="319">
        <f t="shared" si="46"/>
        <v>0</v>
      </c>
      <c r="AF128" s="319">
        <f t="shared" si="30"/>
        <v>0</v>
      </c>
      <c r="AG128" s="319">
        <f t="shared" si="31"/>
        <v>0</v>
      </c>
      <c r="AH128" s="319">
        <f t="shared" si="46"/>
        <v>0</v>
      </c>
      <c r="AI128" s="319">
        <f t="shared" si="46"/>
        <v>0</v>
      </c>
      <c r="AJ128" s="319">
        <f t="shared" si="46"/>
        <v>0</v>
      </c>
      <c r="AK128" s="319">
        <f t="shared" si="46"/>
        <v>0</v>
      </c>
      <c r="AL128" s="319">
        <f t="shared" si="46"/>
        <v>0</v>
      </c>
      <c r="AM128" s="319">
        <f t="shared" si="46"/>
        <v>0</v>
      </c>
      <c r="AN128" s="319">
        <f t="shared" si="46"/>
        <v>0</v>
      </c>
      <c r="AO128" s="319">
        <f t="shared" si="46"/>
        <v>0</v>
      </c>
      <c r="AP128" s="319">
        <f t="shared" si="32"/>
        <v>0</v>
      </c>
      <c r="AQ128" s="319">
        <f t="shared" si="33"/>
        <v>0</v>
      </c>
    </row>
    <row r="129" spans="1:43" s="151" customFormat="1" x14ac:dyDescent="0.25">
      <c r="A129" s="43">
        <v>1</v>
      </c>
      <c r="B129" s="98"/>
      <c r="C129" s="98"/>
      <c r="D129" s="267"/>
      <c r="E129" s="267"/>
      <c r="F129" s="267"/>
      <c r="G129" s="267"/>
      <c r="H129" s="267"/>
      <c r="I129" s="271"/>
      <c r="J129" s="267"/>
      <c r="K129" s="271"/>
      <c r="L129" s="189">
        <f t="shared" si="34"/>
        <v>0</v>
      </c>
      <c r="M129" s="189">
        <f t="shared" si="35"/>
        <v>0</v>
      </c>
      <c r="N129" s="267"/>
      <c r="O129" s="267"/>
      <c r="P129" s="267"/>
      <c r="Q129" s="267"/>
      <c r="R129" s="267"/>
      <c r="S129" s="267"/>
      <c r="T129" s="267"/>
      <c r="U129" s="301"/>
      <c r="V129" s="189">
        <f t="shared" si="28"/>
        <v>0</v>
      </c>
      <c r="W129" s="189">
        <f t="shared" si="29"/>
        <v>0</v>
      </c>
      <c r="X129" s="267"/>
      <c r="Y129" s="267"/>
      <c r="Z129" s="267"/>
      <c r="AA129" s="267"/>
      <c r="AB129" s="267"/>
      <c r="AC129" s="267"/>
      <c r="AD129" s="267"/>
      <c r="AE129" s="267"/>
      <c r="AF129" s="266">
        <f t="shared" si="30"/>
        <v>0</v>
      </c>
      <c r="AG129" s="266">
        <f t="shared" si="31"/>
        <v>0</v>
      </c>
      <c r="AH129" s="267"/>
      <c r="AI129" s="267"/>
      <c r="AJ129" s="267"/>
      <c r="AK129" s="267"/>
      <c r="AL129" s="267"/>
      <c r="AM129" s="267"/>
      <c r="AN129" s="267"/>
      <c r="AO129" s="267"/>
      <c r="AP129" s="266">
        <f t="shared" si="32"/>
        <v>0</v>
      </c>
      <c r="AQ129" s="266">
        <f t="shared" si="33"/>
        <v>0</v>
      </c>
    </row>
    <row r="130" spans="1:43" s="326" customFormat="1" x14ac:dyDescent="0.25">
      <c r="A130" s="274">
        <v>4</v>
      </c>
      <c r="B130" s="291" t="s">
        <v>23</v>
      </c>
      <c r="C130" s="613"/>
      <c r="D130" s="319">
        <f>D131</f>
        <v>0</v>
      </c>
      <c r="E130" s="319">
        <f>E131</f>
        <v>0</v>
      </c>
      <c r="F130" s="319">
        <f>F131</f>
        <v>0</v>
      </c>
      <c r="G130" s="319">
        <f t="shared" ref="G130:AO130" si="47">G131</f>
        <v>0</v>
      </c>
      <c r="H130" s="319">
        <f t="shared" si="47"/>
        <v>0</v>
      </c>
      <c r="I130" s="319">
        <f t="shared" si="47"/>
        <v>0</v>
      </c>
      <c r="J130" s="319">
        <f t="shared" si="47"/>
        <v>0</v>
      </c>
      <c r="K130" s="319">
        <f t="shared" si="47"/>
        <v>0</v>
      </c>
      <c r="L130" s="314">
        <f t="shared" si="34"/>
        <v>0</v>
      </c>
      <c r="M130" s="314">
        <f t="shared" si="35"/>
        <v>0</v>
      </c>
      <c r="N130" s="319">
        <f t="shared" si="47"/>
        <v>0</v>
      </c>
      <c r="O130" s="319">
        <f t="shared" si="47"/>
        <v>0</v>
      </c>
      <c r="P130" s="319">
        <f t="shared" si="47"/>
        <v>0</v>
      </c>
      <c r="Q130" s="319">
        <f t="shared" si="47"/>
        <v>0</v>
      </c>
      <c r="R130" s="319">
        <f t="shared" si="47"/>
        <v>0</v>
      </c>
      <c r="S130" s="319">
        <f t="shared" si="47"/>
        <v>0</v>
      </c>
      <c r="T130" s="319">
        <f t="shared" si="47"/>
        <v>0</v>
      </c>
      <c r="U130" s="319">
        <f t="shared" si="47"/>
        <v>0</v>
      </c>
      <c r="V130" s="314">
        <f t="shared" si="28"/>
        <v>0</v>
      </c>
      <c r="W130" s="314">
        <f t="shared" si="29"/>
        <v>0</v>
      </c>
      <c r="X130" s="319">
        <f t="shared" si="47"/>
        <v>0</v>
      </c>
      <c r="Y130" s="319">
        <f t="shared" si="47"/>
        <v>0</v>
      </c>
      <c r="Z130" s="319">
        <f t="shared" si="47"/>
        <v>0</v>
      </c>
      <c r="AA130" s="319">
        <f t="shared" si="47"/>
        <v>0</v>
      </c>
      <c r="AB130" s="319">
        <f t="shared" si="47"/>
        <v>0</v>
      </c>
      <c r="AC130" s="319">
        <f t="shared" si="47"/>
        <v>0</v>
      </c>
      <c r="AD130" s="319">
        <f t="shared" si="47"/>
        <v>0</v>
      </c>
      <c r="AE130" s="319">
        <f t="shared" si="47"/>
        <v>0</v>
      </c>
      <c r="AF130" s="319">
        <f t="shared" si="30"/>
        <v>0</v>
      </c>
      <c r="AG130" s="319">
        <f t="shared" si="31"/>
        <v>0</v>
      </c>
      <c r="AH130" s="319">
        <f t="shared" si="47"/>
        <v>0</v>
      </c>
      <c r="AI130" s="319">
        <f t="shared" si="47"/>
        <v>0</v>
      </c>
      <c r="AJ130" s="319">
        <f t="shared" si="47"/>
        <v>0</v>
      </c>
      <c r="AK130" s="319">
        <f t="shared" si="47"/>
        <v>0</v>
      </c>
      <c r="AL130" s="319">
        <f t="shared" si="47"/>
        <v>0</v>
      </c>
      <c r="AM130" s="319">
        <f t="shared" si="47"/>
        <v>0</v>
      </c>
      <c r="AN130" s="319">
        <f t="shared" si="47"/>
        <v>0</v>
      </c>
      <c r="AO130" s="319">
        <f t="shared" si="47"/>
        <v>0</v>
      </c>
      <c r="AP130" s="319">
        <f t="shared" si="32"/>
        <v>0</v>
      </c>
      <c r="AQ130" s="319">
        <f t="shared" si="33"/>
        <v>0</v>
      </c>
    </row>
    <row r="131" spans="1:43" x14ac:dyDescent="0.25">
      <c r="A131" s="18"/>
      <c r="B131" s="31"/>
      <c r="C131" s="27"/>
      <c r="D131" s="266"/>
      <c r="E131" s="266"/>
      <c r="F131" s="266"/>
      <c r="G131" s="266"/>
      <c r="H131" s="266"/>
      <c r="I131" s="266"/>
      <c r="J131" s="266"/>
      <c r="K131" s="301"/>
      <c r="L131" s="189">
        <f t="shared" si="34"/>
        <v>0</v>
      </c>
      <c r="M131" s="189">
        <f t="shared" si="35"/>
        <v>0</v>
      </c>
      <c r="N131" s="266"/>
      <c r="O131" s="266"/>
      <c r="P131" s="266"/>
      <c r="Q131" s="266"/>
      <c r="R131" s="266"/>
      <c r="S131" s="266"/>
      <c r="T131" s="266"/>
      <c r="U131" s="266"/>
      <c r="V131" s="189">
        <f t="shared" si="28"/>
        <v>0</v>
      </c>
      <c r="W131" s="189">
        <f t="shared" si="29"/>
        <v>0</v>
      </c>
      <c r="X131" s="266"/>
      <c r="Y131" s="266"/>
      <c r="Z131" s="266"/>
      <c r="AA131" s="266"/>
      <c r="AB131" s="266"/>
      <c r="AC131" s="266"/>
      <c r="AD131" s="266"/>
      <c r="AE131" s="266"/>
      <c r="AF131" s="266">
        <f t="shared" si="30"/>
        <v>0</v>
      </c>
      <c r="AG131" s="266">
        <f t="shared" si="31"/>
        <v>0</v>
      </c>
      <c r="AH131" s="266"/>
      <c r="AI131" s="266"/>
      <c r="AJ131" s="266"/>
      <c r="AK131" s="266"/>
      <c r="AL131" s="266"/>
      <c r="AM131" s="266"/>
      <c r="AN131" s="266"/>
      <c r="AO131" s="266"/>
      <c r="AP131" s="266">
        <f t="shared" si="32"/>
        <v>0</v>
      </c>
      <c r="AQ131" s="266">
        <f t="shared" si="33"/>
        <v>0</v>
      </c>
    </row>
    <row r="132" spans="1:43" x14ac:dyDescent="0.25">
      <c r="A132" s="629">
        <v>5</v>
      </c>
      <c r="B132" s="291" t="s">
        <v>24</v>
      </c>
      <c r="C132" s="635"/>
      <c r="D132" s="319"/>
      <c r="E132" s="319"/>
      <c r="F132" s="319"/>
      <c r="G132" s="319"/>
      <c r="H132" s="319"/>
      <c r="I132" s="319"/>
      <c r="J132" s="319"/>
      <c r="K132" s="319"/>
      <c r="L132" s="314">
        <f t="shared" si="34"/>
        <v>0</v>
      </c>
      <c r="M132" s="314">
        <f t="shared" si="35"/>
        <v>0</v>
      </c>
      <c r="N132" s="319"/>
      <c r="O132" s="319"/>
      <c r="P132" s="319"/>
      <c r="Q132" s="319"/>
      <c r="R132" s="319"/>
      <c r="S132" s="319"/>
      <c r="T132" s="319"/>
      <c r="U132" s="319"/>
      <c r="V132" s="314">
        <f t="shared" si="28"/>
        <v>0</v>
      </c>
      <c r="W132" s="314">
        <f t="shared" si="29"/>
        <v>0</v>
      </c>
      <c r="X132" s="319"/>
      <c r="Y132" s="319"/>
      <c r="Z132" s="319"/>
      <c r="AA132" s="319"/>
      <c r="AB132" s="319"/>
      <c r="AC132" s="319"/>
      <c r="AD132" s="319"/>
      <c r="AE132" s="319"/>
      <c r="AF132" s="319">
        <f t="shared" si="30"/>
        <v>0</v>
      </c>
      <c r="AG132" s="319">
        <f t="shared" si="31"/>
        <v>0</v>
      </c>
      <c r="AH132" s="319"/>
      <c r="AI132" s="319"/>
      <c r="AJ132" s="319"/>
      <c r="AK132" s="319"/>
      <c r="AL132" s="319"/>
      <c r="AM132" s="319"/>
      <c r="AN132" s="319"/>
      <c r="AO132" s="319"/>
      <c r="AP132" s="319">
        <f t="shared" si="32"/>
        <v>0</v>
      </c>
      <c r="AQ132" s="319">
        <f t="shared" si="33"/>
        <v>0</v>
      </c>
    </row>
    <row r="133" spans="1:43" x14ac:dyDescent="0.25">
      <c r="A133" s="18"/>
      <c r="B133" s="89"/>
      <c r="C133" s="27"/>
      <c r="D133" s="266"/>
      <c r="E133" s="266"/>
      <c r="F133" s="266"/>
      <c r="G133" s="266"/>
      <c r="H133" s="266"/>
      <c r="I133" s="266"/>
      <c r="J133" s="266"/>
      <c r="K133" s="266"/>
      <c r="L133" s="189">
        <f t="shared" si="34"/>
        <v>0</v>
      </c>
      <c r="M133" s="189">
        <f t="shared" si="35"/>
        <v>0</v>
      </c>
      <c r="N133" s="266"/>
      <c r="O133" s="266"/>
      <c r="P133" s="266"/>
      <c r="Q133" s="266"/>
      <c r="R133" s="266"/>
      <c r="S133" s="266"/>
      <c r="T133" s="266"/>
      <c r="U133" s="266"/>
      <c r="V133" s="189">
        <f t="shared" si="28"/>
        <v>0</v>
      </c>
      <c r="W133" s="189">
        <f t="shared" si="29"/>
        <v>0</v>
      </c>
      <c r="X133" s="266"/>
      <c r="Y133" s="266"/>
      <c r="Z133" s="266"/>
      <c r="AA133" s="266"/>
      <c r="AB133" s="266"/>
      <c r="AC133" s="266"/>
      <c r="AD133" s="266"/>
      <c r="AE133" s="266"/>
      <c r="AF133" s="266">
        <f t="shared" si="30"/>
        <v>0</v>
      </c>
      <c r="AG133" s="266">
        <f t="shared" si="31"/>
        <v>0</v>
      </c>
      <c r="AH133" s="266"/>
      <c r="AI133" s="266"/>
      <c r="AJ133" s="266"/>
      <c r="AK133" s="266"/>
      <c r="AL133" s="266"/>
      <c r="AM133" s="266"/>
      <c r="AN133" s="266"/>
      <c r="AO133" s="266"/>
      <c r="AP133" s="266">
        <f t="shared" si="32"/>
        <v>0</v>
      </c>
      <c r="AQ133" s="266">
        <f t="shared" si="33"/>
        <v>0</v>
      </c>
    </row>
    <row r="134" spans="1:43" x14ac:dyDescent="0.25">
      <c r="A134" s="629">
        <v>6</v>
      </c>
      <c r="B134" s="291" t="s">
        <v>25</v>
      </c>
      <c r="C134" s="635"/>
      <c r="D134" s="319"/>
      <c r="E134" s="319"/>
      <c r="F134" s="319"/>
      <c r="G134" s="319"/>
      <c r="H134" s="319"/>
      <c r="I134" s="319"/>
      <c r="J134" s="319"/>
      <c r="K134" s="319"/>
      <c r="L134" s="314">
        <f t="shared" si="34"/>
        <v>0</v>
      </c>
      <c r="M134" s="314">
        <f t="shared" si="35"/>
        <v>0</v>
      </c>
      <c r="N134" s="319"/>
      <c r="O134" s="319"/>
      <c r="P134" s="319"/>
      <c r="Q134" s="319"/>
      <c r="R134" s="319"/>
      <c r="S134" s="319"/>
      <c r="T134" s="319"/>
      <c r="U134" s="319"/>
      <c r="V134" s="314">
        <f t="shared" si="28"/>
        <v>0</v>
      </c>
      <c r="W134" s="314">
        <f t="shared" si="29"/>
        <v>0</v>
      </c>
      <c r="X134" s="319"/>
      <c r="Y134" s="319"/>
      <c r="Z134" s="319"/>
      <c r="AA134" s="319"/>
      <c r="AB134" s="319"/>
      <c r="AC134" s="319"/>
      <c r="AD134" s="319"/>
      <c r="AE134" s="319"/>
      <c r="AF134" s="319">
        <f t="shared" si="30"/>
        <v>0</v>
      </c>
      <c r="AG134" s="319">
        <f t="shared" si="31"/>
        <v>0</v>
      </c>
      <c r="AH134" s="319"/>
      <c r="AI134" s="319"/>
      <c r="AJ134" s="319"/>
      <c r="AK134" s="319"/>
      <c r="AL134" s="319"/>
      <c r="AM134" s="319"/>
      <c r="AN134" s="319"/>
      <c r="AO134" s="319"/>
      <c r="AP134" s="319">
        <f t="shared" si="32"/>
        <v>0</v>
      </c>
      <c r="AQ134" s="319">
        <f t="shared" si="33"/>
        <v>0</v>
      </c>
    </row>
    <row r="135" spans="1:43" x14ac:dyDescent="0.25">
      <c r="A135" s="18"/>
      <c r="B135" s="89"/>
      <c r="C135" s="27"/>
      <c r="D135" s="266"/>
      <c r="E135" s="266"/>
      <c r="F135" s="266"/>
      <c r="G135" s="266"/>
      <c r="H135" s="266"/>
      <c r="I135" s="266"/>
      <c r="J135" s="266"/>
      <c r="K135" s="266"/>
      <c r="L135" s="189">
        <f t="shared" si="34"/>
        <v>0</v>
      </c>
      <c r="M135" s="189">
        <f t="shared" si="35"/>
        <v>0</v>
      </c>
      <c r="N135" s="266"/>
      <c r="O135" s="266"/>
      <c r="P135" s="266"/>
      <c r="Q135" s="266"/>
      <c r="R135" s="266"/>
      <c r="S135" s="266"/>
      <c r="T135" s="266"/>
      <c r="U135" s="266"/>
      <c r="V135" s="189">
        <f t="shared" si="28"/>
        <v>0</v>
      </c>
      <c r="W135" s="189">
        <f t="shared" si="29"/>
        <v>0</v>
      </c>
      <c r="X135" s="266"/>
      <c r="Y135" s="266"/>
      <c r="Z135" s="266"/>
      <c r="AA135" s="266"/>
      <c r="AB135" s="266"/>
      <c r="AC135" s="266"/>
      <c r="AD135" s="266"/>
      <c r="AE135" s="266"/>
      <c r="AF135" s="266">
        <f t="shared" si="30"/>
        <v>0</v>
      </c>
      <c r="AG135" s="266">
        <f t="shared" si="31"/>
        <v>0</v>
      </c>
      <c r="AH135" s="266"/>
      <c r="AI135" s="266"/>
      <c r="AJ135" s="266"/>
      <c r="AK135" s="266"/>
      <c r="AL135" s="266"/>
      <c r="AM135" s="266"/>
      <c r="AN135" s="266"/>
      <c r="AO135" s="266"/>
      <c r="AP135" s="266">
        <f t="shared" si="32"/>
        <v>0</v>
      </c>
      <c r="AQ135" s="266">
        <f t="shared" si="33"/>
        <v>0</v>
      </c>
    </row>
    <row r="136" spans="1:43" x14ac:dyDescent="0.25">
      <c r="A136" s="629">
        <v>7</v>
      </c>
      <c r="B136" s="291" t="s">
        <v>26</v>
      </c>
      <c r="C136" s="635"/>
      <c r="D136" s="319"/>
      <c r="E136" s="319"/>
      <c r="F136" s="319"/>
      <c r="G136" s="319"/>
      <c r="H136" s="319"/>
      <c r="I136" s="319"/>
      <c r="J136" s="319"/>
      <c r="K136" s="319"/>
      <c r="L136" s="314">
        <f t="shared" si="34"/>
        <v>0</v>
      </c>
      <c r="M136" s="314">
        <f t="shared" si="35"/>
        <v>0</v>
      </c>
      <c r="N136" s="319"/>
      <c r="O136" s="319"/>
      <c r="P136" s="319"/>
      <c r="Q136" s="319"/>
      <c r="R136" s="319"/>
      <c r="S136" s="319"/>
      <c r="T136" s="319"/>
      <c r="U136" s="319"/>
      <c r="V136" s="314">
        <f t="shared" si="28"/>
        <v>0</v>
      </c>
      <c r="W136" s="314">
        <f t="shared" si="29"/>
        <v>0</v>
      </c>
      <c r="X136" s="319"/>
      <c r="Y136" s="319"/>
      <c r="Z136" s="319"/>
      <c r="AA136" s="319"/>
      <c r="AB136" s="319"/>
      <c r="AC136" s="319"/>
      <c r="AD136" s="319"/>
      <c r="AE136" s="319"/>
      <c r="AF136" s="319">
        <f t="shared" si="30"/>
        <v>0</v>
      </c>
      <c r="AG136" s="319">
        <f t="shared" si="31"/>
        <v>0</v>
      </c>
      <c r="AH136" s="319"/>
      <c r="AI136" s="319"/>
      <c r="AJ136" s="319"/>
      <c r="AK136" s="319"/>
      <c r="AL136" s="319"/>
      <c r="AM136" s="319"/>
      <c r="AN136" s="319"/>
      <c r="AO136" s="319"/>
      <c r="AP136" s="319">
        <f t="shared" si="32"/>
        <v>0</v>
      </c>
      <c r="AQ136" s="319">
        <f t="shared" si="33"/>
        <v>0</v>
      </c>
    </row>
    <row r="137" spans="1:43" x14ac:dyDescent="0.25">
      <c r="A137" s="18"/>
      <c r="B137" s="89"/>
      <c r="C137" s="27"/>
      <c r="D137" s="266"/>
      <c r="E137" s="266"/>
      <c r="F137" s="266"/>
      <c r="G137" s="266"/>
      <c r="H137" s="266"/>
      <c r="I137" s="266"/>
      <c r="J137" s="266"/>
      <c r="K137" s="266"/>
      <c r="L137" s="189">
        <f t="shared" si="34"/>
        <v>0</v>
      </c>
      <c r="M137" s="189">
        <f t="shared" si="35"/>
        <v>0</v>
      </c>
      <c r="N137" s="266"/>
      <c r="O137" s="266"/>
      <c r="P137" s="266"/>
      <c r="Q137" s="266"/>
      <c r="R137" s="266"/>
      <c r="S137" s="266"/>
      <c r="T137" s="266"/>
      <c r="U137" s="266"/>
      <c r="V137" s="189">
        <f t="shared" si="28"/>
        <v>0</v>
      </c>
      <c r="W137" s="189">
        <f t="shared" si="29"/>
        <v>0</v>
      </c>
      <c r="X137" s="266"/>
      <c r="Y137" s="266"/>
      <c r="Z137" s="266"/>
      <c r="AA137" s="266"/>
      <c r="AB137" s="266"/>
      <c r="AC137" s="266"/>
      <c r="AD137" s="266"/>
      <c r="AE137" s="266"/>
      <c r="AF137" s="266">
        <f t="shared" si="30"/>
        <v>0</v>
      </c>
      <c r="AG137" s="266">
        <f t="shared" si="31"/>
        <v>0</v>
      </c>
      <c r="AH137" s="266"/>
      <c r="AI137" s="266"/>
      <c r="AJ137" s="266"/>
      <c r="AK137" s="266"/>
      <c r="AL137" s="266"/>
      <c r="AM137" s="266"/>
      <c r="AN137" s="266"/>
      <c r="AO137" s="266"/>
      <c r="AP137" s="266">
        <f t="shared" si="32"/>
        <v>0</v>
      </c>
      <c r="AQ137" s="266">
        <f t="shared" si="33"/>
        <v>0</v>
      </c>
    </row>
    <row r="138" spans="1:43" x14ac:dyDescent="0.25">
      <c r="A138" s="629">
        <v>8</v>
      </c>
      <c r="B138" s="291" t="s">
        <v>27</v>
      </c>
      <c r="C138" s="635"/>
      <c r="D138" s="319"/>
      <c r="E138" s="319"/>
      <c r="F138" s="319"/>
      <c r="G138" s="319"/>
      <c r="H138" s="319"/>
      <c r="I138" s="319"/>
      <c r="J138" s="319"/>
      <c r="K138" s="319"/>
      <c r="L138" s="314">
        <f t="shared" si="34"/>
        <v>0</v>
      </c>
      <c r="M138" s="314">
        <f t="shared" si="35"/>
        <v>0</v>
      </c>
      <c r="N138" s="319"/>
      <c r="O138" s="319"/>
      <c r="P138" s="319"/>
      <c r="Q138" s="319"/>
      <c r="R138" s="319"/>
      <c r="S138" s="319"/>
      <c r="T138" s="319"/>
      <c r="U138" s="319"/>
      <c r="V138" s="314">
        <f t="shared" si="28"/>
        <v>0</v>
      </c>
      <c r="W138" s="314">
        <f t="shared" si="29"/>
        <v>0</v>
      </c>
      <c r="X138" s="319"/>
      <c r="Y138" s="319"/>
      <c r="Z138" s="319"/>
      <c r="AA138" s="319"/>
      <c r="AB138" s="319"/>
      <c r="AC138" s="319"/>
      <c r="AD138" s="319"/>
      <c r="AE138" s="319"/>
      <c r="AF138" s="319">
        <f t="shared" si="30"/>
        <v>0</v>
      </c>
      <c r="AG138" s="319">
        <f t="shared" si="31"/>
        <v>0</v>
      </c>
      <c r="AH138" s="319"/>
      <c r="AI138" s="319"/>
      <c r="AJ138" s="319"/>
      <c r="AK138" s="319"/>
      <c r="AL138" s="319"/>
      <c r="AM138" s="319"/>
      <c r="AN138" s="319"/>
      <c r="AO138" s="319"/>
      <c r="AP138" s="319">
        <f t="shared" si="32"/>
        <v>0</v>
      </c>
      <c r="AQ138" s="319">
        <f t="shared" si="33"/>
        <v>0</v>
      </c>
    </row>
    <row r="139" spans="1:43" x14ac:dyDescent="0.25">
      <c r="A139" s="22"/>
      <c r="B139" s="86"/>
      <c r="C139" s="27"/>
      <c r="D139" s="266"/>
      <c r="E139" s="266"/>
      <c r="F139" s="266"/>
      <c r="G139" s="266"/>
      <c r="H139" s="266"/>
      <c r="I139" s="266"/>
      <c r="J139" s="266"/>
      <c r="K139" s="266"/>
      <c r="L139" s="189">
        <f t="shared" si="34"/>
        <v>0</v>
      </c>
      <c r="M139" s="189">
        <f t="shared" si="35"/>
        <v>0</v>
      </c>
      <c r="N139" s="266"/>
      <c r="O139" s="266"/>
      <c r="P139" s="266"/>
      <c r="Q139" s="266"/>
      <c r="R139" s="266"/>
      <c r="S139" s="266"/>
      <c r="T139" s="266"/>
      <c r="U139" s="266"/>
      <c r="V139" s="189">
        <f t="shared" si="28"/>
        <v>0</v>
      </c>
      <c r="W139" s="189">
        <f t="shared" si="29"/>
        <v>0</v>
      </c>
      <c r="X139" s="266"/>
      <c r="Y139" s="266"/>
      <c r="Z139" s="266"/>
      <c r="AA139" s="266"/>
      <c r="AB139" s="266"/>
      <c r="AC139" s="266"/>
      <c r="AD139" s="266"/>
      <c r="AE139" s="266"/>
      <c r="AF139" s="266">
        <f t="shared" si="30"/>
        <v>0</v>
      </c>
      <c r="AG139" s="266">
        <f t="shared" si="31"/>
        <v>0</v>
      </c>
      <c r="AH139" s="266"/>
      <c r="AI139" s="266"/>
      <c r="AJ139" s="266"/>
      <c r="AK139" s="266"/>
      <c r="AL139" s="266"/>
      <c r="AM139" s="266"/>
      <c r="AN139" s="266"/>
      <c r="AO139" s="266"/>
      <c r="AP139" s="266">
        <f t="shared" si="32"/>
        <v>0</v>
      </c>
      <c r="AQ139" s="266">
        <f t="shared" si="33"/>
        <v>0</v>
      </c>
    </row>
    <row r="140" spans="1:43" x14ac:dyDescent="0.25">
      <c r="A140" s="629">
        <v>9</v>
      </c>
      <c r="B140" s="291" t="s">
        <v>28</v>
      </c>
      <c r="C140" s="635"/>
      <c r="D140" s="319"/>
      <c r="E140" s="319"/>
      <c r="F140" s="319"/>
      <c r="G140" s="319"/>
      <c r="H140" s="319"/>
      <c r="I140" s="319"/>
      <c r="J140" s="319"/>
      <c r="K140" s="319"/>
      <c r="L140" s="314">
        <f t="shared" si="34"/>
        <v>0</v>
      </c>
      <c r="M140" s="314">
        <f t="shared" si="35"/>
        <v>0</v>
      </c>
      <c r="N140" s="319"/>
      <c r="O140" s="319"/>
      <c r="P140" s="319"/>
      <c r="Q140" s="319"/>
      <c r="R140" s="319"/>
      <c r="S140" s="319"/>
      <c r="T140" s="319"/>
      <c r="U140" s="319"/>
      <c r="V140" s="314">
        <f t="shared" si="28"/>
        <v>0</v>
      </c>
      <c r="W140" s="314">
        <f t="shared" si="29"/>
        <v>0</v>
      </c>
      <c r="X140" s="319"/>
      <c r="Y140" s="319"/>
      <c r="Z140" s="319"/>
      <c r="AA140" s="319"/>
      <c r="AB140" s="319"/>
      <c r="AC140" s="319"/>
      <c r="AD140" s="319"/>
      <c r="AE140" s="319"/>
      <c r="AF140" s="319">
        <f t="shared" si="30"/>
        <v>0</v>
      </c>
      <c r="AG140" s="319">
        <f t="shared" si="31"/>
        <v>0</v>
      </c>
      <c r="AH140" s="319"/>
      <c r="AI140" s="319"/>
      <c r="AJ140" s="319"/>
      <c r="AK140" s="319"/>
      <c r="AL140" s="319"/>
      <c r="AM140" s="319"/>
      <c r="AN140" s="319"/>
      <c r="AO140" s="319"/>
      <c r="AP140" s="319">
        <f t="shared" si="32"/>
        <v>0</v>
      </c>
      <c r="AQ140" s="319">
        <f t="shared" si="33"/>
        <v>0</v>
      </c>
    </row>
    <row r="141" spans="1:43" x14ac:dyDescent="0.25">
      <c r="A141" s="22"/>
      <c r="B141" s="86"/>
      <c r="C141" s="27"/>
      <c r="D141" s="266"/>
      <c r="E141" s="266"/>
      <c r="F141" s="266"/>
      <c r="G141" s="266"/>
      <c r="H141" s="266"/>
      <c r="I141" s="266"/>
      <c r="J141" s="266"/>
      <c r="K141" s="266"/>
      <c r="L141" s="189">
        <f t="shared" si="34"/>
        <v>0</v>
      </c>
      <c r="M141" s="189">
        <f t="shared" si="35"/>
        <v>0</v>
      </c>
      <c r="N141" s="266"/>
      <c r="O141" s="266"/>
      <c r="P141" s="266"/>
      <c r="Q141" s="266"/>
      <c r="R141" s="266"/>
      <c r="S141" s="266"/>
      <c r="T141" s="266"/>
      <c r="U141" s="266"/>
      <c r="V141" s="189">
        <f t="shared" si="28"/>
        <v>0</v>
      </c>
      <c r="W141" s="189">
        <f t="shared" si="29"/>
        <v>0</v>
      </c>
      <c r="X141" s="266"/>
      <c r="Y141" s="266"/>
      <c r="Z141" s="266"/>
      <c r="AA141" s="266"/>
      <c r="AB141" s="266"/>
      <c r="AC141" s="266"/>
      <c r="AD141" s="266"/>
      <c r="AE141" s="266"/>
      <c r="AF141" s="266">
        <f t="shared" si="30"/>
        <v>0</v>
      </c>
      <c r="AG141" s="266">
        <f t="shared" si="31"/>
        <v>0</v>
      </c>
      <c r="AH141" s="266"/>
      <c r="AI141" s="266"/>
      <c r="AJ141" s="266"/>
      <c r="AK141" s="266"/>
      <c r="AL141" s="266"/>
      <c r="AM141" s="266"/>
      <c r="AN141" s="266"/>
      <c r="AO141" s="266"/>
      <c r="AP141" s="266">
        <f t="shared" si="32"/>
        <v>0</v>
      </c>
      <c r="AQ141" s="266">
        <f t="shared" si="33"/>
        <v>0</v>
      </c>
    </row>
    <row r="142" spans="1:43" x14ac:dyDescent="0.25">
      <c r="A142" s="629">
        <v>10</v>
      </c>
      <c r="B142" s="291" t="s">
        <v>29</v>
      </c>
      <c r="C142" s="635"/>
      <c r="D142" s="319"/>
      <c r="E142" s="319"/>
      <c r="F142" s="319"/>
      <c r="G142" s="319"/>
      <c r="H142" s="319"/>
      <c r="I142" s="319"/>
      <c r="J142" s="319"/>
      <c r="K142" s="319"/>
      <c r="L142" s="314">
        <f t="shared" si="34"/>
        <v>0</v>
      </c>
      <c r="M142" s="314">
        <f t="shared" si="35"/>
        <v>0</v>
      </c>
      <c r="N142" s="319"/>
      <c r="O142" s="319"/>
      <c r="P142" s="319"/>
      <c r="Q142" s="319"/>
      <c r="R142" s="319"/>
      <c r="S142" s="319"/>
      <c r="T142" s="319"/>
      <c r="U142" s="319"/>
      <c r="V142" s="314">
        <f t="shared" si="28"/>
        <v>0</v>
      </c>
      <c r="W142" s="314">
        <f t="shared" si="29"/>
        <v>0</v>
      </c>
      <c r="X142" s="319"/>
      <c r="Y142" s="319"/>
      <c r="Z142" s="319"/>
      <c r="AA142" s="319"/>
      <c r="AB142" s="319"/>
      <c r="AC142" s="319"/>
      <c r="AD142" s="319"/>
      <c r="AE142" s="319"/>
      <c r="AF142" s="319">
        <f t="shared" si="30"/>
        <v>0</v>
      </c>
      <c r="AG142" s="319">
        <f t="shared" si="31"/>
        <v>0</v>
      </c>
      <c r="AH142" s="319"/>
      <c r="AI142" s="319"/>
      <c r="AJ142" s="319"/>
      <c r="AK142" s="319"/>
      <c r="AL142" s="319"/>
      <c r="AM142" s="319"/>
      <c r="AN142" s="319"/>
      <c r="AO142" s="319"/>
      <c r="AP142" s="319">
        <f t="shared" si="32"/>
        <v>0</v>
      </c>
      <c r="AQ142" s="319">
        <f t="shared" si="33"/>
        <v>0</v>
      </c>
    </row>
    <row r="143" spans="1:43" x14ac:dyDescent="0.25">
      <c r="A143" s="22"/>
      <c r="B143" s="86"/>
      <c r="C143" s="27"/>
      <c r="D143" s="266"/>
      <c r="E143" s="266"/>
      <c r="F143" s="266"/>
      <c r="G143" s="266"/>
      <c r="H143" s="266"/>
      <c r="I143" s="266"/>
      <c r="J143" s="266"/>
      <c r="K143" s="266"/>
      <c r="L143" s="189">
        <f t="shared" si="34"/>
        <v>0</v>
      </c>
      <c r="M143" s="189">
        <f t="shared" si="35"/>
        <v>0</v>
      </c>
      <c r="N143" s="266"/>
      <c r="O143" s="266"/>
      <c r="P143" s="266"/>
      <c r="Q143" s="266"/>
      <c r="R143" s="266"/>
      <c r="S143" s="266"/>
      <c r="T143" s="266"/>
      <c r="U143" s="266"/>
      <c r="V143" s="189">
        <f t="shared" si="28"/>
        <v>0</v>
      </c>
      <c r="W143" s="189">
        <f t="shared" si="29"/>
        <v>0</v>
      </c>
      <c r="X143" s="266"/>
      <c r="Y143" s="266"/>
      <c r="Z143" s="266"/>
      <c r="AA143" s="266"/>
      <c r="AB143" s="266"/>
      <c r="AC143" s="266"/>
      <c r="AD143" s="266"/>
      <c r="AE143" s="266"/>
      <c r="AF143" s="266">
        <f t="shared" si="30"/>
        <v>0</v>
      </c>
      <c r="AG143" s="266">
        <f t="shared" si="31"/>
        <v>0</v>
      </c>
      <c r="AH143" s="266"/>
      <c r="AI143" s="266"/>
      <c r="AJ143" s="266"/>
      <c r="AK143" s="266"/>
      <c r="AL143" s="266"/>
      <c r="AM143" s="266"/>
      <c r="AN143" s="266"/>
      <c r="AO143" s="266"/>
      <c r="AP143" s="266">
        <f t="shared" si="32"/>
        <v>0</v>
      </c>
      <c r="AQ143" s="266">
        <f t="shared" si="33"/>
        <v>0</v>
      </c>
    </row>
    <row r="144" spans="1:43" x14ac:dyDescent="0.25">
      <c r="A144" s="274">
        <v>11</v>
      </c>
      <c r="B144" s="291" t="s">
        <v>30</v>
      </c>
      <c r="C144" s="613"/>
      <c r="D144" s="319">
        <f t="shared" ref="D144:K144" si="48">SUM(D145:D145)</f>
        <v>0</v>
      </c>
      <c r="E144" s="319">
        <f t="shared" si="48"/>
        <v>0</v>
      </c>
      <c r="F144" s="319">
        <f t="shared" si="48"/>
        <v>0</v>
      </c>
      <c r="G144" s="319">
        <f t="shared" si="48"/>
        <v>0</v>
      </c>
      <c r="H144" s="319">
        <f t="shared" si="48"/>
        <v>0</v>
      </c>
      <c r="I144" s="319">
        <f t="shared" si="48"/>
        <v>0</v>
      </c>
      <c r="J144" s="319">
        <f t="shared" si="48"/>
        <v>0</v>
      </c>
      <c r="K144" s="319">
        <f t="shared" si="48"/>
        <v>0</v>
      </c>
      <c r="L144" s="314">
        <f t="shared" si="34"/>
        <v>0</v>
      </c>
      <c r="M144" s="314">
        <f t="shared" si="35"/>
        <v>0</v>
      </c>
      <c r="N144" s="319">
        <f t="shared" ref="N144:U144" si="49">SUM(N145:N145)</f>
        <v>0</v>
      </c>
      <c r="O144" s="319">
        <f t="shared" si="49"/>
        <v>0</v>
      </c>
      <c r="P144" s="319">
        <f t="shared" si="49"/>
        <v>0</v>
      </c>
      <c r="Q144" s="319">
        <f t="shared" si="49"/>
        <v>0</v>
      </c>
      <c r="R144" s="319">
        <f t="shared" si="49"/>
        <v>0</v>
      </c>
      <c r="S144" s="319">
        <f t="shared" si="49"/>
        <v>0</v>
      </c>
      <c r="T144" s="319">
        <f t="shared" si="49"/>
        <v>0</v>
      </c>
      <c r="U144" s="319">
        <f t="shared" si="49"/>
        <v>0</v>
      </c>
      <c r="V144" s="314">
        <f t="shared" si="28"/>
        <v>0</v>
      </c>
      <c r="W144" s="314">
        <f t="shared" si="29"/>
        <v>0</v>
      </c>
      <c r="X144" s="319">
        <f t="shared" ref="X144:AE144" si="50">SUM(X145:X145)</f>
        <v>0</v>
      </c>
      <c r="Y144" s="319">
        <f t="shared" si="50"/>
        <v>0</v>
      </c>
      <c r="Z144" s="319">
        <f t="shared" si="50"/>
        <v>0</v>
      </c>
      <c r="AA144" s="319">
        <f t="shared" si="50"/>
        <v>0</v>
      </c>
      <c r="AB144" s="319">
        <f t="shared" si="50"/>
        <v>0</v>
      </c>
      <c r="AC144" s="319">
        <f t="shared" si="50"/>
        <v>0</v>
      </c>
      <c r="AD144" s="319">
        <f t="shared" si="50"/>
        <v>0</v>
      </c>
      <c r="AE144" s="319">
        <f t="shared" si="50"/>
        <v>0</v>
      </c>
      <c r="AF144" s="319">
        <f t="shared" si="30"/>
        <v>0</v>
      </c>
      <c r="AG144" s="319">
        <f t="shared" si="31"/>
        <v>0</v>
      </c>
      <c r="AH144" s="319">
        <f t="shared" ref="AH144:AO144" si="51">SUM(AH145:AH145)</f>
        <v>0</v>
      </c>
      <c r="AI144" s="319">
        <f t="shared" si="51"/>
        <v>0</v>
      </c>
      <c r="AJ144" s="319">
        <f t="shared" si="51"/>
        <v>0</v>
      </c>
      <c r="AK144" s="319">
        <f t="shared" si="51"/>
        <v>0</v>
      </c>
      <c r="AL144" s="319">
        <f t="shared" si="51"/>
        <v>0</v>
      </c>
      <c r="AM144" s="319">
        <f t="shared" si="51"/>
        <v>0</v>
      </c>
      <c r="AN144" s="319">
        <f t="shared" si="51"/>
        <v>0</v>
      </c>
      <c r="AO144" s="319">
        <f t="shared" si="51"/>
        <v>0</v>
      </c>
      <c r="AP144" s="319">
        <f t="shared" si="32"/>
        <v>0</v>
      </c>
      <c r="AQ144" s="319">
        <f t="shared" si="33"/>
        <v>0</v>
      </c>
    </row>
    <row r="145" spans="1:43" x14ac:dyDescent="0.25">
      <c r="A145" s="18">
        <v>1</v>
      </c>
      <c r="B145" s="32"/>
      <c r="C145" s="27"/>
      <c r="D145" s="266"/>
      <c r="E145" s="266"/>
      <c r="F145" s="266"/>
      <c r="G145" s="266"/>
      <c r="H145" s="265"/>
      <c r="I145" s="266"/>
      <c r="J145" s="265"/>
      <c r="K145" s="266"/>
      <c r="L145" s="189">
        <f t="shared" si="34"/>
        <v>0</v>
      </c>
      <c r="M145" s="189">
        <f t="shared" si="35"/>
        <v>0</v>
      </c>
      <c r="N145" s="266"/>
      <c r="O145" s="266"/>
      <c r="P145" s="266"/>
      <c r="Q145" s="266"/>
      <c r="R145" s="266"/>
      <c r="S145" s="266"/>
      <c r="T145" s="301"/>
      <c r="U145" s="266"/>
      <c r="V145" s="189">
        <f t="shared" si="28"/>
        <v>0</v>
      </c>
      <c r="W145" s="189">
        <f t="shared" si="29"/>
        <v>0</v>
      </c>
      <c r="X145" s="266"/>
      <c r="Y145" s="266"/>
      <c r="Z145" s="266"/>
      <c r="AA145" s="266"/>
      <c r="AB145" s="266"/>
      <c r="AC145" s="266"/>
      <c r="AD145" s="266"/>
      <c r="AE145" s="266"/>
      <c r="AF145" s="266">
        <f t="shared" si="30"/>
        <v>0</v>
      </c>
      <c r="AG145" s="266">
        <f t="shared" si="31"/>
        <v>0</v>
      </c>
      <c r="AH145" s="266"/>
      <c r="AI145" s="266"/>
      <c r="AJ145" s="266"/>
      <c r="AK145" s="266"/>
      <c r="AL145" s="266"/>
      <c r="AM145" s="266"/>
      <c r="AN145" s="266"/>
      <c r="AO145" s="266"/>
      <c r="AP145" s="266">
        <f t="shared" si="32"/>
        <v>0</v>
      </c>
      <c r="AQ145" s="266">
        <f t="shared" si="33"/>
        <v>0</v>
      </c>
    </row>
    <row r="146" spans="1:43" x14ac:dyDescent="0.25">
      <c r="A146" s="274">
        <v>12</v>
      </c>
      <c r="B146" s="291" t="s">
        <v>31</v>
      </c>
      <c r="C146" s="613"/>
      <c r="D146" s="319">
        <f>D147</f>
        <v>0</v>
      </c>
      <c r="E146" s="319">
        <f t="shared" ref="E146:K146" si="52">E147</f>
        <v>0</v>
      </c>
      <c r="F146" s="319">
        <f t="shared" si="52"/>
        <v>0</v>
      </c>
      <c r="G146" s="319">
        <f t="shared" si="52"/>
        <v>0</v>
      </c>
      <c r="H146" s="319">
        <f t="shared" si="52"/>
        <v>0</v>
      </c>
      <c r="I146" s="319">
        <f t="shared" si="52"/>
        <v>0</v>
      </c>
      <c r="J146" s="319">
        <f t="shared" si="52"/>
        <v>0</v>
      </c>
      <c r="K146" s="319">
        <f t="shared" si="52"/>
        <v>0</v>
      </c>
      <c r="L146" s="314">
        <f t="shared" si="34"/>
        <v>0</v>
      </c>
      <c r="M146" s="314">
        <f t="shared" si="35"/>
        <v>0</v>
      </c>
      <c r="N146" s="319">
        <f>N147</f>
        <v>0</v>
      </c>
      <c r="O146" s="319">
        <f t="shared" ref="O146:AO146" si="53">O147</f>
        <v>0</v>
      </c>
      <c r="P146" s="319">
        <f t="shared" si="53"/>
        <v>0</v>
      </c>
      <c r="Q146" s="319">
        <f t="shared" si="53"/>
        <v>0</v>
      </c>
      <c r="R146" s="319">
        <f t="shared" si="53"/>
        <v>0</v>
      </c>
      <c r="S146" s="319">
        <f t="shared" si="53"/>
        <v>0</v>
      </c>
      <c r="T146" s="319">
        <f t="shared" si="53"/>
        <v>0</v>
      </c>
      <c r="U146" s="319">
        <f t="shared" si="53"/>
        <v>0</v>
      </c>
      <c r="V146" s="314">
        <f t="shared" si="28"/>
        <v>0</v>
      </c>
      <c r="W146" s="314">
        <f t="shared" si="29"/>
        <v>0</v>
      </c>
      <c r="X146" s="319">
        <f t="shared" si="53"/>
        <v>0</v>
      </c>
      <c r="Y146" s="319">
        <f t="shared" si="53"/>
        <v>0</v>
      </c>
      <c r="Z146" s="319">
        <f t="shared" si="53"/>
        <v>0</v>
      </c>
      <c r="AA146" s="319">
        <f t="shared" si="53"/>
        <v>0</v>
      </c>
      <c r="AB146" s="319">
        <f t="shared" si="53"/>
        <v>0</v>
      </c>
      <c r="AC146" s="319">
        <f t="shared" si="53"/>
        <v>0</v>
      </c>
      <c r="AD146" s="319">
        <f t="shared" si="53"/>
        <v>0</v>
      </c>
      <c r="AE146" s="319">
        <f t="shared" si="53"/>
        <v>0</v>
      </c>
      <c r="AF146" s="319">
        <f t="shared" si="30"/>
        <v>0</v>
      </c>
      <c r="AG146" s="319">
        <f t="shared" si="31"/>
        <v>0</v>
      </c>
      <c r="AH146" s="319">
        <f t="shared" si="53"/>
        <v>0</v>
      </c>
      <c r="AI146" s="319">
        <f t="shared" si="53"/>
        <v>0</v>
      </c>
      <c r="AJ146" s="319">
        <f t="shared" si="53"/>
        <v>0</v>
      </c>
      <c r="AK146" s="319">
        <f t="shared" si="53"/>
        <v>0</v>
      </c>
      <c r="AL146" s="319">
        <f t="shared" si="53"/>
        <v>0</v>
      </c>
      <c r="AM146" s="319">
        <f t="shared" si="53"/>
        <v>0</v>
      </c>
      <c r="AN146" s="319">
        <f t="shared" si="53"/>
        <v>0</v>
      </c>
      <c r="AO146" s="319">
        <f t="shared" si="53"/>
        <v>0</v>
      </c>
      <c r="AP146" s="319">
        <f t="shared" si="32"/>
        <v>0</v>
      </c>
      <c r="AQ146" s="319">
        <f t="shared" si="33"/>
        <v>0</v>
      </c>
    </row>
    <row r="147" spans="1:43" x14ac:dyDescent="0.25">
      <c r="A147" s="18">
        <v>1</v>
      </c>
      <c r="B147" s="32"/>
      <c r="C147" s="27"/>
      <c r="D147" s="301"/>
      <c r="E147" s="266"/>
      <c r="F147" s="266"/>
      <c r="G147" s="266"/>
      <c r="H147" s="266"/>
      <c r="I147" s="266"/>
      <c r="J147" s="266"/>
      <c r="K147" s="266"/>
      <c r="L147" s="189">
        <f t="shared" si="34"/>
        <v>0</v>
      </c>
      <c r="M147" s="189">
        <f t="shared" si="35"/>
        <v>0</v>
      </c>
      <c r="N147" s="265"/>
      <c r="O147" s="266"/>
      <c r="P147" s="266"/>
      <c r="Q147" s="266"/>
      <c r="R147" s="266"/>
      <c r="S147" s="266"/>
      <c r="T147" s="266"/>
      <c r="U147" s="266"/>
      <c r="V147" s="189">
        <f t="shared" si="28"/>
        <v>0</v>
      </c>
      <c r="W147" s="189">
        <f t="shared" si="29"/>
        <v>0</v>
      </c>
      <c r="X147" s="265"/>
      <c r="Y147" s="266"/>
      <c r="Z147" s="266"/>
      <c r="AA147" s="266"/>
      <c r="AB147" s="266"/>
      <c r="AC147" s="266"/>
      <c r="AD147" s="266"/>
      <c r="AE147" s="266"/>
      <c r="AF147" s="266">
        <f t="shared" si="30"/>
        <v>0</v>
      </c>
      <c r="AG147" s="266">
        <f t="shared" si="31"/>
        <v>0</v>
      </c>
      <c r="AH147" s="266"/>
      <c r="AI147" s="266"/>
      <c r="AJ147" s="266"/>
      <c r="AK147" s="266"/>
      <c r="AL147" s="266"/>
      <c r="AM147" s="266"/>
      <c r="AN147" s="266"/>
      <c r="AO147" s="266"/>
      <c r="AP147" s="266">
        <f t="shared" si="32"/>
        <v>0</v>
      </c>
      <c r="AQ147" s="266">
        <f t="shared" si="33"/>
        <v>0</v>
      </c>
    </row>
    <row r="148" spans="1:43" x14ac:dyDescent="0.25">
      <c r="A148" s="642" t="s">
        <v>40</v>
      </c>
      <c r="B148" s="564" t="s">
        <v>41</v>
      </c>
      <c r="C148" s="638"/>
      <c r="D148" s="639">
        <f t="shared" ref="D148:U148" si="54">D149+D151+D153+D155+D157+D159+D161+D163+D165+D167+D169+D171</f>
        <v>0</v>
      </c>
      <c r="E148" s="639">
        <f t="shared" si="54"/>
        <v>0</v>
      </c>
      <c r="F148" s="639">
        <f t="shared" si="54"/>
        <v>0</v>
      </c>
      <c r="G148" s="639">
        <f t="shared" si="54"/>
        <v>0</v>
      </c>
      <c r="H148" s="639">
        <f t="shared" si="54"/>
        <v>0</v>
      </c>
      <c r="I148" s="639">
        <f t="shared" si="54"/>
        <v>0</v>
      </c>
      <c r="J148" s="639">
        <f t="shared" si="54"/>
        <v>0</v>
      </c>
      <c r="K148" s="639">
        <f t="shared" si="54"/>
        <v>0</v>
      </c>
      <c r="L148" s="631">
        <f t="shared" si="34"/>
        <v>0</v>
      </c>
      <c r="M148" s="631">
        <f t="shared" si="35"/>
        <v>0</v>
      </c>
      <c r="N148" s="639">
        <f t="shared" si="54"/>
        <v>0</v>
      </c>
      <c r="O148" s="639">
        <f t="shared" si="54"/>
        <v>0</v>
      </c>
      <c r="P148" s="639">
        <f t="shared" si="54"/>
        <v>0</v>
      </c>
      <c r="Q148" s="639">
        <f t="shared" si="54"/>
        <v>0</v>
      </c>
      <c r="R148" s="639">
        <f t="shared" si="54"/>
        <v>0</v>
      </c>
      <c r="S148" s="639">
        <f t="shared" si="54"/>
        <v>0</v>
      </c>
      <c r="T148" s="639">
        <f t="shared" si="54"/>
        <v>0</v>
      </c>
      <c r="U148" s="639">
        <f t="shared" si="54"/>
        <v>0</v>
      </c>
      <c r="V148" s="631">
        <f t="shared" ref="V148:V211" si="55">N148+P148+R148+T148</f>
        <v>0</v>
      </c>
      <c r="W148" s="631">
        <f t="shared" ref="W148:W211" si="56">O148+Q148+S148+U148</f>
        <v>0</v>
      </c>
      <c r="X148" s="639">
        <f t="shared" ref="X148:AO148" si="57">X149+X151+X153+X155+X157+X159+X161+X163+X165+X167+X169+X171</f>
        <v>0</v>
      </c>
      <c r="Y148" s="639">
        <f t="shared" si="57"/>
        <v>0</v>
      </c>
      <c r="Z148" s="639">
        <f t="shared" si="57"/>
        <v>0</v>
      </c>
      <c r="AA148" s="639">
        <f t="shared" si="57"/>
        <v>0</v>
      </c>
      <c r="AB148" s="639">
        <f t="shared" si="57"/>
        <v>0</v>
      </c>
      <c r="AC148" s="639">
        <f t="shared" si="57"/>
        <v>0</v>
      </c>
      <c r="AD148" s="639">
        <f t="shared" si="57"/>
        <v>0</v>
      </c>
      <c r="AE148" s="639">
        <f t="shared" si="57"/>
        <v>0</v>
      </c>
      <c r="AF148" s="641">
        <f t="shared" ref="AF148:AF211" si="58">X148+Z148+AB148+AD148</f>
        <v>0</v>
      </c>
      <c r="AG148" s="641">
        <f t="shared" ref="AG148:AG211" si="59">Y148+AA148+AC148+AE148</f>
        <v>0</v>
      </c>
      <c r="AH148" s="639">
        <f t="shared" si="57"/>
        <v>0</v>
      </c>
      <c r="AI148" s="639">
        <f t="shared" si="57"/>
        <v>0</v>
      </c>
      <c r="AJ148" s="639">
        <f t="shared" si="57"/>
        <v>0</v>
      </c>
      <c r="AK148" s="639">
        <f t="shared" si="57"/>
        <v>0</v>
      </c>
      <c r="AL148" s="639">
        <f t="shared" si="57"/>
        <v>0</v>
      </c>
      <c r="AM148" s="639">
        <f t="shared" si="57"/>
        <v>0</v>
      </c>
      <c r="AN148" s="639">
        <f t="shared" si="57"/>
        <v>0</v>
      </c>
      <c r="AO148" s="639">
        <f t="shared" si="57"/>
        <v>0</v>
      </c>
      <c r="AP148" s="641">
        <f t="shared" ref="AP148:AP211" si="60">AH148+AJ148+AL148+AN148</f>
        <v>0</v>
      </c>
      <c r="AQ148" s="641">
        <f t="shared" ref="AQ148:AQ211" si="61">AI148+AK148+AM148+AO148</f>
        <v>0</v>
      </c>
    </row>
    <row r="149" spans="1:43" s="315" customFormat="1" x14ac:dyDescent="0.25">
      <c r="A149" s="629">
        <v>1</v>
      </c>
      <c r="B149" s="291" t="s">
        <v>20</v>
      </c>
      <c r="C149" s="635"/>
      <c r="D149" s="319"/>
      <c r="E149" s="319"/>
      <c r="F149" s="319"/>
      <c r="G149" s="319"/>
      <c r="H149" s="319"/>
      <c r="I149" s="319"/>
      <c r="J149" s="319"/>
      <c r="K149" s="319"/>
      <c r="L149" s="314">
        <f t="shared" si="34"/>
        <v>0</v>
      </c>
      <c r="M149" s="314">
        <f t="shared" si="35"/>
        <v>0</v>
      </c>
      <c r="N149" s="319"/>
      <c r="O149" s="319"/>
      <c r="P149" s="319"/>
      <c r="Q149" s="319"/>
      <c r="R149" s="319"/>
      <c r="S149" s="319"/>
      <c r="T149" s="319"/>
      <c r="U149" s="319"/>
      <c r="V149" s="314">
        <f t="shared" si="55"/>
        <v>0</v>
      </c>
      <c r="W149" s="314">
        <f t="shared" si="56"/>
        <v>0</v>
      </c>
      <c r="X149" s="319"/>
      <c r="Y149" s="319"/>
      <c r="Z149" s="319"/>
      <c r="AA149" s="319"/>
      <c r="AB149" s="319"/>
      <c r="AC149" s="319"/>
      <c r="AD149" s="319"/>
      <c r="AE149" s="319"/>
      <c r="AF149" s="319">
        <f t="shared" si="58"/>
        <v>0</v>
      </c>
      <c r="AG149" s="319">
        <f t="shared" si="59"/>
        <v>0</v>
      </c>
      <c r="AH149" s="319"/>
      <c r="AI149" s="319"/>
      <c r="AJ149" s="319"/>
      <c r="AK149" s="319"/>
      <c r="AL149" s="319"/>
      <c r="AM149" s="319"/>
      <c r="AN149" s="319"/>
      <c r="AO149" s="319"/>
      <c r="AP149" s="319">
        <f t="shared" si="60"/>
        <v>0</v>
      </c>
      <c r="AQ149" s="319">
        <f t="shared" si="61"/>
        <v>0</v>
      </c>
    </row>
    <row r="150" spans="1:43" x14ac:dyDescent="0.25">
      <c r="A150" s="18"/>
      <c r="B150" s="86"/>
      <c r="C150" s="27"/>
      <c r="D150" s="266"/>
      <c r="E150" s="266"/>
      <c r="F150" s="266"/>
      <c r="G150" s="266"/>
      <c r="H150" s="266"/>
      <c r="I150" s="266"/>
      <c r="J150" s="266"/>
      <c r="K150" s="266"/>
      <c r="L150" s="189">
        <f t="shared" ref="L150:L213" si="62">D150+F150+H150+J150</f>
        <v>0</v>
      </c>
      <c r="M150" s="189">
        <f t="shared" ref="M150:M213" si="63">E150+G150+I150+K150</f>
        <v>0</v>
      </c>
      <c r="N150" s="266"/>
      <c r="O150" s="266"/>
      <c r="P150" s="266"/>
      <c r="Q150" s="266"/>
      <c r="R150" s="266"/>
      <c r="S150" s="266"/>
      <c r="T150" s="266"/>
      <c r="U150" s="266"/>
      <c r="V150" s="189">
        <f t="shared" si="55"/>
        <v>0</v>
      </c>
      <c r="W150" s="189">
        <f t="shared" si="56"/>
        <v>0</v>
      </c>
      <c r="X150" s="266"/>
      <c r="Y150" s="266"/>
      <c r="Z150" s="266"/>
      <c r="AA150" s="266"/>
      <c r="AB150" s="266"/>
      <c r="AC150" s="266"/>
      <c r="AD150" s="266"/>
      <c r="AE150" s="266"/>
      <c r="AF150" s="266">
        <f t="shared" si="58"/>
        <v>0</v>
      </c>
      <c r="AG150" s="266">
        <f t="shared" si="59"/>
        <v>0</v>
      </c>
      <c r="AH150" s="266"/>
      <c r="AI150" s="266"/>
      <c r="AJ150" s="266"/>
      <c r="AK150" s="266"/>
      <c r="AL150" s="266"/>
      <c r="AM150" s="266"/>
      <c r="AN150" s="266"/>
      <c r="AO150" s="266"/>
      <c r="AP150" s="266">
        <f t="shared" si="60"/>
        <v>0</v>
      </c>
      <c r="AQ150" s="266">
        <f t="shared" si="61"/>
        <v>0</v>
      </c>
    </row>
    <row r="151" spans="1:43" s="315" customFormat="1" x14ac:dyDescent="0.25">
      <c r="A151" s="629">
        <v>2</v>
      </c>
      <c r="B151" s="291" t="s">
        <v>21</v>
      </c>
      <c r="C151" s="635"/>
      <c r="D151" s="319"/>
      <c r="E151" s="319"/>
      <c r="F151" s="319"/>
      <c r="G151" s="319"/>
      <c r="H151" s="319"/>
      <c r="I151" s="319"/>
      <c r="J151" s="319"/>
      <c r="K151" s="319"/>
      <c r="L151" s="314">
        <f t="shared" si="62"/>
        <v>0</v>
      </c>
      <c r="M151" s="314">
        <f t="shared" si="63"/>
        <v>0</v>
      </c>
      <c r="N151" s="319"/>
      <c r="O151" s="319"/>
      <c r="P151" s="319"/>
      <c r="Q151" s="319"/>
      <c r="R151" s="319"/>
      <c r="S151" s="319"/>
      <c r="T151" s="319"/>
      <c r="U151" s="319"/>
      <c r="V151" s="314">
        <f t="shared" si="55"/>
        <v>0</v>
      </c>
      <c r="W151" s="314">
        <f t="shared" si="56"/>
        <v>0</v>
      </c>
      <c r="X151" s="319"/>
      <c r="Y151" s="319"/>
      <c r="Z151" s="319"/>
      <c r="AA151" s="319"/>
      <c r="AB151" s="319"/>
      <c r="AC151" s="319"/>
      <c r="AD151" s="319"/>
      <c r="AE151" s="319"/>
      <c r="AF151" s="319">
        <f t="shared" si="58"/>
        <v>0</v>
      </c>
      <c r="AG151" s="319">
        <f t="shared" si="59"/>
        <v>0</v>
      </c>
      <c r="AH151" s="319"/>
      <c r="AI151" s="319"/>
      <c r="AJ151" s="319"/>
      <c r="AK151" s="319"/>
      <c r="AL151" s="319"/>
      <c r="AM151" s="319"/>
      <c r="AN151" s="319"/>
      <c r="AO151" s="319"/>
      <c r="AP151" s="319">
        <f t="shared" si="60"/>
        <v>0</v>
      </c>
      <c r="AQ151" s="319">
        <f t="shared" si="61"/>
        <v>0</v>
      </c>
    </row>
    <row r="152" spans="1:43" x14ac:dyDescent="0.25">
      <c r="A152" s="18"/>
      <c r="B152" s="86"/>
      <c r="C152" s="27"/>
      <c r="D152" s="266"/>
      <c r="E152" s="266"/>
      <c r="F152" s="266"/>
      <c r="G152" s="266"/>
      <c r="H152" s="266"/>
      <c r="I152" s="266"/>
      <c r="J152" s="266"/>
      <c r="K152" s="266"/>
      <c r="L152" s="189">
        <f t="shared" si="62"/>
        <v>0</v>
      </c>
      <c r="M152" s="189">
        <f t="shared" si="63"/>
        <v>0</v>
      </c>
      <c r="N152" s="266"/>
      <c r="O152" s="266"/>
      <c r="P152" s="266"/>
      <c r="Q152" s="266"/>
      <c r="R152" s="266"/>
      <c r="S152" s="266"/>
      <c r="T152" s="266"/>
      <c r="U152" s="266"/>
      <c r="V152" s="189">
        <f t="shared" si="55"/>
        <v>0</v>
      </c>
      <c r="W152" s="189">
        <f t="shared" si="56"/>
        <v>0</v>
      </c>
      <c r="X152" s="266"/>
      <c r="Y152" s="266"/>
      <c r="Z152" s="266"/>
      <c r="AA152" s="266"/>
      <c r="AB152" s="266"/>
      <c r="AC152" s="266"/>
      <c r="AD152" s="266"/>
      <c r="AE152" s="266"/>
      <c r="AF152" s="266">
        <f t="shared" si="58"/>
        <v>0</v>
      </c>
      <c r="AG152" s="266">
        <f t="shared" si="59"/>
        <v>0</v>
      </c>
      <c r="AH152" s="266"/>
      <c r="AI152" s="266"/>
      <c r="AJ152" s="266"/>
      <c r="AK152" s="266"/>
      <c r="AL152" s="266"/>
      <c r="AM152" s="266"/>
      <c r="AN152" s="266"/>
      <c r="AO152" s="266"/>
      <c r="AP152" s="266">
        <f t="shared" si="60"/>
        <v>0</v>
      </c>
      <c r="AQ152" s="266">
        <f t="shared" si="61"/>
        <v>0</v>
      </c>
    </row>
    <row r="153" spans="1:43" s="326" customFormat="1" x14ac:dyDescent="0.25">
      <c r="A153" s="274">
        <v>3</v>
      </c>
      <c r="B153" s="291" t="s">
        <v>22</v>
      </c>
      <c r="C153" s="613"/>
      <c r="D153" s="319">
        <f>D154</f>
        <v>0</v>
      </c>
      <c r="E153" s="319">
        <f t="shared" ref="E153:AO153" si="64">E154</f>
        <v>0</v>
      </c>
      <c r="F153" s="319">
        <f t="shared" si="64"/>
        <v>0</v>
      </c>
      <c r="G153" s="319">
        <f t="shared" si="64"/>
        <v>0</v>
      </c>
      <c r="H153" s="319">
        <f t="shared" si="64"/>
        <v>0</v>
      </c>
      <c r="I153" s="319">
        <f t="shared" si="64"/>
        <v>0</v>
      </c>
      <c r="J153" s="319">
        <f t="shared" si="64"/>
        <v>0</v>
      </c>
      <c r="K153" s="319">
        <f t="shared" si="64"/>
        <v>0</v>
      </c>
      <c r="L153" s="314">
        <f t="shared" si="62"/>
        <v>0</v>
      </c>
      <c r="M153" s="314">
        <f t="shared" si="63"/>
        <v>0</v>
      </c>
      <c r="N153" s="319">
        <f t="shared" si="64"/>
        <v>0</v>
      </c>
      <c r="O153" s="319">
        <f t="shared" si="64"/>
        <v>0</v>
      </c>
      <c r="P153" s="319">
        <f t="shared" si="64"/>
        <v>0</v>
      </c>
      <c r="Q153" s="319">
        <f t="shared" si="64"/>
        <v>0</v>
      </c>
      <c r="R153" s="319">
        <f t="shared" si="64"/>
        <v>0</v>
      </c>
      <c r="S153" s="319">
        <f t="shared" si="64"/>
        <v>0</v>
      </c>
      <c r="T153" s="319">
        <f t="shared" si="64"/>
        <v>0</v>
      </c>
      <c r="U153" s="319">
        <f t="shared" si="64"/>
        <v>0</v>
      </c>
      <c r="V153" s="314">
        <f t="shared" si="55"/>
        <v>0</v>
      </c>
      <c r="W153" s="314">
        <f t="shared" si="56"/>
        <v>0</v>
      </c>
      <c r="X153" s="319">
        <f t="shared" si="64"/>
        <v>0</v>
      </c>
      <c r="Y153" s="319">
        <f t="shared" si="64"/>
        <v>0</v>
      </c>
      <c r="Z153" s="319">
        <f t="shared" si="64"/>
        <v>0</v>
      </c>
      <c r="AA153" s="319">
        <f t="shared" si="64"/>
        <v>0</v>
      </c>
      <c r="AB153" s="319">
        <f t="shared" si="64"/>
        <v>0</v>
      </c>
      <c r="AC153" s="319">
        <f t="shared" si="64"/>
        <v>0</v>
      </c>
      <c r="AD153" s="319">
        <f t="shared" si="64"/>
        <v>0</v>
      </c>
      <c r="AE153" s="319">
        <f t="shared" si="64"/>
        <v>0</v>
      </c>
      <c r="AF153" s="319">
        <f t="shared" si="58"/>
        <v>0</v>
      </c>
      <c r="AG153" s="319">
        <f t="shared" si="59"/>
        <v>0</v>
      </c>
      <c r="AH153" s="319">
        <f t="shared" si="64"/>
        <v>0</v>
      </c>
      <c r="AI153" s="319">
        <f t="shared" si="64"/>
        <v>0</v>
      </c>
      <c r="AJ153" s="319">
        <f t="shared" si="64"/>
        <v>0</v>
      </c>
      <c r="AK153" s="319">
        <f t="shared" si="64"/>
        <v>0</v>
      </c>
      <c r="AL153" s="319">
        <f t="shared" si="64"/>
        <v>0</v>
      </c>
      <c r="AM153" s="319">
        <f t="shared" si="64"/>
        <v>0</v>
      </c>
      <c r="AN153" s="319">
        <f t="shared" si="64"/>
        <v>0</v>
      </c>
      <c r="AO153" s="319">
        <f t="shared" si="64"/>
        <v>0</v>
      </c>
      <c r="AP153" s="319">
        <f t="shared" si="60"/>
        <v>0</v>
      </c>
      <c r="AQ153" s="319">
        <f t="shared" si="61"/>
        <v>0</v>
      </c>
    </row>
    <row r="154" spans="1:43" x14ac:dyDescent="0.25">
      <c r="A154" s="18"/>
      <c r="B154" s="193"/>
      <c r="C154" s="27"/>
      <c r="D154" s="266"/>
      <c r="E154" s="266"/>
      <c r="F154" s="266"/>
      <c r="G154" s="266"/>
      <c r="H154" s="266"/>
      <c r="I154" s="266"/>
      <c r="J154" s="266"/>
      <c r="K154" s="266"/>
      <c r="L154" s="189">
        <f t="shared" si="62"/>
        <v>0</v>
      </c>
      <c r="M154" s="189">
        <f t="shared" si="63"/>
        <v>0</v>
      </c>
      <c r="N154" s="266"/>
      <c r="O154" s="266"/>
      <c r="P154" s="266"/>
      <c r="Q154" s="266"/>
      <c r="R154" s="266"/>
      <c r="S154" s="265"/>
      <c r="T154" s="266"/>
      <c r="U154" s="266"/>
      <c r="V154" s="189">
        <f t="shared" si="55"/>
        <v>0</v>
      </c>
      <c r="W154" s="189">
        <f t="shared" si="56"/>
        <v>0</v>
      </c>
      <c r="X154" s="266"/>
      <c r="Y154" s="266"/>
      <c r="Z154" s="266"/>
      <c r="AA154" s="266"/>
      <c r="AB154" s="266"/>
      <c r="AC154" s="266"/>
      <c r="AD154" s="266"/>
      <c r="AE154" s="266"/>
      <c r="AF154" s="266">
        <f t="shared" si="58"/>
        <v>0</v>
      </c>
      <c r="AG154" s="266">
        <f t="shared" si="59"/>
        <v>0</v>
      </c>
      <c r="AH154" s="266"/>
      <c r="AI154" s="266"/>
      <c r="AJ154" s="266"/>
      <c r="AK154" s="266"/>
      <c r="AL154" s="266"/>
      <c r="AM154" s="266"/>
      <c r="AN154" s="266"/>
      <c r="AO154" s="266"/>
      <c r="AP154" s="266">
        <f t="shared" si="60"/>
        <v>0</v>
      </c>
      <c r="AQ154" s="266">
        <f t="shared" si="61"/>
        <v>0</v>
      </c>
    </row>
    <row r="155" spans="1:43" s="326" customFormat="1" x14ac:dyDescent="0.25">
      <c r="A155" s="274">
        <v>4</v>
      </c>
      <c r="B155" s="291" t="s">
        <v>23</v>
      </c>
      <c r="C155" s="613"/>
      <c r="D155" s="319">
        <f>D156</f>
        <v>0</v>
      </c>
      <c r="E155" s="319">
        <f t="shared" ref="E155:K155" si="65">E156</f>
        <v>0</v>
      </c>
      <c r="F155" s="319">
        <f t="shared" si="65"/>
        <v>0</v>
      </c>
      <c r="G155" s="319">
        <f t="shared" si="65"/>
        <v>0</v>
      </c>
      <c r="H155" s="319">
        <f t="shared" si="65"/>
        <v>0</v>
      </c>
      <c r="I155" s="319">
        <f t="shared" si="65"/>
        <v>0</v>
      </c>
      <c r="J155" s="319">
        <f t="shared" si="65"/>
        <v>0</v>
      </c>
      <c r="K155" s="319">
        <f t="shared" si="65"/>
        <v>0</v>
      </c>
      <c r="L155" s="314">
        <f t="shared" si="62"/>
        <v>0</v>
      </c>
      <c r="M155" s="314">
        <f t="shared" si="63"/>
        <v>0</v>
      </c>
      <c r="N155" s="319">
        <f t="shared" ref="N155" si="66">N156</f>
        <v>0</v>
      </c>
      <c r="O155" s="319">
        <f t="shared" ref="O155" si="67">O156</f>
        <v>0</v>
      </c>
      <c r="P155" s="319">
        <f t="shared" ref="P155" si="68">P156</f>
        <v>0</v>
      </c>
      <c r="Q155" s="319">
        <f t="shared" ref="Q155" si="69">Q156</f>
        <v>0</v>
      </c>
      <c r="R155" s="319">
        <f t="shared" ref="R155" si="70">R156</f>
        <v>0</v>
      </c>
      <c r="S155" s="319">
        <f t="shared" ref="S155" si="71">S156</f>
        <v>0</v>
      </c>
      <c r="T155" s="319">
        <f t="shared" ref="T155" si="72">T156</f>
        <v>0</v>
      </c>
      <c r="U155" s="319">
        <f t="shared" ref="U155" si="73">U156</f>
        <v>0</v>
      </c>
      <c r="V155" s="314">
        <f t="shared" si="55"/>
        <v>0</v>
      </c>
      <c r="W155" s="314">
        <f t="shared" si="56"/>
        <v>0</v>
      </c>
      <c r="X155" s="319">
        <f t="shared" ref="X155" si="74">X156</f>
        <v>0</v>
      </c>
      <c r="Y155" s="319">
        <f t="shared" ref="Y155" si="75">Y156</f>
        <v>0</v>
      </c>
      <c r="Z155" s="319">
        <f t="shared" ref="Z155" si="76">Z156</f>
        <v>0</v>
      </c>
      <c r="AA155" s="319">
        <f t="shared" ref="AA155" si="77">AA156</f>
        <v>0</v>
      </c>
      <c r="AB155" s="319">
        <f t="shared" ref="AB155" si="78">AB156</f>
        <v>0</v>
      </c>
      <c r="AC155" s="319">
        <f t="shared" ref="AC155" si="79">AC156</f>
        <v>0</v>
      </c>
      <c r="AD155" s="319">
        <f t="shared" ref="AD155" si="80">AD156</f>
        <v>0</v>
      </c>
      <c r="AE155" s="319">
        <f t="shared" ref="AE155" si="81">AE156</f>
        <v>0</v>
      </c>
      <c r="AF155" s="319">
        <f t="shared" si="58"/>
        <v>0</v>
      </c>
      <c r="AG155" s="319">
        <f t="shared" si="59"/>
        <v>0</v>
      </c>
      <c r="AH155" s="319">
        <f t="shared" ref="AH155" si="82">AH156</f>
        <v>0</v>
      </c>
      <c r="AI155" s="319">
        <f t="shared" ref="AI155" si="83">AI156</f>
        <v>0</v>
      </c>
      <c r="AJ155" s="319">
        <f t="shared" ref="AJ155" si="84">AJ156</f>
        <v>0</v>
      </c>
      <c r="AK155" s="319">
        <f t="shared" ref="AK155" si="85">AK156</f>
        <v>0</v>
      </c>
      <c r="AL155" s="319">
        <f t="shared" ref="AL155" si="86">AL156</f>
        <v>0</v>
      </c>
      <c r="AM155" s="319">
        <f t="shared" ref="AM155" si="87">AM156</f>
        <v>0</v>
      </c>
      <c r="AN155" s="319">
        <f t="shared" ref="AN155" si="88">AN156</f>
        <v>0</v>
      </c>
      <c r="AO155" s="319">
        <f t="shared" ref="AO155" si="89">AO156</f>
        <v>0</v>
      </c>
      <c r="AP155" s="319">
        <f t="shared" si="60"/>
        <v>0</v>
      </c>
      <c r="AQ155" s="319">
        <f t="shared" si="61"/>
        <v>0</v>
      </c>
    </row>
    <row r="156" spans="1:43" s="151" customFormat="1" x14ac:dyDescent="0.25">
      <c r="A156" s="43">
        <v>1</v>
      </c>
      <c r="B156" s="98"/>
      <c r="C156" s="98"/>
      <c r="D156" s="267"/>
      <c r="E156" s="267"/>
      <c r="F156" s="267"/>
      <c r="G156" s="301"/>
      <c r="H156" s="267"/>
      <c r="I156" s="267"/>
      <c r="J156" s="267"/>
      <c r="K156" s="271"/>
      <c r="L156" s="189">
        <f t="shared" si="62"/>
        <v>0</v>
      </c>
      <c r="M156" s="189">
        <f t="shared" si="63"/>
        <v>0</v>
      </c>
      <c r="N156" s="267"/>
      <c r="O156" s="267"/>
      <c r="P156" s="267"/>
      <c r="Q156" s="271"/>
      <c r="R156" s="267"/>
      <c r="S156" s="267"/>
      <c r="T156" s="267"/>
      <c r="U156" s="267"/>
      <c r="V156" s="189">
        <f t="shared" si="55"/>
        <v>0</v>
      </c>
      <c r="W156" s="189">
        <f t="shared" si="56"/>
        <v>0</v>
      </c>
      <c r="X156" s="267"/>
      <c r="Y156" s="267"/>
      <c r="Z156" s="267"/>
      <c r="AA156" s="267"/>
      <c r="AB156" s="267"/>
      <c r="AC156" s="267"/>
      <c r="AD156" s="267"/>
      <c r="AE156" s="267"/>
      <c r="AF156" s="266">
        <f t="shared" si="58"/>
        <v>0</v>
      </c>
      <c r="AG156" s="266">
        <f t="shared" si="59"/>
        <v>0</v>
      </c>
      <c r="AH156" s="267"/>
      <c r="AI156" s="267"/>
      <c r="AJ156" s="267"/>
      <c r="AK156" s="267"/>
      <c r="AL156" s="267"/>
      <c r="AM156" s="267"/>
      <c r="AN156" s="267"/>
      <c r="AO156" s="267"/>
      <c r="AP156" s="266">
        <f t="shared" si="60"/>
        <v>0</v>
      </c>
      <c r="AQ156" s="266">
        <f t="shared" si="61"/>
        <v>0</v>
      </c>
    </row>
    <row r="157" spans="1:43" x14ac:dyDescent="0.25">
      <c r="A157" s="629">
        <v>5</v>
      </c>
      <c r="B157" s="291" t="s">
        <v>24</v>
      </c>
      <c r="C157" s="635"/>
      <c r="D157" s="319"/>
      <c r="E157" s="319"/>
      <c r="F157" s="319"/>
      <c r="G157" s="319"/>
      <c r="H157" s="319"/>
      <c r="I157" s="319"/>
      <c r="J157" s="319"/>
      <c r="K157" s="319"/>
      <c r="L157" s="314">
        <f t="shared" si="62"/>
        <v>0</v>
      </c>
      <c r="M157" s="314">
        <f t="shared" si="63"/>
        <v>0</v>
      </c>
      <c r="N157" s="319"/>
      <c r="O157" s="319"/>
      <c r="P157" s="319"/>
      <c r="Q157" s="319"/>
      <c r="R157" s="319"/>
      <c r="S157" s="319"/>
      <c r="T157" s="319"/>
      <c r="U157" s="319"/>
      <c r="V157" s="314">
        <f t="shared" si="55"/>
        <v>0</v>
      </c>
      <c r="W157" s="314">
        <f t="shared" si="56"/>
        <v>0</v>
      </c>
      <c r="X157" s="319"/>
      <c r="Y157" s="319"/>
      <c r="Z157" s="319"/>
      <c r="AA157" s="319"/>
      <c r="AB157" s="319"/>
      <c r="AC157" s="319"/>
      <c r="AD157" s="319"/>
      <c r="AE157" s="319"/>
      <c r="AF157" s="319">
        <f t="shared" si="58"/>
        <v>0</v>
      </c>
      <c r="AG157" s="319">
        <f t="shared" si="59"/>
        <v>0</v>
      </c>
      <c r="AH157" s="319"/>
      <c r="AI157" s="319"/>
      <c r="AJ157" s="319"/>
      <c r="AK157" s="319"/>
      <c r="AL157" s="319"/>
      <c r="AM157" s="319"/>
      <c r="AN157" s="319"/>
      <c r="AO157" s="319"/>
      <c r="AP157" s="319">
        <f t="shared" si="60"/>
        <v>0</v>
      </c>
      <c r="AQ157" s="319">
        <f t="shared" si="61"/>
        <v>0</v>
      </c>
    </row>
    <row r="158" spans="1:43" x14ac:dyDescent="0.25">
      <c r="A158" s="18"/>
      <c r="B158" s="89"/>
      <c r="C158" s="27"/>
      <c r="D158" s="266"/>
      <c r="E158" s="266"/>
      <c r="F158" s="266"/>
      <c r="G158" s="266"/>
      <c r="H158" s="266"/>
      <c r="I158" s="266"/>
      <c r="J158" s="266"/>
      <c r="K158" s="266"/>
      <c r="L158" s="189">
        <f t="shared" si="62"/>
        <v>0</v>
      </c>
      <c r="M158" s="189">
        <f t="shared" si="63"/>
        <v>0</v>
      </c>
      <c r="N158" s="266"/>
      <c r="O158" s="266"/>
      <c r="P158" s="266"/>
      <c r="Q158" s="266"/>
      <c r="R158" s="266"/>
      <c r="S158" s="266"/>
      <c r="T158" s="266"/>
      <c r="U158" s="266"/>
      <c r="V158" s="189">
        <f t="shared" si="55"/>
        <v>0</v>
      </c>
      <c r="W158" s="189">
        <f t="shared" si="56"/>
        <v>0</v>
      </c>
      <c r="X158" s="266"/>
      <c r="Y158" s="266"/>
      <c r="Z158" s="266"/>
      <c r="AA158" s="266"/>
      <c r="AB158" s="266"/>
      <c r="AC158" s="266"/>
      <c r="AD158" s="266"/>
      <c r="AE158" s="266"/>
      <c r="AF158" s="266">
        <f t="shared" si="58"/>
        <v>0</v>
      </c>
      <c r="AG158" s="266">
        <f t="shared" si="59"/>
        <v>0</v>
      </c>
      <c r="AH158" s="266"/>
      <c r="AI158" s="266"/>
      <c r="AJ158" s="266"/>
      <c r="AK158" s="266"/>
      <c r="AL158" s="266"/>
      <c r="AM158" s="266"/>
      <c r="AN158" s="266"/>
      <c r="AO158" s="266"/>
      <c r="AP158" s="266">
        <f t="shared" si="60"/>
        <v>0</v>
      </c>
      <c r="AQ158" s="266">
        <f t="shared" si="61"/>
        <v>0</v>
      </c>
    </row>
    <row r="159" spans="1:43" x14ac:dyDescent="0.25">
      <c r="A159" s="629">
        <v>6</v>
      </c>
      <c r="B159" s="291" t="s">
        <v>25</v>
      </c>
      <c r="C159" s="635"/>
      <c r="D159" s="319"/>
      <c r="E159" s="319"/>
      <c r="F159" s="319"/>
      <c r="G159" s="319"/>
      <c r="H159" s="319"/>
      <c r="I159" s="319"/>
      <c r="J159" s="319"/>
      <c r="K159" s="319"/>
      <c r="L159" s="314">
        <f t="shared" si="62"/>
        <v>0</v>
      </c>
      <c r="M159" s="314">
        <f t="shared" si="63"/>
        <v>0</v>
      </c>
      <c r="N159" s="319"/>
      <c r="O159" s="319"/>
      <c r="P159" s="319"/>
      <c r="Q159" s="319"/>
      <c r="R159" s="319"/>
      <c r="S159" s="319"/>
      <c r="T159" s="319"/>
      <c r="U159" s="319"/>
      <c r="V159" s="314">
        <f t="shared" si="55"/>
        <v>0</v>
      </c>
      <c r="W159" s="314">
        <f t="shared" si="56"/>
        <v>0</v>
      </c>
      <c r="X159" s="319"/>
      <c r="Y159" s="319"/>
      <c r="Z159" s="319"/>
      <c r="AA159" s="319"/>
      <c r="AB159" s="319"/>
      <c r="AC159" s="319"/>
      <c r="AD159" s="319"/>
      <c r="AE159" s="319"/>
      <c r="AF159" s="319">
        <f t="shared" si="58"/>
        <v>0</v>
      </c>
      <c r="AG159" s="319">
        <f t="shared" si="59"/>
        <v>0</v>
      </c>
      <c r="AH159" s="319"/>
      <c r="AI159" s="319"/>
      <c r="AJ159" s="319"/>
      <c r="AK159" s="319"/>
      <c r="AL159" s="319"/>
      <c r="AM159" s="319"/>
      <c r="AN159" s="319"/>
      <c r="AO159" s="319"/>
      <c r="AP159" s="319">
        <f t="shared" si="60"/>
        <v>0</v>
      </c>
      <c r="AQ159" s="319">
        <f t="shared" si="61"/>
        <v>0</v>
      </c>
    </row>
    <row r="160" spans="1:43" x14ac:dyDescent="0.25">
      <c r="A160" s="18"/>
      <c r="B160" s="89"/>
      <c r="C160" s="27"/>
      <c r="D160" s="266"/>
      <c r="E160" s="266"/>
      <c r="F160" s="266"/>
      <c r="G160" s="266"/>
      <c r="H160" s="266"/>
      <c r="I160" s="266"/>
      <c r="J160" s="266"/>
      <c r="K160" s="266"/>
      <c r="L160" s="189">
        <f t="shared" si="62"/>
        <v>0</v>
      </c>
      <c r="M160" s="189">
        <f t="shared" si="63"/>
        <v>0</v>
      </c>
      <c r="N160" s="266"/>
      <c r="O160" s="266"/>
      <c r="P160" s="266"/>
      <c r="Q160" s="266"/>
      <c r="R160" s="266"/>
      <c r="S160" s="266"/>
      <c r="T160" s="266"/>
      <c r="U160" s="266"/>
      <c r="V160" s="189">
        <f t="shared" si="55"/>
        <v>0</v>
      </c>
      <c r="W160" s="189">
        <f t="shared" si="56"/>
        <v>0</v>
      </c>
      <c r="X160" s="266"/>
      <c r="Y160" s="266"/>
      <c r="Z160" s="266"/>
      <c r="AA160" s="266"/>
      <c r="AB160" s="266"/>
      <c r="AC160" s="266"/>
      <c r="AD160" s="266"/>
      <c r="AE160" s="266"/>
      <c r="AF160" s="266">
        <f t="shared" si="58"/>
        <v>0</v>
      </c>
      <c r="AG160" s="266">
        <f t="shared" si="59"/>
        <v>0</v>
      </c>
      <c r="AH160" s="266"/>
      <c r="AI160" s="266"/>
      <c r="AJ160" s="266"/>
      <c r="AK160" s="266"/>
      <c r="AL160" s="266"/>
      <c r="AM160" s="266"/>
      <c r="AN160" s="266"/>
      <c r="AO160" s="266"/>
      <c r="AP160" s="266">
        <f t="shared" si="60"/>
        <v>0</v>
      </c>
      <c r="AQ160" s="266">
        <f t="shared" si="61"/>
        <v>0</v>
      </c>
    </row>
    <row r="161" spans="1:43" x14ac:dyDescent="0.25">
      <c r="A161" s="629">
        <v>7</v>
      </c>
      <c r="B161" s="291" t="s">
        <v>26</v>
      </c>
      <c r="C161" s="650"/>
      <c r="D161" s="618"/>
      <c r="E161" s="618"/>
      <c r="F161" s="618"/>
      <c r="G161" s="618"/>
      <c r="H161" s="618"/>
      <c r="I161" s="618"/>
      <c r="J161" s="618"/>
      <c r="K161" s="618"/>
      <c r="L161" s="314">
        <f t="shared" si="62"/>
        <v>0</v>
      </c>
      <c r="M161" s="314">
        <f t="shared" si="63"/>
        <v>0</v>
      </c>
      <c r="N161" s="618"/>
      <c r="O161" s="618"/>
      <c r="P161" s="618"/>
      <c r="Q161" s="618"/>
      <c r="R161" s="618"/>
      <c r="S161" s="618"/>
      <c r="T161" s="618"/>
      <c r="U161" s="618"/>
      <c r="V161" s="314">
        <f t="shared" si="55"/>
        <v>0</v>
      </c>
      <c r="W161" s="314">
        <f t="shared" si="56"/>
        <v>0</v>
      </c>
      <c r="X161" s="618"/>
      <c r="Y161" s="618"/>
      <c r="Z161" s="618"/>
      <c r="AA161" s="618"/>
      <c r="AB161" s="618"/>
      <c r="AC161" s="618"/>
      <c r="AD161" s="618"/>
      <c r="AE161" s="618"/>
      <c r="AF161" s="319">
        <f t="shared" si="58"/>
        <v>0</v>
      </c>
      <c r="AG161" s="319">
        <f t="shared" si="59"/>
        <v>0</v>
      </c>
      <c r="AH161" s="618"/>
      <c r="AI161" s="618"/>
      <c r="AJ161" s="618"/>
      <c r="AK161" s="618"/>
      <c r="AL161" s="618"/>
      <c r="AM161" s="618"/>
      <c r="AN161" s="618"/>
      <c r="AO161" s="618"/>
      <c r="AP161" s="319">
        <f t="shared" si="60"/>
        <v>0</v>
      </c>
      <c r="AQ161" s="319">
        <f t="shared" si="61"/>
        <v>0</v>
      </c>
    </row>
    <row r="162" spans="1:43" x14ac:dyDescent="0.25">
      <c r="A162" s="18"/>
      <c r="B162" s="89"/>
      <c r="C162" s="36"/>
      <c r="D162" s="265"/>
      <c r="E162" s="265"/>
      <c r="F162" s="265"/>
      <c r="G162" s="265"/>
      <c r="H162" s="265"/>
      <c r="I162" s="265"/>
      <c r="J162" s="265"/>
      <c r="K162" s="265"/>
      <c r="L162" s="189">
        <f t="shared" si="62"/>
        <v>0</v>
      </c>
      <c r="M162" s="189">
        <f t="shared" si="63"/>
        <v>0</v>
      </c>
      <c r="N162" s="265"/>
      <c r="O162" s="265"/>
      <c r="P162" s="265"/>
      <c r="Q162" s="265"/>
      <c r="R162" s="265"/>
      <c r="S162" s="265"/>
      <c r="T162" s="265"/>
      <c r="U162" s="265"/>
      <c r="V162" s="189">
        <f t="shared" si="55"/>
        <v>0</v>
      </c>
      <c r="W162" s="189">
        <f t="shared" si="56"/>
        <v>0</v>
      </c>
      <c r="X162" s="265"/>
      <c r="Y162" s="265"/>
      <c r="Z162" s="265"/>
      <c r="AA162" s="265"/>
      <c r="AB162" s="265"/>
      <c r="AC162" s="265"/>
      <c r="AD162" s="265"/>
      <c r="AE162" s="265"/>
      <c r="AF162" s="266">
        <f t="shared" si="58"/>
        <v>0</v>
      </c>
      <c r="AG162" s="266">
        <f t="shared" si="59"/>
        <v>0</v>
      </c>
      <c r="AH162" s="265"/>
      <c r="AI162" s="265"/>
      <c r="AJ162" s="265"/>
      <c r="AK162" s="265"/>
      <c r="AL162" s="265"/>
      <c r="AM162" s="265"/>
      <c r="AN162" s="265"/>
      <c r="AO162" s="265"/>
      <c r="AP162" s="266">
        <f t="shared" si="60"/>
        <v>0</v>
      </c>
      <c r="AQ162" s="266">
        <f t="shared" si="61"/>
        <v>0</v>
      </c>
    </row>
    <row r="163" spans="1:43" x14ac:dyDescent="0.25">
      <c r="A163" s="629">
        <v>8</v>
      </c>
      <c r="B163" s="291" t="s">
        <v>27</v>
      </c>
      <c r="C163" s="635"/>
      <c r="D163" s="319"/>
      <c r="E163" s="319"/>
      <c r="F163" s="319"/>
      <c r="G163" s="319"/>
      <c r="H163" s="319"/>
      <c r="I163" s="319"/>
      <c r="J163" s="319"/>
      <c r="K163" s="319"/>
      <c r="L163" s="314">
        <f t="shared" si="62"/>
        <v>0</v>
      </c>
      <c r="M163" s="314">
        <f t="shared" si="63"/>
        <v>0</v>
      </c>
      <c r="N163" s="319"/>
      <c r="O163" s="319"/>
      <c r="P163" s="319"/>
      <c r="Q163" s="319"/>
      <c r="R163" s="319"/>
      <c r="S163" s="319"/>
      <c r="T163" s="319"/>
      <c r="U163" s="319"/>
      <c r="V163" s="314">
        <f t="shared" si="55"/>
        <v>0</v>
      </c>
      <c r="W163" s="314">
        <f t="shared" si="56"/>
        <v>0</v>
      </c>
      <c r="X163" s="319"/>
      <c r="Y163" s="319"/>
      <c r="Z163" s="319"/>
      <c r="AA163" s="319"/>
      <c r="AB163" s="319"/>
      <c r="AC163" s="319"/>
      <c r="AD163" s="319"/>
      <c r="AE163" s="319"/>
      <c r="AF163" s="319">
        <f t="shared" si="58"/>
        <v>0</v>
      </c>
      <c r="AG163" s="319">
        <f t="shared" si="59"/>
        <v>0</v>
      </c>
      <c r="AH163" s="319"/>
      <c r="AI163" s="319"/>
      <c r="AJ163" s="319"/>
      <c r="AK163" s="319"/>
      <c r="AL163" s="319"/>
      <c r="AM163" s="319"/>
      <c r="AN163" s="319"/>
      <c r="AO163" s="319"/>
      <c r="AP163" s="319">
        <f t="shared" si="60"/>
        <v>0</v>
      </c>
      <c r="AQ163" s="319">
        <f t="shared" si="61"/>
        <v>0</v>
      </c>
    </row>
    <row r="164" spans="1:43" x14ac:dyDescent="0.25">
      <c r="A164" s="22"/>
      <c r="B164" s="86"/>
      <c r="C164" s="36"/>
      <c r="D164" s="265"/>
      <c r="E164" s="265"/>
      <c r="F164" s="265"/>
      <c r="G164" s="265"/>
      <c r="H164" s="265"/>
      <c r="I164" s="265"/>
      <c r="J164" s="265"/>
      <c r="K164" s="265"/>
      <c r="L164" s="189">
        <f t="shared" si="62"/>
        <v>0</v>
      </c>
      <c r="M164" s="189">
        <f t="shared" si="63"/>
        <v>0</v>
      </c>
      <c r="N164" s="265"/>
      <c r="O164" s="265"/>
      <c r="P164" s="265"/>
      <c r="Q164" s="265"/>
      <c r="R164" s="265"/>
      <c r="S164" s="265"/>
      <c r="T164" s="265"/>
      <c r="U164" s="265"/>
      <c r="V164" s="189">
        <f t="shared" si="55"/>
        <v>0</v>
      </c>
      <c r="W164" s="189">
        <f t="shared" si="56"/>
        <v>0</v>
      </c>
      <c r="X164" s="265"/>
      <c r="Y164" s="265"/>
      <c r="Z164" s="265"/>
      <c r="AA164" s="265"/>
      <c r="AB164" s="265"/>
      <c r="AC164" s="265"/>
      <c r="AD164" s="265"/>
      <c r="AE164" s="265"/>
      <c r="AF164" s="266">
        <f t="shared" si="58"/>
        <v>0</v>
      </c>
      <c r="AG164" s="266">
        <f t="shared" si="59"/>
        <v>0</v>
      </c>
      <c r="AH164" s="265"/>
      <c r="AI164" s="265"/>
      <c r="AJ164" s="265"/>
      <c r="AK164" s="265"/>
      <c r="AL164" s="265"/>
      <c r="AM164" s="265"/>
      <c r="AN164" s="265"/>
      <c r="AO164" s="265"/>
      <c r="AP164" s="266">
        <f t="shared" si="60"/>
        <v>0</v>
      </c>
      <c r="AQ164" s="266">
        <f t="shared" si="61"/>
        <v>0</v>
      </c>
    </row>
    <row r="165" spans="1:43" x14ac:dyDescent="0.25">
      <c r="A165" s="629">
        <v>9</v>
      </c>
      <c r="B165" s="291" t="s">
        <v>28</v>
      </c>
      <c r="C165" s="635"/>
      <c r="D165" s="319"/>
      <c r="E165" s="319"/>
      <c r="F165" s="319"/>
      <c r="G165" s="319"/>
      <c r="H165" s="319"/>
      <c r="I165" s="319"/>
      <c r="J165" s="319"/>
      <c r="K165" s="319"/>
      <c r="L165" s="314">
        <f t="shared" si="62"/>
        <v>0</v>
      </c>
      <c r="M165" s="314">
        <f t="shared" si="63"/>
        <v>0</v>
      </c>
      <c r="N165" s="319"/>
      <c r="O165" s="319"/>
      <c r="P165" s="319"/>
      <c r="Q165" s="319"/>
      <c r="R165" s="319"/>
      <c r="S165" s="319"/>
      <c r="T165" s="319"/>
      <c r="U165" s="319"/>
      <c r="V165" s="314">
        <f t="shared" si="55"/>
        <v>0</v>
      </c>
      <c r="W165" s="314">
        <f t="shared" si="56"/>
        <v>0</v>
      </c>
      <c r="X165" s="319"/>
      <c r="Y165" s="319"/>
      <c r="Z165" s="319"/>
      <c r="AA165" s="319"/>
      <c r="AB165" s="319"/>
      <c r="AC165" s="319"/>
      <c r="AD165" s="319"/>
      <c r="AE165" s="319"/>
      <c r="AF165" s="319">
        <f t="shared" si="58"/>
        <v>0</v>
      </c>
      <c r="AG165" s="319">
        <f t="shared" si="59"/>
        <v>0</v>
      </c>
      <c r="AH165" s="319"/>
      <c r="AI165" s="319"/>
      <c r="AJ165" s="319"/>
      <c r="AK165" s="319"/>
      <c r="AL165" s="319"/>
      <c r="AM165" s="319"/>
      <c r="AN165" s="319"/>
      <c r="AO165" s="319"/>
      <c r="AP165" s="319">
        <f t="shared" si="60"/>
        <v>0</v>
      </c>
      <c r="AQ165" s="319">
        <f t="shared" si="61"/>
        <v>0</v>
      </c>
    </row>
    <row r="166" spans="1:43" x14ac:dyDescent="0.25">
      <c r="A166" s="22"/>
      <c r="B166" s="86"/>
      <c r="C166" s="36"/>
      <c r="D166" s="265"/>
      <c r="E166" s="265"/>
      <c r="F166" s="265"/>
      <c r="G166" s="265"/>
      <c r="H166" s="265"/>
      <c r="I166" s="265"/>
      <c r="J166" s="265"/>
      <c r="K166" s="265"/>
      <c r="L166" s="189">
        <f t="shared" si="62"/>
        <v>0</v>
      </c>
      <c r="M166" s="189">
        <f t="shared" si="63"/>
        <v>0</v>
      </c>
      <c r="N166" s="265"/>
      <c r="O166" s="265"/>
      <c r="P166" s="265"/>
      <c r="Q166" s="265"/>
      <c r="R166" s="265"/>
      <c r="S166" s="265"/>
      <c r="T166" s="265"/>
      <c r="U166" s="265"/>
      <c r="V166" s="189">
        <f t="shared" si="55"/>
        <v>0</v>
      </c>
      <c r="W166" s="189">
        <f t="shared" si="56"/>
        <v>0</v>
      </c>
      <c r="X166" s="265"/>
      <c r="Y166" s="265"/>
      <c r="Z166" s="265"/>
      <c r="AA166" s="265"/>
      <c r="AB166" s="265"/>
      <c r="AC166" s="265"/>
      <c r="AD166" s="265"/>
      <c r="AE166" s="265"/>
      <c r="AF166" s="266">
        <f t="shared" si="58"/>
        <v>0</v>
      </c>
      <c r="AG166" s="266">
        <f t="shared" si="59"/>
        <v>0</v>
      </c>
      <c r="AH166" s="265"/>
      <c r="AI166" s="265"/>
      <c r="AJ166" s="265"/>
      <c r="AK166" s="265"/>
      <c r="AL166" s="265"/>
      <c r="AM166" s="265"/>
      <c r="AN166" s="265"/>
      <c r="AO166" s="265"/>
      <c r="AP166" s="266">
        <f t="shared" si="60"/>
        <v>0</v>
      </c>
      <c r="AQ166" s="266">
        <f t="shared" si="61"/>
        <v>0</v>
      </c>
    </row>
    <row r="167" spans="1:43" x14ac:dyDescent="0.25">
      <c r="A167" s="629">
        <v>10</v>
      </c>
      <c r="B167" s="291" t="s">
        <v>29</v>
      </c>
      <c r="C167" s="635"/>
      <c r="D167" s="319"/>
      <c r="E167" s="319"/>
      <c r="F167" s="319"/>
      <c r="G167" s="319"/>
      <c r="H167" s="319"/>
      <c r="I167" s="319"/>
      <c r="J167" s="319"/>
      <c r="K167" s="319"/>
      <c r="L167" s="314">
        <f t="shared" si="62"/>
        <v>0</v>
      </c>
      <c r="M167" s="314">
        <f t="shared" si="63"/>
        <v>0</v>
      </c>
      <c r="N167" s="319"/>
      <c r="O167" s="319"/>
      <c r="P167" s="319"/>
      <c r="Q167" s="319"/>
      <c r="R167" s="319"/>
      <c r="S167" s="319"/>
      <c r="T167" s="319"/>
      <c r="U167" s="319"/>
      <c r="V167" s="314">
        <f t="shared" si="55"/>
        <v>0</v>
      </c>
      <c r="W167" s="314">
        <f t="shared" si="56"/>
        <v>0</v>
      </c>
      <c r="X167" s="319"/>
      <c r="Y167" s="319"/>
      <c r="Z167" s="319"/>
      <c r="AA167" s="319"/>
      <c r="AB167" s="319"/>
      <c r="AC167" s="319"/>
      <c r="AD167" s="319"/>
      <c r="AE167" s="319"/>
      <c r="AF167" s="319">
        <f t="shared" si="58"/>
        <v>0</v>
      </c>
      <c r="AG167" s="319">
        <f t="shared" si="59"/>
        <v>0</v>
      </c>
      <c r="AH167" s="319"/>
      <c r="AI167" s="319"/>
      <c r="AJ167" s="319"/>
      <c r="AK167" s="319"/>
      <c r="AL167" s="319"/>
      <c r="AM167" s="319"/>
      <c r="AN167" s="319"/>
      <c r="AO167" s="319"/>
      <c r="AP167" s="319">
        <f t="shared" si="60"/>
        <v>0</v>
      </c>
      <c r="AQ167" s="319">
        <f t="shared" si="61"/>
        <v>0</v>
      </c>
    </row>
    <row r="168" spans="1:43" x14ac:dyDescent="0.25">
      <c r="A168" s="22"/>
      <c r="B168" s="86"/>
      <c r="C168" s="36"/>
      <c r="D168" s="266"/>
      <c r="E168" s="266"/>
      <c r="F168" s="266"/>
      <c r="G168" s="266"/>
      <c r="H168" s="266"/>
      <c r="I168" s="266"/>
      <c r="J168" s="266"/>
      <c r="K168" s="266"/>
      <c r="L168" s="189">
        <f t="shared" si="62"/>
        <v>0</v>
      </c>
      <c r="M168" s="189">
        <f t="shared" si="63"/>
        <v>0</v>
      </c>
      <c r="N168" s="266"/>
      <c r="O168" s="266"/>
      <c r="P168" s="266"/>
      <c r="Q168" s="266"/>
      <c r="R168" s="266"/>
      <c r="S168" s="266"/>
      <c r="T168" s="266"/>
      <c r="U168" s="266"/>
      <c r="V168" s="189">
        <f t="shared" si="55"/>
        <v>0</v>
      </c>
      <c r="W168" s="189">
        <f t="shared" si="56"/>
        <v>0</v>
      </c>
      <c r="X168" s="266"/>
      <c r="Y168" s="266"/>
      <c r="Z168" s="266"/>
      <c r="AA168" s="266"/>
      <c r="AB168" s="266"/>
      <c r="AC168" s="266"/>
      <c r="AD168" s="266"/>
      <c r="AE168" s="266"/>
      <c r="AF168" s="266">
        <f t="shared" si="58"/>
        <v>0</v>
      </c>
      <c r="AG168" s="266">
        <f t="shared" si="59"/>
        <v>0</v>
      </c>
      <c r="AH168" s="266"/>
      <c r="AI168" s="266"/>
      <c r="AJ168" s="266"/>
      <c r="AK168" s="266"/>
      <c r="AL168" s="266"/>
      <c r="AM168" s="266"/>
      <c r="AN168" s="266"/>
      <c r="AO168" s="266"/>
      <c r="AP168" s="266">
        <f t="shared" si="60"/>
        <v>0</v>
      </c>
      <c r="AQ168" s="266">
        <f t="shared" si="61"/>
        <v>0</v>
      </c>
    </row>
    <row r="169" spans="1:43" x14ac:dyDescent="0.25">
      <c r="A169" s="274">
        <v>11</v>
      </c>
      <c r="B169" s="291" t="s">
        <v>30</v>
      </c>
      <c r="C169" s="616"/>
      <c r="D169" s="319">
        <f>D170</f>
        <v>0</v>
      </c>
      <c r="E169" s="319">
        <f t="shared" ref="E169:AO169" si="90">E170</f>
        <v>0</v>
      </c>
      <c r="F169" s="319">
        <f t="shared" si="90"/>
        <v>0</v>
      </c>
      <c r="G169" s="319">
        <f t="shared" si="90"/>
        <v>0</v>
      </c>
      <c r="H169" s="319">
        <f t="shared" si="90"/>
        <v>0</v>
      </c>
      <c r="I169" s="319">
        <f t="shared" si="90"/>
        <v>0</v>
      </c>
      <c r="J169" s="319">
        <f t="shared" si="90"/>
        <v>0</v>
      </c>
      <c r="K169" s="319">
        <f t="shared" si="90"/>
        <v>0</v>
      </c>
      <c r="L169" s="314">
        <f t="shared" si="62"/>
        <v>0</v>
      </c>
      <c r="M169" s="314">
        <f t="shared" si="63"/>
        <v>0</v>
      </c>
      <c r="N169" s="319">
        <f t="shared" si="90"/>
        <v>0</v>
      </c>
      <c r="O169" s="319">
        <f t="shared" si="90"/>
        <v>0</v>
      </c>
      <c r="P169" s="319">
        <f t="shared" si="90"/>
        <v>0</v>
      </c>
      <c r="Q169" s="319">
        <f t="shared" si="90"/>
        <v>0</v>
      </c>
      <c r="R169" s="319">
        <f t="shared" si="90"/>
        <v>0</v>
      </c>
      <c r="S169" s="319">
        <f t="shared" si="90"/>
        <v>0</v>
      </c>
      <c r="T169" s="319">
        <f t="shared" si="90"/>
        <v>0</v>
      </c>
      <c r="U169" s="319">
        <f t="shared" si="90"/>
        <v>0</v>
      </c>
      <c r="V169" s="314">
        <f t="shared" si="55"/>
        <v>0</v>
      </c>
      <c r="W169" s="314">
        <f t="shared" si="56"/>
        <v>0</v>
      </c>
      <c r="X169" s="319">
        <f t="shared" si="90"/>
        <v>0</v>
      </c>
      <c r="Y169" s="319">
        <f t="shared" si="90"/>
        <v>0</v>
      </c>
      <c r="Z169" s="319">
        <f t="shared" si="90"/>
        <v>0</v>
      </c>
      <c r="AA169" s="319">
        <f t="shared" si="90"/>
        <v>0</v>
      </c>
      <c r="AB169" s="319">
        <f t="shared" si="90"/>
        <v>0</v>
      </c>
      <c r="AC169" s="319">
        <f t="shared" si="90"/>
        <v>0</v>
      </c>
      <c r="AD169" s="319">
        <f t="shared" si="90"/>
        <v>0</v>
      </c>
      <c r="AE169" s="319">
        <f t="shared" si="90"/>
        <v>0</v>
      </c>
      <c r="AF169" s="319">
        <f t="shared" si="58"/>
        <v>0</v>
      </c>
      <c r="AG169" s="319">
        <f t="shared" si="59"/>
        <v>0</v>
      </c>
      <c r="AH169" s="319">
        <f t="shared" si="90"/>
        <v>0</v>
      </c>
      <c r="AI169" s="319">
        <f t="shared" si="90"/>
        <v>0</v>
      </c>
      <c r="AJ169" s="319">
        <f t="shared" si="90"/>
        <v>0</v>
      </c>
      <c r="AK169" s="319">
        <f t="shared" si="90"/>
        <v>0</v>
      </c>
      <c r="AL169" s="319">
        <f t="shared" si="90"/>
        <v>0</v>
      </c>
      <c r="AM169" s="319">
        <f t="shared" si="90"/>
        <v>0</v>
      </c>
      <c r="AN169" s="319">
        <f t="shared" si="90"/>
        <v>0</v>
      </c>
      <c r="AO169" s="319">
        <f t="shared" si="90"/>
        <v>0</v>
      </c>
      <c r="AP169" s="319">
        <f t="shared" si="60"/>
        <v>0</v>
      </c>
      <c r="AQ169" s="319">
        <f t="shared" si="61"/>
        <v>0</v>
      </c>
    </row>
    <row r="170" spans="1:43" x14ac:dyDescent="0.25">
      <c r="A170" s="22"/>
      <c r="B170" s="31"/>
      <c r="C170" s="27"/>
      <c r="D170" s="265"/>
      <c r="E170" s="265"/>
      <c r="F170" s="265"/>
      <c r="G170" s="265"/>
      <c r="H170" s="265"/>
      <c r="I170" s="265"/>
      <c r="J170" s="265"/>
      <c r="K170" s="265"/>
      <c r="L170" s="189">
        <f t="shared" si="62"/>
        <v>0</v>
      </c>
      <c r="M170" s="189">
        <f t="shared" si="63"/>
        <v>0</v>
      </c>
      <c r="N170" s="265"/>
      <c r="O170" s="265"/>
      <c r="P170" s="265"/>
      <c r="Q170" s="265"/>
      <c r="R170" s="265"/>
      <c r="S170" s="265"/>
      <c r="T170" s="301"/>
      <c r="U170" s="265"/>
      <c r="V170" s="189">
        <f t="shared" si="55"/>
        <v>0</v>
      </c>
      <c r="W170" s="189">
        <f t="shared" si="56"/>
        <v>0</v>
      </c>
      <c r="X170" s="265"/>
      <c r="Y170" s="265"/>
      <c r="Z170" s="265"/>
      <c r="AA170" s="265"/>
      <c r="AB170" s="265"/>
      <c r="AC170" s="265"/>
      <c r="AD170" s="265"/>
      <c r="AE170" s="265"/>
      <c r="AF170" s="266">
        <f t="shared" si="58"/>
        <v>0</v>
      </c>
      <c r="AG170" s="266">
        <f t="shared" si="59"/>
        <v>0</v>
      </c>
      <c r="AH170" s="265"/>
      <c r="AI170" s="265"/>
      <c r="AJ170" s="265"/>
      <c r="AK170" s="265"/>
      <c r="AL170" s="265"/>
      <c r="AM170" s="265"/>
      <c r="AN170" s="265"/>
      <c r="AO170" s="265"/>
      <c r="AP170" s="266">
        <f t="shared" si="60"/>
        <v>0</v>
      </c>
      <c r="AQ170" s="266">
        <f t="shared" si="61"/>
        <v>0</v>
      </c>
    </row>
    <row r="171" spans="1:43" s="315" customFormat="1" x14ac:dyDescent="0.25">
      <c r="A171" s="629">
        <v>12</v>
      </c>
      <c r="B171" s="291" t="s">
        <v>31</v>
      </c>
      <c r="C171" s="616"/>
      <c r="D171" s="319"/>
      <c r="E171" s="319"/>
      <c r="F171" s="319"/>
      <c r="G171" s="319"/>
      <c r="H171" s="319"/>
      <c r="I171" s="319"/>
      <c r="J171" s="319"/>
      <c r="K171" s="319"/>
      <c r="L171" s="314">
        <f t="shared" si="62"/>
        <v>0</v>
      </c>
      <c r="M171" s="314">
        <f t="shared" si="63"/>
        <v>0</v>
      </c>
      <c r="N171" s="319"/>
      <c r="O171" s="319"/>
      <c r="P171" s="319"/>
      <c r="Q171" s="319"/>
      <c r="R171" s="319"/>
      <c r="S171" s="319"/>
      <c r="T171" s="319"/>
      <c r="U171" s="319"/>
      <c r="V171" s="314">
        <f t="shared" si="55"/>
        <v>0</v>
      </c>
      <c r="W171" s="314">
        <f t="shared" si="56"/>
        <v>0</v>
      </c>
      <c r="X171" s="319"/>
      <c r="Y171" s="319"/>
      <c r="Z171" s="319"/>
      <c r="AA171" s="319"/>
      <c r="AB171" s="319"/>
      <c r="AC171" s="319"/>
      <c r="AD171" s="319"/>
      <c r="AE171" s="319"/>
      <c r="AF171" s="319">
        <f t="shared" si="58"/>
        <v>0</v>
      </c>
      <c r="AG171" s="319">
        <f t="shared" si="59"/>
        <v>0</v>
      </c>
      <c r="AH171" s="319"/>
      <c r="AI171" s="319"/>
      <c r="AJ171" s="319"/>
      <c r="AK171" s="319"/>
      <c r="AL171" s="319"/>
      <c r="AM171" s="319"/>
      <c r="AN171" s="319"/>
      <c r="AO171" s="319"/>
      <c r="AP171" s="319">
        <f t="shared" si="60"/>
        <v>0</v>
      </c>
      <c r="AQ171" s="319">
        <f t="shared" si="61"/>
        <v>0</v>
      </c>
    </row>
    <row r="172" spans="1:43" x14ac:dyDescent="0.25">
      <c r="A172" s="18"/>
      <c r="B172" s="32"/>
      <c r="C172" s="27"/>
      <c r="D172" s="197"/>
      <c r="E172" s="197"/>
      <c r="F172" s="197"/>
      <c r="G172" s="197"/>
      <c r="H172" s="197"/>
      <c r="I172" s="197"/>
      <c r="J172" s="197"/>
      <c r="K172" s="197"/>
      <c r="L172" s="189">
        <f t="shared" si="62"/>
        <v>0</v>
      </c>
      <c r="M172" s="189">
        <f t="shared" si="63"/>
        <v>0</v>
      </c>
      <c r="N172" s="197"/>
      <c r="O172" s="197"/>
      <c r="P172" s="197"/>
      <c r="Q172" s="197"/>
      <c r="R172" s="197"/>
      <c r="S172" s="197"/>
      <c r="T172" s="197"/>
      <c r="U172" s="197"/>
      <c r="V172" s="189">
        <f t="shared" si="55"/>
        <v>0</v>
      </c>
      <c r="W172" s="189">
        <f t="shared" si="56"/>
        <v>0</v>
      </c>
      <c r="X172" s="197"/>
      <c r="Y172" s="197"/>
      <c r="Z172" s="197"/>
      <c r="AA172" s="197"/>
      <c r="AB172" s="197"/>
      <c r="AC172" s="197"/>
      <c r="AD172" s="197"/>
      <c r="AE172" s="197"/>
      <c r="AF172" s="266">
        <f t="shared" si="58"/>
        <v>0</v>
      </c>
      <c r="AG172" s="266">
        <f t="shared" si="59"/>
        <v>0</v>
      </c>
      <c r="AH172" s="197"/>
      <c r="AI172" s="197"/>
      <c r="AJ172" s="197"/>
      <c r="AK172" s="197"/>
      <c r="AL172" s="197"/>
      <c r="AM172" s="197"/>
      <c r="AN172" s="197"/>
      <c r="AO172" s="197"/>
      <c r="AP172" s="266">
        <f t="shared" si="60"/>
        <v>0</v>
      </c>
      <c r="AQ172" s="266">
        <f t="shared" si="61"/>
        <v>0</v>
      </c>
    </row>
    <row r="173" spans="1:43" s="315" customFormat="1" x14ac:dyDescent="0.25">
      <c r="A173" s="274">
        <v>4</v>
      </c>
      <c r="B173" s="306" t="s">
        <v>42</v>
      </c>
      <c r="C173" s="307"/>
      <c r="D173" s="320">
        <f t="shared" ref="D173:AO173" si="91">D174+D253+D332+D375+D406</f>
        <v>0</v>
      </c>
      <c r="E173" s="320">
        <f t="shared" si="91"/>
        <v>0</v>
      </c>
      <c r="F173" s="320">
        <f t="shared" si="91"/>
        <v>0</v>
      </c>
      <c r="G173" s="320">
        <f t="shared" si="91"/>
        <v>0</v>
      </c>
      <c r="H173" s="320">
        <f t="shared" si="91"/>
        <v>0</v>
      </c>
      <c r="I173" s="320">
        <f t="shared" si="91"/>
        <v>0</v>
      </c>
      <c r="J173" s="320">
        <f t="shared" si="91"/>
        <v>0</v>
      </c>
      <c r="K173" s="320">
        <f t="shared" si="91"/>
        <v>0</v>
      </c>
      <c r="L173" s="314">
        <f t="shared" si="62"/>
        <v>0</v>
      </c>
      <c r="M173" s="314">
        <f t="shared" si="63"/>
        <v>0</v>
      </c>
      <c r="N173" s="320">
        <f t="shared" ref="N173:X173" si="92">N174+N253+N332+N375+N406</f>
        <v>0</v>
      </c>
      <c r="O173" s="320">
        <f t="shared" si="92"/>
        <v>0</v>
      </c>
      <c r="P173" s="320">
        <f t="shared" si="92"/>
        <v>0</v>
      </c>
      <c r="Q173" s="320">
        <f t="shared" si="92"/>
        <v>0</v>
      </c>
      <c r="R173" s="320">
        <f t="shared" si="92"/>
        <v>0</v>
      </c>
      <c r="S173" s="320">
        <f t="shared" si="92"/>
        <v>0</v>
      </c>
      <c r="T173" s="320">
        <f t="shared" si="92"/>
        <v>0</v>
      </c>
      <c r="U173" s="320">
        <f t="shared" si="92"/>
        <v>0</v>
      </c>
      <c r="V173" s="314">
        <f t="shared" si="55"/>
        <v>0</v>
      </c>
      <c r="W173" s="314">
        <f t="shared" si="56"/>
        <v>0</v>
      </c>
      <c r="X173" s="320">
        <f t="shared" si="92"/>
        <v>0</v>
      </c>
      <c r="Y173" s="320">
        <f t="shared" si="91"/>
        <v>0</v>
      </c>
      <c r="Z173" s="320">
        <f t="shared" si="91"/>
        <v>0</v>
      </c>
      <c r="AA173" s="320">
        <f t="shared" si="91"/>
        <v>0</v>
      </c>
      <c r="AB173" s="320">
        <f t="shared" si="91"/>
        <v>0</v>
      </c>
      <c r="AC173" s="320">
        <f t="shared" si="91"/>
        <v>0</v>
      </c>
      <c r="AD173" s="320">
        <f t="shared" si="91"/>
        <v>0</v>
      </c>
      <c r="AE173" s="320">
        <f t="shared" si="91"/>
        <v>0</v>
      </c>
      <c r="AF173" s="319">
        <f t="shared" si="58"/>
        <v>0</v>
      </c>
      <c r="AG173" s="319">
        <f t="shared" si="59"/>
        <v>0</v>
      </c>
      <c r="AH173" s="320">
        <f t="shared" si="91"/>
        <v>0</v>
      </c>
      <c r="AI173" s="320">
        <f t="shared" si="91"/>
        <v>0</v>
      </c>
      <c r="AJ173" s="320">
        <f t="shared" si="91"/>
        <v>0</v>
      </c>
      <c r="AK173" s="320">
        <f t="shared" si="91"/>
        <v>0</v>
      </c>
      <c r="AL173" s="320">
        <f t="shared" si="91"/>
        <v>0</v>
      </c>
      <c r="AM173" s="320">
        <f t="shared" si="91"/>
        <v>0</v>
      </c>
      <c r="AN173" s="320">
        <f t="shared" si="91"/>
        <v>0</v>
      </c>
      <c r="AO173" s="320">
        <f t="shared" si="91"/>
        <v>0</v>
      </c>
      <c r="AP173" s="319">
        <f t="shared" si="60"/>
        <v>0</v>
      </c>
      <c r="AQ173" s="319">
        <f t="shared" si="61"/>
        <v>0</v>
      </c>
    </row>
    <row r="174" spans="1:43" s="315" customFormat="1" ht="31.5" x14ac:dyDescent="0.25">
      <c r="A174" s="275" t="s">
        <v>43</v>
      </c>
      <c r="B174" s="291" t="s">
        <v>44</v>
      </c>
      <c r="C174" s="291"/>
      <c r="D174" s="321">
        <f>D175+D214</f>
        <v>0</v>
      </c>
      <c r="E174" s="321">
        <f t="shared" ref="E174:AJ174" si="93">E175+E214</f>
        <v>0</v>
      </c>
      <c r="F174" s="321">
        <f t="shared" si="93"/>
        <v>0</v>
      </c>
      <c r="G174" s="321">
        <f t="shared" si="93"/>
        <v>0</v>
      </c>
      <c r="H174" s="321">
        <f t="shared" si="93"/>
        <v>0</v>
      </c>
      <c r="I174" s="321">
        <f t="shared" si="93"/>
        <v>0</v>
      </c>
      <c r="J174" s="321">
        <f t="shared" si="93"/>
        <v>0</v>
      </c>
      <c r="K174" s="321">
        <f t="shared" si="93"/>
        <v>0</v>
      </c>
      <c r="L174" s="314">
        <f t="shared" si="62"/>
        <v>0</v>
      </c>
      <c r="M174" s="314">
        <f t="shared" si="63"/>
        <v>0</v>
      </c>
      <c r="N174" s="321">
        <f t="shared" ref="N174:X174" si="94">N175+N214</f>
        <v>0</v>
      </c>
      <c r="O174" s="321">
        <f t="shared" si="94"/>
        <v>0</v>
      </c>
      <c r="P174" s="321">
        <f t="shared" si="94"/>
        <v>0</v>
      </c>
      <c r="Q174" s="321">
        <f t="shared" si="94"/>
        <v>0</v>
      </c>
      <c r="R174" s="321">
        <f t="shared" si="94"/>
        <v>0</v>
      </c>
      <c r="S174" s="321">
        <f t="shared" si="94"/>
        <v>0</v>
      </c>
      <c r="T174" s="321">
        <f t="shared" si="94"/>
        <v>0</v>
      </c>
      <c r="U174" s="321">
        <f t="shared" si="94"/>
        <v>0</v>
      </c>
      <c r="V174" s="314">
        <f t="shared" si="55"/>
        <v>0</v>
      </c>
      <c r="W174" s="314">
        <f t="shared" si="56"/>
        <v>0</v>
      </c>
      <c r="X174" s="321">
        <f t="shared" si="94"/>
        <v>0</v>
      </c>
      <c r="Y174" s="321">
        <f t="shared" si="93"/>
        <v>0</v>
      </c>
      <c r="Z174" s="321">
        <f t="shared" si="93"/>
        <v>0</v>
      </c>
      <c r="AA174" s="321">
        <f t="shared" si="93"/>
        <v>0</v>
      </c>
      <c r="AB174" s="321">
        <f t="shared" si="93"/>
        <v>0</v>
      </c>
      <c r="AC174" s="321">
        <f t="shared" si="93"/>
        <v>0</v>
      </c>
      <c r="AD174" s="321">
        <f t="shared" si="93"/>
        <v>0</v>
      </c>
      <c r="AE174" s="321">
        <f t="shared" si="93"/>
        <v>0</v>
      </c>
      <c r="AF174" s="319">
        <f t="shared" si="58"/>
        <v>0</v>
      </c>
      <c r="AG174" s="319">
        <f t="shared" si="59"/>
        <v>0</v>
      </c>
      <c r="AH174" s="321">
        <f t="shared" si="93"/>
        <v>0</v>
      </c>
      <c r="AI174" s="321">
        <f t="shared" si="93"/>
        <v>0</v>
      </c>
      <c r="AJ174" s="321">
        <f t="shared" si="93"/>
        <v>0</v>
      </c>
      <c r="AK174" s="321">
        <f t="shared" ref="AK174:AO174" si="95">AK175+AK214</f>
        <v>0</v>
      </c>
      <c r="AL174" s="321">
        <f t="shared" si="95"/>
        <v>0</v>
      </c>
      <c r="AM174" s="321">
        <f t="shared" si="95"/>
        <v>0</v>
      </c>
      <c r="AN174" s="321">
        <f t="shared" si="95"/>
        <v>0</v>
      </c>
      <c r="AO174" s="321">
        <f t="shared" si="95"/>
        <v>0</v>
      </c>
      <c r="AP174" s="319">
        <f t="shared" si="60"/>
        <v>0</v>
      </c>
      <c r="AQ174" s="319">
        <f t="shared" si="61"/>
        <v>0</v>
      </c>
    </row>
    <row r="175" spans="1:43" x14ac:dyDescent="0.25">
      <c r="A175" s="642" t="s">
        <v>45</v>
      </c>
      <c r="B175" s="564" t="s">
        <v>39</v>
      </c>
      <c r="C175" s="638"/>
      <c r="D175" s="639">
        <f>D176+D178+D180+D182+D184+D186+D188+D190+D192+D194+D196+D198+D200+D202+D204+D206+D208+D210+D212</f>
        <v>0</v>
      </c>
      <c r="E175" s="639">
        <f t="shared" ref="E175:AJ175" si="96">E176+E178+E180+E182+E184+E186+E188+E190+E192+E194+E196+E198+E200+E202+E204+E206+E208+E210+E212</f>
        <v>0</v>
      </c>
      <c r="F175" s="639">
        <f t="shared" si="96"/>
        <v>0</v>
      </c>
      <c r="G175" s="639">
        <f t="shared" si="96"/>
        <v>0</v>
      </c>
      <c r="H175" s="639">
        <f t="shared" si="96"/>
        <v>0</v>
      </c>
      <c r="I175" s="639">
        <f t="shared" si="96"/>
        <v>0</v>
      </c>
      <c r="J175" s="639">
        <f t="shared" si="96"/>
        <v>0</v>
      </c>
      <c r="K175" s="639">
        <f t="shared" si="96"/>
        <v>0</v>
      </c>
      <c r="L175" s="631">
        <f t="shared" si="62"/>
        <v>0</v>
      </c>
      <c r="M175" s="631">
        <f t="shared" si="63"/>
        <v>0</v>
      </c>
      <c r="N175" s="639">
        <f t="shared" ref="N175:X175" si="97">N176+N178+N180+N182+N184+N186+N188+N190+N192+N194+N196+N198+N200+N202+N204+N206+N208+N210+N212</f>
        <v>0</v>
      </c>
      <c r="O175" s="639">
        <f t="shared" si="97"/>
        <v>0</v>
      </c>
      <c r="P175" s="639">
        <f t="shared" si="97"/>
        <v>0</v>
      </c>
      <c r="Q175" s="639">
        <f t="shared" si="97"/>
        <v>0</v>
      </c>
      <c r="R175" s="639">
        <f t="shared" si="97"/>
        <v>0</v>
      </c>
      <c r="S175" s="639">
        <f t="shared" si="97"/>
        <v>0</v>
      </c>
      <c r="T175" s="639">
        <f t="shared" si="97"/>
        <v>0</v>
      </c>
      <c r="U175" s="639">
        <f t="shared" si="97"/>
        <v>0</v>
      </c>
      <c r="V175" s="631">
        <f t="shared" si="55"/>
        <v>0</v>
      </c>
      <c r="W175" s="631">
        <f t="shared" si="56"/>
        <v>0</v>
      </c>
      <c r="X175" s="639">
        <f t="shared" si="97"/>
        <v>0</v>
      </c>
      <c r="Y175" s="639">
        <f t="shared" si="96"/>
        <v>0</v>
      </c>
      <c r="Z175" s="639">
        <f t="shared" si="96"/>
        <v>0</v>
      </c>
      <c r="AA175" s="639">
        <f t="shared" si="96"/>
        <v>0</v>
      </c>
      <c r="AB175" s="639">
        <f t="shared" si="96"/>
        <v>0</v>
      </c>
      <c r="AC175" s="639">
        <f t="shared" si="96"/>
        <v>0</v>
      </c>
      <c r="AD175" s="639">
        <f t="shared" si="96"/>
        <v>0</v>
      </c>
      <c r="AE175" s="639">
        <f t="shared" si="96"/>
        <v>0</v>
      </c>
      <c r="AF175" s="641">
        <f t="shared" si="58"/>
        <v>0</v>
      </c>
      <c r="AG175" s="641">
        <f t="shared" si="59"/>
        <v>0</v>
      </c>
      <c r="AH175" s="639">
        <f t="shared" si="96"/>
        <v>0</v>
      </c>
      <c r="AI175" s="639">
        <f t="shared" si="96"/>
        <v>0</v>
      </c>
      <c r="AJ175" s="639">
        <f t="shared" si="96"/>
        <v>0</v>
      </c>
      <c r="AK175" s="639">
        <f t="shared" ref="AK175:AO175" si="98">AK176+AK178+AK180+AK182+AK184+AK186+AK188+AK190+AK192+AK194+AK196+AK198+AK200+AK202+AK204+AK206+AK208+AK210+AK212</f>
        <v>0</v>
      </c>
      <c r="AL175" s="639">
        <f t="shared" si="98"/>
        <v>0</v>
      </c>
      <c r="AM175" s="639">
        <f t="shared" si="98"/>
        <v>0</v>
      </c>
      <c r="AN175" s="639">
        <f t="shared" si="98"/>
        <v>0</v>
      </c>
      <c r="AO175" s="639">
        <f t="shared" si="98"/>
        <v>0</v>
      </c>
      <c r="AP175" s="641">
        <f t="shared" si="60"/>
        <v>0</v>
      </c>
      <c r="AQ175" s="641">
        <f t="shared" si="61"/>
        <v>0</v>
      </c>
    </row>
    <row r="176" spans="1:43" x14ac:dyDescent="0.25">
      <c r="A176" s="629">
        <v>1</v>
      </c>
      <c r="B176" s="291" t="s">
        <v>20</v>
      </c>
      <c r="C176" s="650"/>
      <c r="D176" s="618"/>
      <c r="E176" s="618"/>
      <c r="F176" s="618"/>
      <c r="G176" s="618"/>
      <c r="H176" s="618"/>
      <c r="I176" s="618"/>
      <c r="J176" s="618"/>
      <c r="K176" s="618"/>
      <c r="L176" s="314">
        <f t="shared" si="62"/>
        <v>0</v>
      </c>
      <c r="M176" s="314">
        <f t="shared" si="63"/>
        <v>0</v>
      </c>
      <c r="N176" s="618"/>
      <c r="O176" s="618"/>
      <c r="P176" s="618"/>
      <c r="Q176" s="618"/>
      <c r="R176" s="618"/>
      <c r="S176" s="618"/>
      <c r="T176" s="618"/>
      <c r="U176" s="618"/>
      <c r="V176" s="314">
        <f t="shared" si="55"/>
        <v>0</v>
      </c>
      <c r="W176" s="314">
        <f t="shared" si="56"/>
        <v>0</v>
      </c>
      <c r="X176" s="618"/>
      <c r="Y176" s="618"/>
      <c r="Z176" s="618"/>
      <c r="AA176" s="618"/>
      <c r="AB176" s="618"/>
      <c r="AC176" s="618"/>
      <c r="AD176" s="618"/>
      <c r="AE176" s="618"/>
      <c r="AF176" s="319">
        <f t="shared" si="58"/>
        <v>0</v>
      </c>
      <c r="AG176" s="319">
        <f t="shared" si="59"/>
        <v>0</v>
      </c>
      <c r="AH176" s="618"/>
      <c r="AI176" s="618"/>
      <c r="AJ176" s="618"/>
      <c r="AK176" s="618"/>
      <c r="AL176" s="618"/>
      <c r="AM176" s="618"/>
      <c r="AN176" s="618"/>
      <c r="AO176" s="618"/>
      <c r="AP176" s="319">
        <f t="shared" si="60"/>
        <v>0</v>
      </c>
      <c r="AQ176" s="319">
        <f t="shared" si="61"/>
        <v>0</v>
      </c>
    </row>
    <row r="177" spans="1:43" x14ac:dyDescent="0.25">
      <c r="A177" s="18"/>
      <c r="B177" s="86"/>
      <c r="C177" s="36"/>
      <c r="D177" s="266"/>
      <c r="E177" s="266"/>
      <c r="F177" s="266"/>
      <c r="G177" s="266"/>
      <c r="H177" s="266"/>
      <c r="I177" s="266"/>
      <c r="J177" s="266"/>
      <c r="K177" s="266"/>
      <c r="L177" s="189">
        <f t="shared" si="62"/>
        <v>0</v>
      </c>
      <c r="M177" s="189">
        <f t="shared" si="63"/>
        <v>0</v>
      </c>
      <c r="N177" s="266"/>
      <c r="O177" s="266"/>
      <c r="P177" s="266"/>
      <c r="Q177" s="266"/>
      <c r="R177" s="266"/>
      <c r="S177" s="266"/>
      <c r="T177" s="266"/>
      <c r="U177" s="266"/>
      <c r="V177" s="189">
        <f t="shared" si="55"/>
        <v>0</v>
      </c>
      <c r="W177" s="189">
        <f t="shared" si="56"/>
        <v>0</v>
      </c>
      <c r="X177" s="266"/>
      <c r="Y177" s="266"/>
      <c r="Z177" s="266"/>
      <c r="AA177" s="266"/>
      <c r="AB177" s="266"/>
      <c r="AC177" s="266"/>
      <c r="AD177" s="266"/>
      <c r="AE177" s="266"/>
      <c r="AF177" s="266">
        <f t="shared" si="58"/>
        <v>0</v>
      </c>
      <c r="AG177" s="266">
        <f t="shared" si="59"/>
        <v>0</v>
      </c>
      <c r="AH177" s="266"/>
      <c r="AI177" s="266"/>
      <c r="AJ177" s="266"/>
      <c r="AK177" s="266"/>
      <c r="AL177" s="266"/>
      <c r="AM177" s="266"/>
      <c r="AN177" s="266"/>
      <c r="AO177" s="266"/>
      <c r="AP177" s="266">
        <f t="shared" si="60"/>
        <v>0</v>
      </c>
      <c r="AQ177" s="266">
        <f t="shared" si="61"/>
        <v>0</v>
      </c>
    </row>
    <row r="178" spans="1:43" x14ac:dyDescent="0.25">
      <c r="A178" s="629">
        <v>2</v>
      </c>
      <c r="B178" s="291" t="s">
        <v>21</v>
      </c>
      <c r="C178" s="635"/>
      <c r="D178" s="618"/>
      <c r="E178" s="618"/>
      <c r="F178" s="618"/>
      <c r="G178" s="618"/>
      <c r="H178" s="618"/>
      <c r="I178" s="618"/>
      <c r="J178" s="618"/>
      <c r="K178" s="618"/>
      <c r="L178" s="314">
        <f t="shared" si="62"/>
        <v>0</v>
      </c>
      <c r="M178" s="314">
        <f t="shared" si="63"/>
        <v>0</v>
      </c>
      <c r="N178" s="618"/>
      <c r="O178" s="618"/>
      <c r="P178" s="618"/>
      <c r="Q178" s="618"/>
      <c r="R178" s="618"/>
      <c r="S178" s="618"/>
      <c r="T178" s="618"/>
      <c r="U178" s="618"/>
      <c r="V178" s="314">
        <f t="shared" si="55"/>
        <v>0</v>
      </c>
      <c r="W178" s="314">
        <f t="shared" si="56"/>
        <v>0</v>
      </c>
      <c r="X178" s="618"/>
      <c r="Y178" s="618"/>
      <c r="Z178" s="618"/>
      <c r="AA178" s="618"/>
      <c r="AB178" s="618"/>
      <c r="AC178" s="618"/>
      <c r="AD178" s="618"/>
      <c r="AE178" s="618"/>
      <c r="AF178" s="319">
        <f t="shared" si="58"/>
        <v>0</v>
      </c>
      <c r="AG178" s="319">
        <f t="shared" si="59"/>
        <v>0</v>
      </c>
      <c r="AH178" s="618"/>
      <c r="AI178" s="618"/>
      <c r="AJ178" s="618"/>
      <c r="AK178" s="618"/>
      <c r="AL178" s="618"/>
      <c r="AM178" s="618"/>
      <c r="AN178" s="618"/>
      <c r="AO178" s="618"/>
      <c r="AP178" s="319">
        <f t="shared" si="60"/>
        <v>0</v>
      </c>
      <c r="AQ178" s="319">
        <f t="shared" si="61"/>
        <v>0</v>
      </c>
    </row>
    <row r="179" spans="1:43" x14ac:dyDescent="0.25">
      <c r="A179" s="18"/>
      <c r="B179" s="86"/>
      <c r="C179" s="27"/>
      <c r="D179" s="265"/>
      <c r="E179" s="265"/>
      <c r="F179" s="265"/>
      <c r="G179" s="265"/>
      <c r="H179" s="265"/>
      <c r="I179" s="265"/>
      <c r="J179" s="265"/>
      <c r="K179" s="265"/>
      <c r="L179" s="189">
        <f t="shared" si="62"/>
        <v>0</v>
      </c>
      <c r="M179" s="189">
        <f t="shared" si="63"/>
        <v>0</v>
      </c>
      <c r="N179" s="265"/>
      <c r="O179" s="265"/>
      <c r="P179" s="265"/>
      <c r="Q179" s="265"/>
      <c r="R179" s="265"/>
      <c r="S179" s="265"/>
      <c r="T179" s="265"/>
      <c r="U179" s="265"/>
      <c r="V179" s="189">
        <f t="shared" si="55"/>
        <v>0</v>
      </c>
      <c r="W179" s="189">
        <f t="shared" si="56"/>
        <v>0</v>
      </c>
      <c r="X179" s="265"/>
      <c r="Y179" s="265"/>
      <c r="Z179" s="265"/>
      <c r="AA179" s="265"/>
      <c r="AB179" s="265"/>
      <c r="AC179" s="265"/>
      <c r="AD179" s="265"/>
      <c r="AE179" s="265"/>
      <c r="AF179" s="266">
        <f t="shared" si="58"/>
        <v>0</v>
      </c>
      <c r="AG179" s="266">
        <f t="shared" si="59"/>
        <v>0</v>
      </c>
      <c r="AH179" s="265"/>
      <c r="AI179" s="265"/>
      <c r="AJ179" s="265"/>
      <c r="AK179" s="265"/>
      <c r="AL179" s="265"/>
      <c r="AM179" s="265"/>
      <c r="AN179" s="265"/>
      <c r="AO179" s="265"/>
      <c r="AP179" s="266">
        <f t="shared" si="60"/>
        <v>0</v>
      </c>
      <c r="AQ179" s="266">
        <f t="shared" si="61"/>
        <v>0</v>
      </c>
    </row>
    <row r="180" spans="1:43" x14ac:dyDescent="0.25">
      <c r="A180" s="629">
        <v>3</v>
      </c>
      <c r="B180" s="291" t="s">
        <v>22</v>
      </c>
      <c r="C180" s="616"/>
      <c r="D180" s="618"/>
      <c r="E180" s="618"/>
      <c r="F180" s="618"/>
      <c r="G180" s="618"/>
      <c r="H180" s="618"/>
      <c r="I180" s="618"/>
      <c r="J180" s="618"/>
      <c r="K180" s="618"/>
      <c r="L180" s="314">
        <f t="shared" si="62"/>
        <v>0</v>
      </c>
      <c r="M180" s="314">
        <f t="shared" si="63"/>
        <v>0</v>
      </c>
      <c r="N180" s="618"/>
      <c r="O180" s="618"/>
      <c r="P180" s="618"/>
      <c r="Q180" s="618"/>
      <c r="R180" s="618"/>
      <c r="S180" s="618"/>
      <c r="T180" s="618"/>
      <c r="U180" s="618"/>
      <c r="V180" s="314">
        <f t="shared" si="55"/>
        <v>0</v>
      </c>
      <c r="W180" s="314">
        <f t="shared" si="56"/>
        <v>0</v>
      </c>
      <c r="X180" s="618"/>
      <c r="Y180" s="618"/>
      <c r="Z180" s="618"/>
      <c r="AA180" s="618"/>
      <c r="AB180" s="618"/>
      <c r="AC180" s="618"/>
      <c r="AD180" s="618"/>
      <c r="AE180" s="618"/>
      <c r="AF180" s="319">
        <f t="shared" si="58"/>
        <v>0</v>
      </c>
      <c r="AG180" s="319">
        <f t="shared" si="59"/>
        <v>0</v>
      </c>
      <c r="AH180" s="618"/>
      <c r="AI180" s="618"/>
      <c r="AJ180" s="618"/>
      <c r="AK180" s="618"/>
      <c r="AL180" s="618"/>
      <c r="AM180" s="618"/>
      <c r="AN180" s="618"/>
      <c r="AO180" s="618"/>
      <c r="AP180" s="319">
        <f t="shared" si="60"/>
        <v>0</v>
      </c>
      <c r="AQ180" s="319">
        <f t="shared" si="61"/>
        <v>0</v>
      </c>
    </row>
    <row r="181" spans="1:43" x14ac:dyDescent="0.25">
      <c r="A181" s="18"/>
      <c r="B181" s="86"/>
      <c r="C181" s="27"/>
      <c r="D181" s="266"/>
      <c r="E181" s="266"/>
      <c r="F181" s="266"/>
      <c r="G181" s="266"/>
      <c r="H181" s="266"/>
      <c r="I181" s="266"/>
      <c r="J181" s="266"/>
      <c r="K181" s="266"/>
      <c r="L181" s="189">
        <f t="shared" si="62"/>
        <v>0</v>
      </c>
      <c r="M181" s="189">
        <f t="shared" si="63"/>
        <v>0</v>
      </c>
      <c r="N181" s="266"/>
      <c r="O181" s="266"/>
      <c r="P181" s="266"/>
      <c r="Q181" s="266"/>
      <c r="R181" s="266"/>
      <c r="S181" s="266"/>
      <c r="T181" s="266"/>
      <c r="U181" s="266"/>
      <c r="V181" s="189">
        <f t="shared" si="55"/>
        <v>0</v>
      </c>
      <c r="W181" s="189">
        <f t="shared" si="56"/>
        <v>0</v>
      </c>
      <c r="X181" s="266"/>
      <c r="Y181" s="266"/>
      <c r="Z181" s="266"/>
      <c r="AA181" s="266"/>
      <c r="AB181" s="266"/>
      <c r="AC181" s="266"/>
      <c r="AD181" s="266"/>
      <c r="AE181" s="266"/>
      <c r="AF181" s="266">
        <f t="shared" si="58"/>
        <v>0</v>
      </c>
      <c r="AG181" s="266">
        <f t="shared" si="59"/>
        <v>0</v>
      </c>
      <c r="AH181" s="266"/>
      <c r="AI181" s="266"/>
      <c r="AJ181" s="266"/>
      <c r="AK181" s="266"/>
      <c r="AL181" s="266"/>
      <c r="AM181" s="266"/>
      <c r="AN181" s="266"/>
      <c r="AO181" s="266"/>
      <c r="AP181" s="266">
        <f t="shared" si="60"/>
        <v>0</v>
      </c>
      <c r="AQ181" s="266">
        <f t="shared" si="61"/>
        <v>0</v>
      </c>
    </row>
    <row r="182" spans="1:43" x14ac:dyDescent="0.25">
      <c r="A182" s="629">
        <v>4</v>
      </c>
      <c r="B182" s="291" t="s">
        <v>23</v>
      </c>
      <c r="C182" s="635"/>
      <c r="D182" s="618"/>
      <c r="E182" s="618"/>
      <c r="F182" s="618"/>
      <c r="G182" s="618"/>
      <c r="H182" s="618"/>
      <c r="I182" s="618"/>
      <c r="J182" s="618"/>
      <c r="K182" s="618"/>
      <c r="L182" s="314">
        <f t="shared" si="62"/>
        <v>0</v>
      </c>
      <c r="M182" s="314">
        <f t="shared" si="63"/>
        <v>0</v>
      </c>
      <c r="N182" s="618"/>
      <c r="O182" s="618"/>
      <c r="P182" s="618"/>
      <c r="Q182" s="618"/>
      <c r="R182" s="618"/>
      <c r="S182" s="618"/>
      <c r="T182" s="618"/>
      <c r="U182" s="618"/>
      <c r="V182" s="314">
        <f t="shared" si="55"/>
        <v>0</v>
      </c>
      <c r="W182" s="314">
        <f t="shared" si="56"/>
        <v>0</v>
      </c>
      <c r="X182" s="618"/>
      <c r="Y182" s="618"/>
      <c r="Z182" s="618"/>
      <c r="AA182" s="618"/>
      <c r="AB182" s="618"/>
      <c r="AC182" s="618"/>
      <c r="AD182" s="618"/>
      <c r="AE182" s="618"/>
      <c r="AF182" s="319">
        <f t="shared" si="58"/>
        <v>0</v>
      </c>
      <c r="AG182" s="319">
        <f t="shared" si="59"/>
        <v>0</v>
      </c>
      <c r="AH182" s="618"/>
      <c r="AI182" s="618"/>
      <c r="AJ182" s="618"/>
      <c r="AK182" s="618"/>
      <c r="AL182" s="618"/>
      <c r="AM182" s="618"/>
      <c r="AN182" s="618"/>
      <c r="AO182" s="618"/>
      <c r="AP182" s="319">
        <f t="shared" si="60"/>
        <v>0</v>
      </c>
      <c r="AQ182" s="319">
        <f t="shared" si="61"/>
        <v>0</v>
      </c>
    </row>
    <row r="183" spans="1:43" x14ac:dyDescent="0.25">
      <c r="A183" s="18"/>
      <c r="B183" s="86"/>
      <c r="C183" s="36"/>
      <c r="D183" s="265"/>
      <c r="E183" s="265"/>
      <c r="F183" s="265"/>
      <c r="G183" s="265"/>
      <c r="H183" s="265"/>
      <c r="I183" s="265"/>
      <c r="J183" s="265"/>
      <c r="K183" s="265"/>
      <c r="L183" s="189">
        <f t="shared" si="62"/>
        <v>0</v>
      </c>
      <c r="M183" s="189">
        <f t="shared" si="63"/>
        <v>0</v>
      </c>
      <c r="N183" s="265"/>
      <c r="O183" s="265"/>
      <c r="P183" s="265"/>
      <c r="Q183" s="265"/>
      <c r="R183" s="265"/>
      <c r="S183" s="265"/>
      <c r="T183" s="265"/>
      <c r="U183" s="265"/>
      <c r="V183" s="189">
        <f t="shared" si="55"/>
        <v>0</v>
      </c>
      <c r="W183" s="189">
        <f t="shared" si="56"/>
        <v>0</v>
      </c>
      <c r="X183" s="265"/>
      <c r="Y183" s="265"/>
      <c r="Z183" s="265"/>
      <c r="AA183" s="265"/>
      <c r="AB183" s="265"/>
      <c r="AC183" s="265"/>
      <c r="AD183" s="265"/>
      <c r="AE183" s="265"/>
      <c r="AF183" s="266">
        <f t="shared" si="58"/>
        <v>0</v>
      </c>
      <c r="AG183" s="266">
        <f t="shared" si="59"/>
        <v>0</v>
      </c>
      <c r="AH183" s="265"/>
      <c r="AI183" s="265"/>
      <c r="AJ183" s="265"/>
      <c r="AK183" s="265"/>
      <c r="AL183" s="265"/>
      <c r="AM183" s="265"/>
      <c r="AN183" s="265"/>
      <c r="AO183" s="265"/>
      <c r="AP183" s="266">
        <f t="shared" si="60"/>
        <v>0</v>
      </c>
      <c r="AQ183" s="266">
        <f t="shared" si="61"/>
        <v>0</v>
      </c>
    </row>
    <row r="184" spans="1:43" x14ac:dyDescent="0.25">
      <c r="A184" s="629">
        <v>5</v>
      </c>
      <c r="B184" s="291" t="s">
        <v>46</v>
      </c>
      <c r="C184" s="635"/>
      <c r="D184" s="618"/>
      <c r="E184" s="618"/>
      <c r="F184" s="618"/>
      <c r="G184" s="618"/>
      <c r="H184" s="618"/>
      <c r="I184" s="618"/>
      <c r="J184" s="618"/>
      <c r="K184" s="618"/>
      <c r="L184" s="314">
        <f t="shared" si="62"/>
        <v>0</v>
      </c>
      <c r="M184" s="314">
        <f t="shared" si="63"/>
        <v>0</v>
      </c>
      <c r="N184" s="618"/>
      <c r="O184" s="618"/>
      <c r="P184" s="618"/>
      <c r="Q184" s="618"/>
      <c r="R184" s="618"/>
      <c r="S184" s="618"/>
      <c r="T184" s="618"/>
      <c r="U184" s="618"/>
      <c r="V184" s="314">
        <f t="shared" si="55"/>
        <v>0</v>
      </c>
      <c r="W184" s="314">
        <f t="shared" si="56"/>
        <v>0</v>
      </c>
      <c r="X184" s="618"/>
      <c r="Y184" s="618"/>
      <c r="Z184" s="618"/>
      <c r="AA184" s="618"/>
      <c r="AB184" s="618"/>
      <c r="AC184" s="618"/>
      <c r="AD184" s="618"/>
      <c r="AE184" s="618"/>
      <c r="AF184" s="319">
        <f t="shared" si="58"/>
        <v>0</v>
      </c>
      <c r="AG184" s="319">
        <f t="shared" si="59"/>
        <v>0</v>
      </c>
      <c r="AH184" s="618"/>
      <c r="AI184" s="618"/>
      <c r="AJ184" s="618"/>
      <c r="AK184" s="618"/>
      <c r="AL184" s="618"/>
      <c r="AM184" s="618"/>
      <c r="AN184" s="618"/>
      <c r="AO184" s="618"/>
      <c r="AP184" s="319">
        <f t="shared" si="60"/>
        <v>0</v>
      </c>
      <c r="AQ184" s="319">
        <f t="shared" si="61"/>
        <v>0</v>
      </c>
    </row>
    <row r="185" spans="1:43" x14ac:dyDescent="0.25">
      <c r="A185" s="18"/>
      <c r="B185" s="86"/>
      <c r="C185" s="27"/>
      <c r="D185" s="265"/>
      <c r="E185" s="265"/>
      <c r="F185" s="265"/>
      <c r="G185" s="265"/>
      <c r="H185" s="265"/>
      <c r="I185" s="265"/>
      <c r="J185" s="265"/>
      <c r="K185" s="265"/>
      <c r="L185" s="189">
        <f t="shared" si="62"/>
        <v>0</v>
      </c>
      <c r="M185" s="189">
        <f t="shared" si="63"/>
        <v>0</v>
      </c>
      <c r="N185" s="265"/>
      <c r="O185" s="265"/>
      <c r="P185" s="265"/>
      <c r="Q185" s="265"/>
      <c r="R185" s="265"/>
      <c r="S185" s="265"/>
      <c r="T185" s="265"/>
      <c r="U185" s="265"/>
      <c r="V185" s="189">
        <f t="shared" si="55"/>
        <v>0</v>
      </c>
      <c r="W185" s="189">
        <f t="shared" si="56"/>
        <v>0</v>
      </c>
      <c r="X185" s="265"/>
      <c r="Y185" s="265"/>
      <c r="Z185" s="265"/>
      <c r="AA185" s="265"/>
      <c r="AB185" s="265"/>
      <c r="AC185" s="265"/>
      <c r="AD185" s="265"/>
      <c r="AE185" s="265"/>
      <c r="AF185" s="266">
        <f t="shared" si="58"/>
        <v>0</v>
      </c>
      <c r="AG185" s="266">
        <f t="shared" si="59"/>
        <v>0</v>
      </c>
      <c r="AH185" s="265"/>
      <c r="AI185" s="265"/>
      <c r="AJ185" s="265"/>
      <c r="AK185" s="265"/>
      <c r="AL185" s="265"/>
      <c r="AM185" s="265"/>
      <c r="AN185" s="265"/>
      <c r="AO185" s="265"/>
      <c r="AP185" s="266">
        <f t="shared" si="60"/>
        <v>0</v>
      </c>
      <c r="AQ185" s="266">
        <f t="shared" si="61"/>
        <v>0</v>
      </c>
    </row>
    <row r="186" spans="1:43" x14ac:dyDescent="0.25">
      <c r="A186" s="629">
        <v>6</v>
      </c>
      <c r="B186" s="291" t="s">
        <v>47</v>
      </c>
      <c r="C186" s="635"/>
      <c r="D186" s="618"/>
      <c r="E186" s="618"/>
      <c r="F186" s="618"/>
      <c r="G186" s="618"/>
      <c r="H186" s="618"/>
      <c r="I186" s="618"/>
      <c r="J186" s="618"/>
      <c r="K186" s="618"/>
      <c r="L186" s="314">
        <f t="shared" si="62"/>
        <v>0</v>
      </c>
      <c r="M186" s="314">
        <f t="shared" si="63"/>
        <v>0</v>
      </c>
      <c r="N186" s="618"/>
      <c r="O186" s="618"/>
      <c r="P186" s="618"/>
      <c r="Q186" s="618"/>
      <c r="R186" s="618"/>
      <c r="S186" s="618"/>
      <c r="T186" s="618"/>
      <c r="U186" s="618"/>
      <c r="V186" s="314">
        <f t="shared" si="55"/>
        <v>0</v>
      </c>
      <c r="W186" s="314">
        <f t="shared" si="56"/>
        <v>0</v>
      </c>
      <c r="X186" s="618"/>
      <c r="Y186" s="618"/>
      <c r="Z186" s="618"/>
      <c r="AA186" s="618"/>
      <c r="AB186" s="618"/>
      <c r="AC186" s="618"/>
      <c r="AD186" s="618"/>
      <c r="AE186" s="618"/>
      <c r="AF186" s="319">
        <f t="shared" si="58"/>
        <v>0</v>
      </c>
      <c r="AG186" s="319">
        <f t="shared" si="59"/>
        <v>0</v>
      </c>
      <c r="AH186" s="618"/>
      <c r="AI186" s="618"/>
      <c r="AJ186" s="618"/>
      <c r="AK186" s="618"/>
      <c r="AL186" s="618"/>
      <c r="AM186" s="618"/>
      <c r="AN186" s="618"/>
      <c r="AO186" s="618"/>
      <c r="AP186" s="319">
        <f t="shared" si="60"/>
        <v>0</v>
      </c>
      <c r="AQ186" s="319">
        <f t="shared" si="61"/>
        <v>0</v>
      </c>
    </row>
    <row r="187" spans="1:43" x14ac:dyDescent="0.25">
      <c r="A187" s="18"/>
      <c r="B187" s="86"/>
      <c r="C187" s="27"/>
      <c r="D187" s="265"/>
      <c r="E187" s="265"/>
      <c r="F187" s="265"/>
      <c r="G187" s="265"/>
      <c r="H187" s="265"/>
      <c r="I187" s="265"/>
      <c r="J187" s="265"/>
      <c r="K187" s="265"/>
      <c r="L187" s="189">
        <f t="shared" si="62"/>
        <v>0</v>
      </c>
      <c r="M187" s="189">
        <f t="shared" si="63"/>
        <v>0</v>
      </c>
      <c r="N187" s="265"/>
      <c r="O187" s="265"/>
      <c r="P187" s="265"/>
      <c r="Q187" s="265"/>
      <c r="R187" s="265"/>
      <c r="S187" s="265"/>
      <c r="T187" s="265"/>
      <c r="U187" s="265"/>
      <c r="V187" s="189">
        <f t="shared" si="55"/>
        <v>0</v>
      </c>
      <c r="W187" s="189">
        <f t="shared" si="56"/>
        <v>0</v>
      </c>
      <c r="X187" s="265"/>
      <c r="Y187" s="265"/>
      <c r="Z187" s="265"/>
      <c r="AA187" s="265"/>
      <c r="AB187" s="265"/>
      <c r="AC187" s="265"/>
      <c r="AD187" s="265"/>
      <c r="AE187" s="265"/>
      <c r="AF187" s="266">
        <f t="shared" si="58"/>
        <v>0</v>
      </c>
      <c r="AG187" s="266">
        <f t="shared" si="59"/>
        <v>0</v>
      </c>
      <c r="AH187" s="265"/>
      <c r="AI187" s="265"/>
      <c r="AJ187" s="265"/>
      <c r="AK187" s="265"/>
      <c r="AL187" s="265"/>
      <c r="AM187" s="265"/>
      <c r="AN187" s="265"/>
      <c r="AO187" s="265"/>
      <c r="AP187" s="266">
        <f t="shared" si="60"/>
        <v>0</v>
      </c>
      <c r="AQ187" s="266">
        <f t="shared" si="61"/>
        <v>0</v>
      </c>
    </row>
    <row r="188" spans="1:43" x14ac:dyDescent="0.25">
      <c r="A188" s="629">
        <v>7</v>
      </c>
      <c r="B188" s="291" t="s">
        <v>24</v>
      </c>
      <c r="C188" s="616"/>
      <c r="D188" s="618"/>
      <c r="E188" s="618"/>
      <c r="F188" s="618"/>
      <c r="G188" s="618"/>
      <c r="H188" s="618"/>
      <c r="I188" s="618"/>
      <c r="J188" s="618"/>
      <c r="K188" s="618"/>
      <c r="L188" s="314">
        <f t="shared" si="62"/>
        <v>0</v>
      </c>
      <c r="M188" s="314">
        <f t="shared" si="63"/>
        <v>0</v>
      </c>
      <c r="N188" s="618"/>
      <c r="O188" s="618"/>
      <c r="P188" s="618"/>
      <c r="Q188" s="618"/>
      <c r="R188" s="618"/>
      <c r="S188" s="618"/>
      <c r="T188" s="618"/>
      <c r="U188" s="618"/>
      <c r="V188" s="314">
        <f t="shared" si="55"/>
        <v>0</v>
      </c>
      <c r="W188" s="314">
        <f t="shared" si="56"/>
        <v>0</v>
      </c>
      <c r="X188" s="618"/>
      <c r="Y188" s="618"/>
      <c r="Z188" s="618"/>
      <c r="AA188" s="618"/>
      <c r="AB188" s="618"/>
      <c r="AC188" s="618"/>
      <c r="AD188" s="618"/>
      <c r="AE188" s="618"/>
      <c r="AF188" s="319">
        <f t="shared" si="58"/>
        <v>0</v>
      </c>
      <c r="AG188" s="319">
        <f t="shared" si="59"/>
        <v>0</v>
      </c>
      <c r="AH188" s="618"/>
      <c r="AI188" s="618"/>
      <c r="AJ188" s="618"/>
      <c r="AK188" s="618"/>
      <c r="AL188" s="618"/>
      <c r="AM188" s="618"/>
      <c r="AN188" s="618"/>
      <c r="AO188" s="618"/>
      <c r="AP188" s="319">
        <f t="shared" si="60"/>
        <v>0</v>
      </c>
      <c r="AQ188" s="319">
        <f t="shared" si="61"/>
        <v>0</v>
      </c>
    </row>
    <row r="189" spans="1:43" x14ac:dyDescent="0.25">
      <c r="A189" s="18"/>
      <c r="B189" s="89"/>
      <c r="C189" s="27"/>
      <c r="D189" s="265"/>
      <c r="E189" s="265"/>
      <c r="F189" s="265"/>
      <c r="G189" s="265"/>
      <c r="H189" s="265"/>
      <c r="I189" s="265"/>
      <c r="J189" s="265"/>
      <c r="K189" s="265"/>
      <c r="L189" s="189">
        <f t="shared" si="62"/>
        <v>0</v>
      </c>
      <c r="M189" s="189">
        <f t="shared" si="63"/>
        <v>0</v>
      </c>
      <c r="N189" s="265"/>
      <c r="O189" s="265"/>
      <c r="P189" s="265"/>
      <c r="Q189" s="265"/>
      <c r="R189" s="265"/>
      <c r="S189" s="265"/>
      <c r="T189" s="265"/>
      <c r="U189" s="265"/>
      <c r="V189" s="189">
        <f t="shared" si="55"/>
        <v>0</v>
      </c>
      <c r="W189" s="189">
        <f t="shared" si="56"/>
        <v>0</v>
      </c>
      <c r="X189" s="265"/>
      <c r="Y189" s="265"/>
      <c r="Z189" s="265"/>
      <c r="AA189" s="265"/>
      <c r="AB189" s="265"/>
      <c r="AC189" s="265"/>
      <c r="AD189" s="265"/>
      <c r="AE189" s="265"/>
      <c r="AF189" s="266">
        <f t="shared" si="58"/>
        <v>0</v>
      </c>
      <c r="AG189" s="266">
        <f t="shared" si="59"/>
        <v>0</v>
      </c>
      <c r="AH189" s="265"/>
      <c r="AI189" s="265"/>
      <c r="AJ189" s="265"/>
      <c r="AK189" s="265"/>
      <c r="AL189" s="265"/>
      <c r="AM189" s="265"/>
      <c r="AN189" s="265"/>
      <c r="AO189" s="265"/>
      <c r="AP189" s="266">
        <f t="shared" si="60"/>
        <v>0</v>
      </c>
      <c r="AQ189" s="266">
        <f t="shared" si="61"/>
        <v>0</v>
      </c>
    </row>
    <row r="190" spans="1:43" x14ac:dyDescent="0.25">
      <c r="A190" s="629">
        <v>8</v>
      </c>
      <c r="B190" s="291" t="s">
        <v>25</v>
      </c>
      <c r="C190" s="635"/>
      <c r="D190" s="618"/>
      <c r="E190" s="618"/>
      <c r="F190" s="618"/>
      <c r="G190" s="618"/>
      <c r="H190" s="618"/>
      <c r="I190" s="618"/>
      <c r="J190" s="618"/>
      <c r="K190" s="618"/>
      <c r="L190" s="314">
        <f t="shared" si="62"/>
        <v>0</v>
      </c>
      <c r="M190" s="314">
        <f t="shared" si="63"/>
        <v>0</v>
      </c>
      <c r="N190" s="618"/>
      <c r="O190" s="618"/>
      <c r="P190" s="618"/>
      <c r="Q190" s="618"/>
      <c r="R190" s="618"/>
      <c r="S190" s="618"/>
      <c r="T190" s="618"/>
      <c r="U190" s="618"/>
      <c r="V190" s="314">
        <f t="shared" si="55"/>
        <v>0</v>
      </c>
      <c r="W190" s="314">
        <f t="shared" si="56"/>
        <v>0</v>
      </c>
      <c r="X190" s="618"/>
      <c r="Y190" s="618"/>
      <c r="Z190" s="618"/>
      <c r="AA190" s="618"/>
      <c r="AB190" s="618"/>
      <c r="AC190" s="618"/>
      <c r="AD190" s="618"/>
      <c r="AE190" s="618"/>
      <c r="AF190" s="319">
        <f t="shared" si="58"/>
        <v>0</v>
      </c>
      <c r="AG190" s="319">
        <f t="shared" si="59"/>
        <v>0</v>
      </c>
      <c r="AH190" s="618"/>
      <c r="AI190" s="618"/>
      <c r="AJ190" s="618"/>
      <c r="AK190" s="618"/>
      <c r="AL190" s="618"/>
      <c r="AM190" s="618"/>
      <c r="AN190" s="618"/>
      <c r="AO190" s="618"/>
      <c r="AP190" s="319">
        <f t="shared" si="60"/>
        <v>0</v>
      </c>
      <c r="AQ190" s="319">
        <f t="shared" si="61"/>
        <v>0</v>
      </c>
    </row>
    <row r="191" spans="1:43" x14ac:dyDescent="0.25">
      <c r="A191" s="18"/>
      <c r="B191" s="89"/>
      <c r="C191" s="27"/>
      <c r="D191" s="265"/>
      <c r="E191" s="265"/>
      <c r="F191" s="265"/>
      <c r="G191" s="265"/>
      <c r="H191" s="265"/>
      <c r="I191" s="265"/>
      <c r="J191" s="265"/>
      <c r="K191" s="265"/>
      <c r="L191" s="189">
        <f t="shared" si="62"/>
        <v>0</v>
      </c>
      <c r="M191" s="189">
        <f t="shared" si="63"/>
        <v>0</v>
      </c>
      <c r="N191" s="265"/>
      <c r="O191" s="265"/>
      <c r="P191" s="265"/>
      <c r="Q191" s="265"/>
      <c r="R191" s="265"/>
      <c r="S191" s="265"/>
      <c r="T191" s="265"/>
      <c r="U191" s="265"/>
      <c r="V191" s="189">
        <f t="shared" si="55"/>
        <v>0</v>
      </c>
      <c r="W191" s="189">
        <f t="shared" si="56"/>
        <v>0</v>
      </c>
      <c r="X191" s="265"/>
      <c r="Y191" s="265"/>
      <c r="Z191" s="265"/>
      <c r="AA191" s="265"/>
      <c r="AB191" s="265"/>
      <c r="AC191" s="265"/>
      <c r="AD191" s="265"/>
      <c r="AE191" s="265"/>
      <c r="AF191" s="266">
        <f t="shared" si="58"/>
        <v>0</v>
      </c>
      <c r="AG191" s="266">
        <f t="shared" si="59"/>
        <v>0</v>
      </c>
      <c r="AH191" s="265"/>
      <c r="AI191" s="265"/>
      <c r="AJ191" s="265"/>
      <c r="AK191" s="265"/>
      <c r="AL191" s="265"/>
      <c r="AM191" s="265"/>
      <c r="AN191" s="265"/>
      <c r="AO191" s="265"/>
      <c r="AP191" s="266">
        <f t="shared" si="60"/>
        <v>0</v>
      </c>
      <c r="AQ191" s="266">
        <f t="shared" si="61"/>
        <v>0</v>
      </c>
    </row>
    <row r="192" spans="1:43" x14ac:dyDescent="0.25">
      <c r="A192" s="629">
        <v>9</v>
      </c>
      <c r="B192" s="291" t="s">
        <v>26</v>
      </c>
      <c r="C192" s="619"/>
      <c r="D192" s="618"/>
      <c r="E192" s="618"/>
      <c r="F192" s="618"/>
      <c r="G192" s="618"/>
      <c r="H192" s="618"/>
      <c r="I192" s="618"/>
      <c r="J192" s="618"/>
      <c r="K192" s="618"/>
      <c r="L192" s="314">
        <f t="shared" si="62"/>
        <v>0</v>
      </c>
      <c r="M192" s="314">
        <f t="shared" si="63"/>
        <v>0</v>
      </c>
      <c r="N192" s="618"/>
      <c r="O192" s="618"/>
      <c r="P192" s="618"/>
      <c r="Q192" s="618"/>
      <c r="R192" s="618"/>
      <c r="S192" s="618"/>
      <c r="T192" s="618"/>
      <c r="U192" s="618"/>
      <c r="V192" s="314">
        <f t="shared" si="55"/>
        <v>0</v>
      </c>
      <c r="W192" s="314">
        <f t="shared" si="56"/>
        <v>0</v>
      </c>
      <c r="X192" s="618"/>
      <c r="Y192" s="618"/>
      <c r="Z192" s="618"/>
      <c r="AA192" s="618"/>
      <c r="AB192" s="618"/>
      <c r="AC192" s="618"/>
      <c r="AD192" s="618"/>
      <c r="AE192" s="618"/>
      <c r="AF192" s="319">
        <f t="shared" si="58"/>
        <v>0</v>
      </c>
      <c r="AG192" s="319">
        <f t="shared" si="59"/>
        <v>0</v>
      </c>
      <c r="AH192" s="618"/>
      <c r="AI192" s="618"/>
      <c r="AJ192" s="618"/>
      <c r="AK192" s="618"/>
      <c r="AL192" s="618"/>
      <c r="AM192" s="618"/>
      <c r="AN192" s="618"/>
      <c r="AO192" s="618"/>
      <c r="AP192" s="319">
        <f t="shared" si="60"/>
        <v>0</v>
      </c>
      <c r="AQ192" s="319">
        <f t="shared" si="61"/>
        <v>0</v>
      </c>
    </row>
    <row r="193" spans="1:43" x14ac:dyDescent="0.25">
      <c r="A193" s="18"/>
      <c r="B193" s="89"/>
      <c r="C193" s="35"/>
      <c r="D193" s="268"/>
      <c r="E193" s="268"/>
      <c r="F193" s="268"/>
      <c r="G193" s="268"/>
      <c r="H193" s="268"/>
      <c r="I193" s="268"/>
      <c r="J193" s="268"/>
      <c r="K193" s="268"/>
      <c r="L193" s="189">
        <f t="shared" si="62"/>
        <v>0</v>
      </c>
      <c r="M193" s="189">
        <f t="shared" si="63"/>
        <v>0</v>
      </c>
      <c r="N193" s="268"/>
      <c r="O193" s="268"/>
      <c r="P193" s="268"/>
      <c r="Q193" s="268"/>
      <c r="R193" s="268"/>
      <c r="S193" s="268"/>
      <c r="T193" s="268"/>
      <c r="U193" s="268"/>
      <c r="V193" s="189">
        <f t="shared" si="55"/>
        <v>0</v>
      </c>
      <c r="W193" s="189">
        <f t="shared" si="56"/>
        <v>0</v>
      </c>
      <c r="X193" s="268"/>
      <c r="Y193" s="268"/>
      <c r="Z193" s="268"/>
      <c r="AA193" s="268"/>
      <c r="AB193" s="268"/>
      <c r="AC193" s="268"/>
      <c r="AD193" s="268"/>
      <c r="AE193" s="268"/>
      <c r="AF193" s="266">
        <f t="shared" si="58"/>
        <v>0</v>
      </c>
      <c r="AG193" s="266">
        <f t="shared" si="59"/>
        <v>0</v>
      </c>
      <c r="AH193" s="268"/>
      <c r="AI193" s="268"/>
      <c r="AJ193" s="268"/>
      <c r="AK193" s="268"/>
      <c r="AL193" s="268"/>
      <c r="AM193" s="268"/>
      <c r="AN193" s="268"/>
      <c r="AO193" s="268"/>
      <c r="AP193" s="266">
        <f t="shared" si="60"/>
        <v>0</v>
      </c>
      <c r="AQ193" s="266">
        <f t="shared" si="61"/>
        <v>0</v>
      </c>
    </row>
    <row r="194" spans="1:43" x14ac:dyDescent="0.25">
      <c r="A194" s="629">
        <v>10</v>
      </c>
      <c r="B194" s="291" t="s">
        <v>27</v>
      </c>
      <c r="C194" s="619"/>
      <c r="D194" s="618"/>
      <c r="E194" s="618"/>
      <c r="F194" s="618"/>
      <c r="G194" s="618"/>
      <c r="H194" s="618"/>
      <c r="I194" s="618"/>
      <c r="J194" s="618"/>
      <c r="K194" s="618"/>
      <c r="L194" s="314">
        <f t="shared" si="62"/>
        <v>0</v>
      </c>
      <c r="M194" s="314">
        <f t="shared" si="63"/>
        <v>0</v>
      </c>
      <c r="N194" s="618"/>
      <c r="O194" s="618"/>
      <c r="P194" s="618"/>
      <c r="Q194" s="618"/>
      <c r="R194" s="618"/>
      <c r="S194" s="618"/>
      <c r="T194" s="618"/>
      <c r="U194" s="618"/>
      <c r="V194" s="314">
        <f t="shared" si="55"/>
        <v>0</v>
      </c>
      <c r="W194" s="314">
        <f t="shared" si="56"/>
        <v>0</v>
      </c>
      <c r="X194" s="618"/>
      <c r="Y194" s="618"/>
      <c r="Z194" s="618"/>
      <c r="AA194" s="618"/>
      <c r="AB194" s="618"/>
      <c r="AC194" s="618"/>
      <c r="AD194" s="618"/>
      <c r="AE194" s="618"/>
      <c r="AF194" s="319">
        <f t="shared" si="58"/>
        <v>0</v>
      </c>
      <c r="AG194" s="319">
        <f t="shared" si="59"/>
        <v>0</v>
      </c>
      <c r="AH194" s="618"/>
      <c r="AI194" s="618"/>
      <c r="AJ194" s="618"/>
      <c r="AK194" s="618"/>
      <c r="AL194" s="618"/>
      <c r="AM194" s="618"/>
      <c r="AN194" s="618"/>
      <c r="AO194" s="618"/>
      <c r="AP194" s="319">
        <f t="shared" si="60"/>
        <v>0</v>
      </c>
      <c r="AQ194" s="319">
        <f t="shared" si="61"/>
        <v>0</v>
      </c>
    </row>
    <row r="195" spans="1:43" x14ac:dyDescent="0.25">
      <c r="A195" s="22"/>
      <c r="B195" s="86"/>
      <c r="C195" s="27"/>
      <c r="D195" s="265"/>
      <c r="E195" s="265"/>
      <c r="F195" s="265"/>
      <c r="G195" s="265"/>
      <c r="H195" s="265"/>
      <c r="I195" s="265"/>
      <c r="J195" s="265"/>
      <c r="K195" s="265"/>
      <c r="L195" s="189">
        <f t="shared" si="62"/>
        <v>0</v>
      </c>
      <c r="M195" s="189">
        <f t="shared" si="63"/>
        <v>0</v>
      </c>
      <c r="N195" s="265"/>
      <c r="O195" s="265"/>
      <c r="P195" s="265"/>
      <c r="Q195" s="265"/>
      <c r="R195" s="265"/>
      <c r="S195" s="265"/>
      <c r="T195" s="265"/>
      <c r="U195" s="265"/>
      <c r="V195" s="189">
        <f t="shared" si="55"/>
        <v>0</v>
      </c>
      <c r="W195" s="189">
        <f t="shared" si="56"/>
        <v>0</v>
      </c>
      <c r="X195" s="265"/>
      <c r="Y195" s="265"/>
      <c r="Z195" s="265"/>
      <c r="AA195" s="265"/>
      <c r="AB195" s="265"/>
      <c r="AC195" s="265"/>
      <c r="AD195" s="265"/>
      <c r="AE195" s="265"/>
      <c r="AF195" s="266">
        <f t="shared" si="58"/>
        <v>0</v>
      </c>
      <c r="AG195" s="266">
        <f t="shared" si="59"/>
        <v>0</v>
      </c>
      <c r="AH195" s="265"/>
      <c r="AI195" s="265"/>
      <c r="AJ195" s="265"/>
      <c r="AK195" s="265"/>
      <c r="AL195" s="265"/>
      <c r="AM195" s="265"/>
      <c r="AN195" s="265"/>
      <c r="AO195" s="265"/>
      <c r="AP195" s="266">
        <f t="shared" si="60"/>
        <v>0</v>
      </c>
      <c r="AQ195" s="266">
        <f t="shared" si="61"/>
        <v>0</v>
      </c>
    </row>
    <row r="196" spans="1:43" x14ac:dyDescent="0.25">
      <c r="A196" s="629">
        <v>11</v>
      </c>
      <c r="B196" s="291" t="s">
        <v>48</v>
      </c>
      <c r="C196" s="619"/>
      <c r="D196" s="618"/>
      <c r="E196" s="618"/>
      <c r="F196" s="618"/>
      <c r="G196" s="618"/>
      <c r="H196" s="618"/>
      <c r="I196" s="618"/>
      <c r="J196" s="618"/>
      <c r="K196" s="618"/>
      <c r="L196" s="314">
        <f t="shared" si="62"/>
        <v>0</v>
      </c>
      <c r="M196" s="314">
        <f t="shared" si="63"/>
        <v>0</v>
      </c>
      <c r="N196" s="618"/>
      <c r="O196" s="618"/>
      <c r="P196" s="618"/>
      <c r="Q196" s="618"/>
      <c r="R196" s="618"/>
      <c r="S196" s="618"/>
      <c r="T196" s="618"/>
      <c r="U196" s="618"/>
      <c r="V196" s="314">
        <f t="shared" si="55"/>
        <v>0</v>
      </c>
      <c r="W196" s="314">
        <f t="shared" si="56"/>
        <v>0</v>
      </c>
      <c r="X196" s="618"/>
      <c r="Y196" s="618"/>
      <c r="Z196" s="618"/>
      <c r="AA196" s="618"/>
      <c r="AB196" s="618"/>
      <c r="AC196" s="618"/>
      <c r="AD196" s="618"/>
      <c r="AE196" s="618"/>
      <c r="AF196" s="319">
        <f t="shared" si="58"/>
        <v>0</v>
      </c>
      <c r="AG196" s="319">
        <f t="shared" si="59"/>
        <v>0</v>
      </c>
      <c r="AH196" s="618"/>
      <c r="AI196" s="618"/>
      <c r="AJ196" s="618"/>
      <c r="AK196" s="618"/>
      <c r="AL196" s="618"/>
      <c r="AM196" s="618"/>
      <c r="AN196" s="618"/>
      <c r="AO196" s="618"/>
      <c r="AP196" s="319">
        <f t="shared" si="60"/>
        <v>0</v>
      </c>
      <c r="AQ196" s="319">
        <f t="shared" si="61"/>
        <v>0</v>
      </c>
    </row>
    <row r="197" spans="1:43" x14ac:dyDescent="0.25">
      <c r="A197" s="22"/>
      <c r="B197" s="86"/>
      <c r="C197" s="37"/>
      <c r="D197" s="265"/>
      <c r="E197" s="265"/>
      <c r="F197" s="265"/>
      <c r="G197" s="265"/>
      <c r="H197" s="265"/>
      <c r="I197" s="265"/>
      <c r="J197" s="265"/>
      <c r="K197" s="265"/>
      <c r="L197" s="189">
        <f t="shared" si="62"/>
        <v>0</v>
      </c>
      <c r="M197" s="189">
        <f t="shared" si="63"/>
        <v>0</v>
      </c>
      <c r="N197" s="265"/>
      <c r="O197" s="265"/>
      <c r="P197" s="265"/>
      <c r="Q197" s="265"/>
      <c r="R197" s="265"/>
      <c r="S197" s="265"/>
      <c r="T197" s="265"/>
      <c r="U197" s="265"/>
      <c r="V197" s="189">
        <f t="shared" si="55"/>
        <v>0</v>
      </c>
      <c r="W197" s="189">
        <f t="shared" si="56"/>
        <v>0</v>
      </c>
      <c r="X197" s="265"/>
      <c r="Y197" s="265"/>
      <c r="Z197" s="265"/>
      <c r="AA197" s="265"/>
      <c r="AB197" s="265"/>
      <c r="AC197" s="265"/>
      <c r="AD197" s="265"/>
      <c r="AE197" s="265"/>
      <c r="AF197" s="266">
        <f t="shared" si="58"/>
        <v>0</v>
      </c>
      <c r="AG197" s="266">
        <f t="shared" si="59"/>
        <v>0</v>
      </c>
      <c r="AH197" s="265"/>
      <c r="AI197" s="265"/>
      <c r="AJ197" s="265"/>
      <c r="AK197" s="265"/>
      <c r="AL197" s="265"/>
      <c r="AM197" s="265"/>
      <c r="AN197" s="265"/>
      <c r="AO197" s="265"/>
      <c r="AP197" s="266">
        <f t="shared" si="60"/>
        <v>0</v>
      </c>
      <c r="AQ197" s="266">
        <f t="shared" si="61"/>
        <v>0</v>
      </c>
    </row>
    <row r="198" spans="1:43" x14ac:dyDescent="0.25">
      <c r="A198" s="629">
        <v>12</v>
      </c>
      <c r="B198" s="291" t="s">
        <v>49</v>
      </c>
      <c r="C198" s="635"/>
      <c r="D198" s="618"/>
      <c r="E198" s="618"/>
      <c r="F198" s="618"/>
      <c r="G198" s="618"/>
      <c r="H198" s="618"/>
      <c r="I198" s="618"/>
      <c r="J198" s="618"/>
      <c r="K198" s="618"/>
      <c r="L198" s="314">
        <f t="shared" si="62"/>
        <v>0</v>
      </c>
      <c r="M198" s="314">
        <f t="shared" si="63"/>
        <v>0</v>
      </c>
      <c r="N198" s="618"/>
      <c r="O198" s="618"/>
      <c r="P198" s="618"/>
      <c r="Q198" s="618"/>
      <c r="R198" s="618"/>
      <c r="S198" s="618"/>
      <c r="T198" s="618"/>
      <c r="U198" s="618"/>
      <c r="V198" s="314">
        <f t="shared" si="55"/>
        <v>0</v>
      </c>
      <c r="W198" s="314">
        <f t="shared" si="56"/>
        <v>0</v>
      </c>
      <c r="X198" s="618"/>
      <c r="Y198" s="618"/>
      <c r="Z198" s="618"/>
      <c r="AA198" s="618"/>
      <c r="AB198" s="618"/>
      <c r="AC198" s="618"/>
      <c r="AD198" s="618"/>
      <c r="AE198" s="618"/>
      <c r="AF198" s="319">
        <f t="shared" si="58"/>
        <v>0</v>
      </c>
      <c r="AG198" s="319">
        <f t="shared" si="59"/>
        <v>0</v>
      </c>
      <c r="AH198" s="618"/>
      <c r="AI198" s="618"/>
      <c r="AJ198" s="618"/>
      <c r="AK198" s="618"/>
      <c r="AL198" s="618"/>
      <c r="AM198" s="618"/>
      <c r="AN198" s="618"/>
      <c r="AO198" s="618"/>
      <c r="AP198" s="319">
        <f t="shared" si="60"/>
        <v>0</v>
      </c>
      <c r="AQ198" s="319">
        <f t="shared" si="61"/>
        <v>0</v>
      </c>
    </row>
    <row r="199" spans="1:43" x14ac:dyDescent="0.25">
      <c r="A199" s="22"/>
      <c r="B199" s="86"/>
      <c r="C199" s="37"/>
      <c r="D199" s="265"/>
      <c r="E199" s="265"/>
      <c r="F199" s="265"/>
      <c r="G199" s="265"/>
      <c r="H199" s="265"/>
      <c r="I199" s="265"/>
      <c r="J199" s="265"/>
      <c r="K199" s="265"/>
      <c r="L199" s="189">
        <f t="shared" si="62"/>
        <v>0</v>
      </c>
      <c r="M199" s="189">
        <f t="shared" si="63"/>
        <v>0</v>
      </c>
      <c r="N199" s="265"/>
      <c r="O199" s="265"/>
      <c r="P199" s="265"/>
      <c r="Q199" s="265"/>
      <c r="R199" s="265"/>
      <c r="S199" s="265"/>
      <c r="T199" s="265"/>
      <c r="U199" s="265"/>
      <c r="V199" s="189">
        <f t="shared" si="55"/>
        <v>0</v>
      </c>
      <c r="W199" s="189">
        <f t="shared" si="56"/>
        <v>0</v>
      </c>
      <c r="X199" s="265"/>
      <c r="Y199" s="265"/>
      <c r="Z199" s="265"/>
      <c r="AA199" s="265"/>
      <c r="AB199" s="265"/>
      <c r="AC199" s="265"/>
      <c r="AD199" s="265"/>
      <c r="AE199" s="265"/>
      <c r="AF199" s="266">
        <f t="shared" si="58"/>
        <v>0</v>
      </c>
      <c r="AG199" s="266">
        <f t="shared" si="59"/>
        <v>0</v>
      </c>
      <c r="AH199" s="265"/>
      <c r="AI199" s="265"/>
      <c r="AJ199" s="265"/>
      <c r="AK199" s="265"/>
      <c r="AL199" s="265"/>
      <c r="AM199" s="265"/>
      <c r="AN199" s="265"/>
      <c r="AO199" s="265"/>
      <c r="AP199" s="266">
        <f t="shared" si="60"/>
        <v>0</v>
      </c>
      <c r="AQ199" s="266">
        <f t="shared" si="61"/>
        <v>0</v>
      </c>
    </row>
    <row r="200" spans="1:43" x14ac:dyDescent="0.25">
      <c r="A200" s="629">
        <v>13</v>
      </c>
      <c r="B200" s="291" t="s">
        <v>50</v>
      </c>
      <c r="C200" s="635"/>
      <c r="D200" s="618"/>
      <c r="E200" s="618"/>
      <c r="F200" s="618"/>
      <c r="G200" s="618"/>
      <c r="H200" s="618"/>
      <c r="I200" s="618"/>
      <c r="J200" s="618"/>
      <c r="K200" s="618"/>
      <c r="L200" s="314">
        <f t="shared" si="62"/>
        <v>0</v>
      </c>
      <c r="M200" s="314">
        <f t="shared" si="63"/>
        <v>0</v>
      </c>
      <c r="N200" s="618"/>
      <c r="O200" s="618"/>
      <c r="P200" s="618"/>
      <c r="Q200" s="618"/>
      <c r="R200" s="618"/>
      <c r="S200" s="618"/>
      <c r="T200" s="618"/>
      <c r="U200" s="618"/>
      <c r="V200" s="314">
        <f t="shared" si="55"/>
        <v>0</v>
      </c>
      <c r="W200" s="314">
        <f t="shared" si="56"/>
        <v>0</v>
      </c>
      <c r="X200" s="618"/>
      <c r="Y200" s="618"/>
      <c r="Z200" s="618"/>
      <c r="AA200" s="618"/>
      <c r="AB200" s="618"/>
      <c r="AC200" s="618"/>
      <c r="AD200" s="618"/>
      <c r="AE200" s="618"/>
      <c r="AF200" s="319">
        <f t="shared" si="58"/>
        <v>0</v>
      </c>
      <c r="AG200" s="319">
        <f t="shared" si="59"/>
        <v>0</v>
      </c>
      <c r="AH200" s="618"/>
      <c r="AI200" s="618"/>
      <c r="AJ200" s="618"/>
      <c r="AK200" s="618"/>
      <c r="AL200" s="618"/>
      <c r="AM200" s="618"/>
      <c r="AN200" s="618"/>
      <c r="AO200" s="618"/>
      <c r="AP200" s="319">
        <f t="shared" si="60"/>
        <v>0</v>
      </c>
      <c r="AQ200" s="319">
        <f t="shared" si="61"/>
        <v>0</v>
      </c>
    </row>
    <row r="201" spans="1:43" x14ac:dyDescent="0.25">
      <c r="A201" s="22"/>
      <c r="B201" s="86"/>
      <c r="C201" s="38"/>
      <c r="D201" s="265"/>
      <c r="E201" s="265"/>
      <c r="F201" s="265"/>
      <c r="G201" s="265"/>
      <c r="H201" s="265"/>
      <c r="I201" s="265"/>
      <c r="J201" s="265"/>
      <c r="K201" s="265"/>
      <c r="L201" s="189">
        <f t="shared" si="62"/>
        <v>0</v>
      </c>
      <c r="M201" s="189">
        <f t="shared" si="63"/>
        <v>0</v>
      </c>
      <c r="N201" s="265"/>
      <c r="O201" s="265"/>
      <c r="P201" s="265"/>
      <c r="Q201" s="265"/>
      <c r="R201" s="265"/>
      <c r="S201" s="265"/>
      <c r="T201" s="265"/>
      <c r="U201" s="265"/>
      <c r="V201" s="189">
        <f t="shared" si="55"/>
        <v>0</v>
      </c>
      <c r="W201" s="189">
        <f t="shared" si="56"/>
        <v>0</v>
      </c>
      <c r="X201" s="265"/>
      <c r="Y201" s="265"/>
      <c r="Z201" s="265"/>
      <c r="AA201" s="265"/>
      <c r="AB201" s="265"/>
      <c r="AC201" s="265"/>
      <c r="AD201" s="265"/>
      <c r="AE201" s="265"/>
      <c r="AF201" s="266">
        <f t="shared" si="58"/>
        <v>0</v>
      </c>
      <c r="AG201" s="266">
        <f t="shared" si="59"/>
        <v>0</v>
      </c>
      <c r="AH201" s="265"/>
      <c r="AI201" s="265"/>
      <c r="AJ201" s="265"/>
      <c r="AK201" s="265"/>
      <c r="AL201" s="265"/>
      <c r="AM201" s="265"/>
      <c r="AN201" s="265"/>
      <c r="AO201" s="265"/>
      <c r="AP201" s="266">
        <f t="shared" si="60"/>
        <v>0</v>
      </c>
      <c r="AQ201" s="266">
        <f t="shared" si="61"/>
        <v>0</v>
      </c>
    </row>
    <row r="202" spans="1:43" x14ac:dyDescent="0.25">
      <c r="A202" s="629">
        <v>14</v>
      </c>
      <c r="B202" s="291" t="s">
        <v>28</v>
      </c>
      <c r="C202" s="619"/>
      <c r="D202" s="618"/>
      <c r="E202" s="618"/>
      <c r="F202" s="618"/>
      <c r="G202" s="618"/>
      <c r="H202" s="618"/>
      <c r="I202" s="618"/>
      <c r="J202" s="618"/>
      <c r="K202" s="618"/>
      <c r="L202" s="314">
        <f t="shared" si="62"/>
        <v>0</v>
      </c>
      <c r="M202" s="314">
        <f t="shared" si="63"/>
        <v>0</v>
      </c>
      <c r="N202" s="618"/>
      <c r="O202" s="618"/>
      <c r="P202" s="618"/>
      <c r="Q202" s="618"/>
      <c r="R202" s="618"/>
      <c r="S202" s="618"/>
      <c r="T202" s="618"/>
      <c r="U202" s="618"/>
      <c r="V202" s="314">
        <f t="shared" si="55"/>
        <v>0</v>
      </c>
      <c r="W202" s="314">
        <f t="shared" si="56"/>
        <v>0</v>
      </c>
      <c r="X202" s="618"/>
      <c r="Y202" s="618"/>
      <c r="Z202" s="618"/>
      <c r="AA202" s="618"/>
      <c r="AB202" s="618"/>
      <c r="AC202" s="618"/>
      <c r="AD202" s="618"/>
      <c r="AE202" s="618"/>
      <c r="AF202" s="319">
        <f t="shared" si="58"/>
        <v>0</v>
      </c>
      <c r="AG202" s="319">
        <f t="shared" si="59"/>
        <v>0</v>
      </c>
      <c r="AH202" s="618"/>
      <c r="AI202" s="618"/>
      <c r="AJ202" s="618"/>
      <c r="AK202" s="618"/>
      <c r="AL202" s="618"/>
      <c r="AM202" s="618"/>
      <c r="AN202" s="618"/>
      <c r="AO202" s="618"/>
      <c r="AP202" s="319">
        <f t="shared" si="60"/>
        <v>0</v>
      </c>
      <c r="AQ202" s="319">
        <f t="shared" si="61"/>
        <v>0</v>
      </c>
    </row>
    <row r="203" spans="1:43" x14ac:dyDescent="0.25">
      <c r="A203" s="22"/>
      <c r="B203" s="86"/>
      <c r="C203" s="27"/>
      <c r="D203" s="265"/>
      <c r="E203" s="265"/>
      <c r="F203" s="265"/>
      <c r="G203" s="265"/>
      <c r="H203" s="265"/>
      <c r="I203" s="265"/>
      <c r="J203" s="265"/>
      <c r="K203" s="265"/>
      <c r="L203" s="189">
        <f t="shared" si="62"/>
        <v>0</v>
      </c>
      <c r="M203" s="189">
        <f t="shared" si="63"/>
        <v>0</v>
      </c>
      <c r="N203" s="265"/>
      <c r="O203" s="265"/>
      <c r="P203" s="265"/>
      <c r="Q203" s="265"/>
      <c r="R203" s="265"/>
      <c r="S203" s="265"/>
      <c r="T203" s="265"/>
      <c r="U203" s="265"/>
      <c r="V203" s="189">
        <f t="shared" si="55"/>
        <v>0</v>
      </c>
      <c r="W203" s="189">
        <f t="shared" si="56"/>
        <v>0</v>
      </c>
      <c r="X203" s="265"/>
      <c r="Y203" s="265"/>
      <c r="Z203" s="265"/>
      <c r="AA203" s="265"/>
      <c r="AB203" s="265"/>
      <c r="AC203" s="265"/>
      <c r="AD203" s="265"/>
      <c r="AE203" s="265"/>
      <c r="AF203" s="266">
        <f t="shared" si="58"/>
        <v>0</v>
      </c>
      <c r="AG203" s="266">
        <f t="shared" si="59"/>
        <v>0</v>
      </c>
      <c r="AH203" s="265"/>
      <c r="AI203" s="265"/>
      <c r="AJ203" s="265"/>
      <c r="AK203" s="265"/>
      <c r="AL203" s="265"/>
      <c r="AM203" s="265"/>
      <c r="AN203" s="265"/>
      <c r="AO203" s="265"/>
      <c r="AP203" s="266">
        <f t="shared" si="60"/>
        <v>0</v>
      </c>
      <c r="AQ203" s="266">
        <f t="shared" si="61"/>
        <v>0</v>
      </c>
    </row>
    <row r="204" spans="1:43" x14ac:dyDescent="0.25">
      <c r="A204" s="629">
        <v>15</v>
      </c>
      <c r="B204" s="291" t="s">
        <v>29</v>
      </c>
      <c r="C204" s="651"/>
      <c r="D204" s="618"/>
      <c r="E204" s="618"/>
      <c r="F204" s="618"/>
      <c r="G204" s="618"/>
      <c r="H204" s="618"/>
      <c r="I204" s="618"/>
      <c r="J204" s="618"/>
      <c r="K204" s="618"/>
      <c r="L204" s="314">
        <f t="shared" si="62"/>
        <v>0</v>
      </c>
      <c r="M204" s="314">
        <f t="shared" si="63"/>
        <v>0</v>
      </c>
      <c r="N204" s="618"/>
      <c r="O204" s="618"/>
      <c r="P204" s="618"/>
      <c r="Q204" s="618"/>
      <c r="R204" s="618"/>
      <c r="S204" s="618"/>
      <c r="T204" s="618"/>
      <c r="U204" s="618"/>
      <c r="V204" s="314">
        <f t="shared" si="55"/>
        <v>0</v>
      </c>
      <c r="W204" s="314">
        <f t="shared" si="56"/>
        <v>0</v>
      </c>
      <c r="X204" s="618"/>
      <c r="Y204" s="618"/>
      <c r="Z204" s="618"/>
      <c r="AA204" s="618"/>
      <c r="AB204" s="618"/>
      <c r="AC204" s="618"/>
      <c r="AD204" s="618"/>
      <c r="AE204" s="618"/>
      <c r="AF204" s="319">
        <f t="shared" si="58"/>
        <v>0</v>
      </c>
      <c r="AG204" s="319">
        <f t="shared" si="59"/>
        <v>0</v>
      </c>
      <c r="AH204" s="618"/>
      <c r="AI204" s="618"/>
      <c r="AJ204" s="618"/>
      <c r="AK204" s="618"/>
      <c r="AL204" s="618"/>
      <c r="AM204" s="618"/>
      <c r="AN204" s="618"/>
      <c r="AO204" s="618"/>
      <c r="AP204" s="319">
        <f t="shared" si="60"/>
        <v>0</v>
      </c>
      <c r="AQ204" s="319">
        <f t="shared" si="61"/>
        <v>0</v>
      </c>
    </row>
    <row r="205" spans="1:43" x14ac:dyDescent="0.25">
      <c r="A205" s="22"/>
      <c r="B205" s="86"/>
      <c r="C205" s="39"/>
      <c r="D205" s="265"/>
      <c r="E205" s="265"/>
      <c r="F205" s="265"/>
      <c r="G205" s="265"/>
      <c r="H205" s="265"/>
      <c r="I205" s="265"/>
      <c r="J205" s="265"/>
      <c r="K205" s="265"/>
      <c r="L205" s="189">
        <f t="shared" si="62"/>
        <v>0</v>
      </c>
      <c r="M205" s="189">
        <f t="shared" si="63"/>
        <v>0</v>
      </c>
      <c r="N205" s="265"/>
      <c r="O205" s="265"/>
      <c r="P205" s="265"/>
      <c r="Q205" s="265"/>
      <c r="R205" s="265"/>
      <c r="S205" s="265"/>
      <c r="T205" s="265"/>
      <c r="U205" s="265"/>
      <c r="V205" s="189">
        <f t="shared" si="55"/>
        <v>0</v>
      </c>
      <c r="W205" s="189">
        <f t="shared" si="56"/>
        <v>0</v>
      </c>
      <c r="X205" s="265"/>
      <c r="Y205" s="265"/>
      <c r="Z205" s="265"/>
      <c r="AA205" s="265"/>
      <c r="AB205" s="265"/>
      <c r="AC205" s="265"/>
      <c r="AD205" s="265"/>
      <c r="AE205" s="265"/>
      <c r="AF205" s="266">
        <f t="shared" si="58"/>
        <v>0</v>
      </c>
      <c r="AG205" s="266">
        <f t="shared" si="59"/>
        <v>0</v>
      </c>
      <c r="AH205" s="265"/>
      <c r="AI205" s="265"/>
      <c r="AJ205" s="265"/>
      <c r="AK205" s="265"/>
      <c r="AL205" s="265"/>
      <c r="AM205" s="265"/>
      <c r="AN205" s="265"/>
      <c r="AO205" s="265"/>
      <c r="AP205" s="266">
        <f t="shared" si="60"/>
        <v>0</v>
      </c>
      <c r="AQ205" s="266">
        <f t="shared" si="61"/>
        <v>0</v>
      </c>
    </row>
    <row r="206" spans="1:43" x14ac:dyDescent="0.25">
      <c r="A206" s="629">
        <v>16</v>
      </c>
      <c r="B206" s="291" t="s">
        <v>30</v>
      </c>
      <c r="C206" s="635"/>
      <c r="D206" s="618"/>
      <c r="E206" s="618"/>
      <c r="F206" s="618"/>
      <c r="G206" s="618"/>
      <c r="H206" s="618"/>
      <c r="I206" s="618"/>
      <c r="J206" s="618"/>
      <c r="K206" s="618"/>
      <c r="L206" s="314">
        <f t="shared" si="62"/>
        <v>0</v>
      </c>
      <c r="M206" s="314">
        <f t="shared" si="63"/>
        <v>0</v>
      </c>
      <c r="N206" s="618"/>
      <c r="O206" s="618"/>
      <c r="P206" s="618"/>
      <c r="Q206" s="618"/>
      <c r="R206" s="618"/>
      <c r="S206" s="618"/>
      <c r="T206" s="618"/>
      <c r="U206" s="618"/>
      <c r="V206" s="314">
        <f t="shared" si="55"/>
        <v>0</v>
      </c>
      <c r="W206" s="314">
        <f t="shared" si="56"/>
        <v>0</v>
      </c>
      <c r="X206" s="618"/>
      <c r="Y206" s="618"/>
      <c r="Z206" s="618"/>
      <c r="AA206" s="618"/>
      <c r="AB206" s="618"/>
      <c r="AC206" s="618"/>
      <c r="AD206" s="618"/>
      <c r="AE206" s="618"/>
      <c r="AF206" s="319">
        <f t="shared" si="58"/>
        <v>0</v>
      </c>
      <c r="AG206" s="319">
        <f t="shared" si="59"/>
        <v>0</v>
      </c>
      <c r="AH206" s="618"/>
      <c r="AI206" s="618"/>
      <c r="AJ206" s="618"/>
      <c r="AK206" s="618"/>
      <c r="AL206" s="618"/>
      <c r="AM206" s="618"/>
      <c r="AN206" s="618"/>
      <c r="AO206" s="618"/>
      <c r="AP206" s="319">
        <f t="shared" si="60"/>
        <v>0</v>
      </c>
      <c r="AQ206" s="319">
        <f t="shared" si="61"/>
        <v>0</v>
      </c>
    </row>
    <row r="207" spans="1:43" x14ac:dyDescent="0.25">
      <c r="A207" s="22"/>
      <c r="B207" s="86"/>
      <c r="C207" s="27"/>
      <c r="D207" s="198"/>
      <c r="E207" s="198"/>
      <c r="F207" s="198"/>
      <c r="G207" s="198"/>
      <c r="H207" s="198"/>
      <c r="I207" s="198"/>
      <c r="J207" s="198"/>
      <c r="K207" s="198"/>
      <c r="L207" s="189">
        <f t="shared" si="62"/>
        <v>0</v>
      </c>
      <c r="M207" s="189">
        <f t="shared" si="63"/>
        <v>0</v>
      </c>
      <c r="N207" s="198"/>
      <c r="O207" s="198"/>
      <c r="P207" s="198"/>
      <c r="Q207" s="198"/>
      <c r="R207" s="198"/>
      <c r="S207" s="198"/>
      <c r="T207" s="198"/>
      <c r="U207" s="198"/>
      <c r="V207" s="189">
        <f t="shared" si="55"/>
        <v>0</v>
      </c>
      <c r="W207" s="189">
        <f t="shared" si="56"/>
        <v>0</v>
      </c>
      <c r="X207" s="198"/>
      <c r="Y207" s="198"/>
      <c r="Z207" s="198"/>
      <c r="AA207" s="198"/>
      <c r="AB207" s="198"/>
      <c r="AC207" s="198"/>
      <c r="AD207" s="198"/>
      <c r="AE207" s="198"/>
      <c r="AF207" s="266">
        <f t="shared" si="58"/>
        <v>0</v>
      </c>
      <c r="AG207" s="266">
        <f t="shared" si="59"/>
        <v>0</v>
      </c>
      <c r="AH207" s="198"/>
      <c r="AI207" s="198"/>
      <c r="AJ207" s="198"/>
      <c r="AK207" s="198"/>
      <c r="AL207" s="198"/>
      <c r="AM207" s="198"/>
      <c r="AN207" s="198"/>
      <c r="AO207" s="198"/>
      <c r="AP207" s="266">
        <f t="shared" si="60"/>
        <v>0</v>
      </c>
      <c r="AQ207" s="266">
        <f t="shared" si="61"/>
        <v>0</v>
      </c>
    </row>
    <row r="208" spans="1:43" x14ac:dyDescent="0.25">
      <c r="A208" s="629">
        <v>17</v>
      </c>
      <c r="B208" s="291" t="s">
        <v>31</v>
      </c>
      <c r="C208" s="622"/>
      <c r="D208" s="618"/>
      <c r="E208" s="618"/>
      <c r="F208" s="618"/>
      <c r="G208" s="618"/>
      <c r="H208" s="618"/>
      <c r="I208" s="618"/>
      <c r="J208" s="618"/>
      <c r="K208" s="618"/>
      <c r="L208" s="314">
        <f t="shared" si="62"/>
        <v>0</v>
      </c>
      <c r="M208" s="314">
        <f t="shared" si="63"/>
        <v>0</v>
      </c>
      <c r="N208" s="618"/>
      <c r="O208" s="618"/>
      <c r="P208" s="618"/>
      <c r="Q208" s="618"/>
      <c r="R208" s="618"/>
      <c r="S208" s="618"/>
      <c r="T208" s="618"/>
      <c r="U208" s="618"/>
      <c r="V208" s="314">
        <f t="shared" si="55"/>
        <v>0</v>
      </c>
      <c r="W208" s="314">
        <f t="shared" si="56"/>
        <v>0</v>
      </c>
      <c r="X208" s="618"/>
      <c r="Y208" s="618"/>
      <c r="Z208" s="618"/>
      <c r="AA208" s="618"/>
      <c r="AB208" s="618"/>
      <c r="AC208" s="618"/>
      <c r="AD208" s="618"/>
      <c r="AE208" s="618"/>
      <c r="AF208" s="319">
        <f t="shared" si="58"/>
        <v>0</v>
      </c>
      <c r="AG208" s="319">
        <f t="shared" si="59"/>
        <v>0</v>
      </c>
      <c r="AH208" s="618"/>
      <c r="AI208" s="618"/>
      <c r="AJ208" s="618"/>
      <c r="AK208" s="618"/>
      <c r="AL208" s="618"/>
      <c r="AM208" s="618"/>
      <c r="AN208" s="618"/>
      <c r="AO208" s="618"/>
      <c r="AP208" s="319">
        <f t="shared" si="60"/>
        <v>0</v>
      </c>
      <c r="AQ208" s="319">
        <f t="shared" si="61"/>
        <v>0</v>
      </c>
    </row>
    <row r="209" spans="1:43" x14ac:dyDescent="0.25">
      <c r="A209" s="18"/>
      <c r="B209" s="89"/>
      <c r="C209" s="37"/>
      <c r="D209" s="265"/>
      <c r="E209" s="265"/>
      <c r="F209" s="265"/>
      <c r="G209" s="265"/>
      <c r="H209" s="265"/>
      <c r="I209" s="265"/>
      <c r="J209" s="265"/>
      <c r="K209" s="265"/>
      <c r="L209" s="189">
        <f t="shared" si="62"/>
        <v>0</v>
      </c>
      <c r="M209" s="189">
        <f t="shared" si="63"/>
        <v>0</v>
      </c>
      <c r="N209" s="265"/>
      <c r="O209" s="265"/>
      <c r="P209" s="265"/>
      <c r="Q209" s="265"/>
      <c r="R209" s="265"/>
      <c r="S209" s="265"/>
      <c r="T209" s="265"/>
      <c r="U209" s="265"/>
      <c r="V209" s="189">
        <f t="shared" si="55"/>
        <v>0</v>
      </c>
      <c r="W209" s="189">
        <f t="shared" si="56"/>
        <v>0</v>
      </c>
      <c r="X209" s="265"/>
      <c r="Y209" s="265"/>
      <c r="Z209" s="265"/>
      <c r="AA209" s="265"/>
      <c r="AB209" s="265"/>
      <c r="AC209" s="265"/>
      <c r="AD209" s="265"/>
      <c r="AE209" s="265"/>
      <c r="AF209" s="266">
        <f t="shared" si="58"/>
        <v>0</v>
      </c>
      <c r="AG209" s="266">
        <f t="shared" si="59"/>
        <v>0</v>
      </c>
      <c r="AH209" s="265"/>
      <c r="AI209" s="265"/>
      <c r="AJ209" s="265"/>
      <c r="AK209" s="265"/>
      <c r="AL209" s="265"/>
      <c r="AM209" s="265"/>
      <c r="AN209" s="265"/>
      <c r="AO209" s="265"/>
      <c r="AP209" s="266">
        <f t="shared" si="60"/>
        <v>0</v>
      </c>
      <c r="AQ209" s="266">
        <f t="shared" si="61"/>
        <v>0</v>
      </c>
    </row>
    <row r="210" spans="1:43" x14ac:dyDescent="0.25">
      <c r="A210" s="629">
        <v>18</v>
      </c>
      <c r="B210" s="291" t="s">
        <v>51</v>
      </c>
      <c r="C210" s="635"/>
      <c r="D210" s="618"/>
      <c r="E210" s="618"/>
      <c r="F210" s="618"/>
      <c r="G210" s="618"/>
      <c r="H210" s="618"/>
      <c r="I210" s="618"/>
      <c r="J210" s="618"/>
      <c r="K210" s="618"/>
      <c r="L210" s="314">
        <f t="shared" si="62"/>
        <v>0</v>
      </c>
      <c r="M210" s="314">
        <f t="shared" si="63"/>
        <v>0</v>
      </c>
      <c r="N210" s="618"/>
      <c r="O210" s="618"/>
      <c r="P210" s="618"/>
      <c r="Q210" s="618"/>
      <c r="R210" s="618"/>
      <c r="S210" s="618"/>
      <c r="T210" s="618"/>
      <c r="U210" s="618"/>
      <c r="V210" s="314">
        <f t="shared" si="55"/>
        <v>0</v>
      </c>
      <c r="W210" s="314">
        <f t="shared" si="56"/>
        <v>0</v>
      </c>
      <c r="X210" s="618"/>
      <c r="Y210" s="618"/>
      <c r="Z210" s="618"/>
      <c r="AA210" s="618"/>
      <c r="AB210" s="618"/>
      <c r="AC210" s="618"/>
      <c r="AD210" s="618"/>
      <c r="AE210" s="618"/>
      <c r="AF210" s="319">
        <f t="shared" si="58"/>
        <v>0</v>
      </c>
      <c r="AG210" s="319">
        <f t="shared" si="59"/>
        <v>0</v>
      </c>
      <c r="AH210" s="618"/>
      <c r="AI210" s="618"/>
      <c r="AJ210" s="618"/>
      <c r="AK210" s="618"/>
      <c r="AL210" s="618"/>
      <c r="AM210" s="618"/>
      <c r="AN210" s="618"/>
      <c r="AO210" s="618"/>
      <c r="AP210" s="319">
        <f t="shared" si="60"/>
        <v>0</v>
      </c>
      <c r="AQ210" s="319">
        <f t="shared" si="61"/>
        <v>0</v>
      </c>
    </row>
    <row r="211" spans="1:43" x14ac:dyDescent="0.25">
      <c r="A211" s="18"/>
      <c r="B211" s="89"/>
      <c r="C211" s="37"/>
      <c r="D211" s="198"/>
      <c r="E211" s="198"/>
      <c r="F211" s="198"/>
      <c r="G211" s="198"/>
      <c r="H211" s="198"/>
      <c r="I211" s="198"/>
      <c r="J211" s="198"/>
      <c r="K211" s="198"/>
      <c r="L211" s="189">
        <f t="shared" si="62"/>
        <v>0</v>
      </c>
      <c r="M211" s="189">
        <f t="shared" si="63"/>
        <v>0</v>
      </c>
      <c r="N211" s="198"/>
      <c r="O211" s="198"/>
      <c r="P211" s="198"/>
      <c r="Q211" s="198"/>
      <c r="R211" s="198"/>
      <c r="S211" s="198"/>
      <c r="T211" s="198"/>
      <c r="U211" s="198"/>
      <c r="V211" s="189">
        <f t="shared" si="55"/>
        <v>0</v>
      </c>
      <c r="W211" s="189">
        <f t="shared" si="56"/>
        <v>0</v>
      </c>
      <c r="X211" s="198"/>
      <c r="Y211" s="198"/>
      <c r="Z211" s="198"/>
      <c r="AA211" s="198"/>
      <c r="AB211" s="198"/>
      <c r="AC211" s="198"/>
      <c r="AD211" s="198"/>
      <c r="AE211" s="198"/>
      <c r="AF211" s="266">
        <f t="shared" si="58"/>
        <v>0</v>
      </c>
      <c r="AG211" s="266">
        <f t="shared" si="59"/>
        <v>0</v>
      </c>
      <c r="AH211" s="198"/>
      <c r="AI211" s="198"/>
      <c r="AJ211" s="198"/>
      <c r="AK211" s="198"/>
      <c r="AL211" s="198"/>
      <c r="AM211" s="198"/>
      <c r="AN211" s="198"/>
      <c r="AO211" s="198"/>
      <c r="AP211" s="266">
        <f t="shared" si="60"/>
        <v>0</v>
      </c>
      <c r="AQ211" s="266">
        <f t="shared" si="61"/>
        <v>0</v>
      </c>
    </row>
    <row r="212" spans="1:43" x14ac:dyDescent="0.25">
      <c r="A212" s="629">
        <v>19</v>
      </c>
      <c r="B212" s="291" t="s">
        <v>52</v>
      </c>
      <c r="C212" s="622"/>
      <c r="D212" s="618"/>
      <c r="E212" s="618"/>
      <c r="F212" s="618"/>
      <c r="G212" s="618"/>
      <c r="H212" s="618"/>
      <c r="I212" s="618"/>
      <c r="J212" s="618"/>
      <c r="K212" s="618"/>
      <c r="L212" s="314">
        <f t="shared" si="62"/>
        <v>0</v>
      </c>
      <c r="M212" s="314">
        <f t="shared" si="63"/>
        <v>0</v>
      </c>
      <c r="N212" s="618"/>
      <c r="O212" s="618"/>
      <c r="P212" s="618"/>
      <c r="Q212" s="618"/>
      <c r="R212" s="618"/>
      <c r="S212" s="618"/>
      <c r="T212" s="618"/>
      <c r="U212" s="618"/>
      <c r="V212" s="314">
        <f t="shared" ref="V212:V275" si="99">N212+P212+R212+T212</f>
        <v>0</v>
      </c>
      <c r="W212" s="314">
        <f t="shared" ref="W212:W275" si="100">O212+Q212+S212+U212</f>
        <v>0</v>
      </c>
      <c r="X212" s="618"/>
      <c r="Y212" s="618"/>
      <c r="Z212" s="618"/>
      <c r="AA212" s="618"/>
      <c r="AB212" s="618"/>
      <c r="AC212" s="618"/>
      <c r="AD212" s="618"/>
      <c r="AE212" s="618"/>
      <c r="AF212" s="319">
        <f t="shared" ref="AF212:AF275" si="101">X212+Z212+AB212+AD212</f>
        <v>0</v>
      </c>
      <c r="AG212" s="319">
        <f t="shared" ref="AG212:AG275" si="102">Y212+AA212+AC212+AE212</f>
        <v>0</v>
      </c>
      <c r="AH212" s="618"/>
      <c r="AI212" s="618"/>
      <c r="AJ212" s="618"/>
      <c r="AK212" s="618"/>
      <c r="AL212" s="618"/>
      <c r="AM212" s="618"/>
      <c r="AN212" s="618"/>
      <c r="AO212" s="618"/>
      <c r="AP212" s="319">
        <f t="shared" ref="AP212:AP275" si="103">AH212+AJ212+AL212+AN212</f>
        <v>0</v>
      </c>
      <c r="AQ212" s="319">
        <f t="shared" ref="AQ212:AQ275" si="104">AI212+AK212+AM212+AO212</f>
        <v>0</v>
      </c>
    </row>
    <row r="213" spans="1:43" x14ac:dyDescent="0.25">
      <c r="A213" s="18"/>
      <c r="B213" s="32"/>
      <c r="C213" s="37"/>
      <c r="D213" s="265"/>
      <c r="E213" s="265"/>
      <c r="F213" s="265"/>
      <c r="G213" s="265"/>
      <c r="H213" s="265"/>
      <c r="I213" s="265"/>
      <c r="J213" s="265"/>
      <c r="K213" s="265"/>
      <c r="L213" s="189">
        <f t="shared" si="62"/>
        <v>0</v>
      </c>
      <c r="M213" s="189">
        <f t="shared" si="63"/>
        <v>0</v>
      </c>
      <c r="N213" s="265"/>
      <c r="O213" s="265"/>
      <c r="P213" s="265"/>
      <c r="Q213" s="265"/>
      <c r="R213" s="265"/>
      <c r="S213" s="265"/>
      <c r="T213" s="265"/>
      <c r="U213" s="265"/>
      <c r="V213" s="189">
        <f t="shared" si="99"/>
        <v>0</v>
      </c>
      <c r="W213" s="189">
        <f t="shared" si="100"/>
        <v>0</v>
      </c>
      <c r="X213" s="265"/>
      <c r="Y213" s="265"/>
      <c r="Z213" s="265"/>
      <c r="AA213" s="265"/>
      <c r="AB213" s="265"/>
      <c r="AC213" s="265"/>
      <c r="AD213" s="265"/>
      <c r="AE213" s="265"/>
      <c r="AF213" s="266">
        <f t="shared" si="101"/>
        <v>0</v>
      </c>
      <c r="AG213" s="266">
        <f t="shared" si="102"/>
        <v>0</v>
      </c>
      <c r="AH213" s="265"/>
      <c r="AI213" s="265"/>
      <c r="AJ213" s="265"/>
      <c r="AK213" s="265"/>
      <c r="AL213" s="265"/>
      <c r="AM213" s="265"/>
      <c r="AN213" s="265"/>
      <c r="AO213" s="265"/>
      <c r="AP213" s="266">
        <f t="shared" si="103"/>
        <v>0</v>
      </c>
      <c r="AQ213" s="266">
        <f t="shared" si="104"/>
        <v>0</v>
      </c>
    </row>
    <row r="214" spans="1:43" x14ac:dyDescent="0.25">
      <c r="A214" s="642" t="s">
        <v>53</v>
      </c>
      <c r="B214" s="564" t="s">
        <v>41</v>
      </c>
      <c r="C214" s="638"/>
      <c r="D214" s="639">
        <f>D215+D217+D219+D221+D223+D225+D227+D229+D231+D233+D235+D237+D239+D241+D243+D245+D247+D249+D251</f>
        <v>0</v>
      </c>
      <c r="E214" s="639">
        <f t="shared" ref="E214:AJ214" si="105">E215+E217+E219+E221+E223+E225+E227+E229+E231+E233+E235+E237+E239+E241+E243+E245+E247+E249+E251</f>
        <v>0</v>
      </c>
      <c r="F214" s="639">
        <f t="shared" si="105"/>
        <v>0</v>
      </c>
      <c r="G214" s="639">
        <f t="shared" si="105"/>
        <v>0</v>
      </c>
      <c r="H214" s="639">
        <f t="shared" si="105"/>
        <v>0</v>
      </c>
      <c r="I214" s="639">
        <f t="shared" si="105"/>
        <v>0</v>
      </c>
      <c r="J214" s="639">
        <f t="shared" si="105"/>
        <v>0</v>
      </c>
      <c r="K214" s="639">
        <f t="shared" si="105"/>
        <v>0</v>
      </c>
      <c r="L214" s="631">
        <f t="shared" ref="L214:L277" si="106">D214+F214+H214+J214</f>
        <v>0</v>
      </c>
      <c r="M214" s="631">
        <f t="shared" ref="M214:M277" si="107">E214+G214+I214+K214</f>
        <v>0</v>
      </c>
      <c r="N214" s="639">
        <f t="shared" si="105"/>
        <v>0</v>
      </c>
      <c r="O214" s="639">
        <f t="shared" si="105"/>
        <v>0</v>
      </c>
      <c r="P214" s="639">
        <f t="shared" si="105"/>
        <v>0</v>
      </c>
      <c r="Q214" s="639">
        <f t="shared" si="105"/>
        <v>0</v>
      </c>
      <c r="R214" s="639">
        <f t="shared" si="105"/>
        <v>0</v>
      </c>
      <c r="S214" s="639">
        <f t="shared" si="105"/>
        <v>0</v>
      </c>
      <c r="T214" s="639">
        <f t="shared" si="105"/>
        <v>0</v>
      </c>
      <c r="U214" s="639">
        <f t="shared" si="105"/>
        <v>0</v>
      </c>
      <c r="V214" s="631">
        <f t="shared" si="99"/>
        <v>0</v>
      </c>
      <c r="W214" s="631">
        <f t="shared" si="100"/>
        <v>0</v>
      </c>
      <c r="X214" s="639">
        <f t="shared" si="105"/>
        <v>0</v>
      </c>
      <c r="Y214" s="639">
        <f t="shared" si="105"/>
        <v>0</v>
      </c>
      <c r="Z214" s="639">
        <f t="shared" si="105"/>
        <v>0</v>
      </c>
      <c r="AA214" s="639">
        <f t="shared" si="105"/>
        <v>0</v>
      </c>
      <c r="AB214" s="639">
        <f t="shared" si="105"/>
        <v>0</v>
      </c>
      <c r="AC214" s="639">
        <f t="shared" si="105"/>
        <v>0</v>
      </c>
      <c r="AD214" s="639">
        <f t="shared" si="105"/>
        <v>0</v>
      </c>
      <c r="AE214" s="639">
        <f t="shared" si="105"/>
        <v>0</v>
      </c>
      <c r="AF214" s="641">
        <f t="shared" si="101"/>
        <v>0</v>
      </c>
      <c r="AG214" s="641">
        <f t="shared" si="102"/>
        <v>0</v>
      </c>
      <c r="AH214" s="639">
        <f t="shared" si="105"/>
        <v>0</v>
      </c>
      <c r="AI214" s="639">
        <f t="shared" si="105"/>
        <v>0</v>
      </c>
      <c r="AJ214" s="639">
        <f t="shared" si="105"/>
        <v>0</v>
      </c>
      <c r="AK214" s="639">
        <f t="shared" ref="AK214:AO214" si="108">AK215+AK217+AK219+AK221+AK223+AK225+AK227+AK229+AK231+AK233+AK235+AK237+AK239+AK241+AK243+AK245+AK247+AK249+AK251</f>
        <v>0</v>
      </c>
      <c r="AL214" s="639">
        <f t="shared" si="108"/>
        <v>0</v>
      </c>
      <c r="AM214" s="639">
        <f t="shared" si="108"/>
        <v>0</v>
      </c>
      <c r="AN214" s="639">
        <f t="shared" si="108"/>
        <v>0</v>
      </c>
      <c r="AO214" s="639">
        <f t="shared" si="108"/>
        <v>0</v>
      </c>
      <c r="AP214" s="641">
        <f t="shared" si="103"/>
        <v>0</v>
      </c>
      <c r="AQ214" s="641">
        <f t="shared" si="104"/>
        <v>0</v>
      </c>
    </row>
    <row r="215" spans="1:43" x14ac:dyDescent="0.25">
      <c r="A215" s="629">
        <v>1</v>
      </c>
      <c r="B215" s="291" t="s">
        <v>20</v>
      </c>
      <c r="C215" s="619"/>
      <c r="D215" s="618"/>
      <c r="E215" s="618"/>
      <c r="F215" s="618"/>
      <c r="G215" s="618"/>
      <c r="H215" s="618"/>
      <c r="I215" s="618"/>
      <c r="J215" s="618"/>
      <c r="K215" s="618"/>
      <c r="L215" s="314">
        <f t="shared" si="106"/>
        <v>0</v>
      </c>
      <c r="M215" s="314">
        <f t="shared" si="107"/>
        <v>0</v>
      </c>
      <c r="N215" s="618"/>
      <c r="O215" s="618"/>
      <c r="P215" s="618"/>
      <c r="Q215" s="618"/>
      <c r="R215" s="618"/>
      <c r="S215" s="618"/>
      <c r="T215" s="618"/>
      <c r="U215" s="618"/>
      <c r="V215" s="314">
        <f t="shared" si="99"/>
        <v>0</v>
      </c>
      <c r="W215" s="314">
        <f t="shared" si="100"/>
        <v>0</v>
      </c>
      <c r="X215" s="618"/>
      <c r="Y215" s="618"/>
      <c r="Z215" s="618"/>
      <c r="AA215" s="618"/>
      <c r="AB215" s="618"/>
      <c r="AC215" s="618"/>
      <c r="AD215" s="618"/>
      <c r="AE215" s="618"/>
      <c r="AF215" s="319">
        <f t="shared" si="101"/>
        <v>0</v>
      </c>
      <c r="AG215" s="319">
        <f t="shared" si="102"/>
        <v>0</v>
      </c>
      <c r="AH215" s="618"/>
      <c r="AI215" s="618"/>
      <c r="AJ215" s="618"/>
      <c r="AK215" s="618"/>
      <c r="AL215" s="618"/>
      <c r="AM215" s="618"/>
      <c r="AN215" s="618"/>
      <c r="AO215" s="618"/>
      <c r="AP215" s="319">
        <f t="shared" si="103"/>
        <v>0</v>
      </c>
      <c r="AQ215" s="319">
        <f t="shared" si="104"/>
        <v>0</v>
      </c>
    </row>
    <row r="216" spans="1:43" x14ac:dyDescent="0.25">
      <c r="A216" s="18"/>
      <c r="B216" s="89"/>
      <c r="C216" s="37"/>
      <c r="D216" s="266"/>
      <c r="E216" s="266"/>
      <c r="F216" s="266"/>
      <c r="G216" s="266"/>
      <c r="H216" s="266"/>
      <c r="I216" s="266"/>
      <c r="J216" s="266"/>
      <c r="K216" s="266"/>
      <c r="L216" s="189">
        <f t="shared" si="106"/>
        <v>0</v>
      </c>
      <c r="M216" s="189">
        <f t="shared" si="107"/>
        <v>0</v>
      </c>
      <c r="N216" s="266"/>
      <c r="O216" s="266"/>
      <c r="P216" s="266"/>
      <c r="Q216" s="266"/>
      <c r="R216" s="266"/>
      <c r="S216" s="266"/>
      <c r="T216" s="266"/>
      <c r="U216" s="266"/>
      <c r="V216" s="189">
        <f t="shared" si="99"/>
        <v>0</v>
      </c>
      <c r="W216" s="189">
        <f t="shared" si="100"/>
        <v>0</v>
      </c>
      <c r="X216" s="266"/>
      <c r="Y216" s="266"/>
      <c r="Z216" s="266"/>
      <c r="AA216" s="266"/>
      <c r="AB216" s="266"/>
      <c r="AC216" s="266"/>
      <c r="AD216" s="266"/>
      <c r="AE216" s="266"/>
      <c r="AF216" s="266">
        <f t="shared" si="101"/>
        <v>0</v>
      </c>
      <c r="AG216" s="266">
        <f t="shared" si="102"/>
        <v>0</v>
      </c>
      <c r="AH216" s="266"/>
      <c r="AI216" s="266"/>
      <c r="AJ216" s="266"/>
      <c r="AK216" s="266"/>
      <c r="AL216" s="266"/>
      <c r="AM216" s="266"/>
      <c r="AN216" s="266"/>
      <c r="AO216" s="266"/>
      <c r="AP216" s="266">
        <f t="shared" si="103"/>
        <v>0</v>
      </c>
      <c r="AQ216" s="266">
        <f t="shared" si="104"/>
        <v>0</v>
      </c>
    </row>
    <row r="217" spans="1:43" x14ac:dyDescent="0.25">
      <c r="A217" s="629">
        <v>2</v>
      </c>
      <c r="B217" s="291" t="s">
        <v>21</v>
      </c>
      <c r="C217" s="619"/>
      <c r="D217" s="618"/>
      <c r="E217" s="618"/>
      <c r="F217" s="618"/>
      <c r="G217" s="618"/>
      <c r="H217" s="618"/>
      <c r="I217" s="618"/>
      <c r="J217" s="618"/>
      <c r="K217" s="618"/>
      <c r="L217" s="314">
        <f t="shared" si="106"/>
        <v>0</v>
      </c>
      <c r="M217" s="314">
        <f t="shared" si="107"/>
        <v>0</v>
      </c>
      <c r="N217" s="618"/>
      <c r="O217" s="618"/>
      <c r="P217" s="618"/>
      <c r="Q217" s="618"/>
      <c r="R217" s="618"/>
      <c r="S217" s="618"/>
      <c r="T217" s="618"/>
      <c r="U217" s="618"/>
      <c r="V217" s="314">
        <f t="shared" si="99"/>
        <v>0</v>
      </c>
      <c r="W217" s="314">
        <f t="shared" si="100"/>
        <v>0</v>
      </c>
      <c r="X217" s="618"/>
      <c r="Y217" s="618"/>
      <c r="Z217" s="618"/>
      <c r="AA217" s="618"/>
      <c r="AB217" s="618"/>
      <c r="AC217" s="618"/>
      <c r="AD217" s="618"/>
      <c r="AE217" s="618"/>
      <c r="AF217" s="319">
        <f t="shared" si="101"/>
        <v>0</v>
      </c>
      <c r="AG217" s="319">
        <f t="shared" si="102"/>
        <v>0</v>
      </c>
      <c r="AH217" s="618"/>
      <c r="AI217" s="618"/>
      <c r="AJ217" s="618"/>
      <c r="AK217" s="618"/>
      <c r="AL217" s="618"/>
      <c r="AM217" s="618"/>
      <c r="AN217" s="618"/>
      <c r="AO217" s="618"/>
      <c r="AP217" s="319">
        <f t="shared" si="103"/>
        <v>0</v>
      </c>
      <c r="AQ217" s="319">
        <f t="shared" si="104"/>
        <v>0</v>
      </c>
    </row>
    <row r="218" spans="1:43" x14ac:dyDescent="0.25">
      <c r="A218" s="18"/>
      <c r="B218" s="89"/>
      <c r="C218" s="37"/>
      <c r="D218" s="265"/>
      <c r="E218" s="265"/>
      <c r="F218" s="265"/>
      <c r="G218" s="265"/>
      <c r="H218" s="265"/>
      <c r="I218" s="265"/>
      <c r="J218" s="265"/>
      <c r="K218" s="265"/>
      <c r="L218" s="189">
        <f t="shared" si="106"/>
        <v>0</v>
      </c>
      <c r="M218" s="189">
        <f t="shared" si="107"/>
        <v>0</v>
      </c>
      <c r="N218" s="265"/>
      <c r="O218" s="265"/>
      <c r="P218" s="265"/>
      <c r="Q218" s="265"/>
      <c r="R218" s="265"/>
      <c r="S218" s="265"/>
      <c r="T218" s="265"/>
      <c r="U218" s="265"/>
      <c r="V218" s="189">
        <f t="shared" si="99"/>
        <v>0</v>
      </c>
      <c r="W218" s="189">
        <f t="shared" si="100"/>
        <v>0</v>
      </c>
      <c r="X218" s="265"/>
      <c r="Y218" s="265"/>
      <c r="Z218" s="265"/>
      <c r="AA218" s="265"/>
      <c r="AB218" s="265"/>
      <c r="AC218" s="265"/>
      <c r="AD218" s="265"/>
      <c r="AE218" s="265"/>
      <c r="AF218" s="266">
        <f t="shared" si="101"/>
        <v>0</v>
      </c>
      <c r="AG218" s="266">
        <f t="shared" si="102"/>
        <v>0</v>
      </c>
      <c r="AH218" s="265"/>
      <c r="AI218" s="265"/>
      <c r="AJ218" s="265"/>
      <c r="AK218" s="265"/>
      <c r="AL218" s="265"/>
      <c r="AM218" s="265"/>
      <c r="AN218" s="265"/>
      <c r="AO218" s="265"/>
      <c r="AP218" s="266">
        <f t="shared" si="103"/>
        <v>0</v>
      </c>
      <c r="AQ218" s="266">
        <f t="shared" si="104"/>
        <v>0</v>
      </c>
    </row>
    <row r="219" spans="1:43" x14ac:dyDescent="0.25">
      <c r="A219" s="629">
        <v>3</v>
      </c>
      <c r="B219" s="291" t="s">
        <v>22</v>
      </c>
      <c r="C219" s="619"/>
      <c r="D219" s="618"/>
      <c r="E219" s="618"/>
      <c r="F219" s="618"/>
      <c r="G219" s="618"/>
      <c r="H219" s="618"/>
      <c r="I219" s="618"/>
      <c r="J219" s="618"/>
      <c r="K219" s="618"/>
      <c r="L219" s="314">
        <f t="shared" si="106"/>
        <v>0</v>
      </c>
      <c r="M219" s="314">
        <f t="shared" si="107"/>
        <v>0</v>
      </c>
      <c r="N219" s="618"/>
      <c r="O219" s="618"/>
      <c r="P219" s="618"/>
      <c r="Q219" s="618"/>
      <c r="R219" s="618"/>
      <c r="S219" s="618"/>
      <c r="T219" s="618"/>
      <c r="U219" s="618"/>
      <c r="V219" s="314">
        <f t="shared" si="99"/>
        <v>0</v>
      </c>
      <c r="W219" s="314">
        <f t="shared" si="100"/>
        <v>0</v>
      </c>
      <c r="X219" s="618"/>
      <c r="Y219" s="618"/>
      <c r="Z219" s="618"/>
      <c r="AA219" s="618"/>
      <c r="AB219" s="618"/>
      <c r="AC219" s="618"/>
      <c r="AD219" s="618"/>
      <c r="AE219" s="618"/>
      <c r="AF219" s="319">
        <f t="shared" si="101"/>
        <v>0</v>
      </c>
      <c r="AG219" s="319">
        <f t="shared" si="102"/>
        <v>0</v>
      </c>
      <c r="AH219" s="618"/>
      <c r="AI219" s="618"/>
      <c r="AJ219" s="618"/>
      <c r="AK219" s="618"/>
      <c r="AL219" s="618"/>
      <c r="AM219" s="618"/>
      <c r="AN219" s="618"/>
      <c r="AO219" s="618"/>
      <c r="AP219" s="319">
        <f t="shared" si="103"/>
        <v>0</v>
      </c>
      <c r="AQ219" s="319">
        <f t="shared" si="104"/>
        <v>0</v>
      </c>
    </row>
    <row r="220" spans="1:43" x14ac:dyDescent="0.25">
      <c r="A220" s="18"/>
      <c r="B220" s="89"/>
      <c r="C220" s="37"/>
      <c r="D220" s="266"/>
      <c r="E220" s="266"/>
      <c r="F220" s="266"/>
      <c r="G220" s="266"/>
      <c r="H220" s="266"/>
      <c r="I220" s="266"/>
      <c r="J220" s="266"/>
      <c r="K220" s="266"/>
      <c r="L220" s="189">
        <f t="shared" si="106"/>
        <v>0</v>
      </c>
      <c r="M220" s="189">
        <f t="shared" si="107"/>
        <v>0</v>
      </c>
      <c r="N220" s="266"/>
      <c r="O220" s="266"/>
      <c r="P220" s="266"/>
      <c r="Q220" s="266"/>
      <c r="R220" s="266"/>
      <c r="S220" s="266"/>
      <c r="T220" s="266"/>
      <c r="U220" s="266"/>
      <c r="V220" s="189">
        <f t="shared" si="99"/>
        <v>0</v>
      </c>
      <c r="W220" s="189">
        <f t="shared" si="100"/>
        <v>0</v>
      </c>
      <c r="X220" s="266"/>
      <c r="Y220" s="266"/>
      <c r="Z220" s="266"/>
      <c r="AA220" s="266"/>
      <c r="AB220" s="266"/>
      <c r="AC220" s="266"/>
      <c r="AD220" s="266"/>
      <c r="AE220" s="266"/>
      <c r="AF220" s="266">
        <f t="shared" si="101"/>
        <v>0</v>
      </c>
      <c r="AG220" s="266">
        <f t="shared" si="102"/>
        <v>0</v>
      </c>
      <c r="AH220" s="266"/>
      <c r="AI220" s="266"/>
      <c r="AJ220" s="266"/>
      <c r="AK220" s="266"/>
      <c r="AL220" s="266"/>
      <c r="AM220" s="266"/>
      <c r="AN220" s="266"/>
      <c r="AO220" s="266"/>
      <c r="AP220" s="266">
        <f t="shared" si="103"/>
        <v>0</v>
      </c>
      <c r="AQ220" s="266">
        <f t="shared" si="104"/>
        <v>0</v>
      </c>
    </row>
    <row r="221" spans="1:43" x14ac:dyDescent="0.25">
      <c r="A221" s="629">
        <v>4</v>
      </c>
      <c r="B221" s="291" t="s">
        <v>23</v>
      </c>
      <c r="C221" s="619"/>
      <c r="D221" s="618"/>
      <c r="E221" s="618"/>
      <c r="F221" s="618"/>
      <c r="G221" s="618"/>
      <c r="H221" s="618"/>
      <c r="I221" s="618"/>
      <c r="J221" s="618"/>
      <c r="K221" s="618"/>
      <c r="L221" s="314">
        <f t="shared" si="106"/>
        <v>0</v>
      </c>
      <c r="M221" s="314">
        <f t="shared" si="107"/>
        <v>0</v>
      </c>
      <c r="N221" s="618"/>
      <c r="O221" s="618"/>
      <c r="P221" s="618"/>
      <c r="Q221" s="618"/>
      <c r="R221" s="618"/>
      <c r="S221" s="618"/>
      <c r="T221" s="618"/>
      <c r="U221" s="618"/>
      <c r="V221" s="314">
        <f t="shared" si="99"/>
        <v>0</v>
      </c>
      <c r="W221" s="314">
        <f t="shared" si="100"/>
        <v>0</v>
      </c>
      <c r="X221" s="618"/>
      <c r="Y221" s="618"/>
      <c r="Z221" s="618"/>
      <c r="AA221" s="618"/>
      <c r="AB221" s="618"/>
      <c r="AC221" s="618"/>
      <c r="AD221" s="618"/>
      <c r="AE221" s="618"/>
      <c r="AF221" s="319">
        <f t="shared" si="101"/>
        <v>0</v>
      </c>
      <c r="AG221" s="319">
        <f t="shared" si="102"/>
        <v>0</v>
      </c>
      <c r="AH221" s="618"/>
      <c r="AI221" s="618"/>
      <c r="AJ221" s="618"/>
      <c r="AK221" s="618"/>
      <c r="AL221" s="618"/>
      <c r="AM221" s="618"/>
      <c r="AN221" s="618"/>
      <c r="AO221" s="618"/>
      <c r="AP221" s="319">
        <f t="shared" si="103"/>
        <v>0</v>
      </c>
      <c r="AQ221" s="319">
        <f t="shared" si="104"/>
        <v>0</v>
      </c>
    </row>
    <row r="222" spans="1:43" x14ac:dyDescent="0.25">
      <c r="A222" s="18"/>
      <c r="B222" s="89"/>
      <c r="C222" s="37"/>
      <c r="D222" s="265"/>
      <c r="E222" s="265"/>
      <c r="F222" s="265"/>
      <c r="G222" s="265"/>
      <c r="H222" s="265"/>
      <c r="I222" s="265"/>
      <c r="J222" s="265"/>
      <c r="K222" s="265"/>
      <c r="L222" s="189">
        <f t="shared" si="106"/>
        <v>0</v>
      </c>
      <c r="M222" s="189">
        <f t="shared" si="107"/>
        <v>0</v>
      </c>
      <c r="N222" s="265"/>
      <c r="O222" s="265"/>
      <c r="P222" s="265"/>
      <c r="Q222" s="265"/>
      <c r="R222" s="265"/>
      <c r="S222" s="265"/>
      <c r="T222" s="265"/>
      <c r="U222" s="265"/>
      <c r="V222" s="189">
        <f t="shared" si="99"/>
        <v>0</v>
      </c>
      <c r="W222" s="189">
        <f t="shared" si="100"/>
        <v>0</v>
      </c>
      <c r="X222" s="265"/>
      <c r="Y222" s="265"/>
      <c r="Z222" s="265"/>
      <c r="AA222" s="265"/>
      <c r="AB222" s="265"/>
      <c r="AC222" s="265"/>
      <c r="AD222" s="265"/>
      <c r="AE222" s="265"/>
      <c r="AF222" s="266">
        <f t="shared" si="101"/>
        <v>0</v>
      </c>
      <c r="AG222" s="266">
        <f t="shared" si="102"/>
        <v>0</v>
      </c>
      <c r="AH222" s="265"/>
      <c r="AI222" s="265"/>
      <c r="AJ222" s="265"/>
      <c r="AK222" s="265"/>
      <c r="AL222" s="265"/>
      <c r="AM222" s="265"/>
      <c r="AN222" s="265"/>
      <c r="AO222" s="265"/>
      <c r="AP222" s="266">
        <f t="shared" si="103"/>
        <v>0</v>
      </c>
      <c r="AQ222" s="266">
        <f t="shared" si="104"/>
        <v>0</v>
      </c>
    </row>
    <row r="223" spans="1:43" x14ac:dyDescent="0.25">
      <c r="A223" s="629">
        <v>5</v>
      </c>
      <c r="B223" s="291" t="s">
        <v>46</v>
      </c>
      <c r="C223" s="619"/>
      <c r="D223" s="618"/>
      <c r="E223" s="618"/>
      <c r="F223" s="618"/>
      <c r="G223" s="618"/>
      <c r="H223" s="618"/>
      <c r="I223" s="618"/>
      <c r="J223" s="618"/>
      <c r="K223" s="618"/>
      <c r="L223" s="314">
        <f t="shared" si="106"/>
        <v>0</v>
      </c>
      <c r="M223" s="314">
        <f t="shared" si="107"/>
        <v>0</v>
      </c>
      <c r="N223" s="618"/>
      <c r="O223" s="618"/>
      <c r="P223" s="618"/>
      <c r="Q223" s="618"/>
      <c r="R223" s="618"/>
      <c r="S223" s="618"/>
      <c r="T223" s="618"/>
      <c r="U223" s="618"/>
      <c r="V223" s="314">
        <f t="shared" si="99"/>
        <v>0</v>
      </c>
      <c r="W223" s="314">
        <f t="shared" si="100"/>
        <v>0</v>
      </c>
      <c r="X223" s="618"/>
      <c r="Y223" s="618"/>
      <c r="Z223" s="618"/>
      <c r="AA223" s="618"/>
      <c r="AB223" s="618"/>
      <c r="AC223" s="618"/>
      <c r="AD223" s="618"/>
      <c r="AE223" s="618"/>
      <c r="AF223" s="319">
        <f t="shared" si="101"/>
        <v>0</v>
      </c>
      <c r="AG223" s="319">
        <f t="shared" si="102"/>
        <v>0</v>
      </c>
      <c r="AH223" s="618"/>
      <c r="AI223" s="618"/>
      <c r="AJ223" s="618"/>
      <c r="AK223" s="618"/>
      <c r="AL223" s="618"/>
      <c r="AM223" s="618"/>
      <c r="AN223" s="618"/>
      <c r="AO223" s="618"/>
      <c r="AP223" s="319">
        <f t="shared" si="103"/>
        <v>0</v>
      </c>
      <c r="AQ223" s="319">
        <f t="shared" si="104"/>
        <v>0</v>
      </c>
    </row>
    <row r="224" spans="1:43" x14ac:dyDescent="0.25">
      <c r="A224" s="18"/>
      <c r="B224" s="89"/>
      <c r="C224" s="37"/>
      <c r="D224" s="265"/>
      <c r="E224" s="265"/>
      <c r="F224" s="265"/>
      <c r="G224" s="265"/>
      <c r="H224" s="265"/>
      <c r="I224" s="265"/>
      <c r="J224" s="265"/>
      <c r="K224" s="265"/>
      <c r="L224" s="189">
        <f t="shared" si="106"/>
        <v>0</v>
      </c>
      <c r="M224" s="189">
        <f t="shared" si="107"/>
        <v>0</v>
      </c>
      <c r="N224" s="265"/>
      <c r="O224" s="265"/>
      <c r="P224" s="265"/>
      <c r="Q224" s="265"/>
      <c r="R224" s="265"/>
      <c r="S224" s="265"/>
      <c r="T224" s="265"/>
      <c r="U224" s="265"/>
      <c r="V224" s="189">
        <f t="shared" si="99"/>
        <v>0</v>
      </c>
      <c r="W224" s="189">
        <f t="shared" si="100"/>
        <v>0</v>
      </c>
      <c r="X224" s="265"/>
      <c r="Y224" s="265"/>
      <c r="Z224" s="265"/>
      <c r="AA224" s="265"/>
      <c r="AB224" s="265"/>
      <c r="AC224" s="265"/>
      <c r="AD224" s="265"/>
      <c r="AE224" s="265"/>
      <c r="AF224" s="266">
        <f t="shared" si="101"/>
        <v>0</v>
      </c>
      <c r="AG224" s="266">
        <f t="shared" si="102"/>
        <v>0</v>
      </c>
      <c r="AH224" s="265"/>
      <c r="AI224" s="265"/>
      <c r="AJ224" s="265"/>
      <c r="AK224" s="265"/>
      <c r="AL224" s="265"/>
      <c r="AM224" s="265"/>
      <c r="AN224" s="265"/>
      <c r="AO224" s="265"/>
      <c r="AP224" s="266">
        <f t="shared" si="103"/>
        <v>0</v>
      </c>
      <c r="AQ224" s="266">
        <f t="shared" si="104"/>
        <v>0</v>
      </c>
    </row>
    <row r="225" spans="1:43" x14ac:dyDescent="0.25">
      <c r="A225" s="629">
        <v>6</v>
      </c>
      <c r="B225" s="291" t="s">
        <v>47</v>
      </c>
      <c r="C225" s="619"/>
      <c r="D225" s="618"/>
      <c r="E225" s="618"/>
      <c r="F225" s="618"/>
      <c r="G225" s="618"/>
      <c r="H225" s="618"/>
      <c r="I225" s="618"/>
      <c r="J225" s="618"/>
      <c r="K225" s="618"/>
      <c r="L225" s="314">
        <f t="shared" si="106"/>
        <v>0</v>
      </c>
      <c r="M225" s="314">
        <f t="shared" si="107"/>
        <v>0</v>
      </c>
      <c r="N225" s="618"/>
      <c r="O225" s="618"/>
      <c r="P225" s="618"/>
      <c r="Q225" s="618"/>
      <c r="R225" s="618"/>
      <c r="S225" s="618"/>
      <c r="T225" s="618"/>
      <c r="U225" s="618"/>
      <c r="V225" s="314">
        <f t="shared" si="99"/>
        <v>0</v>
      </c>
      <c r="W225" s="314">
        <f t="shared" si="100"/>
        <v>0</v>
      </c>
      <c r="X225" s="618"/>
      <c r="Y225" s="618"/>
      <c r="Z225" s="618"/>
      <c r="AA225" s="618"/>
      <c r="AB225" s="618"/>
      <c r="AC225" s="618"/>
      <c r="AD225" s="618"/>
      <c r="AE225" s="618"/>
      <c r="AF225" s="319">
        <f t="shared" si="101"/>
        <v>0</v>
      </c>
      <c r="AG225" s="319">
        <f t="shared" si="102"/>
        <v>0</v>
      </c>
      <c r="AH225" s="618"/>
      <c r="AI225" s="618"/>
      <c r="AJ225" s="618"/>
      <c r="AK225" s="618"/>
      <c r="AL225" s="618"/>
      <c r="AM225" s="618"/>
      <c r="AN225" s="618"/>
      <c r="AO225" s="618"/>
      <c r="AP225" s="319">
        <f t="shared" si="103"/>
        <v>0</v>
      </c>
      <c r="AQ225" s="319">
        <f t="shared" si="104"/>
        <v>0</v>
      </c>
    </row>
    <row r="226" spans="1:43" x14ac:dyDescent="0.25">
      <c r="A226" s="18"/>
      <c r="B226" s="89"/>
      <c r="C226" s="37"/>
      <c r="D226" s="265"/>
      <c r="E226" s="265"/>
      <c r="F226" s="265"/>
      <c r="G226" s="265"/>
      <c r="H226" s="265"/>
      <c r="I226" s="265"/>
      <c r="J226" s="265"/>
      <c r="K226" s="265"/>
      <c r="L226" s="189">
        <f t="shared" si="106"/>
        <v>0</v>
      </c>
      <c r="M226" s="189">
        <f t="shared" si="107"/>
        <v>0</v>
      </c>
      <c r="N226" s="265"/>
      <c r="O226" s="265"/>
      <c r="P226" s="265"/>
      <c r="Q226" s="265"/>
      <c r="R226" s="265"/>
      <c r="S226" s="265"/>
      <c r="T226" s="265"/>
      <c r="U226" s="265"/>
      <c r="V226" s="189">
        <f t="shared" si="99"/>
        <v>0</v>
      </c>
      <c r="W226" s="189">
        <f t="shared" si="100"/>
        <v>0</v>
      </c>
      <c r="X226" s="265"/>
      <c r="Y226" s="265"/>
      <c r="Z226" s="265"/>
      <c r="AA226" s="265"/>
      <c r="AB226" s="265"/>
      <c r="AC226" s="265"/>
      <c r="AD226" s="265"/>
      <c r="AE226" s="265"/>
      <c r="AF226" s="266">
        <f t="shared" si="101"/>
        <v>0</v>
      </c>
      <c r="AG226" s="266">
        <f t="shared" si="102"/>
        <v>0</v>
      </c>
      <c r="AH226" s="265"/>
      <c r="AI226" s="265"/>
      <c r="AJ226" s="265"/>
      <c r="AK226" s="265"/>
      <c r="AL226" s="265"/>
      <c r="AM226" s="265"/>
      <c r="AN226" s="265"/>
      <c r="AO226" s="265"/>
      <c r="AP226" s="266">
        <f t="shared" si="103"/>
        <v>0</v>
      </c>
      <c r="AQ226" s="266">
        <f t="shared" si="104"/>
        <v>0</v>
      </c>
    </row>
    <row r="227" spans="1:43" x14ac:dyDescent="0.25">
      <c r="A227" s="629">
        <v>7</v>
      </c>
      <c r="B227" s="291" t="s">
        <v>24</v>
      </c>
      <c r="C227" s="619"/>
      <c r="D227" s="618"/>
      <c r="E227" s="618"/>
      <c r="F227" s="618"/>
      <c r="G227" s="618"/>
      <c r="H227" s="618"/>
      <c r="I227" s="618"/>
      <c r="J227" s="618"/>
      <c r="K227" s="618"/>
      <c r="L227" s="314">
        <f t="shared" si="106"/>
        <v>0</v>
      </c>
      <c r="M227" s="314">
        <f t="shared" si="107"/>
        <v>0</v>
      </c>
      <c r="N227" s="618"/>
      <c r="O227" s="618"/>
      <c r="P227" s="618"/>
      <c r="Q227" s="618"/>
      <c r="R227" s="618"/>
      <c r="S227" s="618"/>
      <c r="T227" s="618"/>
      <c r="U227" s="618"/>
      <c r="V227" s="314">
        <f t="shared" si="99"/>
        <v>0</v>
      </c>
      <c r="W227" s="314">
        <f t="shared" si="100"/>
        <v>0</v>
      </c>
      <c r="X227" s="618"/>
      <c r="Y227" s="618"/>
      <c r="Z227" s="618"/>
      <c r="AA227" s="618"/>
      <c r="AB227" s="618"/>
      <c r="AC227" s="618"/>
      <c r="AD227" s="618"/>
      <c r="AE227" s="618"/>
      <c r="AF227" s="319">
        <f t="shared" si="101"/>
        <v>0</v>
      </c>
      <c r="AG227" s="319">
        <f t="shared" si="102"/>
        <v>0</v>
      </c>
      <c r="AH227" s="618"/>
      <c r="AI227" s="618"/>
      <c r="AJ227" s="618"/>
      <c r="AK227" s="618"/>
      <c r="AL227" s="618"/>
      <c r="AM227" s="618"/>
      <c r="AN227" s="618"/>
      <c r="AO227" s="618"/>
      <c r="AP227" s="319">
        <f t="shared" si="103"/>
        <v>0</v>
      </c>
      <c r="AQ227" s="319">
        <f t="shared" si="104"/>
        <v>0</v>
      </c>
    </row>
    <row r="228" spans="1:43" x14ac:dyDescent="0.25">
      <c r="A228" s="18"/>
      <c r="B228" s="89"/>
      <c r="C228" s="37"/>
      <c r="D228" s="265"/>
      <c r="E228" s="265"/>
      <c r="F228" s="265"/>
      <c r="G228" s="265"/>
      <c r="H228" s="265"/>
      <c r="I228" s="265"/>
      <c r="J228" s="265"/>
      <c r="K228" s="265"/>
      <c r="L228" s="189">
        <f t="shared" si="106"/>
        <v>0</v>
      </c>
      <c r="M228" s="189">
        <f t="shared" si="107"/>
        <v>0</v>
      </c>
      <c r="N228" s="265"/>
      <c r="O228" s="265"/>
      <c r="P228" s="265"/>
      <c r="Q228" s="265"/>
      <c r="R228" s="265"/>
      <c r="S228" s="265"/>
      <c r="T228" s="265"/>
      <c r="U228" s="265"/>
      <c r="V228" s="189">
        <f t="shared" si="99"/>
        <v>0</v>
      </c>
      <c r="W228" s="189">
        <f t="shared" si="100"/>
        <v>0</v>
      </c>
      <c r="X228" s="265"/>
      <c r="Y228" s="265"/>
      <c r="Z228" s="265"/>
      <c r="AA228" s="265"/>
      <c r="AB228" s="265"/>
      <c r="AC228" s="265"/>
      <c r="AD228" s="265"/>
      <c r="AE228" s="265"/>
      <c r="AF228" s="266">
        <f t="shared" si="101"/>
        <v>0</v>
      </c>
      <c r="AG228" s="266">
        <f t="shared" si="102"/>
        <v>0</v>
      </c>
      <c r="AH228" s="265"/>
      <c r="AI228" s="265"/>
      <c r="AJ228" s="265"/>
      <c r="AK228" s="265"/>
      <c r="AL228" s="265"/>
      <c r="AM228" s="265"/>
      <c r="AN228" s="265"/>
      <c r="AO228" s="265"/>
      <c r="AP228" s="266">
        <f t="shared" si="103"/>
        <v>0</v>
      </c>
      <c r="AQ228" s="266">
        <f t="shared" si="104"/>
        <v>0</v>
      </c>
    </row>
    <row r="229" spans="1:43" x14ac:dyDescent="0.25">
      <c r="A229" s="629">
        <v>8</v>
      </c>
      <c r="B229" s="291" t="s">
        <v>25</v>
      </c>
      <c r="C229" s="619"/>
      <c r="D229" s="618"/>
      <c r="E229" s="618"/>
      <c r="F229" s="618"/>
      <c r="G229" s="618"/>
      <c r="H229" s="618"/>
      <c r="I229" s="618"/>
      <c r="J229" s="618"/>
      <c r="K229" s="618"/>
      <c r="L229" s="314">
        <f t="shared" si="106"/>
        <v>0</v>
      </c>
      <c r="M229" s="314">
        <f t="shared" si="107"/>
        <v>0</v>
      </c>
      <c r="N229" s="618"/>
      <c r="O229" s="618"/>
      <c r="P229" s="618"/>
      <c r="Q229" s="618"/>
      <c r="R229" s="618"/>
      <c r="S229" s="618"/>
      <c r="T229" s="618"/>
      <c r="U229" s="618"/>
      <c r="V229" s="314">
        <f t="shared" si="99"/>
        <v>0</v>
      </c>
      <c r="W229" s="314">
        <f t="shared" si="100"/>
        <v>0</v>
      </c>
      <c r="X229" s="618"/>
      <c r="Y229" s="618"/>
      <c r="Z229" s="618"/>
      <c r="AA229" s="618"/>
      <c r="AB229" s="618"/>
      <c r="AC229" s="618"/>
      <c r="AD229" s="618"/>
      <c r="AE229" s="618"/>
      <c r="AF229" s="319">
        <f t="shared" si="101"/>
        <v>0</v>
      </c>
      <c r="AG229" s="319">
        <f t="shared" si="102"/>
        <v>0</v>
      </c>
      <c r="AH229" s="618"/>
      <c r="AI229" s="618"/>
      <c r="AJ229" s="618"/>
      <c r="AK229" s="618"/>
      <c r="AL229" s="618"/>
      <c r="AM229" s="618"/>
      <c r="AN229" s="618"/>
      <c r="AO229" s="618"/>
      <c r="AP229" s="319">
        <f t="shared" si="103"/>
        <v>0</v>
      </c>
      <c r="AQ229" s="319">
        <f t="shared" si="104"/>
        <v>0</v>
      </c>
    </row>
    <row r="230" spans="1:43" x14ac:dyDescent="0.25">
      <c r="A230" s="18"/>
      <c r="B230" s="89"/>
      <c r="C230" s="37"/>
      <c r="D230" s="265"/>
      <c r="E230" s="265"/>
      <c r="F230" s="265"/>
      <c r="G230" s="265"/>
      <c r="H230" s="265"/>
      <c r="I230" s="265"/>
      <c r="J230" s="265"/>
      <c r="K230" s="265"/>
      <c r="L230" s="189">
        <f t="shared" si="106"/>
        <v>0</v>
      </c>
      <c r="M230" s="189">
        <f t="shared" si="107"/>
        <v>0</v>
      </c>
      <c r="N230" s="265"/>
      <c r="O230" s="265"/>
      <c r="P230" s="265"/>
      <c r="Q230" s="265"/>
      <c r="R230" s="265"/>
      <c r="S230" s="265"/>
      <c r="T230" s="265"/>
      <c r="U230" s="265"/>
      <c r="V230" s="189">
        <f t="shared" si="99"/>
        <v>0</v>
      </c>
      <c r="W230" s="189">
        <f t="shared" si="100"/>
        <v>0</v>
      </c>
      <c r="X230" s="265"/>
      <c r="Y230" s="265"/>
      <c r="Z230" s="265"/>
      <c r="AA230" s="265"/>
      <c r="AB230" s="265"/>
      <c r="AC230" s="265"/>
      <c r="AD230" s="265"/>
      <c r="AE230" s="265"/>
      <c r="AF230" s="266">
        <f t="shared" si="101"/>
        <v>0</v>
      </c>
      <c r="AG230" s="266">
        <f t="shared" si="102"/>
        <v>0</v>
      </c>
      <c r="AH230" s="265"/>
      <c r="AI230" s="265"/>
      <c r="AJ230" s="265"/>
      <c r="AK230" s="265"/>
      <c r="AL230" s="265"/>
      <c r="AM230" s="265"/>
      <c r="AN230" s="265"/>
      <c r="AO230" s="265"/>
      <c r="AP230" s="266">
        <f t="shared" si="103"/>
        <v>0</v>
      </c>
      <c r="AQ230" s="266">
        <f t="shared" si="104"/>
        <v>0</v>
      </c>
    </row>
    <row r="231" spans="1:43" x14ac:dyDescent="0.25">
      <c r="A231" s="629">
        <v>9</v>
      </c>
      <c r="B231" s="291" t="s">
        <v>26</v>
      </c>
      <c r="C231" s="619"/>
      <c r="D231" s="618"/>
      <c r="E231" s="618"/>
      <c r="F231" s="618"/>
      <c r="G231" s="618"/>
      <c r="H231" s="618"/>
      <c r="I231" s="618"/>
      <c r="J231" s="618"/>
      <c r="K231" s="618"/>
      <c r="L231" s="314">
        <f t="shared" si="106"/>
        <v>0</v>
      </c>
      <c r="M231" s="314">
        <f t="shared" si="107"/>
        <v>0</v>
      </c>
      <c r="N231" s="618"/>
      <c r="O231" s="618"/>
      <c r="P231" s="618"/>
      <c r="Q231" s="618"/>
      <c r="R231" s="618"/>
      <c r="S231" s="618"/>
      <c r="T231" s="618"/>
      <c r="U231" s="618"/>
      <c r="V231" s="314">
        <f t="shared" si="99"/>
        <v>0</v>
      </c>
      <c r="W231" s="314">
        <f t="shared" si="100"/>
        <v>0</v>
      </c>
      <c r="X231" s="618"/>
      <c r="Y231" s="618"/>
      <c r="Z231" s="618"/>
      <c r="AA231" s="618"/>
      <c r="AB231" s="618"/>
      <c r="AC231" s="618"/>
      <c r="AD231" s="618"/>
      <c r="AE231" s="618"/>
      <c r="AF231" s="319">
        <f t="shared" si="101"/>
        <v>0</v>
      </c>
      <c r="AG231" s="319">
        <f t="shared" si="102"/>
        <v>0</v>
      </c>
      <c r="AH231" s="618"/>
      <c r="AI231" s="618"/>
      <c r="AJ231" s="618"/>
      <c r="AK231" s="618"/>
      <c r="AL231" s="618"/>
      <c r="AM231" s="618"/>
      <c r="AN231" s="618"/>
      <c r="AO231" s="618"/>
      <c r="AP231" s="319">
        <f t="shared" si="103"/>
        <v>0</v>
      </c>
      <c r="AQ231" s="319">
        <f t="shared" si="104"/>
        <v>0</v>
      </c>
    </row>
    <row r="232" spans="1:43" x14ac:dyDescent="0.25">
      <c r="A232" s="18"/>
      <c r="B232" s="89"/>
      <c r="C232" s="37"/>
      <c r="D232" s="268"/>
      <c r="E232" s="268"/>
      <c r="F232" s="268"/>
      <c r="G232" s="268"/>
      <c r="H232" s="268"/>
      <c r="I232" s="268"/>
      <c r="J232" s="268"/>
      <c r="K232" s="268"/>
      <c r="L232" s="189">
        <f t="shared" si="106"/>
        <v>0</v>
      </c>
      <c r="M232" s="189">
        <f t="shared" si="107"/>
        <v>0</v>
      </c>
      <c r="N232" s="268"/>
      <c r="O232" s="268"/>
      <c r="P232" s="268"/>
      <c r="Q232" s="268"/>
      <c r="R232" s="268"/>
      <c r="S232" s="268"/>
      <c r="T232" s="268"/>
      <c r="U232" s="268"/>
      <c r="V232" s="189">
        <f t="shared" si="99"/>
        <v>0</v>
      </c>
      <c r="W232" s="189">
        <f t="shared" si="100"/>
        <v>0</v>
      </c>
      <c r="X232" s="268"/>
      <c r="Y232" s="268"/>
      <c r="Z232" s="268"/>
      <c r="AA232" s="268"/>
      <c r="AB232" s="268"/>
      <c r="AC232" s="268"/>
      <c r="AD232" s="268"/>
      <c r="AE232" s="268"/>
      <c r="AF232" s="266">
        <f t="shared" si="101"/>
        <v>0</v>
      </c>
      <c r="AG232" s="266">
        <f t="shared" si="102"/>
        <v>0</v>
      </c>
      <c r="AH232" s="268"/>
      <c r="AI232" s="268"/>
      <c r="AJ232" s="268"/>
      <c r="AK232" s="268"/>
      <c r="AL232" s="268"/>
      <c r="AM232" s="268"/>
      <c r="AN232" s="268"/>
      <c r="AO232" s="268"/>
      <c r="AP232" s="266">
        <f t="shared" si="103"/>
        <v>0</v>
      </c>
      <c r="AQ232" s="266">
        <f t="shared" si="104"/>
        <v>0</v>
      </c>
    </row>
    <row r="233" spans="1:43" x14ac:dyDescent="0.25">
      <c r="A233" s="629">
        <v>10</v>
      </c>
      <c r="B233" s="291" t="s">
        <v>27</v>
      </c>
      <c r="C233" s="619"/>
      <c r="D233" s="618"/>
      <c r="E233" s="618"/>
      <c r="F233" s="618"/>
      <c r="G233" s="618"/>
      <c r="H233" s="618"/>
      <c r="I233" s="618"/>
      <c r="J233" s="618"/>
      <c r="K233" s="618"/>
      <c r="L233" s="314">
        <f t="shared" si="106"/>
        <v>0</v>
      </c>
      <c r="M233" s="314">
        <f t="shared" si="107"/>
        <v>0</v>
      </c>
      <c r="N233" s="618"/>
      <c r="O233" s="618"/>
      <c r="P233" s="618"/>
      <c r="Q233" s="618"/>
      <c r="R233" s="618"/>
      <c r="S233" s="618"/>
      <c r="T233" s="618"/>
      <c r="U233" s="618"/>
      <c r="V233" s="314">
        <f t="shared" si="99"/>
        <v>0</v>
      </c>
      <c r="W233" s="314">
        <f t="shared" si="100"/>
        <v>0</v>
      </c>
      <c r="X233" s="618"/>
      <c r="Y233" s="618"/>
      <c r="Z233" s="618"/>
      <c r="AA233" s="618"/>
      <c r="AB233" s="618"/>
      <c r="AC233" s="618"/>
      <c r="AD233" s="618"/>
      <c r="AE233" s="618"/>
      <c r="AF233" s="319">
        <f t="shared" si="101"/>
        <v>0</v>
      </c>
      <c r="AG233" s="319">
        <f t="shared" si="102"/>
        <v>0</v>
      </c>
      <c r="AH233" s="618"/>
      <c r="AI233" s="618"/>
      <c r="AJ233" s="618"/>
      <c r="AK233" s="618"/>
      <c r="AL233" s="618"/>
      <c r="AM233" s="618"/>
      <c r="AN233" s="618"/>
      <c r="AO233" s="618"/>
      <c r="AP233" s="319">
        <f t="shared" si="103"/>
        <v>0</v>
      </c>
      <c r="AQ233" s="319">
        <f t="shared" si="104"/>
        <v>0</v>
      </c>
    </row>
    <row r="234" spans="1:43" x14ac:dyDescent="0.25">
      <c r="A234" s="18"/>
      <c r="B234" s="89"/>
      <c r="C234" s="37"/>
      <c r="D234" s="265"/>
      <c r="E234" s="265"/>
      <c r="F234" s="265"/>
      <c r="G234" s="265"/>
      <c r="H234" s="265"/>
      <c r="I234" s="265"/>
      <c r="J234" s="265"/>
      <c r="K234" s="265"/>
      <c r="L234" s="189">
        <f t="shared" si="106"/>
        <v>0</v>
      </c>
      <c r="M234" s="189">
        <f t="shared" si="107"/>
        <v>0</v>
      </c>
      <c r="N234" s="265"/>
      <c r="O234" s="265"/>
      <c r="P234" s="265"/>
      <c r="Q234" s="265"/>
      <c r="R234" s="265"/>
      <c r="S234" s="265"/>
      <c r="T234" s="265"/>
      <c r="U234" s="265"/>
      <c r="V234" s="189">
        <f t="shared" si="99"/>
        <v>0</v>
      </c>
      <c r="W234" s="189">
        <f t="shared" si="100"/>
        <v>0</v>
      </c>
      <c r="X234" s="265"/>
      <c r="Y234" s="265"/>
      <c r="Z234" s="265"/>
      <c r="AA234" s="265"/>
      <c r="AB234" s="265"/>
      <c r="AC234" s="265"/>
      <c r="AD234" s="265"/>
      <c r="AE234" s="265"/>
      <c r="AF234" s="266">
        <f t="shared" si="101"/>
        <v>0</v>
      </c>
      <c r="AG234" s="266">
        <f t="shared" si="102"/>
        <v>0</v>
      </c>
      <c r="AH234" s="265"/>
      <c r="AI234" s="265"/>
      <c r="AJ234" s="265"/>
      <c r="AK234" s="265"/>
      <c r="AL234" s="265"/>
      <c r="AM234" s="265"/>
      <c r="AN234" s="265"/>
      <c r="AO234" s="265"/>
      <c r="AP234" s="266">
        <f t="shared" si="103"/>
        <v>0</v>
      </c>
      <c r="AQ234" s="266">
        <f t="shared" si="104"/>
        <v>0</v>
      </c>
    </row>
    <row r="235" spans="1:43" x14ac:dyDescent="0.25">
      <c r="A235" s="629">
        <v>11</v>
      </c>
      <c r="B235" s="291" t="s">
        <v>48</v>
      </c>
      <c r="C235" s="619"/>
      <c r="D235" s="618"/>
      <c r="E235" s="618"/>
      <c r="F235" s="618"/>
      <c r="G235" s="618"/>
      <c r="H235" s="618"/>
      <c r="I235" s="618"/>
      <c r="J235" s="618"/>
      <c r="K235" s="618"/>
      <c r="L235" s="314">
        <f t="shared" si="106"/>
        <v>0</v>
      </c>
      <c r="M235" s="314">
        <f t="shared" si="107"/>
        <v>0</v>
      </c>
      <c r="N235" s="618"/>
      <c r="O235" s="618"/>
      <c r="P235" s="618"/>
      <c r="Q235" s="618"/>
      <c r="R235" s="618"/>
      <c r="S235" s="618"/>
      <c r="T235" s="618"/>
      <c r="U235" s="618"/>
      <c r="V235" s="314">
        <f t="shared" si="99"/>
        <v>0</v>
      </c>
      <c r="W235" s="314">
        <f t="shared" si="100"/>
        <v>0</v>
      </c>
      <c r="X235" s="618"/>
      <c r="Y235" s="618"/>
      <c r="Z235" s="618"/>
      <c r="AA235" s="618"/>
      <c r="AB235" s="618"/>
      <c r="AC235" s="618"/>
      <c r="AD235" s="618"/>
      <c r="AE235" s="618"/>
      <c r="AF235" s="319">
        <f t="shared" si="101"/>
        <v>0</v>
      </c>
      <c r="AG235" s="319">
        <f t="shared" si="102"/>
        <v>0</v>
      </c>
      <c r="AH235" s="618"/>
      <c r="AI235" s="618"/>
      <c r="AJ235" s="618"/>
      <c r="AK235" s="618"/>
      <c r="AL235" s="618"/>
      <c r="AM235" s="618"/>
      <c r="AN235" s="618"/>
      <c r="AO235" s="618"/>
      <c r="AP235" s="319">
        <f t="shared" si="103"/>
        <v>0</v>
      </c>
      <c r="AQ235" s="319">
        <f t="shared" si="104"/>
        <v>0</v>
      </c>
    </row>
    <row r="236" spans="1:43" x14ac:dyDescent="0.25">
      <c r="A236" s="18"/>
      <c r="B236" s="89"/>
      <c r="C236" s="37"/>
      <c r="D236" s="265"/>
      <c r="E236" s="265"/>
      <c r="F236" s="265"/>
      <c r="G236" s="265"/>
      <c r="H236" s="265"/>
      <c r="I236" s="265"/>
      <c r="J236" s="265"/>
      <c r="K236" s="265"/>
      <c r="L236" s="189">
        <f t="shared" si="106"/>
        <v>0</v>
      </c>
      <c r="M236" s="189">
        <f t="shared" si="107"/>
        <v>0</v>
      </c>
      <c r="N236" s="265"/>
      <c r="O236" s="265"/>
      <c r="P236" s="265"/>
      <c r="Q236" s="265"/>
      <c r="R236" s="265"/>
      <c r="S236" s="265"/>
      <c r="T236" s="265"/>
      <c r="U236" s="265"/>
      <c r="V236" s="189">
        <f t="shared" si="99"/>
        <v>0</v>
      </c>
      <c r="W236" s="189">
        <f t="shared" si="100"/>
        <v>0</v>
      </c>
      <c r="X236" s="265"/>
      <c r="Y236" s="265"/>
      <c r="Z236" s="265"/>
      <c r="AA236" s="265"/>
      <c r="AB236" s="265"/>
      <c r="AC236" s="265"/>
      <c r="AD236" s="265"/>
      <c r="AE236" s="265"/>
      <c r="AF236" s="266">
        <f t="shared" si="101"/>
        <v>0</v>
      </c>
      <c r="AG236" s="266">
        <f t="shared" si="102"/>
        <v>0</v>
      </c>
      <c r="AH236" s="265"/>
      <c r="AI236" s="265"/>
      <c r="AJ236" s="265"/>
      <c r="AK236" s="265"/>
      <c r="AL236" s="265"/>
      <c r="AM236" s="265"/>
      <c r="AN236" s="265"/>
      <c r="AO236" s="265"/>
      <c r="AP236" s="266">
        <f t="shared" si="103"/>
        <v>0</v>
      </c>
      <c r="AQ236" s="266">
        <f t="shared" si="104"/>
        <v>0</v>
      </c>
    </row>
    <row r="237" spans="1:43" x14ac:dyDescent="0.25">
      <c r="A237" s="629">
        <v>12</v>
      </c>
      <c r="B237" s="291" t="s">
        <v>49</v>
      </c>
      <c r="C237" s="619"/>
      <c r="D237" s="618"/>
      <c r="E237" s="618"/>
      <c r="F237" s="618"/>
      <c r="G237" s="618"/>
      <c r="H237" s="618"/>
      <c r="I237" s="618"/>
      <c r="J237" s="618"/>
      <c r="K237" s="618"/>
      <c r="L237" s="314">
        <f t="shared" si="106"/>
        <v>0</v>
      </c>
      <c r="M237" s="314">
        <f t="shared" si="107"/>
        <v>0</v>
      </c>
      <c r="N237" s="618"/>
      <c r="O237" s="618"/>
      <c r="P237" s="618"/>
      <c r="Q237" s="618"/>
      <c r="R237" s="618"/>
      <c r="S237" s="618"/>
      <c r="T237" s="618"/>
      <c r="U237" s="618"/>
      <c r="V237" s="314">
        <f t="shared" si="99"/>
        <v>0</v>
      </c>
      <c r="W237" s="314">
        <f t="shared" si="100"/>
        <v>0</v>
      </c>
      <c r="X237" s="618"/>
      <c r="Y237" s="618"/>
      <c r="Z237" s="618"/>
      <c r="AA237" s="618"/>
      <c r="AB237" s="618"/>
      <c r="AC237" s="618"/>
      <c r="AD237" s="618"/>
      <c r="AE237" s="618"/>
      <c r="AF237" s="319">
        <f t="shared" si="101"/>
        <v>0</v>
      </c>
      <c r="AG237" s="319">
        <f t="shared" si="102"/>
        <v>0</v>
      </c>
      <c r="AH237" s="618"/>
      <c r="AI237" s="618"/>
      <c r="AJ237" s="618"/>
      <c r="AK237" s="618"/>
      <c r="AL237" s="618"/>
      <c r="AM237" s="618"/>
      <c r="AN237" s="618"/>
      <c r="AO237" s="618"/>
      <c r="AP237" s="319">
        <f t="shared" si="103"/>
        <v>0</v>
      </c>
      <c r="AQ237" s="319">
        <f t="shared" si="104"/>
        <v>0</v>
      </c>
    </row>
    <row r="238" spans="1:43" x14ac:dyDescent="0.25">
      <c r="A238" s="18"/>
      <c r="B238" s="89"/>
      <c r="C238" s="37"/>
      <c r="D238" s="265"/>
      <c r="E238" s="265"/>
      <c r="F238" s="265"/>
      <c r="G238" s="265"/>
      <c r="H238" s="265"/>
      <c r="I238" s="265"/>
      <c r="J238" s="265"/>
      <c r="K238" s="265"/>
      <c r="L238" s="189">
        <f t="shared" si="106"/>
        <v>0</v>
      </c>
      <c r="M238" s="189">
        <f t="shared" si="107"/>
        <v>0</v>
      </c>
      <c r="N238" s="265"/>
      <c r="O238" s="265"/>
      <c r="P238" s="265"/>
      <c r="Q238" s="265"/>
      <c r="R238" s="265"/>
      <c r="S238" s="265"/>
      <c r="T238" s="265"/>
      <c r="U238" s="265"/>
      <c r="V238" s="189">
        <f t="shared" si="99"/>
        <v>0</v>
      </c>
      <c r="W238" s="189">
        <f t="shared" si="100"/>
        <v>0</v>
      </c>
      <c r="X238" s="265"/>
      <c r="Y238" s="265"/>
      <c r="Z238" s="265"/>
      <c r="AA238" s="265"/>
      <c r="AB238" s="265"/>
      <c r="AC238" s="265"/>
      <c r="AD238" s="265"/>
      <c r="AE238" s="265"/>
      <c r="AF238" s="266">
        <f t="shared" si="101"/>
        <v>0</v>
      </c>
      <c r="AG238" s="266">
        <f t="shared" si="102"/>
        <v>0</v>
      </c>
      <c r="AH238" s="265"/>
      <c r="AI238" s="265"/>
      <c r="AJ238" s="265"/>
      <c r="AK238" s="265"/>
      <c r="AL238" s="265"/>
      <c r="AM238" s="265"/>
      <c r="AN238" s="265"/>
      <c r="AO238" s="265"/>
      <c r="AP238" s="266">
        <f t="shared" si="103"/>
        <v>0</v>
      </c>
      <c r="AQ238" s="266">
        <f t="shared" si="104"/>
        <v>0</v>
      </c>
    </row>
    <row r="239" spans="1:43" x14ac:dyDescent="0.25">
      <c r="A239" s="629">
        <v>13</v>
      </c>
      <c r="B239" s="291" t="s">
        <v>50</v>
      </c>
      <c r="C239" s="619"/>
      <c r="D239" s="618"/>
      <c r="E239" s="618"/>
      <c r="F239" s="618"/>
      <c r="G239" s="618"/>
      <c r="H239" s="618"/>
      <c r="I239" s="618"/>
      <c r="J239" s="618"/>
      <c r="K239" s="618"/>
      <c r="L239" s="314">
        <f t="shared" si="106"/>
        <v>0</v>
      </c>
      <c r="M239" s="314">
        <f t="shared" si="107"/>
        <v>0</v>
      </c>
      <c r="N239" s="618"/>
      <c r="O239" s="618"/>
      <c r="P239" s="618"/>
      <c r="Q239" s="618"/>
      <c r="R239" s="618"/>
      <c r="S239" s="618"/>
      <c r="T239" s="618"/>
      <c r="U239" s="618"/>
      <c r="V239" s="314">
        <f t="shared" si="99"/>
        <v>0</v>
      </c>
      <c r="W239" s="314">
        <f t="shared" si="100"/>
        <v>0</v>
      </c>
      <c r="X239" s="618"/>
      <c r="Y239" s="618"/>
      <c r="Z239" s="618"/>
      <c r="AA239" s="618"/>
      <c r="AB239" s="618"/>
      <c r="AC239" s="618"/>
      <c r="AD239" s="618"/>
      <c r="AE239" s="618"/>
      <c r="AF239" s="319">
        <f t="shared" si="101"/>
        <v>0</v>
      </c>
      <c r="AG239" s="319">
        <f t="shared" si="102"/>
        <v>0</v>
      </c>
      <c r="AH239" s="618"/>
      <c r="AI239" s="618"/>
      <c r="AJ239" s="618"/>
      <c r="AK239" s="618"/>
      <c r="AL239" s="618"/>
      <c r="AM239" s="618"/>
      <c r="AN239" s="618"/>
      <c r="AO239" s="618"/>
      <c r="AP239" s="319">
        <f t="shared" si="103"/>
        <v>0</v>
      </c>
      <c r="AQ239" s="319">
        <f t="shared" si="104"/>
        <v>0</v>
      </c>
    </row>
    <row r="240" spans="1:43" x14ac:dyDescent="0.25">
      <c r="A240" s="18"/>
      <c r="B240" s="89"/>
      <c r="C240" s="37"/>
      <c r="D240" s="265"/>
      <c r="E240" s="265"/>
      <c r="F240" s="265"/>
      <c r="G240" s="265"/>
      <c r="H240" s="265"/>
      <c r="I240" s="265"/>
      <c r="J240" s="265"/>
      <c r="K240" s="265"/>
      <c r="L240" s="189">
        <f t="shared" si="106"/>
        <v>0</v>
      </c>
      <c r="M240" s="189">
        <f t="shared" si="107"/>
        <v>0</v>
      </c>
      <c r="N240" s="265"/>
      <c r="O240" s="265"/>
      <c r="P240" s="265"/>
      <c r="Q240" s="265"/>
      <c r="R240" s="265"/>
      <c r="S240" s="265"/>
      <c r="T240" s="265"/>
      <c r="U240" s="265"/>
      <c r="V240" s="189">
        <f t="shared" si="99"/>
        <v>0</v>
      </c>
      <c r="W240" s="189">
        <f t="shared" si="100"/>
        <v>0</v>
      </c>
      <c r="X240" s="265"/>
      <c r="Y240" s="265"/>
      <c r="Z240" s="265"/>
      <c r="AA240" s="265"/>
      <c r="AB240" s="265"/>
      <c r="AC240" s="265"/>
      <c r="AD240" s="265"/>
      <c r="AE240" s="265"/>
      <c r="AF240" s="266">
        <f t="shared" si="101"/>
        <v>0</v>
      </c>
      <c r="AG240" s="266">
        <f t="shared" si="102"/>
        <v>0</v>
      </c>
      <c r="AH240" s="265"/>
      <c r="AI240" s="265"/>
      <c r="AJ240" s="265"/>
      <c r="AK240" s="265"/>
      <c r="AL240" s="265"/>
      <c r="AM240" s="265"/>
      <c r="AN240" s="265"/>
      <c r="AO240" s="265"/>
      <c r="AP240" s="266">
        <f t="shared" si="103"/>
        <v>0</v>
      </c>
      <c r="AQ240" s="266">
        <f t="shared" si="104"/>
        <v>0</v>
      </c>
    </row>
    <row r="241" spans="1:43" x14ac:dyDescent="0.25">
      <c r="A241" s="629">
        <v>14</v>
      </c>
      <c r="B241" s="291" t="s">
        <v>28</v>
      </c>
      <c r="C241" s="619"/>
      <c r="D241" s="618"/>
      <c r="E241" s="618"/>
      <c r="F241" s="618"/>
      <c r="G241" s="618"/>
      <c r="H241" s="618"/>
      <c r="I241" s="618"/>
      <c r="J241" s="618"/>
      <c r="K241" s="618"/>
      <c r="L241" s="314">
        <f t="shared" si="106"/>
        <v>0</v>
      </c>
      <c r="M241" s="314">
        <f t="shared" si="107"/>
        <v>0</v>
      </c>
      <c r="N241" s="618"/>
      <c r="O241" s="618"/>
      <c r="P241" s="618"/>
      <c r="Q241" s="618"/>
      <c r="R241" s="618"/>
      <c r="S241" s="618"/>
      <c r="T241" s="618"/>
      <c r="U241" s="618"/>
      <c r="V241" s="314">
        <f t="shared" si="99"/>
        <v>0</v>
      </c>
      <c r="W241" s="314">
        <f t="shared" si="100"/>
        <v>0</v>
      </c>
      <c r="X241" s="618"/>
      <c r="Y241" s="618"/>
      <c r="Z241" s="618"/>
      <c r="AA241" s="618"/>
      <c r="AB241" s="618"/>
      <c r="AC241" s="618"/>
      <c r="AD241" s="618"/>
      <c r="AE241" s="618"/>
      <c r="AF241" s="319">
        <f t="shared" si="101"/>
        <v>0</v>
      </c>
      <c r="AG241" s="319">
        <f t="shared" si="102"/>
        <v>0</v>
      </c>
      <c r="AH241" s="618"/>
      <c r="AI241" s="618"/>
      <c r="AJ241" s="618"/>
      <c r="AK241" s="618"/>
      <c r="AL241" s="618"/>
      <c r="AM241" s="618"/>
      <c r="AN241" s="618"/>
      <c r="AO241" s="618"/>
      <c r="AP241" s="319">
        <f t="shared" si="103"/>
        <v>0</v>
      </c>
      <c r="AQ241" s="319">
        <f t="shared" si="104"/>
        <v>0</v>
      </c>
    </row>
    <row r="242" spans="1:43" x14ac:dyDescent="0.25">
      <c r="A242" s="18"/>
      <c r="B242" s="89"/>
      <c r="C242" s="37"/>
      <c r="D242" s="265"/>
      <c r="E242" s="265"/>
      <c r="F242" s="265"/>
      <c r="G242" s="265"/>
      <c r="H242" s="265"/>
      <c r="I242" s="265"/>
      <c r="J242" s="265"/>
      <c r="K242" s="265"/>
      <c r="L242" s="189">
        <f t="shared" si="106"/>
        <v>0</v>
      </c>
      <c r="M242" s="189">
        <f t="shared" si="107"/>
        <v>0</v>
      </c>
      <c r="N242" s="265"/>
      <c r="O242" s="265"/>
      <c r="P242" s="265"/>
      <c r="Q242" s="265"/>
      <c r="R242" s="265"/>
      <c r="S242" s="265"/>
      <c r="T242" s="265"/>
      <c r="U242" s="265"/>
      <c r="V242" s="189">
        <f t="shared" si="99"/>
        <v>0</v>
      </c>
      <c r="W242" s="189">
        <f t="shared" si="100"/>
        <v>0</v>
      </c>
      <c r="X242" s="265"/>
      <c r="Y242" s="265"/>
      <c r="Z242" s="265"/>
      <c r="AA242" s="265"/>
      <c r="AB242" s="265"/>
      <c r="AC242" s="265"/>
      <c r="AD242" s="265"/>
      <c r="AE242" s="265"/>
      <c r="AF242" s="266">
        <f t="shared" si="101"/>
        <v>0</v>
      </c>
      <c r="AG242" s="266">
        <f t="shared" si="102"/>
        <v>0</v>
      </c>
      <c r="AH242" s="265"/>
      <c r="AI242" s="265"/>
      <c r="AJ242" s="265"/>
      <c r="AK242" s="265"/>
      <c r="AL242" s="265"/>
      <c r="AM242" s="265"/>
      <c r="AN242" s="265"/>
      <c r="AO242" s="265"/>
      <c r="AP242" s="266">
        <f t="shared" si="103"/>
        <v>0</v>
      </c>
      <c r="AQ242" s="266">
        <f t="shared" si="104"/>
        <v>0</v>
      </c>
    </row>
    <row r="243" spans="1:43" x14ac:dyDescent="0.25">
      <c r="A243" s="629">
        <v>15</v>
      </c>
      <c r="B243" s="291" t="s">
        <v>29</v>
      </c>
      <c r="C243" s="619"/>
      <c r="D243" s="618"/>
      <c r="E243" s="618"/>
      <c r="F243" s="618"/>
      <c r="G243" s="618"/>
      <c r="H243" s="618"/>
      <c r="I243" s="618"/>
      <c r="J243" s="618"/>
      <c r="K243" s="618"/>
      <c r="L243" s="314">
        <f t="shared" si="106"/>
        <v>0</v>
      </c>
      <c r="M243" s="314">
        <f t="shared" si="107"/>
        <v>0</v>
      </c>
      <c r="N243" s="618"/>
      <c r="O243" s="618"/>
      <c r="P243" s="618"/>
      <c r="Q243" s="618"/>
      <c r="R243" s="618"/>
      <c r="S243" s="618"/>
      <c r="T243" s="618"/>
      <c r="U243" s="618"/>
      <c r="V243" s="314">
        <f t="shared" si="99"/>
        <v>0</v>
      </c>
      <c r="W243" s="314">
        <f t="shared" si="100"/>
        <v>0</v>
      </c>
      <c r="X243" s="618"/>
      <c r="Y243" s="618"/>
      <c r="Z243" s="618"/>
      <c r="AA243" s="618"/>
      <c r="AB243" s="618"/>
      <c r="AC243" s="618"/>
      <c r="AD243" s="618"/>
      <c r="AE243" s="618"/>
      <c r="AF243" s="319">
        <f t="shared" si="101"/>
        <v>0</v>
      </c>
      <c r="AG243" s="319">
        <f t="shared" si="102"/>
        <v>0</v>
      </c>
      <c r="AH243" s="618"/>
      <c r="AI243" s="618"/>
      <c r="AJ243" s="618"/>
      <c r="AK243" s="618"/>
      <c r="AL243" s="618"/>
      <c r="AM243" s="618"/>
      <c r="AN243" s="618"/>
      <c r="AO243" s="618"/>
      <c r="AP243" s="319">
        <f t="shared" si="103"/>
        <v>0</v>
      </c>
      <c r="AQ243" s="319">
        <f t="shared" si="104"/>
        <v>0</v>
      </c>
    </row>
    <row r="244" spans="1:43" x14ac:dyDescent="0.25">
      <c r="A244" s="18"/>
      <c r="B244" s="89"/>
      <c r="C244" s="37"/>
      <c r="D244" s="265"/>
      <c r="E244" s="265"/>
      <c r="F244" s="265"/>
      <c r="G244" s="265"/>
      <c r="H244" s="265"/>
      <c r="I244" s="265"/>
      <c r="J244" s="265"/>
      <c r="K244" s="265"/>
      <c r="L244" s="189">
        <f t="shared" si="106"/>
        <v>0</v>
      </c>
      <c r="M244" s="189">
        <f t="shared" si="107"/>
        <v>0</v>
      </c>
      <c r="N244" s="265"/>
      <c r="O244" s="265"/>
      <c r="P244" s="265"/>
      <c r="Q244" s="265"/>
      <c r="R244" s="265"/>
      <c r="S244" s="265"/>
      <c r="T244" s="265"/>
      <c r="U244" s="265"/>
      <c r="V244" s="189">
        <f t="shared" si="99"/>
        <v>0</v>
      </c>
      <c r="W244" s="189">
        <f t="shared" si="100"/>
        <v>0</v>
      </c>
      <c r="X244" s="265"/>
      <c r="Y244" s="265"/>
      <c r="Z244" s="265"/>
      <c r="AA244" s="265"/>
      <c r="AB244" s="265"/>
      <c r="AC244" s="265"/>
      <c r="AD244" s="265"/>
      <c r="AE244" s="265"/>
      <c r="AF244" s="266">
        <f t="shared" si="101"/>
        <v>0</v>
      </c>
      <c r="AG244" s="266">
        <f t="shared" si="102"/>
        <v>0</v>
      </c>
      <c r="AH244" s="265"/>
      <c r="AI244" s="265"/>
      <c r="AJ244" s="265"/>
      <c r="AK244" s="265"/>
      <c r="AL244" s="265"/>
      <c r="AM244" s="265"/>
      <c r="AN244" s="265"/>
      <c r="AO244" s="265"/>
      <c r="AP244" s="266">
        <f t="shared" si="103"/>
        <v>0</v>
      </c>
      <c r="AQ244" s="266">
        <f t="shared" si="104"/>
        <v>0</v>
      </c>
    </row>
    <row r="245" spans="1:43" x14ac:dyDescent="0.25">
      <c r="A245" s="629">
        <v>16</v>
      </c>
      <c r="B245" s="291" t="s">
        <v>30</v>
      </c>
      <c r="C245" s="619"/>
      <c r="D245" s="618"/>
      <c r="E245" s="618"/>
      <c r="F245" s="618"/>
      <c r="G245" s="618"/>
      <c r="H245" s="618"/>
      <c r="I245" s="618"/>
      <c r="J245" s="618"/>
      <c r="K245" s="618"/>
      <c r="L245" s="314">
        <f t="shared" si="106"/>
        <v>0</v>
      </c>
      <c r="M245" s="314">
        <f t="shared" si="107"/>
        <v>0</v>
      </c>
      <c r="N245" s="618"/>
      <c r="O245" s="618"/>
      <c r="P245" s="618"/>
      <c r="Q245" s="618"/>
      <c r="R245" s="618"/>
      <c r="S245" s="618"/>
      <c r="T245" s="618"/>
      <c r="U245" s="618"/>
      <c r="V245" s="314">
        <f t="shared" si="99"/>
        <v>0</v>
      </c>
      <c r="W245" s="314">
        <f t="shared" si="100"/>
        <v>0</v>
      </c>
      <c r="X245" s="618"/>
      <c r="Y245" s="618"/>
      <c r="Z245" s="618"/>
      <c r="AA245" s="618"/>
      <c r="AB245" s="618"/>
      <c r="AC245" s="618"/>
      <c r="AD245" s="618"/>
      <c r="AE245" s="618"/>
      <c r="AF245" s="319">
        <f t="shared" si="101"/>
        <v>0</v>
      </c>
      <c r="AG245" s="319">
        <f t="shared" si="102"/>
        <v>0</v>
      </c>
      <c r="AH245" s="618"/>
      <c r="AI245" s="618"/>
      <c r="AJ245" s="618"/>
      <c r="AK245" s="618"/>
      <c r="AL245" s="618"/>
      <c r="AM245" s="618"/>
      <c r="AN245" s="618"/>
      <c r="AO245" s="618"/>
      <c r="AP245" s="319">
        <f t="shared" si="103"/>
        <v>0</v>
      </c>
      <c r="AQ245" s="319">
        <f t="shared" si="104"/>
        <v>0</v>
      </c>
    </row>
    <row r="246" spans="1:43" x14ac:dyDescent="0.25">
      <c r="A246" s="18"/>
      <c r="B246" s="89"/>
      <c r="C246" s="37"/>
      <c r="D246" s="198"/>
      <c r="E246" s="198"/>
      <c r="F246" s="198"/>
      <c r="G246" s="198"/>
      <c r="H246" s="198"/>
      <c r="I246" s="198"/>
      <c r="J246" s="198"/>
      <c r="K246" s="198"/>
      <c r="L246" s="189">
        <f t="shared" si="106"/>
        <v>0</v>
      </c>
      <c r="M246" s="189">
        <f t="shared" si="107"/>
        <v>0</v>
      </c>
      <c r="N246" s="198"/>
      <c r="O246" s="198"/>
      <c r="P246" s="198"/>
      <c r="Q246" s="198"/>
      <c r="R246" s="198"/>
      <c r="S246" s="198"/>
      <c r="T246" s="198"/>
      <c r="U246" s="198"/>
      <c r="V246" s="189">
        <f t="shared" si="99"/>
        <v>0</v>
      </c>
      <c r="W246" s="189">
        <f t="shared" si="100"/>
        <v>0</v>
      </c>
      <c r="X246" s="198"/>
      <c r="Y246" s="198"/>
      <c r="Z246" s="198"/>
      <c r="AA246" s="198"/>
      <c r="AB246" s="198"/>
      <c r="AC246" s="198"/>
      <c r="AD246" s="198"/>
      <c r="AE246" s="198"/>
      <c r="AF246" s="266">
        <f t="shared" si="101"/>
        <v>0</v>
      </c>
      <c r="AG246" s="266">
        <f t="shared" si="102"/>
        <v>0</v>
      </c>
      <c r="AH246" s="198"/>
      <c r="AI246" s="198"/>
      <c r="AJ246" s="198"/>
      <c r="AK246" s="198"/>
      <c r="AL246" s="198"/>
      <c r="AM246" s="198"/>
      <c r="AN246" s="198"/>
      <c r="AO246" s="198"/>
      <c r="AP246" s="266">
        <f t="shared" si="103"/>
        <v>0</v>
      </c>
      <c r="AQ246" s="266">
        <f t="shared" si="104"/>
        <v>0</v>
      </c>
    </row>
    <row r="247" spans="1:43" x14ac:dyDescent="0.25">
      <c r="A247" s="629">
        <v>17</v>
      </c>
      <c r="B247" s="291" t="s">
        <v>31</v>
      </c>
      <c r="C247" s="619"/>
      <c r="D247" s="618"/>
      <c r="E247" s="618"/>
      <c r="F247" s="618"/>
      <c r="G247" s="618"/>
      <c r="H247" s="618"/>
      <c r="I247" s="618"/>
      <c r="J247" s="618"/>
      <c r="K247" s="618"/>
      <c r="L247" s="314">
        <f t="shared" si="106"/>
        <v>0</v>
      </c>
      <c r="M247" s="314">
        <f t="shared" si="107"/>
        <v>0</v>
      </c>
      <c r="N247" s="618"/>
      <c r="O247" s="618"/>
      <c r="P247" s="618"/>
      <c r="Q247" s="618"/>
      <c r="R247" s="618"/>
      <c r="S247" s="618"/>
      <c r="T247" s="618"/>
      <c r="U247" s="618"/>
      <c r="V247" s="314">
        <f t="shared" si="99"/>
        <v>0</v>
      </c>
      <c r="W247" s="314">
        <f t="shared" si="100"/>
        <v>0</v>
      </c>
      <c r="X247" s="618"/>
      <c r="Y247" s="618"/>
      <c r="Z247" s="618"/>
      <c r="AA247" s="618"/>
      <c r="AB247" s="618"/>
      <c r="AC247" s="618"/>
      <c r="AD247" s="618"/>
      <c r="AE247" s="618"/>
      <c r="AF247" s="319">
        <f t="shared" si="101"/>
        <v>0</v>
      </c>
      <c r="AG247" s="319">
        <f t="shared" si="102"/>
        <v>0</v>
      </c>
      <c r="AH247" s="618"/>
      <c r="AI247" s="618"/>
      <c r="AJ247" s="618"/>
      <c r="AK247" s="618"/>
      <c r="AL247" s="618"/>
      <c r="AM247" s="618"/>
      <c r="AN247" s="618"/>
      <c r="AO247" s="618"/>
      <c r="AP247" s="319">
        <f t="shared" si="103"/>
        <v>0</v>
      </c>
      <c r="AQ247" s="319">
        <f t="shared" si="104"/>
        <v>0</v>
      </c>
    </row>
    <row r="248" spans="1:43" x14ac:dyDescent="0.25">
      <c r="A248" s="18"/>
      <c r="B248" s="89"/>
      <c r="C248" s="37"/>
      <c r="D248" s="265"/>
      <c r="E248" s="265"/>
      <c r="F248" s="265"/>
      <c r="G248" s="265"/>
      <c r="H248" s="265"/>
      <c r="I248" s="265"/>
      <c r="J248" s="265"/>
      <c r="K248" s="265"/>
      <c r="L248" s="189">
        <f t="shared" si="106"/>
        <v>0</v>
      </c>
      <c r="M248" s="189">
        <f t="shared" si="107"/>
        <v>0</v>
      </c>
      <c r="N248" s="265"/>
      <c r="O248" s="265"/>
      <c r="P248" s="265"/>
      <c r="Q248" s="265"/>
      <c r="R248" s="265"/>
      <c r="S248" s="265"/>
      <c r="T248" s="265"/>
      <c r="U248" s="265"/>
      <c r="V248" s="189">
        <f t="shared" si="99"/>
        <v>0</v>
      </c>
      <c r="W248" s="189">
        <f t="shared" si="100"/>
        <v>0</v>
      </c>
      <c r="X248" s="265"/>
      <c r="Y248" s="265"/>
      <c r="Z248" s="265"/>
      <c r="AA248" s="265"/>
      <c r="AB248" s="265"/>
      <c r="AC248" s="265"/>
      <c r="AD248" s="265"/>
      <c r="AE248" s="265"/>
      <c r="AF248" s="266">
        <f t="shared" si="101"/>
        <v>0</v>
      </c>
      <c r="AG248" s="266">
        <f t="shared" si="102"/>
        <v>0</v>
      </c>
      <c r="AH248" s="265"/>
      <c r="AI248" s="265"/>
      <c r="AJ248" s="265"/>
      <c r="AK248" s="265"/>
      <c r="AL248" s="265"/>
      <c r="AM248" s="265"/>
      <c r="AN248" s="265"/>
      <c r="AO248" s="265"/>
      <c r="AP248" s="266">
        <f t="shared" si="103"/>
        <v>0</v>
      </c>
      <c r="AQ248" s="266">
        <f t="shared" si="104"/>
        <v>0</v>
      </c>
    </row>
    <row r="249" spans="1:43" x14ac:dyDescent="0.25">
      <c r="A249" s="629">
        <v>18</v>
      </c>
      <c r="B249" s="291" t="s">
        <v>51</v>
      </c>
      <c r="C249" s="619"/>
      <c r="D249" s="618"/>
      <c r="E249" s="618"/>
      <c r="F249" s="618"/>
      <c r="G249" s="618"/>
      <c r="H249" s="618"/>
      <c r="I249" s="618"/>
      <c r="J249" s="618"/>
      <c r="K249" s="618"/>
      <c r="L249" s="314">
        <f t="shared" si="106"/>
        <v>0</v>
      </c>
      <c r="M249" s="314">
        <f t="shared" si="107"/>
        <v>0</v>
      </c>
      <c r="N249" s="618"/>
      <c r="O249" s="618"/>
      <c r="P249" s="618"/>
      <c r="Q249" s="618"/>
      <c r="R249" s="618"/>
      <c r="S249" s="618"/>
      <c r="T249" s="618"/>
      <c r="U249" s="618"/>
      <c r="V249" s="314">
        <f t="shared" si="99"/>
        <v>0</v>
      </c>
      <c r="W249" s="314">
        <f t="shared" si="100"/>
        <v>0</v>
      </c>
      <c r="X249" s="618"/>
      <c r="Y249" s="618"/>
      <c r="Z249" s="618"/>
      <c r="AA249" s="618"/>
      <c r="AB249" s="618"/>
      <c r="AC249" s="618"/>
      <c r="AD249" s="618"/>
      <c r="AE249" s="618"/>
      <c r="AF249" s="319">
        <f t="shared" si="101"/>
        <v>0</v>
      </c>
      <c r="AG249" s="319">
        <f t="shared" si="102"/>
        <v>0</v>
      </c>
      <c r="AH249" s="618"/>
      <c r="AI249" s="618"/>
      <c r="AJ249" s="618"/>
      <c r="AK249" s="618"/>
      <c r="AL249" s="618"/>
      <c r="AM249" s="618"/>
      <c r="AN249" s="618"/>
      <c r="AO249" s="618"/>
      <c r="AP249" s="319">
        <f t="shared" si="103"/>
        <v>0</v>
      </c>
      <c r="AQ249" s="319">
        <f t="shared" si="104"/>
        <v>0</v>
      </c>
    </row>
    <row r="250" spans="1:43" x14ac:dyDescent="0.25">
      <c r="A250" s="18"/>
      <c r="B250" s="89"/>
      <c r="C250" s="37"/>
      <c r="D250" s="198"/>
      <c r="E250" s="198"/>
      <c r="F250" s="198"/>
      <c r="G250" s="198"/>
      <c r="H250" s="198"/>
      <c r="I250" s="198"/>
      <c r="J250" s="198"/>
      <c r="K250" s="198"/>
      <c r="L250" s="189">
        <f t="shared" si="106"/>
        <v>0</v>
      </c>
      <c r="M250" s="189">
        <f t="shared" si="107"/>
        <v>0</v>
      </c>
      <c r="N250" s="198"/>
      <c r="O250" s="198"/>
      <c r="P250" s="198"/>
      <c r="Q250" s="198"/>
      <c r="R250" s="198"/>
      <c r="S250" s="198"/>
      <c r="T250" s="198"/>
      <c r="U250" s="198"/>
      <c r="V250" s="189">
        <f t="shared" si="99"/>
        <v>0</v>
      </c>
      <c r="W250" s="189">
        <f t="shared" si="100"/>
        <v>0</v>
      </c>
      <c r="X250" s="198"/>
      <c r="Y250" s="198"/>
      <c r="Z250" s="198"/>
      <c r="AA250" s="198"/>
      <c r="AB250" s="198"/>
      <c r="AC250" s="198"/>
      <c r="AD250" s="198"/>
      <c r="AE250" s="198"/>
      <c r="AF250" s="266">
        <f t="shared" si="101"/>
        <v>0</v>
      </c>
      <c r="AG250" s="266">
        <f t="shared" si="102"/>
        <v>0</v>
      </c>
      <c r="AH250" s="198"/>
      <c r="AI250" s="198"/>
      <c r="AJ250" s="198"/>
      <c r="AK250" s="198"/>
      <c r="AL250" s="198"/>
      <c r="AM250" s="198"/>
      <c r="AN250" s="198"/>
      <c r="AO250" s="198"/>
      <c r="AP250" s="266">
        <f t="shared" si="103"/>
        <v>0</v>
      </c>
      <c r="AQ250" s="266">
        <f t="shared" si="104"/>
        <v>0</v>
      </c>
    </row>
    <row r="251" spans="1:43" x14ac:dyDescent="0.25">
      <c r="A251" s="629">
        <v>19</v>
      </c>
      <c r="B251" s="291" t="s">
        <v>52</v>
      </c>
      <c r="C251" s="619"/>
      <c r="D251" s="618"/>
      <c r="E251" s="618"/>
      <c r="F251" s="618"/>
      <c r="G251" s="618"/>
      <c r="H251" s="618"/>
      <c r="I251" s="618"/>
      <c r="J251" s="618"/>
      <c r="K251" s="618"/>
      <c r="L251" s="314">
        <f t="shared" si="106"/>
        <v>0</v>
      </c>
      <c r="M251" s="314">
        <f t="shared" si="107"/>
        <v>0</v>
      </c>
      <c r="N251" s="618"/>
      <c r="O251" s="618"/>
      <c r="P251" s="618"/>
      <c r="Q251" s="618"/>
      <c r="R251" s="618"/>
      <c r="S251" s="618"/>
      <c r="T251" s="618"/>
      <c r="U251" s="618"/>
      <c r="V251" s="314">
        <f t="shared" si="99"/>
        <v>0</v>
      </c>
      <c r="W251" s="314">
        <f t="shared" si="100"/>
        <v>0</v>
      </c>
      <c r="X251" s="618"/>
      <c r="Y251" s="618"/>
      <c r="Z251" s="618"/>
      <c r="AA251" s="618"/>
      <c r="AB251" s="618"/>
      <c r="AC251" s="618"/>
      <c r="AD251" s="618"/>
      <c r="AE251" s="618"/>
      <c r="AF251" s="319">
        <f t="shared" si="101"/>
        <v>0</v>
      </c>
      <c r="AG251" s="319">
        <f t="shared" si="102"/>
        <v>0</v>
      </c>
      <c r="AH251" s="618"/>
      <c r="AI251" s="618"/>
      <c r="AJ251" s="618"/>
      <c r="AK251" s="618"/>
      <c r="AL251" s="618"/>
      <c r="AM251" s="618"/>
      <c r="AN251" s="618"/>
      <c r="AO251" s="618"/>
      <c r="AP251" s="319">
        <f t="shared" si="103"/>
        <v>0</v>
      </c>
      <c r="AQ251" s="319">
        <f t="shared" si="104"/>
        <v>0</v>
      </c>
    </row>
    <row r="252" spans="1:43" x14ac:dyDescent="0.25">
      <c r="A252" s="18"/>
      <c r="B252" s="32"/>
      <c r="C252" s="37"/>
      <c r="D252" s="265"/>
      <c r="E252" s="265"/>
      <c r="F252" s="265"/>
      <c r="G252" s="265"/>
      <c r="H252" s="265"/>
      <c r="I252" s="265"/>
      <c r="J252" s="265"/>
      <c r="K252" s="265"/>
      <c r="L252" s="189">
        <f t="shared" si="106"/>
        <v>0</v>
      </c>
      <c r="M252" s="189">
        <f t="shared" si="107"/>
        <v>0</v>
      </c>
      <c r="N252" s="265"/>
      <c r="O252" s="265"/>
      <c r="P252" s="265"/>
      <c r="Q252" s="265"/>
      <c r="R252" s="265"/>
      <c r="S252" s="265"/>
      <c r="T252" s="265"/>
      <c r="U252" s="265"/>
      <c r="V252" s="189">
        <f t="shared" si="99"/>
        <v>0</v>
      </c>
      <c r="W252" s="189">
        <f t="shared" si="100"/>
        <v>0</v>
      </c>
      <c r="X252" s="265"/>
      <c r="Y252" s="265"/>
      <c r="Z252" s="265"/>
      <c r="AA252" s="265"/>
      <c r="AB252" s="265"/>
      <c r="AC252" s="265"/>
      <c r="AD252" s="265"/>
      <c r="AE252" s="265"/>
      <c r="AF252" s="266">
        <f t="shared" si="101"/>
        <v>0</v>
      </c>
      <c r="AG252" s="266">
        <f t="shared" si="102"/>
        <v>0</v>
      </c>
      <c r="AH252" s="265"/>
      <c r="AI252" s="265"/>
      <c r="AJ252" s="265"/>
      <c r="AK252" s="265"/>
      <c r="AL252" s="265"/>
      <c r="AM252" s="265"/>
      <c r="AN252" s="265"/>
      <c r="AO252" s="265"/>
      <c r="AP252" s="266">
        <f t="shared" si="103"/>
        <v>0</v>
      </c>
      <c r="AQ252" s="266">
        <f t="shared" si="104"/>
        <v>0</v>
      </c>
    </row>
    <row r="253" spans="1:43" s="315" customFormat="1" ht="31.5" x14ac:dyDescent="0.25">
      <c r="A253" s="275" t="s">
        <v>54</v>
      </c>
      <c r="B253" s="291" t="s">
        <v>55</v>
      </c>
      <c r="C253" s="291"/>
      <c r="D253" s="321">
        <f t="shared" ref="D253:AO253" si="109">D254+D293</f>
        <v>0</v>
      </c>
      <c r="E253" s="321">
        <f t="shared" si="109"/>
        <v>0</v>
      </c>
      <c r="F253" s="321">
        <f t="shared" si="109"/>
        <v>0</v>
      </c>
      <c r="G253" s="321">
        <f t="shared" si="109"/>
        <v>0</v>
      </c>
      <c r="H253" s="321">
        <f t="shared" si="109"/>
        <v>0</v>
      </c>
      <c r="I253" s="321">
        <f t="shared" si="109"/>
        <v>0</v>
      </c>
      <c r="J253" s="321">
        <f t="shared" si="109"/>
        <v>0</v>
      </c>
      <c r="K253" s="321">
        <f t="shared" si="109"/>
        <v>0</v>
      </c>
      <c r="L253" s="314">
        <f t="shared" si="106"/>
        <v>0</v>
      </c>
      <c r="M253" s="314">
        <f t="shared" si="107"/>
        <v>0</v>
      </c>
      <c r="N253" s="321">
        <f t="shared" ref="N253:X253" si="110">N254+N293</f>
        <v>0</v>
      </c>
      <c r="O253" s="321">
        <f t="shared" si="110"/>
        <v>0</v>
      </c>
      <c r="P253" s="321">
        <f t="shared" si="110"/>
        <v>0</v>
      </c>
      <c r="Q253" s="321">
        <f t="shared" si="110"/>
        <v>0</v>
      </c>
      <c r="R253" s="321">
        <f t="shared" si="110"/>
        <v>0</v>
      </c>
      <c r="S253" s="321">
        <f t="shared" si="110"/>
        <v>0</v>
      </c>
      <c r="T253" s="321">
        <f t="shared" si="110"/>
        <v>0</v>
      </c>
      <c r="U253" s="321">
        <f t="shared" si="110"/>
        <v>0</v>
      </c>
      <c r="V253" s="314">
        <f t="shared" si="99"/>
        <v>0</v>
      </c>
      <c r="W253" s="314">
        <f t="shared" si="100"/>
        <v>0</v>
      </c>
      <c r="X253" s="321">
        <f t="shared" si="110"/>
        <v>0</v>
      </c>
      <c r="Y253" s="321">
        <f t="shared" si="109"/>
        <v>0</v>
      </c>
      <c r="Z253" s="321">
        <f t="shared" si="109"/>
        <v>0</v>
      </c>
      <c r="AA253" s="321">
        <f t="shared" si="109"/>
        <v>0</v>
      </c>
      <c r="AB253" s="321">
        <f t="shared" si="109"/>
        <v>0</v>
      </c>
      <c r="AC253" s="321">
        <f t="shared" si="109"/>
        <v>0</v>
      </c>
      <c r="AD253" s="321">
        <f t="shared" si="109"/>
        <v>0</v>
      </c>
      <c r="AE253" s="321">
        <f t="shared" si="109"/>
        <v>0</v>
      </c>
      <c r="AF253" s="319">
        <f t="shared" si="101"/>
        <v>0</v>
      </c>
      <c r="AG253" s="319">
        <f t="shared" si="102"/>
        <v>0</v>
      </c>
      <c r="AH253" s="321">
        <f t="shared" si="109"/>
        <v>0</v>
      </c>
      <c r="AI253" s="321">
        <f t="shared" si="109"/>
        <v>0</v>
      </c>
      <c r="AJ253" s="321">
        <f t="shared" si="109"/>
        <v>0</v>
      </c>
      <c r="AK253" s="321">
        <f t="shared" si="109"/>
        <v>0</v>
      </c>
      <c r="AL253" s="321">
        <f t="shared" si="109"/>
        <v>0</v>
      </c>
      <c r="AM253" s="321">
        <f t="shared" si="109"/>
        <v>0</v>
      </c>
      <c r="AN253" s="321">
        <f t="shared" si="109"/>
        <v>0</v>
      </c>
      <c r="AO253" s="321">
        <f t="shared" si="109"/>
        <v>0</v>
      </c>
      <c r="AP253" s="319">
        <f t="shared" si="103"/>
        <v>0</v>
      </c>
      <c r="AQ253" s="319">
        <f t="shared" si="104"/>
        <v>0</v>
      </c>
    </row>
    <row r="254" spans="1:43" x14ac:dyDescent="0.25">
      <c r="A254" s="642" t="s">
        <v>56</v>
      </c>
      <c r="B254" s="564" t="s">
        <v>39</v>
      </c>
      <c r="C254" s="638"/>
      <c r="D254" s="639">
        <f t="shared" ref="D254:AO254" si="111">D255+D257+D259+D261+D263+D265+D267+D269+D271+D273+D275+D277+D279+D281+D283+D285+D287+D289+D291</f>
        <v>0</v>
      </c>
      <c r="E254" s="639">
        <f t="shared" si="111"/>
        <v>0</v>
      </c>
      <c r="F254" s="639">
        <f t="shared" si="111"/>
        <v>0</v>
      </c>
      <c r="G254" s="639">
        <f t="shared" si="111"/>
        <v>0</v>
      </c>
      <c r="H254" s="639">
        <f t="shared" si="111"/>
        <v>0</v>
      </c>
      <c r="I254" s="639">
        <f t="shared" si="111"/>
        <v>0</v>
      </c>
      <c r="J254" s="639">
        <f t="shared" si="111"/>
        <v>0</v>
      </c>
      <c r="K254" s="639">
        <f t="shared" si="111"/>
        <v>0</v>
      </c>
      <c r="L254" s="631">
        <f t="shared" si="106"/>
        <v>0</v>
      </c>
      <c r="M254" s="631">
        <f t="shared" si="107"/>
        <v>0</v>
      </c>
      <c r="N254" s="639">
        <f t="shared" ref="N254:X254" si="112">N255+N257+N259+N261+N263+N265+N267+N269+N271+N273+N275+N277+N279+N281+N283+N285+N287+N289+N291</f>
        <v>0</v>
      </c>
      <c r="O254" s="639">
        <f t="shared" si="112"/>
        <v>0</v>
      </c>
      <c r="P254" s="639">
        <f t="shared" si="112"/>
        <v>0</v>
      </c>
      <c r="Q254" s="639">
        <f t="shared" si="112"/>
        <v>0</v>
      </c>
      <c r="R254" s="639">
        <f t="shared" si="112"/>
        <v>0</v>
      </c>
      <c r="S254" s="639">
        <f t="shared" si="112"/>
        <v>0</v>
      </c>
      <c r="T254" s="639">
        <f t="shared" si="112"/>
        <v>0</v>
      </c>
      <c r="U254" s="639">
        <f t="shared" si="112"/>
        <v>0</v>
      </c>
      <c r="V254" s="631">
        <f t="shared" si="99"/>
        <v>0</v>
      </c>
      <c r="W254" s="631">
        <f t="shared" si="100"/>
        <v>0</v>
      </c>
      <c r="X254" s="639">
        <f t="shared" si="112"/>
        <v>0</v>
      </c>
      <c r="Y254" s="639">
        <f t="shared" si="111"/>
        <v>0</v>
      </c>
      <c r="Z254" s="639">
        <f t="shared" si="111"/>
        <v>0</v>
      </c>
      <c r="AA254" s="639">
        <f t="shared" si="111"/>
        <v>0</v>
      </c>
      <c r="AB254" s="639">
        <f t="shared" si="111"/>
        <v>0</v>
      </c>
      <c r="AC254" s="639">
        <f t="shared" si="111"/>
        <v>0</v>
      </c>
      <c r="AD254" s="639">
        <f t="shared" si="111"/>
        <v>0</v>
      </c>
      <c r="AE254" s="639">
        <f t="shared" si="111"/>
        <v>0</v>
      </c>
      <c r="AF254" s="641">
        <f t="shared" si="101"/>
        <v>0</v>
      </c>
      <c r="AG254" s="641">
        <f t="shared" si="102"/>
        <v>0</v>
      </c>
      <c r="AH254" s="639">
        <f t="shared" si="111"/>
        <v>0</v>
      </c>
      <c r="AI254" s="639">
        <f t="shared" si="111"/>
        <v>0</v>
      </c>
      <c r="AJ254" s="639">
        <f t="shared" si="111"/>
        <v>0</v>
      </c>
      <c r="AK254" s="639">
        <f t="shared" si="111"/>
        <v>0</v>
      </c>
      <c r="AL254" s="639">
        <f t="shared" si="111"/>
        <v>0</v>
      </c>
      <c r="AM254" s="639">
        <f t="shared" si="111"/>
        <v>0</v>
      </c>
      <c r="AN254" s="639">
        <f t="shared" si="111"/>
        <v>0</v>
      </c>
      <c r="AO254" s="639">
        <f t="shared" si="111"/>
        <v>0</v>
      </c>
      <c r="AP254" s="641">
        <f t="shared" si="103"/>
        <v>0</v>
      </c>
      <c r="AQ254" s="641">
        <f t="shared" si="104"/>
        <v>0</v>
      </c>
    </row>
    <row r="255" spans="1:43" x14ac:dyDescent="0.25">
      <c r="A255" s="629">
        <v>1</v>
      </c>
      <c r="B255" s="291" t="s">
        <v>20</v>
      </c>
      <c r="C255" s="619"/>
      <c r="D255" s="319">
        <v>0</v>
      </c>
      <c r="E255" s="319">
        <v>0</v>
      </c>
      <c r="F255" s="319">
        <v>0</v>
      </c>
      <c r="G255" s="319">
        <v>0</v>
      </c>
      <c r="H255" s="319">
        <v>0</v>
      </c>
      <c r="I255" s="319">
        <v>0</v>
      </c>
      <c r="J255" s="319">
        <v>0</v>
      </c>
      <c r="K255" s="319">
        <v>0</v>
      </c>
      <c r="L255" s="314">
        <f t="shared" si="106"/>
        <v>0</v>
      </c>
      <c r="M255" s="314">
        <f t="shared" si="107"/>
        <v>0</v>
      </c>
      <c r="N255" s="319">
        <v>0</v>
      </c>
      <c r="O255" s="319">
        <v>0</v>
      </c>
      <c r="P255" s="319">
        <v>0</v>
      </c>
      <c r="Q255" s="319">
        <v>0</v>
      </c>
      <c r="R255" s="319">
        <v>0</v>
      </c>
      <c r="S255" s="319">
        <v>0</v>
      </c>
      <c r="T255" s="319">
        <v>0</v>
      </c>
      <c r="U255" s="319">
        <v>0</v>
      </c>
      <c r="V255" s="314">
        <f t="shared" si="99"/>
        <v>0</v>
      </c>
      <c r="W255" s="314">
        <f t="shared" si="100"/>
        <v>0</v>
      </c>
      <c r="X255" s="319">
        <v>0</v>
      </c>
      <c r="Y255" s="319">
        <v>0</v>
      </c>
      <c r="Z255" s="319">
        <v>0</v>
      </c>
      <c r="AA255" s="319">
        <v>0</v>
      </c>
      <c r="AB255" s="319">
        <v>0</v>
      </c>
      <c r="AC255" s="319">
        <v>0</v>
      </c>
      <c r="AD255" s="319">
        <v>0</v>
      </c>
      <c r="AE255" s="319">
        <v>0</v>
      </c>
      <c r="AF255" s="319">
        <f t="shared" si="101"/>
        <v>0</v>
      </c>
      <c r="AG255" s="319">
        <f t="shared" si="102"/>
        <v>0</v>
      </c>
      <c r="AH255" s="319">
        <v>0</v>
      </c>
      <c r="AI255" s="319">
        <v>0</v>
      </c>
      <c r="AJ255" s="319">
        <v>0</v>
      </c>
      <c r="AK255" s="319">
        <v>0</v>
      </c>
      <c r="AL255" s="319">
        <v>0</v>
      </c>
      <c r="AM255" s="319">
        <v>0</v>
      </c>
      <c r="AN255" s="319">
        <v>0</v>
      </c>
      <c r="AO255" s="319">
        <v>0</v>
      </c>
      <c r="AP255" s="319">
        <f t="shared" si="103"/>
        <v>0</v>
      </c>
      <c r="AQ255" s="319">
        <f t="shared" si="104"/>
        <v>0</v>
      </c>
    </row>
    <row r="256" spans="1:43" x14ac:dyDescent="0.25">
      <c r="A256" s="18"/>
      <c r="B256" s="89"/>
      <c r="C256" s="37"/>
      <c r="D256" s="266"/>
      <c r="E256" s="266"/>
      <c r="F256" s="266"/>
      <c r="G256" s="266"/>
      <c r="H256" s="266"/>
      <c r="I256" s="266"/>
      <c r="J256" s="266"/>
      <c r="K256" s="266"/>
      <c r="L256" s="189">
        <f t="shared" si="106"/>
        <v>0</v>
      </c>
      <c r="M256" s="189">
        <f t="shared" si="107"/>
        <v>0</v>
      </c>
      <c r="N256" s="266"/>
      <c r="O256" s="266"/>
      <c r="P256" s="266"/>
      <c r="Q256" s="266"/>
      <c r="R256" s="266"/>
      <c r="S256" s="266"/>
      <c r="T256" s="266"/>
      <c r="U256" s="266"/>
      <c r="V256" s="189">
        <f t="shared" si="99"/>
        <v>0</v>
      </c>
      <c r="W256" s="189">
        <f t="shared" si="100"/>
        <v>0</v>
      </c>
      <c r="X256" s="266"/>
      <c r="Y256" s="266"/>
      <c r="Z256" s="266"/>
      <c r="AA256" s="266"/>
      <c r="AB256" s="266"/>
      <c r="AC256" s="266"/>
      <c r="AD256" s="266"/>
      <c r="AE256" s="266"/>
      <c r="AF256" s="266">
        <f t="shared" si="101"/>
        <v>0</v>
      </c>
      <c r="AG256" s="266">
        <f t="shared" si="102"/>
        <v>0</v>
      </c>
      <c r="AH256" s="266"/>
      <c r="AI256" s="266"/>
      <c r="AJ256" s="266"/>
      <c r="AK256" s="266"/>
      <c r="AL256" s="266"/>
      <c r="AM256" s="266"/>
      <c r="AN256" s="266"/>
      <c r="AO256" s="266"/>
      <c r="AP256" s="266">
        <f t="shared" si="103"/>
        <v>0</v>
      </c>
      <c r="AQ256" s="266">
        <f t="shared" si="104"/>
        <v>0</v>
      </c>
    </row>
    <row r="257" spans="1:43" x14ac:dyDescent="0.25">
      <c r="A257" s="629">
        <v>2</v>
      </c>
      <c r="B257" s="291" t="s">
        <v>21</v>
      </c>
      <c r="C257" s="619"/>
      <c r="D257" s="319">
        <v>0</v>
      </c>
      <c r="E257" s="319">
        <v>0</v>
      </c>
      <c r="F257" s="319">
        <v>0</v>
      </c>
      <c r="G257" s="319">
        <v>0</v>
      </c>
      <c r="H257" s="319">
        <v>0</v>
      </c>
      <c r="I257" s="319">
        <v>0</v>
      </c>
      <c r="J257" s="319">
        <v>0</v>
      </c>
      <c r="K257" s="319">
        <v>0</v>
      </c>
      <c r="L257" s="314">
        <f t="shared" si="106"/>
        <v>0</v>
      </c>
      <c r="M257" s="314">
        <f t="shared" si="107"/>
        <v>0</v>
      </c>
      <c r="N257" s="319">
        <v>0</v>
      </c>
      <c r="O257" s="319">
        <v>0</v>
      </c>
      <c r="P257" s="319">
        <v>0</v>
      </c>
      <c r="Q257" s="319">
        <v>0</v>
      </c>
      <c r="R257" s="319">
        <v>0</v>
      </c>
      <c r="S257" s="319">
        <v>0</v>
      </c>
      <c r="T257" s="319">
        <v>0</v>
      </c>
      <c r="U257" s="319">
        <v>0</v>
      </c>
      <c r="V257" s="314">
        <f t="shared" si="99"/>
        <v>0</v>
      </c>
      <c r="W257" s="314">
        <f t="shared" si="100"/>
        <v>0</v>
      </c>
      <c r="X257" s="319">
        <v>0</v>
      </c>
      <c r="Y257" s="319">
        <v>0</v>
      </c>
      <c r="Z257" s="319">
        <v>0</v>
      </c>
      <c r="AA257" s="319">
        <v>0</v>
      </c>
      <c r="AB257" s="319">
        <v>0</v>
      </c>
      <c r="AC257" s="319">
        <v>0</v>
      </c>
      <c r="AD257" s="319">
        <v>0</v>
      </c>
      <c r="AE257" s="319">
        <v>0</v>
      </c>
      <c r="AF257" s="319">
        <f t="shared" si="101"/>
        <v>0</v>
      </c>
      <c r="AG257" s="319">
        <f t="shared" si="102"/>
        <v>0</v>
      </c>
      <c r="AH257" s="319">
        <v>0</v>
      </c>
      <c r="AI257" s="319">
        <v>0</v>
      </c>
      <c r="AJ257" s="319">
        <v>0</v>
      </c>
      <c r="AK257" s="319">
        <v>0</v>
      </c>
      <c r="AL257" s="319">
        <v>0</v>
      </c>
      <c r="AM257" s="319">
        <v>0</v>
      </c>
      <c r="AN257" s="319">
        <v>0</v>
      </c>
      <c r="AO257" s="319">
        <v>0</v>
      </c>
      <c r="AP257" s="319">
        <f t="shared" si="103"/>
        <v>0</v>
      </c>
      <c r="AQ257" s="319">
        <f t="shared" si="104"/>
        <v>0</v>
      </c>
    </row>
    <row r="258" spans="1:43" x14ac:dyDescent="0.25">
      <c r="A258" s="18"/>
      <c r="B258" s="89"/>
      <c r="C258" s="37"/>
      <c r="D258" s="266"/>
      <c r="E258" s="266"/>
      <c r="F258" s="266"/>
      <c r="G258" s="266"/>
      <c r="H258" s="266"/>
      <c r="I258" s="266"/>
      <c r="J258" s="266"/>
      <c r="K258" s="266"/>
      <c r="L258" s="189">
        <f t="shared" si="106"/>
        <v>0</v>
      </c>
      <c r="M258" s="189">
        <f t="shared" si="107"/>
        <v>0</v>
      </c>
      <c r="N258" s="266"/>
      <c r="O258" s="266"/>
      <c r="P258" s="266"/>
      <c r="Q258" s="266"/>
      <c r="R258" s="266"/>
      <c r="S258" s="266"/>
      <c r="T258" s="266"/>
      <c r="U258" s="266"/>
      <c r="V258" s="189">
        <f t="shared" si="99"/>
        <v>0</v>
      </c>
      <c r="W258" s="189">
        <f t="shared" si="100"/>
        <v>0</v>
      </c>
      <c r="X258" s="266"/>
      <c r="Y258" s="266"/>
      <c r="Z258" s="266"/>
      <c r="AA258" s="266"/>
      <c r="AB258" s="266"/>
      <c r="AC258" s="266"/>
      <c r="AD258" s="266"/>
      <c r="AE258" s="266"/>
      <c r="AF258" s="266">
        <f t="shared" si="101"/>
        <v>0</v>
      </c>
      <c r="AG258" s="266">
        <f t="shared" si="102"/>
        <v>0</v>
      </c>
      <c r="AH258" s="266"/>
      <c r="AI258" s="266"/>
      <c r="AJ258" s="266"/>
      <c r="AK258" s="266"/>
      <c r="AL258" s="266"/>
      <c r="AM258" s="266"/>
      <c r="AN258" s="266"/>
      <c r="AO258" s="266"/>
      <c r="AP258" s="266">
        <f t="shared" si="103"/>
        <v>0</v>
      </c>
      <c r="AQ258" s="266">
        <f t="shared" si="104"/>
        <v>0</v>
      </c>
    </row>
    <row r="259" spans="1:43" x14ac:dyDescent="0.25">
      <c r="A259" s="629">
        <v>3</v>
      </c>
      <c r="B259" s="291" t="s">
        <v>22</v>
      </c>
      <c r="C259" s="619"/>
      <c r="D259" s="319">
        <v>0</v>
      </c>
      <c r="E259" s="319">
        <v>0</v>
      </c>
      <c r="F259" s="319">
        <v>0</v>
      </c>
      <c r="G259" s="319">
        <v>0</v>
      </c>
      <c r="H259" s="319">
        <v>0</v>
      </c>
      <c r="I259" s="319">
        <v>0</v>
      </c>
      <c r="J259" s="319">
        <v>0</v>
      </c>
      <c r="K259" s="319">
        <v>0</v>
      </c>
      <c r="L259" s="314">
        <f t="shared" si="106"/>
        <v>0</v>
      </c>
      <c r="M259" s="314">
        <f t="shared" si="107"/>
        <v>0</v>
      </c>
      <c r="N259" s="319">
        <v>0</v>
      </c>
      <c r="O259" s="319">
        <v>0</v>
      </c>
      <c r="P259" s="319">
        <v>0</v>
      </c>
      <c r="Q259" s="319">
        <v>0</v>
      </c>
      <c r="R259" s="319">
        <v>0</v>
      </c>
      <c r="S259" s="319">
        <v>0</v>
      </c>
      <c r="T259" s="319">
        <v>0</v>
      </c>
      <c r="U259" s="319">
        <v>0</v>
      </c>
      <c r="V259" s="314">
        <f t="shared" si="99"/>
        <v>0</v>
      </c>
      <c r="W259" s="314">
        <f t="shared" si="100"/>
        <v>0</v>
      </c>
      <c r="X259" s="319">
        <v>0</v>
      </c>
      <c r="Y259" s="319">
        <v>0</v>
      </c>
      <c r="Z259" s="319">
        <v>0</v>
      </c>
      <c r="AA259" s="319">
        <v>0</v>
      </c>
      <c r="AB259" s="319">
        <v>0</v>
      </c>
      <c r="AC259" s="319">
        <v>0</v>
      </c>
      <c r="AD259" s="319">
        <v>0</v>
      </c>
      <c r="AE259" s="319">
        <v>0</v>
      </c>
      <c r="AF259" s="319">
        <f t="shared" si="101"/>
        <v>0</v>
      </c>
      <c r="AG259" s="319">
        <f t="shared" si="102"/>
        <v>0</v>
      </c>
      <c r="AH259" s="319">
        <v>0</v>
      </c>
      <c r="AI259" s="319">
        <v>0</v>
      </c>
      <c r="AJ259" s="319">
        <v>0</v>
      </c>
      <c r="AK259" s="319">
        <v>0</v>
      </c>
      <c r="AL259" s="319">
        <v>0</v>
      </c>
      <c r="AM259" s="319">
        <v>0</v>
      </c>
      <c r="AN259" s="319">
        <v>0</v>
      </c>
      <c r="AO259" s="319">
        <v>0</v>
      </c>
      <c r="AP259" s="319">
        <f t="shared" si="103"/>
        <v>0</v>
      </c>
      <c r="AQ259" s="319">
        <f t="shared" si="104"/>
        <v>0</v>
      </c>
    </row>
    <row r="260" spans="1:43" x14ac:dyDescent="0.25">
      <c r="A260" s="18"/>
      <c r="B260" s="89"/>
      <c r="C260" s="37"/>
      <c r="D260" s="266"/>
      <c r="E260" s="266"/>
      <c r="F260" s="266"/>
      <c r="G260" s="266"/>
      <c r="H260" s="266"/>
      <c r="I260" s="266"/>
      <c r="J260" s="266"/>
      <c r="K260" s="266"/>
      <c r="L260" s="189">
        <f t="shared" si="106"/>
        <v>0</v>
      </c>
      <c r="M260" s="189">
        <f t="shared" si="107"/>
        <v>0</v>
      </c>
      <c r="N260" s="266"/>
      <c r="O260" s="266"/>
      <c r="P260" s="266"/>
      <c r="Q260" s="266"/>
      <c r="R260" s="266"/>
      <c r="S260" s="266"/>
      <c r="T260" s="266"/>
      <c r="U260" s="266"/>
      <c r="V260" s="189">
        <f t="shared" si="99"/>
        <v>0</v>
      </c>
      <c r="W260" s="189">
        <f t="shared" si="100"/>
        <v>0</v>
      </c>
      <c r="X260" s="266"/>
      <c r="Y260" s="266"/>
      <c r="Z260" s="266"/>
      <c r="AA260" s="266"/>
      <c r="AB260" s="266"/>
      <c r="AC260" s="266"/>
      <c r="AD260" s="266"/>
      <c r="AE260" s="266"/>
      <c r="AF260" s="266">
        <f t="shared" si="101"/>
        <v>0</v>
      </c>
      <c r="AG260" s="266">
        <f t="shared" si="102"/>
        <v>0</v>
      </c>
      <c r="AH260" s="266"/>
      <c r="AI260" s="266"/>
      <c r="AJ260" s="266"/>
      <c r="AK260" s="266"/>
      <c r="AL260" s="266"/>
      <c r="AM260" s="266"/>
      <c r="AN260" s="266"/>
      <c r="AO260" s="266"/>
      <c r="AP260" s="266">
        <f t="shared" si="103"/>
        <v>0</v>
      </c>
      <c r="AQ260" s="266">
        <f t="shared" si="104"/>
        <v>0</v>
      </c>
    </row>
    <row r="261" spans="1:43" x14ac:dyDescent="0.25">
      <c r="A261" s="629">
        <v>4</v>
      </c>
      <c r="B261" s="291" t="s">
        <v>23</v>
      </c>
      <c r="C261" s="619"/>
      <c r="D261" s="319">
        <v>0</v>
      </c>
      <c r="E261" s="319">
        <v>0</v>
      </c>
      <c r="F261" s="319">
        <v>0</v>
      </c>
      <c r="G261" s="319">
        <v>0</v>
      </c>
      <c r="H261" s="319">
        <v>0</v>
      </c>
      <c r="I261" s="319">
        <v>0</v>
      </c>
      <c r="J261" s="319">
        <v>0</v>
      </c>
      <c r="K261" s="319">
        <v>0</v>
      </c>
      <c r="L261" s="314">
        <f t="shared" si="106"/>
        <v>0</v>
      </c>
      <c r="M261" s="314">
        <f t="shared" si="107"/>
        <v>0</v>
      </c>
      <c r="N261" s="319">
        <v>0</v>
      </c>
      <c r="O261" s="319">
        <v>0</v>
      </c>
      <c r="P261" s="319">
        <v>0</v>
      </c>
      <c r="Q261" s="319">
        <v>0</v>
      </c>
      <c r="R261" s="319">
        <v>0</v>
      </c>
      <c r="S261" s="319">
        <v>0</v>
      </c>
      <c r="T261" s="319">
        <v>0</v>
      </c>
      <c r="U261" s="319">
        <v>0</v>
      </c>
      <c r="V261" s="314">
        <f t="shared" si="99"/>
        <v>0</v>
      </c>
      <c r="W261" s="314">
        <f t="shared" si="100"/>
        <v>0</v>
      </c>
      <c r="X261" s="319">
        <v>0</v>
      </c>
      <c r="Y261" s="319">
        <v>0</v>
      </c>
      <c r="Z261" s="319">
        <v>0</v>
      </c>
      <c r="AA261" s="319">
        <v>0</v>
      </c>
      <c r="AB261" s="319">
        <v>0</v>
      </c>
      <c r="AC261" s="319">
        <v>0</v>
      </c>
      <c r="AD261" s="319">
        <v>0</v>
      </c>
      <c r="AE261" s="319">
        <v>0</v>
      </c>
      <c r="AF261" s="319">
        <f t="shared" si="101"/>
        <v>0</v>
      </c>
      <c r="AG261" s="319">
        <f t="shared" si="102"/>
        <v>0</v>
      </c>
      <c r="AH261" s="319">
        <v>0</v>
      </c>
      <c r="AI261" s="319">
        <v>0</v>
      </c>
      <c r="AJ261" s="319">
        <v>0</v>
      </c>
      <c r="AK261" s="319">
        <v>0</v>
      </c>
      <c r="AL261" s="319">
        <v>0</v>
      </c>
      <c r="AM261" s="319">
        <v>0</v>
      </c>
      <c r="AN261" s="319">
        <v>0</v>
      </c>
      <c r="AO261" s="319">
        <v>0</v>
      </c>
      <c r="AP261" s="319">
        <f t="shared" si="103"/>
        <v>0</v>
      </c>
      <c r="AQ261" s="319">
        <f t="shared" si="104"/>
        <v>0</v>
      </c>
    </row>
    <row r="262" spans="1:43" x14ac:dyDescent="0.25">
      <c r="A262" s="18"/>
      <c r="B262" s="32"/>
      <c r="C262" s="37"/>
      <c r="D262" s="265"/>
      <c r="E262" s="265"/>
      <c r="F262" s="265"/>
      <c r="G262" s="265"/>
      <c r="H262" s="265"/>
      <c r="I262" s="265"/>
      <c r="J262" s="265"/>
      <c r="K262" s="265"/>
      <c r="L262" s="189">
        <f t="shared" si="106"/>
        <v>0</v>
      </c>
      <c r="M262" s="189">
        <f t="shared" si="107"/>
        <v>0</v>
      </c>
      <c r="N262" s="265"/>
      <c r="O262" s="265"/>
      <c r="P262" s="265"/>
      <c r="Q262" s="265"/>
      <c r="R262" s="265"/>
      <c r="S262" s="265"/>
      <c r="T262" s="265"/>
      <c r="U262" s="265"/>
      <c r="V262" s="189">
        <f t="shared" si="99"/>
        <v>0</v>
      </c>
      <c r="W262" s="189">
        <f t="shared" si="100"/>
        <v>0</v>
      </c>
      <c r="X262" s="265"/>
      <c r="Y262" s="265"/>
      <c r="Z262" s="265"/>
      <c r="AA262" s="265"/>
      <c r="AB262" s="265"/>
      <c r="AC262" s="265"/>
      <c r="AD262" s="265"/>
      <c r="AE262" s="265"/>
      <c r="AF262" s="266">
        <f t="shared" si="101"/>
        <v>0</v>
      </c>
      <c r="AG262" s="266">
        <f t="shared" si="102"/>
        <v>0</v>
      </c>
      <c r="AH262" s="265"/>
      <c r="AI262" s="265"/>
      <c r="AJ262" s="265"/>
      <c r="AK262" s="265"/>
      <c r="AL262" s="265"/>
      <c r="AM262" s="265"/>
      <c r="AN262" s="265"/>
      <c r="AO262" s="265"/>
      <c r="AP262" s="266">
        <f t="shared" si="103"/>
        <v>0</v>
      </c>
      <c r="AQ262" s="266">
        <f t="shared" si="104"/>
        <v>0</v>
      </c>
    </row>
    <row r="263" spans="1:43" x14ac:dyDescent="0.25">
      <c r="A263" s="274">
        <v>5</v>
      </c>
      <c r="B263" s="291" t="s">
        <v>46</v>
      </c>
      <c r="C263" s="420"/>
      <c r="D263" s="319">
        <f t="shared" ref="D263:AO263" si="113">SUM(D264:D264)</f>
        <v>0</v>
      </c>
      <c r="E263" s="319">
        <f t="shared" si="113"/>
        <v>0</v>
      </c>
      <c r="F263" s="319">
        <f t="shared" si="113"/>
        <v>0</v>
      </c>
      <c r="G263" s="319">
        <f t="shared" si="113"/>
        <v>0</v>
      </c>
      <c r="H263" s="319">
        <f t="shared" si="113"/>
        <v>0</v>
      </c>
      <c r="I263" s="319">
        <f t="shared" si="113"/>
        <v>0</v>
      </c>
      <c r="J263" s="319">
        <f t="shared" si="113"/>
        <v>0</v>
      </c>
      <c r="K263" s="319">
        <f t="shared" si="113"/>
        <v>0</v>
      </c>
      <c r="L263" s="314">
        <f t="shared" si="106"/>
        <v>0</v>
      </c>
      <c r="M263" s="314">
        <f t="shared" si="107"/>
        <v>0</v>
      </c>
      <c r="N263" s="319">
        <f t="shared" si="113"/>
        <v>0</v>
      </c>
      <c r="O263" s="319">
        <f t="shared" si="113"/>
        <v>0</v>
      </c>
      <c r="P263" s="319">
        <f t="shared" si="113"/>
        <v>0</v>
      </c>
      <c r="Q263" s="319">
        <f t="shared" si="113"/>
        <v>0</v>
      </c>
      <c r="R263" s="319">
        <f t="shared" si="113"/>
        <v>0</v>
      </c>
      <c r="S263" s="319">
        <f t="shared" si="113"/>
        <v>0</v>
      </c>
      <c r="T263" s="319">
        <f t="shared" si="113"/>
        <v>0</v>
      </c>
      <c r="U263" s="319">
        <f t="shared" si="113"/>
        <v>0</v>
      </c>
      <c r="V263" s="314">
        <f t="shared" si="99"/>
        <v>0</v>
      </c>
      <c r="W263" s="314">
        <f t="shared" si="100"/>
        <v>0</v>
      </c>
      <c r="X263" s="319">
        <f t="shared" si="113"/>
        <v>0</v>
      </c>
      <c r="Y263" s="319">
        <f t="shared" si="113"/>
        <v>0</v>
      </c>
      <c r="Z263" s="319">
        <f t="shared" si="113"/>
        <v>0</v>
      </c>
      <c r="AA263" s="319">
        <f t="shared" si="113"/>
        <v>0</v>
      </c>
      <c r="AB263" s="319">
        <f t="shared" si="113"/>
        <v>0</v>
      </c>
      <c r="AC263" s="319">
        <f t="shared" si="113"/>
        <v>0</v>
      </c>
      <c r="AD263" s="319">
        <f t="shared" si="113"/>
        <v>0</v>
      </c>
      <c r="AE263" s="319">
        <f t="shared" si="113"/>
        <v>0</v>
      </c>
      <c r="AF263" s="319">
        <f t="shared" si="101"/>
        <v>0</v>
      </c>
      <c r="AG263" s="319">
        <f t="shared" si="102"/>
        <v>0</v>
      </c>
      <c r="AH263" s="319">
        <f t="shared" si="113"/>
        <v>0</v>
      </c>
      <c r="AI263" s="319">
        <f t="shared" si="113"/>
        <v>0</v>
      </c>
      <c r="AJ263" s="319">
        <f t="shared" si="113"/>
        <v>0</v>
      </c>
      <c r="AK263" s="319">
        <f t="shared" si="113"/>
        <v>0</v>
      </c>
      <c r="AL263" s="319">
        <f t="shared" si="113"/>
        <v>0</v>
      </c>
      <c r="AM263" s="319">
        <f t="shared" si="113"/>
        <v>0</v>
      </c>
      <c r="AN263" s="319">
        <f t="shared" si="113"/>
        <v>0</v>
      </c>
      <c r="AO263" s="319">
        <f t="shared" si="113"/>
        <v>0</v>
      </c>
      <c r="AP263" s="319">
        <f t="shared" si="103"/>
        <v>0</v>
      </c>
      <c r="AQ263" s="319">
        <f t="shared" si="104"/>
        <v>0</v>
      </c>
    </row>
    <row r="264" spans="1:43" x14ac:dyDescent="0.25">
      <c r="A264" s="43"/>
      <c r="B264" s="95"/>
      <c r="C264" s="45"/>
      <c r="D264" s="46"/>
      <c r="E264" s="46"/>
      <c r="F264" s="46"/>
      <c r="G264" s="46"/>
      <c r="H264" s="46"/>
      <c r="I264" s="46"/>
      <c r="J264" s="46"/>
      <c r="K264" s="46"/>
      <c r="L264" s="189">
        <f t="shared" si="106"/>
        <v>0</v>
      </c>
      <c r="M264" s="189">
        <f t="shared" si="107"/>
        <v>0</v>
      </c>
      <c r="N264" s="46"/>
      <c r="O264" s="46"/>
      <c r="P264" s="46"/>
      <c r="Q264" s="46"/>
      <c r="R264" s="46"/>
      <c r="S264" s="46"/>
      <c r="T264" s="46"/>
      <c r="U264" s="46"/>
      <c r="V264" s="189">
        <f t="shared" si="99"/>
        <v>0</v>
      </c>
      <c r="W264" s="189">
        <f t="shared" si="100"/>
        <v>0</v>
      </c>
      <c r="X264" s="46"/>
      <c r="Y264" s="46"/>
      <c r="Z264" s="46"/>
      <c r="AA264" s="46"/>
      <c r="AB264" s="46"/>
      <c r="AC264" s="46"/>
      <c r="AD264" s="46"/>
      <c r="AE264" s="46"/>
      <c r="AF264" s="266">
        <f t="shared" si="101"/>
        <v>0</v>
      </c>
      <c r="AG264" s="266">
        <f t="shared" si="102"/>
        <v>0</v>
      </c>
      <c r="AH264" s="46"/>
      <c r="AI264" s="46"/>
      <c r="AJ264" s="46"/>
      <c r="AK264" s="46"/>
      <c r="AL264" s="46"/>
      <c r="AM264" s="46"/>
      <c r="AN264" s="46"/>
      <c r="AO264" s="46"/>
      <c r="AP264" s="266">
        <f t="shared" si="103"/>
        <v>0</v>
      </c>
      <c r="AQ264" s="266">
        <f t="shared" si="104"/>
        <v>0</v>
      </c>
    </row>
    <row r="265" spans="1:43" x14ac:dyDescent="0.25">
      <c r="A265" s="629">
        <v>6</v>
      </c>
      <c r="B265" s="291" t="s">
        <v>47</v>
      </c>
      <c r="C265" s="619"/>
      <c r="D265" s="319">
        <v>0</v>
      </c>
      <c r="E265" s="319">
        <v>0</v>
      </c>
      <c r="F265" s="319">
        <v>0</v>
      </c>
      <c r="G265" s="319">
        <v>0</v>
      </c>
      <c r="H265" s="319">
        <v>0</v>
      </c>
      <c r="I265" s="319">
        <v>0</v>
      </c>
      <c r="J265" s="319">
        <v>0</v>
      </c>
      <c r="K265" s="319">
        <v>0</v>
      </c>
      <c r="L265" s="314">
        <f t="shared" si="106"/>
        <v>0</v>
      </c>
      <c r="M265" s="314">
        <f t="shared" si="107"/>
        <v>0</v>
      </c>
      <c r="N265" s="319">
        <v>0</v>
      </c>
      <c r="O265" s="319">
        <v>0</v>
      </c>
      <c r="P265" s="319">
        <v>0</v>
      </c>
      <c r="Q265" s="319">
        <v>0</v>
      </c>
      <c r="R265" s="319">
        <v>0</v>
      </c>
      <c r="S265" s="319">
        <v>0</v>
      </c>
      <c r="T265" s="319">
        <v>0</v>
      </c>
      <c r="U265" s="319">
        <v>0</v>
      </c>
      <c r="V265" s="314">
        <f t="shared" si="99"/>
        <v>0</v>
      </c>
      <c r="W265" s="314">
        <f t="shared" si="100"/>
        <v>0</v>
      </c>
      <c r="X265" s="319">
        <v>0</v>
      </c>
      <c r="Y265" s="319">
        <v>0</v>
      </c>
      <c r="Z265" s="319">
        <v>0</v>
      </c>
      <c r="AA265" s="319">
        <v>0</v>
      </c>
      <c r="AB265" s="319">
        <v>0</v>
      </c>
      <c r="AC265" s="319">
        <v>0</v>
      </c>
      <c r="AD265" s="319">
        <v>0</v>
      </c>
      <c r="AE265" s="319">
        <v>0</v>
      </c>
      <c r="AF265" s="319">
        <f t="shared" si="101"/>
        <v>0</v>
      </c>
      <c r="AG265" s="319">
        <f t="shared" si="102"/>
        <v>0</v>
      </c>
      <c r="AH265" s="319">
        <v>0</v>
      </c>
      <c r="AI265" s="319">
        <v>0</v>
      </c>
      <c r="AJ265" s="319">
        <v>0</v>
      </c>
      <c r="AK265" s="319">
        <v>0</v>
      </c>
      <c r="AL265" s="319">
        <v>0</v>
      </c>
      <c r="AM265" s="319">
        <v>0</v>
      </c>
      <c r="AN265" s="319">
        <v>0</v>
      </c>
      <c r="AO265" s="319">
        <v>0</v>
      </c>
      <c r="AP265" s="319">
        <f t="shared" si="103"/>
        <v>0</v>
      </c>
      <c r="AQ265" s="319">
        <f t="shared" si="104"/>
        <v>0</v>
      </c>
    </row>
    <row r="266" spans="1:43" x14ac:dyDescent="0.25">
      <c r="A266" s="18"/>
      <c r="B266" s="32"/>
      <c r="C266" s="37"/>
      <c r="D266" s="266"/>
      <c r="E266" s="266"/>
      <c r="F266" s="266"/>
      <c r="G266" s="266"/>
      <c r="H266" s="266"/>
      <c r="I266" s="266"/>
      <c r="J266" s="266"/>
      <c r="K266" s="266"/>
      <c r="L266" s="189">
        <f t="shared" si="106"/>
        <v>0</v>
      </c>
      <c r="M266" s="189">
        <f t="shared" si="107"/>
        <v>0</v>
      </c>
      <c r="N266" s="266"/>
      <c r="O266" s="266"/>
      <c r="P266" s="266"/>
      <c r="Q266" s="266"/>
      <c r="R266" s="266"/>
      <c r="S266" s="266"/>
      <c r="T266" s="266"/>
      <c r="U266" s="266"/>
      <c r="V266" s="189">
        <f t="shared" si="99"/>
        <v>0</v>
      </c>
      <c r="W266" s="189">
        <f t="shared" si="100"/>
        <v>0</v>
      </c>
      <c r="X266" s="266"/>
      <c r="Y266" s="266"/>
      <c r="Z266" s="266"/>
      <c r="AA266" s="266"/>
      <c r="AB266" s="266"/>
      <c r="AC266" s="266"/>
      <c r="AD266" s="266"/>
      <c r="AE266" s="266"/>
      <c r="AF266" s="266">
        <f t="shared" si="101"/>
        <v>0</v>
      </c>
      <c r="AG266" s="266">
        <f t="shared" si="102"/>
        <v>0</v>
      </c>
      <c r="AH266" s="266"/>
      <c r="AI266" s="266"/>
      <c r="AJ266" s="266"/>
      <c r="AK266" s="266"/>
      <c r="AL266" s="266"/>
      <c r="AM266" s="266"/>
      <c r="AN266" s="266"/>
      <c r="AO266" s="266"/>
      <c r="AP266" s="266">
        <f t="shared" si="103"/>
        <v>0</v>
      </c>
      <c r="AQ266" s="266">
        <f t="shared" si="104"/>
        <v>0</v>
      </c>
    </row>
    <row r="267" spans="1:43" x14ac:dyDescent="0.25">
      <c r="A267" s="629">
        <v>7</v>
      </c>
      <c r="B267" s="291" t="s">
        <v>24</v>
      </c>
      <c r="C267" s="619"/>
      <c r="D267" s="319">
        <v>0</v>
      </c>
      <c r="E267" s="319">
        <v>0</v>
      </c>
      <c r="F267" s="319">
        <v>0</v>
      </c>
      <c r="G267" s="319">
        <v>0</v>
      </c>
      <c r="H267" s="319">
        <v>0</v>
      </c>
      <c r="I267" s="319">
        <v>0</v>
      </c>
      <c r="J267" s="319">
        <v>0</v>
      </c>
      <c r="K267" s="319">
        <v>0</v>
      </c>
      <c r="L267" s="314">
        <f t="shared" si="106"/>
        <v>0</v>
      </c>
      <c r="M267" s="314">
        <f t="shared" si="107"/>
        <v>0</v>
      </c>
      <c r="N267" s="319">
        <v>0</v>
      </c>
      <c r="O267" s="319">
        <v>0</v>
      </c>
      <c r="P267" s="319">
        <v>0</v>
      </c>
      <c r="Q267" s="319">
        <v>0</v>
      </c>
      <c r="R267" s="319">
        <v>0</v>
      </c>
      <c r="S267" s="319">
        <v>0</v>
      </c>
      <c r="T267" s="319">
        <v>0</v>
      </c>
      <c r="U267" s="319">
        <v>0</v>
      </c>
      <c r="V267" s="314">
        <f t="shared" si="99"/>
        <v>0</v>
      </c>
      <c r="W267" s="314">
        <f t="shared" si="100"/>
        <v>0</v>
      </c>
      <c r="X267" s="319">
        <v>0</v>
      </c>
      <c r="Y267" s="319">
        <v>0</v>
      </c>
      <c r="Z267" s="319">
        <v>0</v>
      </c>
      <c r="AA267" s="319">
        <v>0</v>
      </c>
      <c r="AB267" s="319">
        <v>0</v>
      </c>
      <c r="AC267" s="319">
        <v>0</v>
      </c>
      <c r="AD267" s="319">
        <v>0</v>
      </c>
      <c r="AE267" s="319">
        <v>0</v>
      </c>
      <c r="AF267" s="319">
        <f t="shared" si="101"/>
        <v>0</v>
      </c>
      <c r="AG267" s="319">
        <f t="shared" si="102"/>
        <v>0</v>
      </c>
      <c r="AH267" s="319">
        <v>0</v>
      </c>
      <c r="AI267" s="319">
        <v>0</v>
      </c>
      <c r="AJ267" s="319">
        <v>0</v>
      </c>
      <c r="AK267" s="319">
        <v>0</v>
      </c>
      <c r="AL267" s="319">
        <v>0</v>
      </c>
      <c r="AM267" s="319">
        <v>0</v>
      </c>
      <c r="AN267" s="319">
        <v>0</v>
      </c>
      <c r="AO267" s="319">
        <v>0</v>
      </c>
      <c r="AP267" s="319">
        <f t="shared" si="103"/>
        <v>0</v>
      </c>
      <c r="AQ267" s="319">
        <f t="shared" si="104"/>
        <v>0</v>
      </c>
    </row>
    <row r="268" spans="1:43" x14ac:dyDescent="0.25">
      <c r="A268" s="18"/>
      <c r="B268" s="89"/>
      <c r="C268" s="37"/>
      <c r="D268" s="266"/>
      <c r="E268" s="266"/>
      <c r="F268" s="266"/>
      <c r="G268" s="266"/>
      <c r="H268" s="266"/>
      <c r="I268" s="266"/>
      <c r="J268" s="266"/>
      <c r="K268" s="266"/>
      <c r="L268" s="189">
        <f t="shared" si="106"/>
        <v>0</v>
      </c>
      <c r="M268" s="189">
        <f t="shared" si="107"/>
        <v>0</v>
      </c>
      <c r="N268" s="266"/>
      <c r="O268" s="266"/>
      <c r="P268" s="266"/>
      <c r="Q268" s="266"/>
      <c r="R268" s="266"/>
      <c r="S268" s="266"/>
      <c r="T268" s="266"/>
      <c r="U268" s="266"/>
      <c r="V268" s="189">
        <f t="shared" si="99"/>
        <v>0</v>
      </c>
      <c r="W268" s="189">
        <f t="shared" si="100"/>
        <v>0</v>
      </c>
      <c r="X268" s="266"/>
      <c r="Y268" s="266"/>
      <c r="Z268" s="266"/>
      <c r="AA268" s="266"/>
      <c r="AB268" s="266"/>
      <c r="AC268" s="266"/>
      <c r="AD268" s="266"/>
      <c r="AE268" s="266"/>
      <c r="AF268" s="266">
        <f t="shared" si="101"/>
        <v>0</v>
      </c>
      <c r="AG268" s="266">
        <f t="shared" si="102"/>
        <v>0</v>
      </c>
      <c r="AH268" s="266"/>
      <c r="AI268" s="266"/>
      <c r="AJ268" s="266"/>
      <c r="AK268" s="266"/>
      <c r="AL268" s="266"/>
      <c r="AM268" s="266"/>
      <c r="AN268" s="266"/>
      <c r="AO268" s="266"/>
      <c r="AP268" s="266">
        <f t="shared" si="103"/>
        <v>0</v>
      </c>
      <c r="AQ268" s="266">
        <f t="shared" si="104"/>
        <v>0</v>
      </c>
    </row>
    <row r="269" spans="1:43" x14ac:dyDescent="0.25">
      <c r="A269" s="629">
        <v>8</v>
      </c>
      <c r="B269" s="291" t="s">
        <v>25</v>
      </c>
      <c r="C269" s="619"/>
      <c r="D269" s="319">
        <v>0</v>
      </c>
      <c r="E269" s="319">
        <v>0</v>
      </c>
      <c r="F269" s="319">
        <v>0</v>
      </c>
      <c r="G269" s="319">
        <v>0</v>
      </c>
      <c r="H269" s="319">
        <v>0</v>
      </c>
      <c r="I269" s="319">
        <v>0</v>
      </c>
      <c r="J269" s="319">
        <v>0</v>
      </c>
      <c r="K269" s="319">
        <v>0</v>
      </c>
      <c r="L269" s="314">
        <f t="shared" si="106"/>
        <v>0</v>
      </c>
      <c r="M269" s="314">
        <f t="shared" si="107"/>
        <v>0</v>
      </c>
      <c r="N269" s="319">
        <v>0</v>
      </c>
      <c r="O269" s="319">
        <v>0</v>
      </c>
      <c r="P269" s="319">
        <v>0</v>
      </c>
      <c r="Q269" s="319">
        <v>0</v>
      </c>
      <c r="R269" s="319">
        <v>0</v>
      </c>
      <c r="S269" s="319">
        <v>0</v>
      </c>
      <c r="T269" s="319">
        <v>0</v>
      </c>
      <c r="U269" s="319">
        <v>0</v>
      </c>
      <c r="V269" s="314">
        <f t="shared" si="99"/>
        <v>0</v>
      </c>
      <c r="W269" s="314">
        <f t="shared" si="100"/>
        <v>0</v>
      </c>
      <c r="X269" s="319">
        <v>0</v>
      </c>
      <c r="Y269" s="319">
        <v>0</v>
      </c>
      <c r="Z269" s="319">
        <v>0</v>
      </c>
      <c r="AA269" s="319">
        <v>0</v>
      </c>
      <c r="AB269" s="319">
        <v>0</v>
      </c>
      <c r="AC269" s="319">
        <v>0</v>
      </c>
      <c r="AD269" s="319">
        <v>0</v>
      </c>
      <c r="AE269" s="319">
        <v>0</v>
      </c>
      <c r="AF269" s="319">
        <f t="shared" si="101"/>
        <v>0</v>
      </c>
      <c r="AG269" s="319">
        <f t="shared" si="102"/>
        <v>0</v>
      </c>
      <c r="AH269" s="319">
        <v>0</v>
      </c>
      <c r="AI269" s="319">
        <v>0</v>
      </c>
      <c r="AJ269" s="319">
        <v>0</v>
      </c>
      <c r="AK269" s="319">
        <v>0</v>
      </c>
      <c r="AL269" s="319">
        <v>0</v>
      </c>
      <c r="AM269" s="319">
        <v>0</v>
      </c>
      <c r="AN269" s="319">
        <v>0</v>
      </c>
      <c r="AO269" s="319">
        <v>0</v>
      </c>
      <c r="AP269" s="319">
        <f t="shared" si="103"/>
        <v>0</v>
      </c>
      <c r="AQ269" s="319">
        <f t="shared" si="104"/>
        <v>0</v>
      </c>
    </row>
    <row r="270" spans="1:43" x14ac:dyDescent="0.25">
      <c r="A270" s="18"/>
      <c r="B270" s="89"/>
      <c r="C270" s="37"/>
      <c r="D270" s="266"/>
      <c r="E270" s="266"/>
      <c r="F270" s="266"/>
      <c r="G270" s="266"/>
      <c r="H270" s="266"/>
      <c r="I270" s="266"/>
      <c r="J270" s="266"/>
      <c r="K270" s="266"/>
      <c r="L270" s="189">
        <f t="shared" si="106"/>
        <v>0</v>
      </c>
      <c r="M270" s="189">
        <f t="shared" si="107"/>
        <v>0</v>
      </c>
      <c r="N270" s="266"/>
      <c r="O270" s="266"/>
      <c r="P270" s="266"/>
      <c r="Q270" s="266"/>
      <c r="R270" s="266"/>
      <c r="S270" s="266"/>
      <c r="T270" s="266"/>
      <c r="U270" s="266"/>
      <c r="V270" s="189">
        <f t="shared" si="99"/>
        <v>0</v>
      </c>
      <c r="W270" s="189">
        <f t="shared" si="100"/>
        <v>0</v>
      </c>
      <c r="X270" s="266"/>
      <c r="Y270" s="266"/>
      <c r="Z270" s="266"/>
      <c r="AA270" s="266"/>
      <c r="AB270" s="266"/>
      <c r="AC270" s="266"/>
      <c r="AD270" s="266"/>
      <c r="AE270" s="266"/>
      <c r="AF270" s="266">
        <f t="shared" si="101"/>
        <v>0</v>
      </c>
      <c r="AG270" s="266">
        <f t="shared" si="102"/>
        <v>0</v>
      </c>
      <c r="AH270" s="266"/>
      <c r="AI270" s="266"/>
      <c r="AJ270" s="266"/>
      <c r="AK270" s="266"/>
      <c r="AL270" s="266"/>
      <c r="AM270" s="266"/>
      <c r="AN270" s="266"/>
      <c r="AO270" s="266"/>
      <c r="AP270" s="266">
        <f t="shared" si="103"/>
        <v>0</v>
      </c>
      <c r="AQ270" s="266">
        <f t="shared" si="104"/>
        <v>0</v>
      </c>
    </row>
    <row r="271" spans="1:43" x14ac:dyDescent="0.25">
      <c r="A271" s="629">
        <v>9</v>
      </c>
      <c r="B271" s="291" t="s">
        <v>26</v>
      </c>
      <c r="C271" s="619"/>
      <c r="D271" s="319">
        <v>0</v>
      </c>
      <c r="E271" s="319">
        <v>0</v>
      </c>
      <c r="F271" s="319">
        <v>0</v>
      </c>
      <c r="G271" s="319">
        <v>0</v>
      </c>
      <c r="H271" s="319">
        <v>0</v>
      </c>
      <c r="I271" s="319">
        <v>0</v>
      </c>
      <c r="J271" s="319">
        <v>0</v>
      </c>
      <c r="K271" s="319">
        <v>0</v>
      </c>
      <c r="L271" s="314">
        <f t="shared" si="106"/>
        <v>0</v>
      </c>
      <c r="M271" s="314">
        <f t="shared" si="107"/>
        <v>0</v>
      </c>
      <c r="N271" s="319">
        <v>0</v>
      </c>
      <c r="O271" s="319">
        <v>0</v>
      </c>
      <c r="P271" s="319">
        <v>0</v>
      </c>
      <c r="Q271" s="319">
        <v>0</v>
      </c>
      <c r="R271" s="319">
        <v>0</v>
      </c>
      <c r="S271" s="319">
        <v>0</v>
      </c>
      <c r="T271" s="319">
        <v>0</v>
      </c>
      <c r="U271" s="319">
        <v>0</v>
      </c>
      <c r="V271" s="314">
        <f t="shared" si="99"/>
        <v>0</v>
      </c>
      <c r="W271" s="314">
        <f t="shared" si="100"/>
        <v>0</v>
      </c>
      <c r="X271" s="319">
        <v>0</v>
      </c>
      <c r="Y271" s="319">
        <v>0</v>
      </c>
      <c r="Z271" s="319">
        <v>0</v>
      </c>
      <c r="AA271" s="319">
        <v>0</v>
      </c>
      <c r="AB271" s="319">
        <v>0</v>
      </c>
      <c r="AC271" s="319">
        <v>0</v>
      </c>
      <c r="AD271" s="319">
        <v>0</v>
      </c>
      <c r="AE271" s="319">
        <v>0</v>
      </c>
      <c r="AF271" s="319">
        <f t="shared" si="101"/>
        <v>0</v>
      </c>
      <c r="AG271" s="319">
        <f t="shared" si="102"/>
        <v>0</v>
      </c>
      <c r="AH271" s="319">
        <v>0</v>
      </c>
      <c r="AI271" s="319">
        <v>0</v>
      </c>
      <c r="AJ271" s="319">
        <v>0</v>
      </c>
      <c r="AK271" s="319">
        <v>0</v>
      </c>
      <c r="AL271" s="319">
        <v>0</v>
      </c>
      <c r="AM271" s="319">
        <v>0</v>
      </c>
      <c r="AN271" s="319">
        <v>0</v>
      </c>
      <c r="AO271" s="319">
        <v>0</v>
      </c>
      <c r="AP271" s="319">
        <f t="shared" si="103"/>
        <v>0</v>
      </c>
      <c r="AQ271" s="319">
        <f t="shared" si="104"/>
        <v>0</v>
      </c>
    </row>
    <row r="272" spans="1:43" x14ac:dyDescent="0.25">
      <c r="A272" s="18"/>
      <c r="B272" s="89"/>
      <c r="C272" s="37"/>
      <c r="D272" s="266"/>
      <c r="E272" s="266"/>
      <c r="F272" s="266"/>
      <c r="G272" s="266"/>
      <c r="H272" s="266"/>
      <c r="I272" s="266"/>
      <c r="J272" s="266"/>
      <c r="K272" s="266"/>
      <c r="L272" s="189">
        <f t="shared" si="106"/>
        <v>0</v>
      </c>
      <c r="M272" s="189">
        <f t="shared" si="107"/>
        <v>0</v>
      </c>
      <c r="N272" s="266"/>
      <c r="O272" s="266"/>
      <c r="P272" s="266"/>
      <c r="Q272" s="266"/>
      <c r="R272" s="266"/>
      <c r="S272" s="266"/>
      <c r="T272" s="266"/>
      <c r="U272" s="266"/>
      <c r="V272" s="189">
        <f t="shared" si="99"/>
        <v>0</v>
      </c>
      <c r="W272" s="189">
        <f t="shared" si="100"/>
        <v>0</v>
      </c>
      <c r="X272" s="266"/>
      <c r="Y272" s="266"/>
      <c r="Z272" s="266"/>
      <c r="AA272" s="266"/>
      <c r="AB272" s="266"/>
      <c r="AC272" s="266"/>
      <c r="AD272" s="266"/>
      <c r="AE272" s="266"/>
      <c r="AF272" s="266">
        <f t="shared" si="101"/>
        <v>0</v>
      </c>
      <c r="AG272" s="266">
        <f t="shared" si="102"/>
        <v>0</v>
      </c>
      <c r="AH272" s="266"/>
      <c r="AI272" s="266"/>
      <c r="AJ272" s="266"/>
      <c r="AK272" s="266"/>
      <c r="AL272" s="266"/>
      <c r="AM272" s="266"/>
      <c r="AN272" s="266"/>
      <c r="AO272" s="266"/>
      <c r="AP272" s="266">
        <f t="shared" si="103"/>
        <v>0</v>
      </c>
      <c r="AQ272" s="266">
        <f t="shared" si="104"/>
        <v>0</v>
      </c>
    </row>
    <row r="273" spans="1:43" x14ac:dyDescent="0.25">
      <c r="A273" s="629">
        <v>10</v>
      </c>
      <c r="B273" s="291" t="s">
        <v>27</v>
      </c>
      <c r="C273" s="619"/>
      <c r="D273" s="319">
        <v>0</v>
      </c>
      <c r="E273" s="319">
        <v>0</v>
      </c>
      <c r="F273" s="319">
        <v>0</v>
      </c>
      <c r="G273" s="319">
        <v>0</v>
      </c>
      <c r="H273" s="319">
        <v>0</v>
      </c>
      <c r="I273" s="319">
        <v>0</v>
      </c>
      <c r="J273" s="319">
        <v>0</v>
      </c>
      <c r="K273" s="319">
        <v>0</v>
      </c>
      <c r="L273" s="314">
        <f t="shared" si="106"/>
        <v>0</v>
      </c>
      <c r="M273" s="314">
        <f t="shared" si="107"/>
        <v>0</v>
      </c>
      <c r="N273" s="319">
        <v>0</v>
      </c>
      <c r="O273" s="319">
        <v>0</v>
      </c>
      <c r="P273" s="319">
        <v>0</v>
      </c>
      <c r="Q273" s="319">
        <v>0</v>
      </c>
      <c r="R273" s="319">
        <v>0</v>
      </c>
      <c r="S273" s="319">
        <v>0</v>
      </c>
      <c r="T273" s="319">
        <v>0</v>
      </c>
      <c r="U273" s="319">
        <v>0</v>
      </c>
      <c r="V273" s="314">
        <f t="shared" si="99"/>
        <v>0</v>
      </c>
      <c r="W273" s="314">
        <f t="shared" si="100"/>
        <v>0</v>
      </c>
      <c r="X273" s="319">
        <v>0</v>
      </c>
      <c r="Y273" s="319">
        <v>0</v>
      </c>
      <c r="Z273" s="319">
        <v>0</v>
      </c>
      <c r="AA273" s="319">
        <v>0</v>
      </c>
      <c r="AB273" s="319">
        <v>0</v>
      </c>
      <c r="AC273" s="319">
        <v>0</v>
      </c>
      <c r="AD273" s="319">
        <v>0</v>
      </c>
      <c r="AE273" s="319">
        <v>0</v>
      </c>
      <c r="AF273" s="319">
        <f t="shared" si="101"/>
        <v>0</v>
      </c>
      <c r="AG273" s="319">
        <f t="shared" si="102"/>
        <v>0</v>
      </c>
      <c r="AH273" s="319">
        <v>0</v>
      </c>
      <c r="AI273" s="319">
        <v>0</v>
      </c>
      <c r="AJ273" s="319">
        <v>0</v>
      </c>
      <c r="AK273" s="319">
        <v>0</v>
      </c>
      <c r="AL273" s="319">
        <v>0</v>
      </c>
      <c r="AM273" s="319">
        <v>0</v>
      </c>
      <c r="AN273" s="319">
        <v>0</v>
      </c>
      <c r="AO273" s="319">
        <v>0</v>
      </c>
      <c r="AP273" s="319">
        <f t="shared" si="103"/>
        <v>0</v>
      </c>
      <c r="AQ273" s="319">
        <f t="shared" si="104"/>
        <v>0</v>
      </c>
    </row>
    <row r="274" spans="1:43" x14ac:dyDescent="0.25">
      <c r="A274" s="18"/>
      <c r="B274" s="89"/>
      <c r="C274" s="37"/>
      <c r="D274" s="266"/>
      <c r="E274" s="266"/>
      <c r="F274" s="266"/>
      <c r="G274" s="266"/>
      <c r="H274" s="266"/>
      <c r="I274" s="266"/>
      <c r="J274" s="266"/>
      <c r="K274" s="266"/>
      <c r="L274" s="189">
        <f t="shared" si="106"/>
        <v>0</v>
      </c>
      <c r="M274" s="189">
        <f t="shared" si="107"/>
        <v>0</v>
      </c>
      <c r="N274" s="266"/>
      <c r="O274" s="266"/>
      <c r="P274" s="266"/>
      <c r="Q274" s="266"/>
      <c r="R274" s="266"/>
      <c r="S274" s="266"/>
      <c r="T274" s="266"/>
      <c r="U274" s="266"/>
      <c r="V274" s="189">
        <f t="shared" si="99"/>
        <v>0</v>
      </c>
      <c r="W274" s="189">
        <f t="shared" si="100"/>
        <v>0</v>
      </c>
      <c r="X274" s="266"/>
      <c r="Y274" s="266"/>
      <c r="Z274" s="266"/>
      <c r="AA274" s="266"/>
      <c r="AB274" s="266"/>
      <c r="AC274" s="266"/>
      <c r="AD274" s="266"/>
      <c r="AE274" s="266"/>
      <c r="AF274" s="266">
        <f t="shared" si="101"/>
        <v>0</v>
      </c>
      <c r="AG274" s="266">
        <f t="shared" si="102"/>
        <v>0</v>
      </c>
      <c r="AH274" s="266"/>
      <c r="AI274" s="266"/>
      <c r="AJ274" s="266"/>
      <c r="AK274" s="266"/>
      <c r="AL274" s="266"/>
      <c r="AM274" s="266"/>
      <c r="AN274" s="266"/>
      <c r="AO274" s="266"/>
      <c r="AP274" s="266">
        <f t="shared" si="103"/>
        <v>0</v>
      </c>
      <c r="AQ274" s="266">
        <f t="shared" si="104"/>
        <v>0</v>
      </c>
    </row>
    <row r="275" spans="1:43" x14ac:dyDescent="0.25">
      <c r="A275" s="629">
        <v>11</v>
      </c>
      <c r="B275" s="291" t="s">
        <v>48</v>
      </c>
      <c r="C275" s="619"/>
      <c r="D275" s="319">
        <v>0</v>
      </c>
      <c r="E275" s="319">
        <v>0</v>
      </c>
      <c r="F275" s="319">
        <v>0</v>
      </c>
      <c r="G275" s="319">
        <v>0</v>
      </c>
      <c r="H275" s="319">
        <v>0</v>
      </c>
      <c r="I275" s="319">
        <v>0</v>
      </c>
      <c r="J275" s="319">
        <v>0</v>
      </c>
      <c r="K275" s="319">
        <v>0</v>
      </c>
      <c r="L275" s="314">
        <f t="shared" si="106"/>
        <v>0</v>
      </c>
      <c r="M275" s="314">
        <f t="shared" si="107"/>
        <v>0</v>
      </c>
      <c r="N275" s="319">
        <v>0</v>
      </c>
      <c r="O275" s="319">
        <v>0</v>
      </c>
      <c r="P275" s="319">
        <v>0</v>
      </c>
      <c r="Q275" s="319">
        <v>0</v>
      </c>
      <c r="R275" s="319">
        <v>0</v>
      </c>
      <c r="S275" s="319">
        <v>0</v>
      </c>
      <c r="T275" s="319">
        <v>0</v>
      </c>
      <c r="U275" s="319">
        <v>0</v>
      </c>
      <c r="V275" s="314">
        <f t="shared" si="99"/>
        <v>0</v>
      </c>
      <c r="W275" s="314">
        <f t="shared" si="100"/>
        <v>0</v>
      </c>
      <c r="X275" s="319">
        <v>0</v>
      </c>
      <c r="Y275" s="319">
        <v>0</v>
      </c>
      <c r="Z275" s="319">
        <v>0</v>
      </c>
      <c r="AA275" s="319">
        <v>0</v>
      </c>
      <c r="AB275" s="319">
        <v>0</v>
      </c>
      <c r="AC275" s="319">
        <v>0</v>
      </c>
      <c r="AD275" s="319">
        <v>0</v>
      </c>
      <c r="AE275" s="319">
        <v>0</v>
      </c>
      <c r="AF275" s="319">
        <f t="shared" si="101"/>
        <v>0</v>
      </c>
      <c r="AG275" s="319">
        <f t="shared" si="102"/>
        <v>0</v>
      </c>
      <c r="AH275" s="319">
        <v>0</v>
      </c>
      <c r="AI275" s="319">
        <v>0</v>
      </c>
      <c r="AJ275" s="319">
        <v>0</v>
      </c>
      <c r="AK275" s="319">
        <v>0</v>
      </c>
      <c r="AL275" s="319">
        <v>0</v>
      </c>
      <c r="AM275" s="319">
        <v>0</v>
      </c>
      <c r="AN275" s="319">
        <v>0</v>
      </c>
      <c r="AO275" s="319">
        <v>0</v>
      </c>
      <c r="AP275" s="319">
        <f t="shared" si="103"/>
        <v>0</v>
      </c>
      <c r="AQ275" s="319">
        <f t="shared" si="104"/>
        <v>0</v>
      </c>
    </row>
    <row r="276" spans="1:43" x14ac:dyDescent="0.25">
      <c r="A276" s="18"/>
      <c r="B276" s="89"/>
      <c r="C276" s="37"/>
      <c r="D276" s="266"/>
      <c r="E276" s="266"/>
      <c r="F276" s="266"/>
      <c r="G276" s="266"/>
      <c r="H276" s="266"/>
      <c r="I276" s="266"/>
      <c r="J276" s="266"/>
      <c r="K276" s="266"/>
      <c r="L276" s="189">
        <f t="shared" si="106"/>
        <v>0</v>
      </c>
      <c r="M276" s="189">
        <f t="shared" si="107"/>
        <v>0</v>
      </c>
      <c r="N276" s="266"/>
      <c r="O276" s="266"/>
      <c r="P276" s="266"/>
      <c r="Q276" s="266"/>
      <c r="R276" s="266"/>
      <c r="S276" s="266"/>
      <c r="T276" s="266"/>
      <c r="U276" s="266"/>
      <c r="V276" s="189">
        <f t="shared" ref="V276:V339" si="114">N276+P276+R276+T276</f>
        <v>0</v>
      </c>
      <c r="W276" s="189">
        <f t="shared" ref="W276:W339" si="115">O276+Q276+S276+U276</f>
        <v>0</v>
      </c>
      <c r="X276" s="266"/>
      <c r="Y276" s="266"/>
      <c r="Z276" s="266"/>
      <c r="AA276" s="266"/>
      <c r="AB276" s="266"/>
      <c r="AC276" s="266"/>
      <c r="AD276" s="266"/>
      <c r="AE276" s="266"/>
      <c r="AF276" s="266">
        <f t="shared" ref="AF276:AF339" si="116">X276+Z276+AB276+AD276</f>
        <v>0</v>
      </c>
      <c r="AG276" s="266">
        <f t="shared" ref="AG276:AG339" si="117">Y276+AA276+AC276+AE276</f>
        <v>0</v>
      </c>
      <c r="AH276" s="266"/>
      <c r="AI276" s="266"/>
      <c r="AJ276" s="266"/>
      <c r="AK276" s="266"/>
      <c r="AL276" s="266"/>
      <c r="AM276" s="266"/>
      <c r="AN276" s="266"/>
      <c r="AO276" s="266"/>
      <c r="AP276" s="266">
        <f t="shared" ref="AP276:AP339" si="118">AH276+AJ276+AL276+AN276</f>
        <v>0</v>
      </c>
      <c r="AQ276" s="266">
        <f t="shared" ref="AQ276:AQ339" si="119">AI276+AK276+AM276+AO276</f>
        <v>0</v>
      </c>
    </row>
    <row r="277" spans="1:43" x14ac:dyDescent="0.25">
      <c r="A277" s="629">
        <v>12</v>
      </c>
      <c r="B277" s="291" t="s">
        <v>49</v>
      </c>
      <c r="C277" s="619"/>
      <c r="D277" s="319">
        <v>0</v>
      </c>
      <c r="E277" s="319">
        <v>0</v>
      </c>
      <c r="F277" s="319">
        <v>0</v>
      </c>
      <c r="G277" s="319">
        <v>0</v>
      </c>
      <c r="H277" s="319">
        <v>0</v>
      </c>
      <c r="I277" s="319">
        <v>0</v>
      </c>
      <c r="J277" s="319">
        <v>0</v>
      </c>
      <c r="K277" s="319">
        <v>0</v>
      </c>
      <c r="L277" s="314">
        <f t="shared" si="106"/>
        <v>0</v>
      </c>
      <c r="M277" s="314">
        <f t="shared" si="107"/>
        <v>0</v>
      </c>
      <c r="N277" s="319">
        <v>0</v>
      </c>
      <c r="O277" s="319">
        <v>0</v>
      </c>
      <c r="P277" s="319">
        <v>0</v>
      </c>
      <c r="Q277" s="319">
        <v>0</v>
      </c>
      <c r="R277" s="319">
        <v>0</v>
      </c>
      <c r="S277" s="319">
        <v>0</v>
      </c>
      <c r="T277" s="319">
        <v>0</v>
      </c>
      <c r="U277" s="319">
        <v>0</v>
      </c>
      <c r="V277" s="314">
        <f t="shared" si="114"/>
        <v>0</v>
      </c>
      <c r="W277" s="314">
        <f t="shared" si="115"/>
        <v>0</v>
      </c>
      <c r="X277" s="319">
        <v>0</v>
      </c>
      <c r="Y277" s="319">
        <v>0</v>
      </c>
      <c r="Z277" s="319">
        <v>0</v>
      </c>
      <c r="AA277" s="319">
        <v>0</v>
      </c>
      <c r="AB277" s="319">
        <v>0</v>
      </c>
      <c r="AC277" s="319">
        <v>0</v>
      </c>
      <c r="AD277" s="319">
        <v>0</v>
      </c>
      <c r="AE277" s="319">
        <v>0</v>
      </c>
      <c r="AF277" s="319">
        <f t="shared" si="116"/>
        <v>0</v>
      </c>
      <c r="AG277" s="319">
        <f t="shared" si="117"/>
        <v>0</v>
      </c>
      <c r="AH277" s="319">
        <v>0</v>
      </c>
      <c r="AI277" s="319">
        <v>0</v>
      </c>
      <c r="AJ277" s="319">
        <v>0</v>
      </c>
      <c r="AK277" s="319">
        <v>0</v>
      </c>
      <c r="AL277" s="319">
        <v>0</v>
      </c>
      <c r="AM277" s="319">
        <v>0</v>
      </c>
      <c r="AN277" s="319">
        <v>0</v>
      </c>
      <c r="AO277" s="319">
        <v>0</v>
      </c>
      <c r="AP277" s="319">
        <f t="shared" si="118"/>
        <v>0</v>
      </c>
      <c r="AQ277" s="319">
        <f t="shared" si="119"/>
        <v>0</v>
      </c>
    </row>
    <row r="278" spans="1:43" x14ac:dyDescent="0.25">
      <c r="A278" s="18"/>
      <c r="B278" s="89"/>
      <c r="C278" s="37"/>
      <c r="D278" s="266"/>
      <c r="E278" s="266"/>
      <c r="F278" s="266"/>
      <c r="G278" s="266"/>
      <c r="H278" s="266"/>
      <c r="I278" s="266"/>
      <c r="J278" s="266"/>
      <c r="K278" s="266"/>
      <c r="L278" s="189">
        <f t="shared" ref="L278:L341" si="120">D278+F278+H278+J278</f>
        <v>0</v>
      </c>
      <c r="M278" s="189">
        <f t="shared" ref="M278:M341" si="121">E278+G278+I278+K278</f>
        <v>0</v>
      </c>
      <c r="N278" s="266"/>
      <c r="O278" s="266"/>
      <c r="P278" s="266"/>
      <c r="Q278" s="266"/>
      <c r="R278" s="266"/>
      <c r="S278" s="266"/>
      <c r="T278" s="266"/>
      <c r="U278" s="266"/>
      <c r="V278" s="189">
        <f t="shared" si="114"/>
        <v>0</v>
      </c>
      <c r="W278" s="189">
        <f t="shared" si="115"/>
        <v>0</v>
      </c>
      <c r="X278" s="266"/>
      <c r="Y278" s="266"/>
      <c r="Z278" s="266"/>
      <c r="AA278" s="266"/>
      <c r="AB278" s="266"/>
      <c r="AC278" s="266"/>
      <c r="AD278" s="266"/>
      <c r="AE278" s="266"/>
      <c r="AF278" s="266">
        <f t="shared" si="116"/>
        <v>0</v>
      </c>
      <c r="AG278" s="266">
        <f t="shared" si="117"/>
        <v>0</v>
      </c>
      <c r="AH278" s="266"/>
      <c r="AI278" s="266"/>
      <c r="AJ278" s="266"/>
      <c r="AK278" s="266"/>
      <c r="AL278" s="266"/>
      <c r="AM278" s="266"/>
      <c r="AN278" s="266"/>
      <c r="AO278" s="266"/>
      <c r="AP278" s="266">
        <f t="shared" si="118"/>
        <v>0</v>
      </c>
      <c r="AQ278" s="266">
        <f t="shared" si="119"/>
        <v>0</v>
      </c>
    </row>
    <row r="279" spans="1:43" x14ac:dyDescent="0.25">
      <c r="A279" s="629">
        <v>13</v>
      </c>
      <c r="B279" s="291" t="s">
        <v>50</v>
      </c>
      <c r="C279" s="619"/>
      <c r="D279" s="319">
        <v>0</v>
      </c>
      <c r="E279" s="319">
        <v>0</v>
      </c>
      <c r="F279" s="319">
        <v>0</v>
      </c>
      <c r="G279" s="319">
        <v>0</v>
      </c>
      <c r="H279" s="319">
        <v>0</v>
      </c>
      <c r="I279" s="319">
        <v>0</v>
      </c>
      <c r="J279" s="319">
        <v>0</v>
      </c>
      <c r="K279" s="319">
        <v>0</v>
      </c>
      <c r="L279" s="314">
        <f t="shared" si="120"/>
        <v>0</v>
      </c>
      <c r="M279" s="314">
        <f t="shared" si="121"/>
        <v>0</v>
      </c>
      <c r="N279" s="319">
        <v>0</v>
      </c>
      <c r="O279" s="319">
        <v>0</v>
      </c>
      <c r="P279" s="319">
        <v>0</v>
      </c>
      <c r="Q279" s="319">
        <v>0</v>
      </c>
      <c r="R279" s="319">
        <v>0</v>
      </c>
      <c r="S279" s="319">
        <v>0</v>
      </c>
      <c r="T279" s="319">
        <v>0</v>
      </c>
      <c r="U279" s="319">
        <v>0</v>
      </c>
      <c r="V279" s="314">
        <f t="shared" si="114"/>
        <v>0</v>
      </c>
      <c r="W279" s="314">
        <f t="shared" si="115"/>
        <v>0</v>
      </c>
      <c r="X279" s="319">
        <v>0</v>
      </c>
      <c r="Y279" s="319">
        <v>0</v>
      </c>
      <c r="Z279" s="319">
        <v>0</v>
      </c>
      <c r="AA279" s="319">
        <v>0</v>
      </c>
      <c r="AB279" s="319">
        <v>0</v>
      </c>
      <c r="AC279" s="319">
        <v>0</v>
      </c>
      <c r="AD279" s="319">
        <v>0</v>
      </c>
      <c r="AE279" s="319">
        <v>0</v>
      </c>
      <c r="AF279" s="319">
        <f t="shared" si="116"/>
        <v>0</v>
      </c>
      <c r="AG279" s="319">
        <f t="shared" si="117"/>
        <v>0</v>
      </c>
      <c r="AH279" s="319">
        <v>0</v>
      </c>
      <c r="AI279" s="319">
        <v>0</v>
      </c>
      <c r="AJ279" s="319">
        <v>0</v>
      </c>
      <c r="AK279" s="319">
        <v>0</v>
      </c>
      <c r="AL279" s="319">
        <v>0</v>
      </c>
      <c r="AM279" s="319">
        <v>0</v>
      </c>
      <c r="AN279" s="319">
        <v>0</v>
      </c>
      <c r="AO279" s="319">
        <v>0</v>
      </c>
      <c r="AP279" s="319">
        <f t="shared" si="118"/>
        <v>0</v>
      </c>
      <c r="AQ279" s="319">
        <f t="shared" si="119"/>
        <v>0</v>
      </c>
    </row>
    <row r="280" spans="1:43" x14ac:dyDescent="0.25">
      <c r="A280" s="18"/>
      <c r="B280" s="89"/>
      <c r="C280" s="37"/>
      <c r="D280" s="266"/>
      <c r="E280" s="266"/>
      <c r="F280" s="266"/>
      <c r="G280" s="266"/>
      <c r="H280" s="266"/>
      <c r="I280" s="266"/>
      <c r="J280" s="266"/>
      <c r="K280" s="266"/>
      <c r="L280" s="189">
        <f t="shared" si="120"/>
        <v>0</v>
      </c>
      <c r="M280" s="189">
        <f t="shared" si="121"/>
        <v>0</v>
      </c>
      <c r="N280" s="266"/>
      <c r="O280" s="266"/>
      <c r="P280" s="266"/>
      <c r="Q280" s="266"/>
      <c r="R280" s="266"/>
      <c r="S280" s="266"/>
      <c r="T280" s="266"/>
      <c r="U280" s="266"/>
      <c r="V280" s="189">
        <f t="shared" si="114"/>
        <v>0</v>
      </c>
      <c r="W280" s="189">
        <f t="shared" si="115"/>
        <v>0</v>
      </c>
      <c r="X280" s="266"/>
      <c r="Y280" s="266"/>
      <c r="Z280" s="266"/>
      <c r="AA280" s="266"/>
      <c r="AB280" s="266"/>
      <c r="AC280" s="266"/>
      <c r="AD280" s="266"/>
      <c r="AE280" s="266"/>
      <c r="AF280" s="266">
        <f t="shared" si="116"/>
        <v>0</v>
      </c>
      <c r="AG280" s="266">
        <f t="shared" si="117"/>
        <v>0</v>
      </c>
      <c r="AH280" s="266"/>
      <c r="AI280" s="266"/>
      <c r="AJ280" s="266"/>
      <c r="AK280" s="266"/>
      <c r="AL280" s="266"/>
      <c r="AM280" s="266"/>
      <c r="AN280" s="266"/>
      <c r="AO280" s="266"/>
      <c r="AP280" s="266">
        <f t="shared" si="118"/>
        <v>0</v>
      </c>
      <c r="AQ280" s="266">
        <f t="shared" si="119"/>
        <v>0</v>
      </c>
    </row>
    <row r="281" spans="1:43" x14ac:dyDescent="0.25">
      <c r="A281" s="629">
        <v>14</v>
      </c>
      <c r="B281" s="291" t="s">
        <v>28</v>
      </c>
      <c r="C281" s="619"/>
      <c r="D281" s="319">
        <v>0</v>
      </c>
      <c r="E281" s="319">
        <v>0</v>
      </c>
      <c r="F281" s="319">
        <v>0</v>
      </c>
      <c r="G281" s="319">
        <v>0</v>
      </c>
      <c r="H281" s="319">
        <v>0</v>
      </c>
      <c r="I281" s="319">
        <v>0</v>
      </c>
      <c r="J281" s="319">
        <v>0</v>
      </c>
      <c r="K281" s="319">
        <v>0</v>
      </c>
      <c r="L281" s="314">
        <f t="shared" si="120"/>
        <v>0</v>
      </c>
      <c r="M281" s="314">
        <f t="shared" si="121"/>
        <v>0</v>
      </c>
      <c r="N281" s="319">
        <v>0</v>
      </c>
      <c r="O281" s="319">
        <v>0</v>
      </c>
      <c r="P281" s="319">
        <v>0</v>
      </c>
      <c r="Q281" s="319">
        <v>0</v>
      </c>
      <c r="R281" s="319">
        <v>0</v>
      </c>
      <c r="S281" s="319">
        <v>0</v>
      </c>
      <c r="T281" s="319">
        <v>0</v>
      </c>
      <c r="U281" s="319">
        <v>0</v>
      </c>
      <c r="V281" s="314">
        <f t="shared" si="114"/>
        <v>0</v>
      </c>
      <c r="W281" s="314">
        <f t="shared" si="115"/>
        <v>0</v>
      </c>
      <c r="X281" s="319">
        <v>0</v>
      </c>
      <c r="Y281" s="319">
        <v>0</v>
      </c>
      <c r="Z281" s="319">
        <v>0</v>
      </c>
      <c r="AA281" s="319">
        <v>0</v>
      </c>
      <c r="AB281" s="319">
        <v>0</v>
      </c>
      <c r="AC281" s="319">
        <v>0</v>
      </c>
      <c r="AD281" s="319">
        <v>0</v>
      </c>
      <c r="AE281" s="319">
        <v>0</v>
      </c>
      <c r="AF281" s="319">
        <f t="shared" si="116"/>
        <v>0</v>
      </c>
      <c r="AG281" s="319">
        <f t="shared" si="117"/>
        <v>0</v>
      </c>
      <c r="AH281" s="319">
        <v>0</v>
      </c>
      <c r="AI281" s="319">
        <v>0</v>
      </c>
      <c r="AJ281" s="319">
        <v>0</v>
      </c>
      <c r="AK281" s="319">
        <v>0</v>
      </c>
      <c r="AL281" s="319">
        <v>0</v>
      </c>
      <c r="AM281" s="319">
        <v>0</v>
      </c>
      <c r="AN281" s="319">
        <v>0</v>
      </c>
      <c r="AO281" s="319">
        <v>0</v>
      </c>
      <c r="AP281" s="319">
        <f t="shared" si="118"/>
        <v>0</v>
      </c>
      <c r="AQ281" s="319">
        <f t="shared" si="119"/>
        <v>0</v>
      </c>
    </row>
    <row r="282" spans="1:43" x14ac:dyDescent="0.25">
      <c r="A282" s="18"/>
      <c r="B282" s="89"/>
      <c r="C282" s="37"/>
      <c r="D282" s="48"/>
      <c r="E282" s="48"/>
      <c r="F282" s="48"/>
      <c r="G282" s="48"/>
      <c r="H282" s="48"/>
      <c r="I282" s="48"/>
      <c r="J282" s="48"/>
      <c r="K282" s="48"/>
      <c r="L282" s="189">
        <f t="shared" si="120"/>
        <v>0</v>
      </c>
      <c r="M282" s="189">
        <f t="shared" si="121"/>
        <v>0</v>
      </c>
      <c r="N282" s="48"/>
      <c r="O282" s="48"/>
      <c r="P282" s="48"/>
      <c r="Q282" s="48"/>
      <c r="R282" s="48"/>
      <c r="S282" s="48"/>
      <c r="T282" s="48"/>
      <c r="U282" s="48"/>
      <c r="V282" s="189">
        <f t="shared" si="114"/>
        <v>0</v>
      </c>
      <c r="W282" s="189">
        <f t="shared" si="115"/>
        <v>0</v>
      </c>
      <c r="X282" s="48"/>
      <c r="Y282" s="48"/>
      <c r="Z282" s="48"/>
      <c r="AA282" s="48"/>
      <c r="AB282" s="48"/>
      <c r="AC282" s="48"/>
      <c r="AD282" s="48"/>
      <c r="AE282" s="48"/>
      <c r="AF282" s="266">
        <f t="shared" si="116"/>
        <v>0</v>
      </c>
      <c r="AG282" s="266">
        <f t="shared" si="117"/>
        <v>0</v>
      </c>
      <c r="AH282" s="48"/>
      <c r="AI282" s="48"/>
      <c r="AJ282" s="48"/>
      <c r="AK282" s="48"/>
      <c r="AL282" s="48"/>
      <c r="AM282" s="48"/>
      <c r="AN282" s="48"/>
      <c r="AO282" s="48"/>
      <c r="AP282" s="266">
        <f t="shared" si="118"/>
        <v>0</v>
      </c>
      <c r="AQ282" s="266">
        <f t="shared" si="119"/>
        <v>0</v>
      </c>
    </row>
    <row r="283" spans="1:43" x14ac:dyDescent="0.25">
      <c r="A283" s="629">
        <v>15</v>
      </c>
      <c r="B283" s="291" t="s">
        <v>29</v>
      </c>
      <c r="C283" s="619"/>
      <c r="D283" s="319">
        <v>0</v>
      </c>
      <c r="E283" s="319">
        <v>0</v>
      </c>
      <c r="F283" s="319">
        <v>0</v>
      </c>
      <c r="G283" s="319">
        <v>0</v>
      </c>
      <c r="H283" s="319">
        <v>0</v>
      </c>
      <c r="I283" s="319">
        <v>0</v>
      </c>
      <c r="J283" s="319">
        <v>0</v>
      </c>
      <c r="K283" s="319">
        <v>0</v>
      </c>
      <c r="L283" s="314">
        <f t="shared" si="120"/>
        <v>0</v>
      </c>
      <c r="M283" s="314">
        <f t="shared" si="121"/>
        <v>0</v>
      </c>
      <c r="N283" s="319">
        <v>0</v>
      </c>
      <c r="O283" s="319">
        <v>0</v>
      </c>
      <c r="P283" s="319">
        <v>0</v>
      </c>
      <c r="Q283" s="319">
        <v>0</v>
      </c>
      <c r="R283" s="319">
        <v>0</v>
      </c>
      <c r="S283" s="319">
        <v>0</v>
      </c>
      <c r="T283" s="319">
        <v>0</v>
      </c>
      <c r="U283" s="319">
        <v>0</v>
      </c>
      <c r="V283" s="314">
        <f t="shared" si="114"/>
        <v>0</v>
      </c>
      <c r="W283" s="314">
        <f t="shared" si="115"/>
        <v>0</v>
      </c>
      <c r="X283" s="319">
        <v>0</v>
      </c>
      <c r="Y283" s="319">
        <v>0</v>
      </c>
      <c r="Z283" s="319">
        <v>0</v>
      </c>
      <c r="AA283" s="319">
        <v>0</v>
      </c>
      <c r="AB283" s="319">
        <v>0</v>
      </c>
      <c r="AC283" s="319">
        <v>0</v>
      </c>
      <c r="AD283" s="319">
        <v>0</v>
      </c>
      <c r="AE283" s="319">
        <v>0</v>
      </c>
      <c r="AF283" s="319">
        <f t="shared" si="116"/>
        <v>0</v>
      </c>
      <c r="AG283" s="319">
        <f t="shared" si="117"/>
        <v>0</v>
      </c>
      <c r="AH283" s="319">
        <v>0</v>
      </c>
      <c r="AI283" s="319">
        <v>0</v>
      </c>
      <c r="AJ283" s="319">
        <v>0</v>
      </c>
      <c r="AK283" s="319">
        <v>0</v>
      </c>
      <c r="AL283" s="319">
        <v>0</v>
      </c>
      <c r="AM283" s="319">
        <v>0</v>
      </c>
      <c r="AN283" s="319">
        <v>0</v>
      </c>
      <c r="AO283" s="319">
        <v>0</v>
      </c>
      <c r="AP283" s="319">
        <f t="shared" si="118"/>
        <v>0</v>
      </c>
      <c r="AQ283" s="319">
        <f t="shared" si="119"/>
        <v>0</v>
      </c>
    </row>
    <row r="284" spans="1:43" x14ac:dyDescent="0.25">
      <c r="A284" s="18"/>
      <c r="B284" s="89"/>
      <c r="C284" s="37"/>
      <c r="D284" s="265"/>
      <c r="E284" s="265"/>
      <c r="F284" s="265"/>
      <c r="G284" s="265"/>
      <c r="H284" s="265"/>
      <c r="I284" s="265"/>
      <c r="J284" s="265"/>
      <c r="K284" s="265"/>
      <c r="L284" s="189">
        <f t="shared" si="120"/>
        <v>0</v>
      </c>
      <c r="M284" s="189">
        <f t="shared" si="121"/>
        <v>0</v>
      </c>
      <c r="N284" s="265"/>
      <c r="O284" s="265"/>
      <c r="P284" s="265"/>
      <c r="Q284" s="265"/>
      <c r="R284" s="265"/>
      <c r="S284" s="265"/>
      <c r="T284" s="265"/>
      <c r="U284" s="265"/>
      <c r="V284" s="189">
        <f t="shared" si="114"/>
        <v>0</v>
      </c>
      <c r="W284" s="189">
        <f t="shared" si="115"/>
        <v>0</v>
      </c>
      <c r="X284" s="265"/>
      <c r="Y284" s="265"/>
      <c r="Z284" s="265"/>
      <c r="AA284" s="265"/>
      <c r="AB284" s="265"/>
      <c r="AC284" s="265"/>
      <c r="AD284" s="265"/>
      <c r="AE284" s="265"/>
      <c r="AF284" s="266">
        <f t="shared" si="116"/>
        <v>0</v>
      </c>
      <c r="AG284" s="266">
        <f t="shared" si="117"/>
        <v>0</v>
      </c>
      <c r="AH284" s="265"/>
      <c r="AI284" s="265"/>
      <c r="AJ284" s="265"/>
      <c r="AK284" s="265"/>
      <c r="AL284" s="265"/>
      <c r="AM284" s="265"/>
      <c r="AN284" s="265"/>
      <c r="AO284" s="265"/>
      <c r="AP284" s="266">
        <f t="shared" si="118"/>
        <v>0</v>
      </c>
      <c r="AQ284" s="266">
        <f t="shared" si="119"/>
        <v>0</v>
      </c>
    </row>
    <row r="285" spans="1:43" x14ac:dyDescent="0.25">
      <c r="A285" s="274">
        <v>16</v>
      </c>
      <c r="B285" s="291" t="s">
        <v>30</v>
      </c>
      <c r="C285" s="420"/>
      <c r="D285" s="319">
        <f>D286</f>
        <v>0</v>
      </c>
      <c r="E285" s="319">
        <f t="shared" ref="E285:AJ285" si="122">E286</f>
        <v>0</v>
      </c>
      <c r="F285" s="319">
        <f t="shared" si="122"/>
        <v>0</v>
      </c>
      <c r="G285" s="319">
        <f t="shared" si="122"/>
        <v>0</v>
      </c>
      <c r="H285" s="319">
        <f t="shared" si="122"/>
        <v>0</v>
      </c>
      <c r="I285" s="319">
        <f t="shared" si="122"/>
        <v>0</v>
      </c>
      <c r="J285" s="319">
        <f t="shared" si="122"/>
        <v>0</v>
      </c>
      <c r="K285" s="319">
        <f t="shared" si="122"/>
        <v>0</v>
      </c>
      <c r="L285" s="314">
        <f t="shared" si="120"/>
        <v>0</v>
      </c>
      <c r="M285" s="314">
        <f t="shared" si="121"/>
        <v>0</v>
      </c>
      <c r="N285" s="319">
        <f t="shared" si="122"/>
        <v>0</v>
      </c>
      <c r="O285" s="319">
        <f t="shared" si="122"/>
        <v>0</v>
      </c>
      <c r="P285" s="319">
        <f t="shared" si="122"/>
        <v>0</v>
      </c>
      <c r="Q285" s="319">
        <f t="shared" si="122"/>
        <v>0</v>
      </c>
      <c r="R285" s="319">
        <f t="shared" si="122"/>
        <v>0</v>
      </c>
      <c r="S285" s="319">
        <f t="shared" si="122"/>
        <v>0</v>
      </c>
      <c r="T285" s="319">
        <f t="shared" si="122"/>
        <v>0</v>
      </c>
      <c r="U285" s="319">
        <f t="shared" si="122"/>
        <v>0</v>
      </c>
      <c r="V285" s="314">
        <f t="shared" si="114"/>
        <v>0</v>
      </c>
      <c r="W285" s="314">
        <f t="shared" si="115"/>
        <v>0</v>
      </c>
      <c r="X285" s="319">
        <f t="shared" si="122"/>
        <v>0</v>
      </c>
      <c r="Y285" s="319">
        <f t="shared" si="122"/>
        <v>0</v>
      </c>
      <c r="Z285" s="319">
        <f t="shared" si="122"/>
        <v>0</v>
      </c>
      <c r="AA285" s="319">
        <f t="shared" si="122"/>
        <v>0</v>
      </c>
      <c r="AB285" s="319">
        <f t="shared" si="122"/>
        <v>0</v>
      </c>
      <c r="AC285" s="319">
        <f t="shared" si="122"/>
        <v>0</v>
      </c>
      <c r="AD285" s="319">
        <f t="shared" si="122"/>
        <v>0</v>
      </c>
      <c r="AE285" s="319">
        <f t="shared" si="122"/>
        <v>0</v>
      </c>
      <c r="AF285" s="319">
        <f t="shared" si="116"/>
        <v>0</v>
      </c>
      <c r="AG285" s="319">
        <f t="shared" si="117"/>
        <v>0</v>
      </c>
      <c r="AH285" s="319">
        <f t="shared" si="122"/>
        <v>0</v>
      </c>
      <c r="AI285" s="319">
        <f t="shared" si="122"/>
        <v>0</v>
      </c>
      <c r="AJ285" s="319">
        <f t="shared" si="122"/>
        <v>0</v>
      </c>
      <c r="AK285" s="319">
        <f t="shared" ref="AK285:AO285" si="123">AK286</f>
        <v>0</v>
      </c>
      <c r="AL285" s="319">
        <f t="shared" si="123"/>
        <v>0</v>
      </c>
      <c r="AM285" s="319">
        <f t="shared" si="123"/>
        <v>0</v>
      </c>
      <c r="AN285" s="319">
        <f t="shared" si="123"/>
        <v>0</v>
      </c>
      <c r="AO285" s="319">
        <f t="shared" si="123"/>
        <v>0</v>
      </c>
      <c r="AP285" s="319">
        <f t="shared" si="118"/>
        <v>0</v>
      </c>
      <c r="AQ285" s="319">
        <f t="shared" si="119"/>
        <v>0</v>
      </c>
    </row>
    <row r="286" spans="1:43" x14ac:dyDescent="0.25">
      <c r="A286" s="43"/>
      <c r="B286" s="95"/>
      <c r="C286" s="45"/>
      <c r="D286" s="46"/>
      <c r="E286" s="46"/>
      <c r="F286" s="46"/>
      <c r="G286" s="46"/>
      <c r="H286" s="46"/>
      <c r="I286" s="46"/>
      <c r="J286" s="46"/>
      <c r="K286" s="46"/>
      <c r="L286" s="189">
        <f t="shared" si="120"/>
        <v>0</v>
      </c>
      <c r="M286" s="189">
        <f t="shared" si="121"/>
        <v>0</v>
      </c>
      <c r="N286" s="46"/>
      <c r="O286" s="46"/>
      <c r="P286" s="46"/>
      <c r="Q286" s="46"/>
      <c r="R286" s="46"/>
      <c r="S286" s="46"/>
      <c r="T286" s="46"/>
      <c r="U286" s="46"/>
      <c r="V286" s="189">
        <f t="shared" si="114"/>
        <v>0</v>
      </c>
      <c r="W286" s="189">
        <f t="shared" si="115"/>
        <v>0</v>
      </c>
      <c r="X286" s="46"/>
      <c r="Y286" s="46"/>
      <c r="Z286" s="46"/>
      <c r="AA286" s="46"/>
      <c r="AB286" s="46"/>
      <c r="AC286" s="46"/>
      <c r="AD286" s="46"/>
      <c r="AE286" s="46"/>
      <c r="AF286" s="266">
        <f t="shared" si="116"/>
        <v>0</v>
      </c>
      <c r="AG286" s="266">
        <f t="shared" si="117"/>
        <v>0</v>
      </c>
      <c r="AH286" s="46"/>
      <c r="AI286" s="46"/>
      <c r="AJ286" s="46"/>
      <c r="AK286" s="46"/>
      <c r="AL286" s="46"/>
      <c r="AM286" s="46"/>
      <c r="AN286" s="46"/>
      <c r="AO286" s="46"/>
      <c r="AP286" s="266">
        <f t="shared" si="118"/>
        <v>0</v>
      </c>
      <c r="AQ286" s="266">
        <f t="shared" si="119"/>
        <v>0</v>
      </c>
    </row>
    <row r="287" spans="1:43" x14ac:dyDescent="0.25">
      <c r="A287" s="274">
        <v>17</v>
      </c>
      <c r="B287" s="291" t="s">
        <v>31</v>
      </c>
      <c r="C287" s="420"/>
      <c r="D287" s="319">
        <f>D288</f>
        <v>0</v>
      </c>
      <c r="E287" s="319">
        <f t="shared" ref="E287:AJ287" si="124">E288</f>
        <v>0</v>
      </c>
      <c r="F287" s="319">
        <f t="shared" si="124"/>
        <v>0</v>
      </c>
      <c r="G287" s="319">
        <f t="shared" si="124"/>
        <v>0</v>
      </c>
      <c r="H287" s="319">
        <f t="shared" si="124"/>
        <v>0</v>
      </c>
      <c r="I287" s="319">
        <f t="shared" si="124"/>
        <v>0</v>
      </c>
      <c r="J287" s="319">
        <f t="shared" si="124"/>
        <v>0</v>
      </c>
      <c r="K287" s="319">
        <f t="shared" si="124"/>
        <v>0</v>
      </c>
      <c r="L287" s="314">
        <f t="shared" si="120"/>
        <v>0</v>
      </c>
      <c r="M287" s="314">
        <f t="shared" si="121"/>
        <v>0</v>
      </c>
      <c r="N287" s="319">
        <f t="shared" si="124"/>
        <v>0</v>
      </c>
      <c r="O287" s="319">
        <f t="shared" si="124"/>
        <v>0</v>
      </c>
      <c r="P287" s="319">
        <f t="shared" si="124"/>
        <v>0</v>
      </c>
      <c r="Q287" s="319">
        <f t="shared" si="124"/>
        <v>0</v>
      </c>
      <c r="R287" s="319">
        <f t="shared" si="124"/>
        <v>0</v>
      </c>
      <c r="S287" s="319">
        <f t="shared" si="124"/>
        <v>0</v>
      </c>
      <c r="T287" s="319">
        <f t="shared" si="124"/>
        <v>0</v>
      </c>
      <c r="U287" s="319">
        <f t="shared" si="124"/>
        <v>0</v>
      </c>
      <c r="V287" s="314">
        <f t="shared" si="114"/>
        <v>0</v>
      </c>
      <c r="W287" s="314">
        <f t="shared" si="115"/>
        <v>0</v>
      </c>
      <c r="X287" s="319">
        <f t="shared" si="124"/>
        <v>0</v>
      </c>
      <c r="Y287" s="319">
        <f t="shared" si="124"/>
        <v>0</v>
      </c>
      <c r="Z287" s="319">
        <f t="shared" si="124"/>
        <v>0</v>
      </c>
      <c r="AA287" s="319">
        <f t="shared" si="124"/>
        <v>0</v>
      </c>
      <c r="AB287" s="319">
        <f t="shared" si="124"/>
        <v>0</v>
      </c>
      <c r="AC287" s="319">
        <f t="shared" si="124"/>
        <v>0</v>
      </c>
      <c r="AD287" s="319">
        <f t="shared" si="124"/>
        <v>0</v>
      </c>
      <c r="AE287" s="319">
        <f t="shared" si="124"/>
        <v>0</v>
      </c>
      <c r="AF287" s="319">
        <f t="shared" si="116"/>
        <v>0</v>
      </c>
      <c r="AG287" s="319">
        <f t="shared" si="117"/>
        <v>0</v>
      </c>
      <c r="AH287" s="319">
        <f t="shared" si="124"/>
        <v>0</v>
      </c>
      <c r="AI287" s="319">
        <f t="shared" si="124"/>
        <v>0</v>
      </c>
      <c r="AJ287" s="319">
        <f t="shared" si="124"/>
        <v>0</v>
      </c>
      <c r="AK287" s="319">
        <f t="shared" ref="AK287:AO287" si="125">AK288</f>
        <v>0</v>
      </c>
      <c r="AL287" s="319">
        <f t="shared" si="125"/>
        <v>0</v>
      </c>
      <c r="AM287" s="319">
        <f t="shared" si="125"/>
        <v>0</v>
      </c>
      <c r="AN287" s="319">
        <f t="shared" si="125"/>
        <v>0</v>
      </c>
      <c r="AO287" s="319">
        <f t="shared" si="125"/>
        <v>0</v>
      </c>
      <c r="AP287" s="319">
        <f t="shared" si="118"/>
        <v>0</v>
      </c>
      <c r="AQ287" s="319">
        <f t="shared" si="119"/>
        <v>0</v>
      </c>
    </row>
    <row r="288" spans="1:43" x14ac:dyDescent="0.25">
      <c r="A288" s="43"/>
      <c r="B288" s="95"/>
      <c r="C288" s="45"/>
      <c r="D288" s="46"/>
      <c r="E288" s="46"/>
      <c r="F288" s="46"/>
      <c r="G288" s="46"/>
      <c r="H288" s="46"/>
      <c r="I288" s="46"/>
      <c r="J288" s="46"/>
      <c r="K288" s="46"/>
      <c r="L288" s="189">
        <f t="shared" si="120"/>
        <v>0</v>
      </c>
      <c r="M288" s="189">
        <f t="shared" si="121"/>
        <v>0</v>
      </c>
      <c r="N288" s="46"/>
      <c r="O288" s="46"/>
      <c r="P288" s="46"/>
      <c r="Q288" s="46"/>
      <c r="R288" s="46"/>
      <c r="S288" s="46"/>
      <c r="T288" s="46"/>
      <c r="U288" s="46"/>
      <c r="V288" s="189">
        <f t="shared" si="114"/>
        <v>0</v>
      </c>
      <c r="W288" s="189">
        <f t="shared" si="115"/>
        <v>0</v>
      </c>
      <c r="X288" s="46"/>
      <c r="Y288" s="46"/>
      <c r="Z288" s="46"/>
      <c r="AA288" s="46"/>
      <c r="AB288" s="46"/>
      <c r="AC288" s="46"/>
      <c r="AD288" s="46"/>
      <c r="AE288" s="46"/>
      <c r="AF288" s="266">
        <f t="shared" si="116"/>
        <v>0</v>
      </c>
      <c r="AG288" s="266">
        <f t="shared" si="117"/>
        <v>0</v>
      </c>
      <c r="AH288" s="46"/>
      <c r="AI288" s="46"/>
      <c r="AJ288" s="46"/>
      <c r="AK288" s="46"/>
      <c r="AL288" s="46"/>
      <c r="AM288" s="46"/>
      <c r="AN288" s="46"/>
      <c r="AO288" s="46"/>
      <c r="AP288" s="266">
        <f t="shared" si="118"/>
        <v>0</v>
      </c>
      <c r="AQ288" s="266">
        <f t="shared" si="119"/>
        <v>0</v>
      </c>
    </row>
    <row r="289" spans="1:43" x14ac:dyDescent="0.25">
      <c r="A289" s="629">
        <v>18</v>
      </c>
      <c r="B289" s="291" t="s">
        <v>51</v>
      </c>
      <c r="C289" s="619"/>
      <c r="D289" s="319">
        <v>0</v>
      </c>
      <c r="E289" s="319">
        <v>0</v>
      </c>
      <c r="F289" s="319">
        <v>0</v>
      </c>
      <c r="G289" s="319">
        <v>0</v>
      </c>
      <c r="H289" s="319">
        <v>0</v>
      </c>
      <c r="I289" s="319">
        <v>0</v>
      </c>
      <c r="J289" s="319">
        <v>0</v>
      </c>
      <c r="K289" s="319">
        <v>0</v>
      </c>
      <c r="L289" s="314">
        <f t="shared" si="120"/>
        <v>0</v>
      </c>
      <c r="M289" s="314">
        <f t="shared" si="121"/>
        <v>0</v>
      </c>
      <c r="N289" s="319">
        <v>0</v>
      </c>
      <c r="O289" s="319">
        <v>0</v>
      </c>
      <c r="P289" s="319">
        <v>0</v>
      </c>
      <c r="Q289" s="319">
        <v>0</v>
      </c>
      <c r="R289" s="319">
        <v>0</v>
      </c>
      <c r="S289" s="319">
        <v>0</v>
      </c>
      <c r="T289" s="319">
        <v>0</v>
      </c>
      <c r="U289" s="319">
        <v>0</v>
      </c>
      <c r="V289" s="314">
        <f t="shared" si="114"/>
        <v>0</v>
      </c>
      <c r="W289" s="314">
        <f t="shared" si="115"/>
        <v>0</v>
      </c>
      <c r="X289" s="319">
        <v>0</v>
      </c>
      <c r="Y289" s="319">
        <v>0</v>
      </c>
      <c r="Z289" s="319">
        <v>0</v>
      </c>
      <c r="AA289" s="319">
        <v>0</v>
      </c>
      <c r="AB289" s="319">
        <v>0</v>
      </c>
      <c r="AC289" s="319">
        <v>0</v>
      </c>
      <c r="AD289" s="319">
        <v>0</v>
      </c>
      <c r="AE289" s="319">
        <v>0</v>
      </c>
      <c r="AF289" s="319">
        <f t="shared" si="116"/>
        <v>0</v>
      </c>
      <c r="AG289" s="319">
        <f t="shared" si="117"/>
        <v>0</v>
      </c>
      <c r="AH289" s="319">
        <v>0</v>
      </c>
      <c r="AI289" s="319">
        <v>0</v>
      </c>
      <c r="AJ289" s="319">
        <v>0</v>
      </c>
      <c r="AK289" s="319">
        <v>0</v>
      </c>
      <c r="AL289" s="319">
        <v>0</v>
      </c>
      <c r="AM289" s="319">
        <v>0</v>
      </c>
      <c r="AN289" s="319">
        <v>0</v>
      </c>
      <c r="AO289" s="319">
        <v>0</v>
      </c>
      <c r="AP289" s="319">
        <f t="shared" si="118"/>
        <v>0</v>
      </c>
      <c r="AQ289" s="319">
        <f t="shared" si="119"/>
        <v>0</v>
      </c>
    </row>
    <row r="290" spans="1:43" x14ac:dyDescent="0.25">
      <c r="A290" s="18"/>
      <c r="B290" s="89"/>
      <c r="C290" s="37"/>
      <c r="D290" s="266"/>
      <c r="E290" s="266"/>
      <c r="F290" s="266"/>
      <c r="G290" s="266"/>
      <c r="H290" s="266"/>
      <c r="I290" s="266"/>
      <c r="J290" s="266"/>
      <c r="K290" s="266"/>
      <c r="L290" s="189">
        <f t="shared" si="120"/>
        <v>0</v>
      </c>
      <c r="M290" s="189">
        <f t="shared" si="121"/>
        <v>0</v>
      </c>
      <c r="N290" s="266"/>
      <c r="O290" s="266"/>
      <c r="P290" s="266"/>
      <c r="Q290" s="266"/>
      <c r="R290" s="266"/>
      <c r="S290" s="266"/>
      <c r="T290" s="266"/>
      <c r="U290" s="266"/>
      <c r="V290" s="189">
        <f t="shared" si="114"/>
        <v>0</v>
      </c>
      <c r="W290" s="189">
        <f t="shared" si="115"/>
        <v>0</v>
      </c>
      <c r="X290" s="266"/>
      <c r="Y290" s="266"/>
      <c r="Z290" s="266"/>
      <c r="AA290" s="266"/>
      <c r="AB290" s="266"/>
      <c r="AC290" s="266"/>
      <c r="AD290" s="266"/>
      <c r="AE290" s="266"/>
      <c r="AF290" s="266">
        <f t="shared" si="116"/>
        <v>0</v>
      </c>
      <c r="AG290" s="266">
        <f t="shared" si="117"/>
        <v>0</v>
      </c>
      <c r="AH290" s="266"/>
      <c r="AI290" s="266"/>
      <c r="AJ290" s="266"/>
      <c r="AK290" s="266"/>
      <c r="AL290" s="266"/>
      <c r="AM290" s="266"/>
      <c r="AN290" s="266"/>
      <c r="AO290" s="266"/>
      <c r="AP290" s="266">
        <f t="shared" si="118"/>
        <v>0</v>
      </c>
      <c r="AQ290" s="266">
        <f t="shared" si="119"/>
        <v>0</v>
      </c>
    </row>
    <row r="291" spans="1:43" x14ac:dyDescent="0.25">
      <c r="A291" s="629">
        <v>19</v>
      </c>
      <c r="B291" s="291" t="s">
        <v>52</v>
      </c>
      <c r="C291" s="619"/>
      <c r="D291" s="319">
        <v>0</v>
      </c>
      <c r="E291" s="319">
        <v>0</v>
      </c>
      <c r="F291" s="319">
        <v>0</v>
      </c>
      <c r="G291" s="319">
        <v>0</v>
      </c>
      <c r="H291" s="319">
        <v>0</v>
      </c>
      <c r="I291" s="319">
        <v>0</v>
      </c>
      <c r="J291" s="319">
        <v>0</v>
      </c>
      <c r="K291" s="319">
        <v>0</v>
      </c>
      <c r="L291" s="314">
        <f t="shared" si="120"/>
        <v>0</v>
      </c>
      <c r="M291" s="314">
        <f t="shared" si="121"/>
        <v>0</v>
      </c>
      <c r="N291" s="319">
        <v>0</v>
      </c>
      <c r="O291" s="319">
        <v>0</v>
      </c>
      <c r="P291" s="319">
        <v>0</v>
      </c>
      <c r="Q291" s="319">
        <v>0</v>
      </c>
      <c r="R291" s="319">
        <v>0</v>
      </c>
      <c r="S291" s="319">
        <v>0</v>
      </c>
      <c r="T291" s="319">
        <v>0</v>
      </c>
      <c r="U291" s="319">
        <v>0</v>
      </c>
      <c r="V291" s="314">
        <f t="shared" si="114"/>
        <v>0</v>
      </c>
      <c r="W291" s="314">
        <f t="shared" si="115"/>
        <v>0</v>
      </c>
      <c r="X291" s="319">
        <v>0</v>
      </c>
      <c r="Y291" s="319">
        <v>0</v>
      </c>
      <c r="Z291" s="319">
        <v>0</v>
      </c>
      <c r="AA291" s="319">
        <v>0</v>
      </c>
      <c r="AB291" s="319">
        <v>0</v>
      </c>
      <c r="AC291" s="319">
        <v>0</v>
      </c>
      <c r="AD291" s="319">
        <v>0</v>
      </c>
      <c r="AE291" s="319">
        <v>0</v>
      </c>
      <c r="AF291" s="319">
        <f t="shared" si="116"/>
        <v>0</v>
      </c>
      <c r="AG291" s="319">
        <f t="shared" si="117"/>
        <v>0</v>
      </c>
      <c r="AH291" s="319">
        <v>0</v>
      </c>
      <c r="AI291" s="319">
        <v>0</v>
      </c>
      <c r="AJ291" s="319">
        <v>0</v>
      </c>
      <c r="AK291" s="319">
        <v>0</v>
      </c>
      <c r="AL291" s="319">
        <v>0</v>
      </c>
      <c r="AM291" s="319">
        <v>0</v>
      </c>
      <c r="AN291" s="319">
        <v>0</v>
      </c>
      <c r="AO291" s="319">
        <v>0</v>
      </c>
      <c r="AP291" s="319">
        <f t="shared" si="118"/>
        <v>0</v>
      </c>
      <c r="AQ291" s="319">
        <f t="shared" si="119"/>
        <v>0</v>
      </c>
    </row>
    <row r="292" spans="1:43" x14ac:dyDescent="0.25">
      <c r="A292" s="18"/>
      <c r="B292" s="32"/>
      <c r="C292" s="37"/>
      <c r="D292" s="265"/>
      <c r="E292" s="265"/>
      <c r="F292" s="265"/>
      <c r="G292" s="265"/>
      <c r="H292" s="265"/>
      <c r="I292" s="265"/>
      <c r="J292" s="265"/>
      <c r="K292" s="265"/>
      <c r="L292" s="189">
        <f t="shared" si="120"/>
        <v>0</v>
      </c>
      <c r="M292" s="189">
        <f t="shared" si="121"/>
        <v>0</v>
      </c>
      <c r="N292" s="265"/>
      <c r="O292" s="265"/>
      <c r="P292" s="265"/>
      <c r="Q292" s="265"/>
      <c r="R292" s="265"/>
      <c r="S292" s="265"/>
      <c r="T292" s="265"/>
      <c r="U292" s="265"/>
      <c r="V292" s="189">
        <f t="shared" si="114"/>
        <v>0</v>
      </c>
      <c r="W292" s="189">
        <f t="shared" si="115"/>
        <v>0</v>
      </c>
      <c r="X292" s="265"/>
      <c r="Y292" s="265"/>
      <c r="Z292" s="265"/>
      <c r="AA292" s="265"/>
      <c r="AB292" s="265"/>
      <c r="AC292" s="265"/>
      <c r="AD292" s="265"/>
      <c r="AE292" s="265"/>
      <c r="AF292" s="266">
        <f t="shared" si="116"/>
        <v>0</v>
      </c>
      <c r="AG292" s="266">
        <f t="shared" si="117"/>
        <v>0</v>
      </c>
      <c r="AH292" s="265"/>
      <c r="AI292" s="265"/>
      <c r="AJ292" s="265"/>
      <c r="AK292" s="265"/>
      <c r="AL292" s="265"/>
      <c r="AM292" s="265"/>
      <c r="AN292" s="265"/>
      <c r="AO292" s="265"/>
      <c r="AP292" s="266">
        <f t="shared" si="118"/>
        <v>0</v>
      </c>
      <c r="AQ292" s="266">
        <f t="shared" si="119"/>
        <v>0</v>
      </c>
    </row>
    <row r="293" spans="1:43" x14ac:dyDescent="0.25">
      <c r="A293" s="642" t="s">
        <v>57</v>
      </c>
      <c r="B293" s="564" t="s">
        <v>41</v>
      </c>
      <c r="C293" s="638"/>
      <c r="D293" s="639">
        <f t="shared" ref="D293:AO293" si="126">D294+D296+D298+D300+D302+D304+D306+D308+D310+D312+D314+D316+D318+D320+D322+D324+D326+D328+D330</f>
        <v>0</v>
      </c>
      <c r="E293" s="639">
        <f t="shared" si="126"/>
        <v>0</v>
      </c>
      <c r="F293" s="639">
        <f t="shared" si="126"/>
        <v>0</v>
      </c>
      <c r="G293" s="639">
        <f t="shared" si="126"/>
        <v>0</v>
      </c>
      <c r="H293" s="639">
        <f t="shared" si="126"/>
        <v>0</v>
      </c>
      <c r="I293" s="639">
        <f t="shared" si="126"/>
        <v>0</v>
      </c>
      <c r="J293" s="639">
        <f t="shared" si="126"/>
        <v>0</v>
      </c>
      <c r="K293" s="639">
        <f t="shared" si="126"/>
        <v>0</v>
      </c>
      <c r="L293" s="631">
        <f t="shared" si="120"/>
        <v>0</v>
      </c>
      <c r="M293" s="631">
        <f t="shared" si="121"/>
        <v>0</v>
      </c>
      <c r="N293" s="639">
        <f t="shared" si="126"/>
        <v>0</v>
      </c>
      <c r="O293" s="639">
        <f t="shared" si="126"/>
        <v>0</v>
      </c>
      <c r="P293" s="639">
        <f t="shared" si="126"/>
        <v>0</v>
      </c>
      <c r="Q293" s="639">
        <f t="shared" si="126"/>
        <v>0</v>
      </c>
      <c r="R293" s="639">
        <f t="shared" si="126"/>
        <v>0</v>
      </c>
      <c r="S293" s="639">
        <f t="shared" si="126"/>
        <v>0</v>
      </c>
      <c r="T293" s="639">
        <f t="shared" si="126"/>
        <v>0</v>
      </c>
      <c r="U293" s="639">
        <f t="shared" si="126"/>
        <v>0</v>
      </c>
      <c r="V293" s="631">
        <f t="shared" si="114"/>
        <v>0</v>
      </c>
      <c r="W293" s="631">
        <f t="shared" si="115"/>
        <v>0</v>
      </c>
      <c r="X293" s="639">
        <f t="shared" si="126"/>
        <v>0</v>
      </c>
      <c r="Y293" s="639">
        <f t="shared" si="126"/>
        <v>0</v>
      </c>
      <c r="Z293" s="639">
        <f t="shared" si="126"/>
        <v>0</v>
      </c>
      <c r="AA293" s="639">
        <f t="shared" si="126"/>
        <v>0</v>
      </c>
      <c r="AB293" s="639">
        <f t="shared" si="126"/>
        <v>0</v>
      </c>
      <c r="AC293" s="639">
        <f t="shared" si="126"/>
        <v>0</v>
      </c>
      <c r="AD293" s="639">
        <f t="shared" si="126"/>
        <v>0</v>
      </c>
      <c r="AE293" s="639">
        <f t="shared" si="126"/>
        <v>0</v>
      </c>
      <c r="AF293" s="641">
        <f t="shared" si="116"/>
        <v>0</v>
      </c>
      <c r="AG293" s="641">
        <f t="shared" si="117"/>
        <v>0</v>
      </c>
      <c r="AH293" s="639">
        <f t="shared" si="126"/>
        <v>0</v>
      </c>
      <c r="AI293" s="639">
        <f t="shared" si="126"/>
        <v>0</v>
      </c>
      <c r="AJ293" s="639">
        <f t="shared" si="126"/>
        <v>0</v>
      </c>
      <c r="AK293" s="639">
        <f t="shared" si="126"/>
        <v>0</v>
      </c>
      <c r="AL293" s="639">
        <f t="shared" si="126"/>
        <v>0</v>
      </c>
      <c r="AM293" s="639">
        <f t="shared" si="126"/>
        <v>0</v>
      </c>
      <c r="AN293" s="639">
        <f t="shared" si="126"/>
        <v>0</v>
      </c>
      <c r="AO293" s="639">
        <f t="shared" si="126"/>
        <v>0</v>
      </c>
      <c r="AP293" s="641">
        <f t="shared" si="118"/>
        <v>0</v>
      </c>
      <c r="AQ293" s="641">
        <f t="shared" si="119"/>
        <v>0</v>
      </c>
    </row>
    <row r="294" spans="1:43" x14ac:dyDescent="0.25">
      <c r="A294" s="629">
        <v>1</v>
      </c>
      <c r="B294" s="291" t="s">
        <v>20</v>
      </c>
      <c r="C294" s="619"/>
      <c r="D294" s="319">
        <v>0</v>
      </c>
      <c r="E294" s="319">
        <v>0</v>
      </c>
      <c r="F294" s="319">
        <v>0</v>
      </c>
      <c r="G294" s="319">
        <v>0</v>
      </c>
      <c r="H294" s="319">
        <v>0</v>
      </c>
      <c r="I294" s="319">
        <v>0</v>
      </c>
      <c r="J294" s="319">
        <v>0</v>
      </c>
      <c r="K294" s="319">
        <v>0</v>
      </c>
      <c r="L294" s="314">
        <f t="shared" si="120"/>
        <v>0</v>
      </c>
      <c r="M294" s="314">
        <f t="shared" si="121"/>
        <v>0</v>
      </c>
      <c r="N294" s="319">
        <v>0</v>
      </c>
      <c r="O294" s="319">
        <v>0</v>
      </c>
      <c r="P294" s="319">
        <v>0</v>
      </c>
      <c r="Q294" s="319">
        <v>0</v>
      </c>
      <c r="R294" s="319">
        <v>0</v>
      </c>
      <c r="S294" s="319">
        <v>0</v>
      </c>
      <c r="T294" s="319">
        <v>0</v>
      </c>
      <c r="U294" s="319">
        <v>0</v>
      </c>
      <c r="V294" s="314">
        <f t="shared" si="114"/>
        <v>0</v>
      </c>
      <c r="W294" s="314">
        <f t="shared" si="115"/>
        <v>0</v>
      </c>
      <c r="X294" s="319">
        <v>0</v>
      </c>
      <c r="Y294" s="319">
        <v>0</v>
      </c>
      <c r="Z294" s="319">
        <v>0</v>
      </c>
      <c r="AA294" s="319">
        <v>0</v>
      </c>
      <c r="AB294" s="319">
        <v>0</v>
      </c>
      <c r="AC294" s="319">
        <v>0</v>
      </c>
      <c r="AD294" s="319">
        <v>0</v>
      </c>
      <c r="AE294" s="319">
        <v>0</v>
      </c>
      <c r="AF294" s="319">
        <f t="shared" si="116"/>
        <v>0</v>
      </c>
      <c r="AG294" s="319">
        <f t="shared" si="117"/>
        <v>0</v>
      </c>
      <c r="AH294" s="319">
        <v>0</v>
      </c>
      <c r="AI294" s="319">
        <v>0</v>
      </c>
      <c r="AJ294" s="319">
        <v>0</v>
      </c>
      <c r="AK294" s="319">
        <v>0</v>
      </c>
      <c r="AL294" s="319">
        <v>0</v>
      </c>
      <c r="AM294" s="319">
        <v>0</v>
      </c>
      <c r="AN294" s="319">
        <v>0</v>
      </c>
      <c r="AO294" s="319">
        <v>0</v>
      </c>
      <c r="AP294" s="319">
        <f t="shared" si="118"/>
        <v>0</v>
      </c>
      <c r="AQ294" s="319">
        <f t="shared" si="119"/>
        <v>0</v>
      </c>
    </row>
    <row r="295" spans="1:43" x14ac:dyDescent="0.25">
      <c r="A295" s="18"/>
      <c r="B295" s="89"/>
      <c r="C295" s="37"/>
      <c r="D295" s="266"/>
      <c r="E295" s="266"/>
      <c r="F295" s="266"/>
      <c r="G295" s="266"/>
      <c r="H295" s="266"/>
      <c r="I295" s="266"/>
      <c r="J295" s="266"/>
      <c r="K295" s="266"/>
      <c r="L295" s="189">
        <f t="shared" si="120"/>
        <v>0</v>
      </c>
      <c r="M295" s="189">
        <f t="shared" si="121"/>
        <v>0</v>
      </c>
      <c r="N295" s="266"/>
      <c r="O295" s="266"/>
      <c r="P295" s="266"/>
      <c r="Q295" s="266"/>
      <c r="R295" s="266"/>
      <c r="S295" s="266"/>
      <c r="T295" s="266"/>
      <c r="U295" s="266"/>
      <c r="V295" s="189">
        <f t="shared" si="114"/>
        <v>0</v>
      </c>
      <c r="W295" s="189">
        <f t="shared" si="115"/>
        <v>0</v>
      </c>
      <c r="X295" s="266"/>
      <c r="Y295" s="266"/>
      <c r="Z295" s="266"/>
      <c r="AA295" s="266"/>
      <c r="AB295" s="266"/>
      <c r="AC295" s="266"/>
      <c r="AD295" s="266"/>
      <c r="AE295" s="266"/>
      <c r="AF295" s="266">
        <f t="shared" si="116"/>
        <v>0</v>
      </c>
      <c r="AG295" s="266">
        <f t="shared" si="117"/>
        <v>0</v>
      </c>
      <c r="AH295" s="266"/>
      <c r="AI295" s="266"/>
      <c r="AJ295" s="266"/>
      <c r="AK295" s="266"/>
      <c r="AL295" s="266"/>
      <c r="AM295" s="266"/>
      <c r="AN295" s="266"/>
      <c r="AO295" s="266"/>
      <c r="AP295" s="266">
        <f t="shared" si="118"/>
        <v>0</v>
      </c>
      <c r="AQ295" s="266">
        <f t="shared" si="119"/>
        <v>0</v>
      </c>
    </row>
    <row r="296" spans="1:43" x14ac:dyDescent="0.25">
      <c r="A296" s="629">
        <v>2</v>
      </c>
      <c r="B296" s="291" t="s">
        <v>21</v>
      </c>
      <c r="C296" s="619"/>
      <c r="D296" s="319">
        <v>0</v>
      </c>
      <c r="E296" s="319">
        <v>0</v>
      </c>
      <c r="F296" s="319">
        <v>0</v>
      </c>
      <c r="G296" s="319">
        <v>0</v>
      </c>
      <c r="H296" s="319">
        <v>0</v>
      </c>
      <c r="I296" s="319">
        <v>0</v>
      </c>
      <c r="J296" s="319">
        <v>0</v>
      </c>
      <c r="K296" s="319">
        <v>0</v>
      </c>
      <c r="L296" s="314">
        <f t="shared" si="120"/>
        <v>0</v>
      </c>
      <c r="M296" s="314">
        <f t="shared" si="121"/>
        <v>0</v>
      </c>
      <c r="N296" s="319">
        <v>0</v>
      </c>
      <c r="O296" s="319">
        <v>0</v>
      </c>
      <c r="P296" s="319">
        <v>0</v>
      </c>
      <c r="Q296" s="319">
        <v>0</v>
      </c>
      <c r="R296" s="319">
        <v>0</v>
      </c>
      <c r="S296" s="319">
        <v>0</v>
      </c>
      <c r="T296" s="319">
        <v>0</v>
      </c>
      <c r="U296" s="319">
        <v>0</v>
      </c>
      <c r="V296" s="314">
        <f t="shared" si="114"/>
        <v>0</v>
      </c>
      <c r="W296" s="314">
        <f t="shared" si="115"/>
        <v>0</v>
      </c>
      <c r="X296" s="319">
        <v>0</v>
      </c>
      <c r="Y296" s="319">
        <v>0</v>
      </c>
      <c r="Z296" s="319">
        <v>0</v>
      </c>
      <c r="AA296" s="319">
        <v>0</v>
      </c>
      <c r="AB296" s="319">
        <v>0</v>
      </c>
      <c r="AC296" s="319">
        <v>0</v>
      </c>
      <c r="AD296" s="319">
        <v>0</v>
      </c>
      <c r="AE296" s="319">
        <v>0</v>
      </c>
      <c r="AF296" s="319">
        <f t="shared" si="116"/>
        <v>0</v>
      </c>
      <c r="AG296" s="319">
        <f t="shared" si="117"/>
        <v>0</v>
      </c>
      <c r="AH296" s="319">
        <v>0</v>
      </c>
      <c r="AI296" s="319">
        <v>0</v>
      </c>
      <c r="AJ296" s="319">
        <v>0</v>
      </c>
      <c r="AK296" s="319">
        <v>0</v>
      </c>
      <c r="AL296" s="319">
        <v>0</v>
      </c>
      <c r="AM296" s="319">
        <v>0</v>
      </c>
      <c r="AN296" s="319">
        <v>0</v>
      </c>
      <c r="AO296" s="319">
        <v>0</v>
      </c>
      <c r="AP296" s="319">
        <f t="shared" si="118"/>
        <v>0</v>
      </c>
      <c r="AQ296" s="319">
        <f t="shared" si="119"/>
        <v>0</v>
      </c>
    </row>
    <row r="297" spans="1:43" x14ac:dyDescent="0.25">
      <c r="A297" s="18"/>
      <c r="B297" s="89"/>
      <c r="C297" s="37"/>
      <c r="D297" s="266"/>
      <c r="E297" s="266"/>
      <c r="F297" s="266"/>
      <c r="G297" s="266"/>
      <c r="H297" s="266"/>
      <c r="I297" s="266"/>
      <c r="J297" s="266"/>
      <c r="K297" s="266"/>
      <c r="L297" s="189">
        <f t="shared" si="120"/>
        <v>0</v>
      </c>
      <c r="M297" s="189">
        <f t="shared" si="121"/>
        <v>0</v>
      </c>
      <c r="N297" s="266"/>
      <c r="O297" s="266"/>
      <c r="P297" s="266"/>
      <c r="Q297" s="266"/>
      <c r="R297" s="266"/>
      <c r="S297" s="266"/>
      <c r="T297" s="266"/>
      <c r="U297" s="266"/>
      <c r="V297" s="189">
        <f t="shared" si="114"/>
        <v>0</v>
      </c>
      <c r="W297" s="189">
        <f t="shared" si="115"/>
        <v>0</v>
      </c>
      <c r="X297" s="266"/>
      <c r="Y297" s="266"/>
      <c r="Z297" s="266"/>
      <c r="AA297" s="266"/>
      <c r="AB297" s="266"/>
      <c r="AC297" s="266"/>
      <c r="AD297" s="266"/>
      <c r="AE297" s="266"/>
      <c r="AF297" s="266">
        <f t="shared" si="116"/>
        <v>0</v>
      </c>
      <c r="AG297" s="266">
        <f t="shared" si="117"/>
        <v>0</v>
      </c>
      <c r="AH297" s="266"/>
      <c r="AI297" s="266"/>
      <c r="AJ297" s="266"/>
      <c r="AK297" s="266"/>
      <c r="AL297" s="266"/>
      <c r="AM297" s="266"/>
      <c r="AN297" s="266"/>
      <c r="AO297" s="266"/>
      <c r="AP297" s="266">
        <f t="shared" si="118"/>
        <v>0</v>
      </c>
      <c r="AQ297" s="266">
        <f t="shared" si="119"/>
        <v>0</v>
      </c>
    </row>
    <row r="298" spans="1:43" x14ac:dyDescent="0.25">
      <c r="A298" s="629">
        <v>3</v>
      </c>
      <c r="B298" s="291" t="s">
        <v>22</v>
      </c>
      <c r="C298" s="619"/>
      <c r="D298" s="319">
        <v>0</v>
      </c>
      <c r="E298" s="319">
        <v>0</v>
      </c>
      <c r="F298" s="319">
        <v>0</v>
      </c>
      <c r="G298" s="319">
        <v>0</v>
      </c>
      <c r="H298" s="319">
        <v>0</v>
      </c>
      <c r="I298" s="319">
        <v>0</v>
      </c>
      <c r="J298" s="319">
        <v>0</v>
      </c>
      <c r="K298" s="319">
        <v>0</v>
      </c>
      <c r="L298" s="314">
        <f t="shared" si="120"/>
        <v>0</v>
      </c>
      <c r="M298" s="314">
        <f t="shared" si="121"/>
        <v>0</v>
      </c>
      <c r="N298" s="319">
        <v>0</v>
      </c>
      <c r="O298" s="319">
        <v>0</v>
      </c>
      <c r="P298" s="319">
        <v>0</v>
      </c>
      <c r="Q298" s="319">
        <v>0</v>
      </c>
      <c r="R298" s="319">
        <v>0</v>
      </c>
      <c r="S298" s="319">
        <v>0</v>
      </c>
      <c r="T298" s="319">
        <v>0</v>
      </c>
      <c r="U298" s="319">
        <v>0</v>
      </c>
      <c r="V298" s="314">
        <f t="shared" si="114"/>
        <v>0</v>
      </c>
      <c r="W298" s="314">
        <f t="shared" si="115"/>
        <v>0</v>
      </c>
      <c r="X298" s="319">
        <v>0</v>
      </c>
      <c r="Y298" s="319">
        <v>0</v>
      </c>
      <c r="Z298" s="319">
        <v>0</v>
      </c>
      <c r="AA298" s="319">
        <v>0</v>
      </c>
      <c r="AB298" s="319">
        <v>0</v>
      </c>
      <c r="AC298" s="319">
        <v>0</v>
      </c>
      <c r="AD298" s="319">
        <v>0</v>
      </c>
      <c r="AE298" s="319">
        <v>0</v>
      </c>
      <c r="AF298" s="319">
        <f t="shared" si="116"/>
        <v>0</v>
      </c>
      <c r="AG298" s="319">
        <f t="shared" si="117"/>
        <v>0</v>
      </c>
      <c r="AH298" s="319">
        <v>0</v>
      </c>
      <c r="AI298" s="319">
        <v>0</v>
      </c>
      <c r="AJ298" s="319">
        <v>0</v>
      </c>
      <c r="AK298" s="319">
        <v>0</v>
      </c>
      <c r="AL298" s="319">
        <v>0</v>
      </c>
      <c r="AM298" s="319">
        <v>0</v>
      </c>
      <c r="AN298" s="319">
        <v>0</v>
      </c>
      <c r="AO298" s="319">
        <v>0</v>
      </c>
      <c r="AP298" s="319">
        <f t="shared" si="118"/>
        <v>0</v>
      </c>
      <c r="AQ298" s="319">
        <f t="shared" si="119"/>
        <v>0</v>
      </c>
    </row>
    <row r="299" spans="1:43" x14ac:dyDescent="0.25">
      <c r="A299" s="18"/>
      <c r="B299" s="89"/>
      <c r="C299" s="37"/>
      <c r="D299" s="266"/>
      <c r="E299" s="266"/>
      <c r="F299" s="266"/>
      <c r="G299" s="266"/>
      <c r="H299" s="266"/>
      <c r="I299" s="266"/>
      <c r="J299" s="266"/>
      <c r="K299" s="266"/>
      <c r="L299" s="189">
        <f t="shared" si="120"/>
        <v>0</v>
      </c>
      <c r="M299" s="189">
        <f t="shared" si="121"/>
        <v>0</v>
      </c>
      <c r="N299" s="266"/>
      <c r="O299" s="266"/>
      <c r="P299" s="266"/>
      <c r="Q299" s="266"/>
      <c r="R299" s="266"/>
      <c r="S299" s="266"/>
      <c r="T299" s="266"/>
      <c r="U299" s="266"/>
      <c r="V299" s="189">
        <f t="shared" si="114"/>
        <v>0</v>
      </c>
      <c r="W299" s="189">
        <f t="shared" si="115"/>
        <v>0</v>
      </c>
      <c r="X299" s="266"/>
      <c r="Y299" s="266"/>
      <c r="Z299" s="266"/>
      <c r="AA299" s="266"/>
      <c r="AB299" s="266"/>
      <c r="AC299" s="266"/>
      <c r="AD299" s="266"/>
      <c r="AE299" s="266"/>
      <c r="AF299" s="266">
        <f t="shared" si="116"/>
        <v>0</v>
      </c>
      <c r="AG299" s="266">
        <f t="shared" si="117"/>
        <v>0</v>
      </c>
      <c r="AH299" s="266"/>
      <c r="AI299" s="266"/>
      <c r="AJ299" s="266"/>
      <c r="AK299" s="266"/>
      <c r="AL299" s="266"/>
      <c r="AM299" s="266"/>
      <c r="AN299" s="266"/>
      <c r="AO299" s="266"/>
      <c r="AP299" s="266">
        <f t="shared" si="118"/>
        <v>0</v>
      </c>
      <c r="AQ299" s="266">
        <f t="shared" si="119"/>
        <v>0</v>
      </c>
    </row>
    <row r="300" spans="1:43" x14ac:dyDescent="0.25">
      <c r="A300" s="629">
        <v>4</v>
      </c>
      <c r="B300" s="291" t="s">
        <v>23</v>
      </c>
      <c r="C300" s="619"/>
      <c r="D300" s="319">
        <v>0</v>
      </c>
      <c r="E300" s="319">
        <v>0</v>
      </c>
      <c r="F300" s="319">
        <v>0</v>
      </c>
      <c r="G300" s="319">
        <v>0</v>
      </c>
      <c r="H300" s="319">
        <v>0</v>
      </c>
      <c r="I300" s="319">
        <v>0</v>
      </c>
      <c r="J300" s="319">
        <v>0</v>
      </c>
      <c r="K300" s="319">
        <v>0</v>
      </c>
      <c r="L300" s="314">
        <f t="shared" si="120"/>
        <v>0</v>
      </c>
      <c r="M300" s="314">
        <f t="shared" si="121"/>
        <v>0</v>
      </c>
      <c r="N300" s="319">
        <v>0</v>
      </c>
      <c r="O300" s="319">
        <v>0</v>
      </c>
      <c r="P300" s="319">
        <v>0</v>
      </c>
      <c r="Q300" s="319">
        <v>0</v>
      </c>
      <c r="R300" s="319">
        <v>0</v>
      </c>
      <c r="S300" s="319">
        <v>0</v>
      </c>
      <c r="T300" s="319">
        <v>0</v>
      </c>
      <c r="U300" s="319">
        <v>0</v>
      </c>
      <c r="V300" s="314">
        <f t="shared" si="114"/>
        <v>0</v>
      </c>
      <c r="W300" s="314">
        <f t="shared" si="115"/>
        <v>0</v>
      </c>
      <c r="X300" s="319">
        <v>0</v>
      </c>
      <c r="Y300" s="319">
        <v>0</v>
      </c>
      <c r="Z300" s="319">
        <v>0</v>
      </c>
      <c r="AA300" s="319">
        <v>0</v>
      </c>
      <c r="AB300" s="319">
        <v>0</v>
      </c>
      <c r="AC300" s="319">
        <v>0</v>
      </c>
      <c r="AD300" s="319">
        <v>0</v>
      </c>
      <c r="AE300" s="319">
        <v>0</v>
      </c>
      <c r="AF300" s="319">
        <f t="shared" si="116"/>
        <v>0</v>
      </c>
      <c r="AG300" s="319">
        <f t="shared" si="117"/>
        <v>0</v>
      </c>
      <c r="AH300" s="319">
        <v>0</v>
      </c>
      <c r="AI300" s="319">
        <v>0</v>
      </c>
      <c r="AJ300" s="319">
        <v>0</v>
      </c>
      <c r="AK300" s="319">
        <v>0</v>
      </c>
      <c r="AL300" s="319">
        <v>0</v>
      </c>
      <c r="AM300" s="319">
        <v>0</v>
      </c>
      <c r="AN300" s="319">
        <v>0</v>
      </c>
      <c r="AO300" s="319">
        <v>0</v>
      </c>
      <c r="AP300" s="319">
        <f t="shared" si="118"/>
        <v>0</v>
      </c>
      <c r="AQ300" s="319">
        <f t="shared" si="119"/>
        <v>0</v>
      </c>
    </row>
    <row r="301" spans="1:43" x14ac:dyDescent="0.25">
      <c r="A301" s="18"/>
      <c r="B301" s="32"/>
      <c r="C301" s="37"/>
      <c r="D301" s="265"/>
      <c r="E301" s="265"/>
      <c r="F301" s="265"/>
      <c r="G301" s="265"/>
      <c r="H301" s="265"/>
      <c r="I301" s="265"/>
      <c r="J301" s="265"/>
      <c r="K301" s="265"/>
      <c r="L301" s="189">
        <f t="shared" si="120"/>
        <v>0</v>
      </c>
      <c r="M301" s="189">
        <f t="shared" si="121"/>
        <v>0</v>
      </c>
      <c r="N301" s="265"/>
      <c r="O301" s="265"/>
      <c r="P301" s="265"/>
      <c r="Q301" s="265"/>
      <c r="R301" s="265"/>
      <c r="S301" s="265"/>
      <c r="T301" s="265"/>
      <c r="U301" s="265"/>
      <c r="V301" s="189">
        <f t="shared" si="114"/>
        <v>0</v>
      </c>
      <c r="W301" s="189">
        <f t="shared" si="115"/>
        <v>0</v>
      </c>
      <c r="X301" s="265"/>
      <c r="Y301" s="265"/>
      <c r="Z301" s="265"/>
      <c r="AA301" s="265"/>
      <c r="AB301" s="265"/>
      <c r="AC301" s="265"/>
      <c r="AD301" s="265"/>
      <c r="AE301" s="265"/>
      <c r="AF301" s="266">
        <f t="shared" si="116"/>
        <v>0</v>
      </c>
      <c r="AG301" s="266">
        <f t="shared" si="117"/>
        <v>0</v>
      </c>
      <c r="AH301" s="265"/>
      <c r="AI301" s="265"/>
      <c r="AJ301" s="265"/>
      <c r="AK301" s="265"/>
      <c r="AL301" s="265"/>
      <c r="AM301" s="265"/>
      <c r="AN301" s="265"/>
      <c r="AO301" s="265"/>
      <c r="AP301" s="266">
        <f t="shared" si="118"/>
        <v>0</v>
      </c>
      <c r="AQ301" s="266">
        <f t="shared" si="119"/>
        <v>0</v>
      </c>
    </row>
    <row r="302" spans="1:43" x14ac:dyDescent="0.25">
      <c r="A302" s="274">
        <v>5</v>
      </c>
      <c r="B302" s="291" t="s">
        <v>46</v>
      </c>
      <c r="C302" s="420"/>
      <c r="D302" s="319">
        <f>D303</f>
        <v>0</v>
      </c>
      <c r="E302" s="319">
        <f t="shared" ref="E302:AJ302" si="127">E303</f>
        <v>0</v>
      </c>
      <c r="F302" s="319">
        <f t="shared" si="127"/>
        <v>0</v>
      </c>
      <c r="G302" s="319">
        <f t="shared" si="127"/>
        <v>0</v>
      </c>
      <c r="H302" s="319">
        <f t="shared" si="127"/>
        <v>0</v>
      </c>
      <c r="I302" s="319">
        <f t="shared" si="127"/>
        <v>0</v>
      </c>
      <c r="J302" s="319">
        <f t="shared" si="127"/>
        <v>0</v>
      </c>
      <c r="K302" s="319">
        <f t="shared" si="127"/>
        <v>0</v>
      </c>
      <c r="L302" s="314">
        <f t="shared" si="120"/>
        <v>0</v>
      </c>
      <c r="M302" s="314">
        <f t="shared" si="121"/>
        <v>0</v>
      </c>
      <c r="N302" s="319">
        <f t="shared" si="127"/>
        <v>0</v>
      </c>
      <c r="O302" s="319">
        <f t="shared" si="127"/>
        <v>0</v>
      </c>
      <c r="P302" s="319">
        <f t="shared" si="127"/>
        <v>0</v>
      </c>
      <c r="Q302" s="319">
        <f t="shared" si="127"/>
        <v>0</v>
      </c>
      <c r="R302" s="319">
        <f t="shared" si="127"/>
        <v>0</v>
      </c>
      <c r="S302" s="319">
        <f t="shared" si="127"/>
        <v>0</v>
      </c>
      <c r="T302" s="319">
        <f t="shared" si="127"/>
        <v>0</v>
      </c>
      <c r="U302" s="319">
        <f t="shared" si="127"/>
        <v>0</v>
      </c>
      <c r="V302" s="314">
        <f t="shared" si="114"/>
        <v>0</v>
      </c>
      <c r="W302" s="314">
        <f t="shared" si="115"/>
        <v>0</v>
      </c>
      <c r="X302" s="319">
        <f t="shared" si="127"/>
        <v>0</v>
      </c>
      <c r="Y302" s="319">
        <f t="shared" si="127"/>
        <v>0</v>
      </c>
      <c r="Z302" s="319">
        <f t="shared" si="127"/>
        <v>0</v>
      </c>
      <c r="AA302" s="319">
        <f t="shared" si="127"/>
        <v>0</v>
      </c>
      <c r="AB302" s="319">
        <f t="shared" si="127"/>
        <v>0</v>
      </c>
      <c r="AC302" s="319">
        <f t="shared" si="127"/>
        <v>0</v>
      </c>
      <c r="AD302" s="319">
        <f t="shared" si="127"/>
        <v>0</v>
      </c>
      <c r="AE302" s="319">
        <f t="shared" si="127"/>
        <v>0</v>
      </c>
      <c r="AF302" s="319">
        <f t="shared" si="116"/>
        <v>0</v>
      </c>
      <c r="AG302" s="319">
        <f t="shared" si="117"/>
        <v>0</v>
      </c>
      <c r="AH302" s="319">
        <f t="shared" si="127"/>
        <v>0</v>
      </c>
      <c r="AI302" s="319">
        <f t="shared" si="127"/>
        <v>0</v>
      </c>
      <c r="AJ302" s="319">
        <f t="shared" si="127"/>
        <v>0</v>
      </c>
      <c r="AK302" s="319">
        <f t="shared" ref="AK302:AO302" si="128">AK303</f>
        <v>0</v>
      </c>
      <c r="AL302" s="319">
        <f t="shared" si="128"/>
        <v>0</v>
      </c>
      <c r="AM302" s="319">
        <f t="shared" si="128"/>
        <v>0</v>
      </c>
      <c r="AN302" s="319">
        <f t="shared" si="128"/>
        <v>0</v>
      </c>
      <c r="AO302" s="319">
        <f t="shared" si="128"/>
        <v>0</v>
      </c>
      <c r="AP302" s="319">
        <f t="shared" si="118"/>
        <v>0</v>
      </c>
      <c r="AQ302" s="319">
        <f t="shared" si="119"/>
        <v>0</v>
      </c>
    </row>
    <row r="303" spans="1:43" x14ac:dyDescent="0.25">
      <c r="A303" s="43"/>
      <c r="B303" s="95"/>
      <c r="C303" s="45"/>
      <c r="D303" s="46"/>
      <c r="E303" s="46"/>
      <c r="F303" s="46"/>
      <c r="G303" s="46"/>
      <c r="H303" s="46"/>
      <c r="I303" s="46"/>
      <c r="J303" s="46"/>
      <c r="K303" s="46"/>
      <c r="L303" s="189">
        <f t="shared" si="120"/>
        <v>0</v>
      </c>
      <c r="M303" s="189">
        <f t="shared" si="121"/>
        <v>0</v>
      </c>
      <c r="N303" s="46"/>
      <c r="O303" s="46"/>
      <c r="P303" s="46"/>
      <c r="Q303" s="46"/>
      <c r="R303" s="46"/>
      <c r="S303" s="46"/>
      <c r="T303" s="46"/>
      <c r="U303" s="46"/>
      <c r="V303" s="189">
        <f t="shared" si="114"/>
        <v>0</v>
      </c>
      <c r="W303" s="189">
        <f t="shared" si="115"/>
        <v>0</v>
      </c>
      <c r="X303" s="46"/>
      <c r="Y303" s="46"/>
      <c r="Z303" s="46"/>
      <c r="AA303" s="46"/>
      <c r="AB303" s="46"/>
      <c r="AC303" s="46"/>
      <c r="AD303" s="46"/>
      <c r="AE303" s="46"/>
      <c r="AF303" s="266">
        <f t="shared" si="116"/>
        <v>0</v>
      </c>
      <c r="AG303" s="266">
        <f t="shared" si="117"/>
        <v>0</v>
      </c>
      <c r="AH303" s="46"/>
      <c r="AI303" s="46"/>
      <c r="AJ303" s="46"/>
      <c r="AK303" s="46"/>
      <c r="AL303" s="46"/>
      <c r="AM303" s="46"/>
      <c r="AN303" s="46"/>
      <c r="AO303" s="46"/>
      <c r="AP303" s="266">
        <f t="shared" si="118"/>
        <v>0</v>
      </c>
      <c r="AQ303" s="266">
        <f t="shared" si="119"/>
        <v>0</v>
      </c>
    </row>
    <row r="304" spans="1:43" x14ac:dyDescent="0.25">
      <c r="A304" s="629">
        <v>6</v>
      </c>
      <c r="B304" s="291" t="s">
        <v>47</v>
      </c>
      <c r="C304" s="619"/>
      <c r="D304" s="319">
        <v>0</v>
      </c>
      <c r="E304" s="319">
        <v>0</v>
      </c>
      <c r="F304" s="319">
        <v>0</v>
      </c>
      <c r="G304" s="319">
        <v>0</v>
      </c>
      <c r="H304" s="319">
        <v>0</v>
      </c>
      <c r="I304" s="319">
        <v>0</v>
      </c>
      <c r="J304" s="319">
        <v>0</v>
      </c>
      <c r="K304" s="319">
        <v>0</v>
      </c>
      <c r="L304" s="314">
        <f t="shared" si="120"/>
        <v>0</v>
      </c>
      <c r="M304" s="314">
        <f t="shared" si="121"/>
        <v>0</v>
      </c>
      <c r="N304" s="319">
        <v>0</v>
      </c>
      <c r="O304" s="319">
        <v>0</v>
      </c>
      <c r="P304" s="319">
        <v>0</v>
      </c>
      <c r="Q304" s="319">
        <v>0</v>
      </c>
      <c r="R304" s="319">
        <v>0</v>
      </c>
      <c r="S304" s="319">
        <v>0</v>
      </c>
      <c r="T304" s="319">
        <v>0</v>
      </c>
      <c r="U304" s="319">
        <v>0</v>
      </c>
      <c r="V304" s="314">
        <f t="shared" si="114"/>
        <v>0</v>
      </c>
      <c r="W304" s="314">
        <f t="shared" si="115"/>
        <v>0</v>
      </c>
      <c r="X304" s="319">
        <v>0</v>
      </c>
      <c r="Y304" s="319">
        <v>0</v>
      </c>
      <c r="Z304" s="319">
        <v>0</v>
      </c>
      <c r="AA304" s="319">
        <v>0</v>
      </c>
      <c r="AB304" s="319">
        <v>0</v>
      </c>
      <c r="AC304" s="319">
        <v>0</v>
      </c>
      <c r="AD304" s="319">
        <v>0</v>
      </c>
      <c r="AE304" s="319">
        <v>0</v>
      </c>
      <c r="AF304" s="319">
        <f t="shared" si="116"/>
        <v>0</v>
      </c>
      <c r="AG304" s="319">
        <f t="shared" si="117"/>
        <v>0</v>
      </c>
      <c r="AH304" s="319">
        <v>0</v>
      </c>
      <c r="AI304" s="319">
        <v>0</v>
      </c>
      <c r="AJ304" s="319">
        <v>0</v>
      </c>
      <c r="AK304" s="319">
        <v>0</v>
      </c>
      <c r="AL304" s="319">
        <v>0</v>
      </c>
      <c r="AM304" s="319">
        <v>0</v>
      </c>
      <c r="AN304" s="319">
        <v>0</v>
      </c>
      <c r="AO304" s="319">
        <v>0</v>
      </c>
      <c r="AP304" s="319">
        <f t="shared" si="118"/>
        <v>0</v>
      </c>
      <c r="AQ304" s="319">
        <f t="shared" si="119"/>
        <v>0</v>
      </c>
    </row>
    <row r="305" spans="1:43" x14ac:dyDescent="0.25">
      <c r="A305" s="18"/>
      <c r="B305" s="89"/>
      <c r="C305" s="37"/>
      <c r="D305" s="266"/>
      <c r="E305" s="266"/>
      <c r="F305" s="266"/>
      <c r="G305" s="266"/>
      <c r="H305" s="266"/>
      <c r="I305" s="266"/>
      <c r="J305" s="266"/>
      <c r="K305" s="266"/>
      <c r="L305" s="189">
        <f t="shared" si="120"/>
        <v>0</v>
      </c>
      <c r="M305" s="189">
        <f t="shared" si="121"/>
        <v>0</v>
      </c>
      <c r="N305" s="266"/>
      <c r="O305" s="266"/>
      <c r="P305" s="266"/>
      <c r="Q305" s="266"/>
      <c r="R305" s="266"/>
      <c r="S305" s="266"/>
      <c r="T305" s="266"/>
      <c r="U305" s="266"/>
      <c r="V305" s="189">
        <f t="shared" si="114"/>
        <v>0</v>
      </c>
      <c r="W305" s="189">
        <f t="shared" si="115"/>
        <v>0</v>
      </c>
      <c r="X305" s="266"/>
      <c r="Y305" s="266"/>
      <c r="Z305" s="266"/>
      <c r="AA305" s="266"/>
      <c r="AB305" s="266"/>
      <c r="AC305" s="266"/>
      <c r="AD305" s="266"/>
      <c r="AE305" s="266"/>
      <c r="AF305" s="266">
        <f t="shared" si="116"/>
        <v>0</v>
      </c>
      <c r="AG305" s="266">
        <f t="shared" si="117"/>
        <v>0</v>
      </c>
      <c r="AH305" s="266"/>
      <c r="AI305" s="266"/>
      <c r="AJ305" s="266"/>
      <c r="AK305" s="266"/>
      <c r="AL305" s="266"/>
      <c r="AM305" s="266"/>
      <c r="AN305" s="266"/>
      <c r="AO305" s="266"/>
      <c r="AP305" s="266">
        <f t="shared" si="118"/>
        <v>0</v>
      </c>
      <c r="AQ305" s="266">
        <f t="shared" si="119"/>
        <v>0</v>
      </c>
    </row>
    <row r="306" spans="1:43" x14ac:dyDescent="0.25">
      <c r="A306" s="629">
        <v>7</v>
      </c>
      <c r="B306" s="291" t="s">
        <v>24</v>
      </c>
      <c r="C306" s="619"/>
      <c r="D306" s="319">
        <v>0</v>
      </c>
      <c r="E306" s="319">
        <v>0</v>
      </c>
      <c r="F306" s="319">
        <v>0</v>
      </c>
      <c r="G306" s="319">
        <v>0</v>
      </c>
      <c r="H306" s="319">
        <v>0</v>
      </c>
      <c r="I306" s="319">
        <v>0</v>
      </c>
      <c r="J306" s="319">
        <v>0</v>
      </c>
      <c r="K306" s="319">
        <v>0</v>
      </c>
      <c r="L306" s="314">
        <f t="shared" si="120"/>
        <v>0</v>
      </c>
      <c r="M306" s="314">
        <f t="shared" si="121"/>
        <v>0</v>
      </c>
      <c r="N306" s="319">
        <v>0</v>
      </c>
      <c r="O306" s="319">
        <v>0</v>
      </c>
      <c r="P306" s="319">
        <v>0</v>
      </c>
      <c r="Q306" s="319">
        <v>0</v>
      </c>
      <c r="R306" s="319">
        <v>0</v>
      </c>
      <c r="S306" s="319">
        <v>0</v>
      </c>
      <c r="T306" s="319">
        <v>0</v>
      </c>
      <c r="U306" s="319">
        <v>0</v>
      </c>
      <c r="V306" s="314">
        <f t="shared" si="114"/>
        <v>0</v>
      </c>
      <c r="W306" s="314">
        <f t="shared" si="115"/>
        <v>0</v>
      </c>
      <c r="X306" s="319">
        <v>0</v>
      </c>
      <c r="Y306" s="319">
        <v>0</v>
      </c>
      <c r="Z306" s="319">
        <v>0</v>
      </c>
      <c r="AA306" s="319">
        <v>0</v>
      </c>
      <c r="AB306" s="319">
        <v>0</v>
      </c>
      <c r="AC306" s="319">
        <v>0</v>
      </c>
      <c r="AD306" s="319">
        <v>0</v>
      </c>
      <c r="AE306" s="319">
        <v>0</v>
      </c>
      <c r="AF306" s="319">
        <f t="shared" si="116"/>
        <v>0</v>
      </c>
      <c r="AG306" s="319">
        <f t="shared" si="117"/>
        <v>0</v>
      </c>
      <c r="AH306" s="319">
        <v>0</v>
      </c>
      <c r="AI306" s="319">
        <v>0</v>
      </c>
      <c r="AJ306" s="319">
        <v>0</v>
      </c>
      <c r="AK306" s="319">
        <v>0</v>
      </c>
      <c r="AL306" s="319">
        <v>0</v>
      </c>
      <c r="AM306" s="319">
        <v>0</v>
      </c>
      <c r="AN306" s="319">
        <v>0</v>
      </c>
      <c r="AO306" s="319">
        <v>0</v>
      </c>
      <c r="AP306" s="319">
        <f t="shared" si="118"/>
        <v>0</v>
      </c>
      <c r="AQ306" s="319">
        <f t="shared" si="119"/>
        <v>0</v>
      </c>
    </row>
    <row r="307" spans="1:43" x14ac:dyDescent="0.25">
      <c r="A307" s="18"/>
      <c r="B307" s="89"/>
      <c r="C307" s="37"/>
      <c r="D307" s="266"/>
      <c r="E307" s="266"/>
      <c r="F307" s="266"/>
      <c r="G307" s="266"/>
      <c r="H307" s="266"/>
      <c r="I307" s="266"/>
      <c r="J307" s="266"/>
      <c r="K307" s="266"/>
      <c r="L307" s="189">
        <f t="shared" si="120"/>
        <v>0</v>
      </c>
      <c r="M307" s="189">
        <f t="shared" si="121"/>
        <v>0</v>
      </c>
      <c r="N307" s="266"/>
      <c r="O307" s="266"/>
      <c r="P307" s="266"/>
      <c r="Q307" s="266"/>
      <c r="R307" s="266"/>
      <c r="S307" s="266"/>
      <c r="T307" s="266"/>
      <c r="U307" s="266"/>
      <c r="V307" s="189">
        <f t="shared" si="114"/>
        <v>0</v>
      </c>
      <c r="W307" s="189">
        <f t="shared" si="115"/>
        <v>0</v>
      </c>
      <c r="X307" s="266"/>
      <c r="Y307" s="266"/>
      <c r="Z307" s="266"/>
      <c r="AA307" s="266"/>
      <c r="AB307" s="266"/>
      <c r="AC307" s="266"/>
      <c r="AD307" s="266"/>
      <c r="AE307" s="266"/>
      <c r="AF307" s="266">
        <f t="shared" si="116"/>
        <v>0</v>
      </c>
      <c r="AG307" s="266">
        <f t="shared" si="117"/>
        <v>0</v>
      </c>
      <c r="AH307" s="266"/>
      <c r="AI307" s="266"/>
      <c r="AJ307" s="266"/>
      <c r="AK307" s="266"/>
      <c r="AL307" s="266"/>
      <c r="AM307" s="266"/>
      <c r="AN307" s="266"/>
      <c r="AO307" s="266"/>
      <c r="AP307" s="266">
        <f t="shared" si="118"/>
        <v>0</v>
      </c>
      <c r="AQ307" s="266">
        <f t="shared" si="119"/>
        <v>0</v>
      </c>
    </row>
    <row r="308" spans="1:43" x14ac:dyDescent="0.25">
      <c r="A308" s="629">
        <v>8</v>
      </c>
      <c r="B308" s="291" t="s">
        <v>25</v>
      </c>
      <c r="C308" s="619"/>
      <c r="D308" s="319">
        <v>0</v>
      </c>
      <c r="E308" s="319">
        <v>0</v>
      </c>
      <c r="F308" s="319">
        <v>0</v>
      </c>
      <c r="G308" s="319">
        <v>0</v>
      </c>
      <c r="H308" s="319">
        <v>0</v>
      </c>
      <c r="I308" s="319">
        <v>0</v>
      </c>
      <c r="J308" s="319">
        <v>0</v>
      </c>
      <c r="K308" s="319">
        <v>0</v>
      </c>
      <c r="L308" s="314">
        <f t="shared" si="120"/>
        <v>0</v>
      </c>
      <c r="M308" s="314">
        <f t="shared" si="121"/>
        <v>0</v>
      </c>
      <c r="N308" s="319">
        <v>0</v>
      </c>
      <c r="O308" s="319">
        <v>0</v>
      </c>
      <c r="P308" s="319">
        <v>0</v>
      </c>
      <c r="Q308" s="319">
        <v>0</v>
      </c>
      <c r="R308" s="319">
        <v>0</v>
      </c>
      <c r="S308" s="319">
        <v>0</v>
      </c>
      <c r="T308" s="319">
        <v>0</v>
      </c>
      <c r="U308" s="319">
        <v>0</v>
      </c>
      <c r="V308" s="314">
        <f t="shared" si="114"/>
        <v>0</v>
      </c>
      <c r="W308" s="314">
        <f t="shared" si="115"/>
        <v>0</v>
      </c>
      <c r="X308" s="319">
        <v>0</v>
      </c>
      <c r="Y308" s="319">
        <v>0</v>
      </c>
      <c r="Z308" s="319">
        <v>0</v>
      </c>
      <c r="AA308" s="319">
        <v>0</v>
      </c>
      <c r="AB308" s="319">
        <v>0</v>
      </c>
      <c r="AC308" s="319">
        <v>0</v>
      </c>
      <c r="AD308" s="319">
        <v>0</v>
      </c>
      <c r="AE308" s="319">
        <v>0</v>
      </c>
      <c r="AF308" s="319">
        <f t="shared" si="116"/>
        <v>0</v>
      </c>
      <c r="AG308" s="319">
        <f t="shared" si="117"/>
        <v>0</v>
      </c>
      <c r="AH308" s="319">
        <v>0</v>
      </c>
      <c r="AI308" s="319">
        <v>0</v>
      </c>
      <c r="AJ308" s="319">
        <v>0</v>
      </c>
      <c r="AK308" s="319">
        <v>0</v>
      </c>
      <c r="AL308" s="319">
        <v>0</v>
      </c>
      <c r="AM308" s="319">
        <v>0</v>
      </c>
      <c r="AN308" s="319">
        <v>0</v>
      </c>
      <c r="AO308" s="319">
        <v>0</v>
      </c>
      <c r="AP308" s="319">
        <f t="shared" si="118"/>
        <v>0</v>
      </c>
      <c r="AQ308" s="319">
        <f t="shared" si="119"/>
        <v>0</v>
      </c>
    </row>
    <row r="309" spans="1:43" x14ac:dyDescent="0.25">
      <c r="A309" s="18"/>
      <c r="B309" s="89"/>
      <c r="C309" s="37"/>
      <c r="D309" s="266"/>
      <c r="E309" s="266"/>
      <c r="F309" s="266"/>
      <c r="G309" s="266"/>
      <c r="H309" s="266"/>
      <c r="I309" s="266"/>
      <c r="J309" s="266"/>
      <c r="K309" s="266"/>
      <c r="L309" s="189">
        <f t="shared" si="120"/>
        <v>0</v>
      </c>
      <c r="M309" s="189">
        <f t="shared" si="121"/>
        <v>0</v>
      </c>
      <c r="N309" s="266"/>
      <c r="O309" s="266"/>
      <c r="P309" s="266"/>
      <c r="Q309" s="266"/>
      <c r="R309" s="266"/>
      <c r="S309" s="266"/>
      <c r="T309" s="266"/>
      <c r="U309" s="266"/>
      <c r="V309" s="189">
        <f t="shared" si="114"/>
        <v>0</v>
      </c>
      <c r="W309" s="189">
        <f t="shared" si="115"/>
        <v>0</v>
      </c>
      <c r="X309" s="266"/>
      <c r="Y309" s="266"/>
      <c r="Z309" s="266"/>
      <c r="AA309" s="266"/>
      <c r="AB309" s="266"/>
      <c r="AC309" s="266"/>
      <c r="AD309" s="266"/>
      <c r="AE309" s="266"/>
      <c r="AF309" s="266">
        <f t="shared" si="116"/>
        <v>0</v>
      </c>
      <c r="AG309" s="266">
        <f t="shared" si="117"/>
        <v>0</v>
      </c>
      <c r="AH309" s="266"/>
      <c r="AI309" s="266"/>
      <c r="AJ309" s="266"/>
      <c r="AK309" s="266"/>
      <c r="AL309" s="266"/>
      <c r="AM309" s="266"/>
      <c r="AN309" s="266"/>
      <c r="AO309" s="266"/>
      <c r="AP309" s="266">
        <f t="shared" si="118"/>
        <v>0</v>
      </c>
      <c r="AQ309" s="266">
        <f t="shared" si="119"/>
        <v>0</v>
      </c>
    </row>
    <row r="310" spans="1:43" x14ac:dyDescent="0.25">
      <c r="A310" s="629">
        <v>9</v>
      </c>
      <c r="B310" s="291" t="s">
        <v>26</v>
      </c>
      <c r="C310" s="619"/>
      <c r="D310" s="319">
        <v>0</v>
      </c>
      <c r="E310" s="319">
        <v>0</v>
      </c>
      <c r="F310" s="319">
        <v>0</v>
      </c>
      <c r="G310" s="319">
        <v>0</v>
      </c>
      <c r="H310" s="319">
        <v>0</v>
      </c>
      <c r="I310" s="319">
        <v>0</v>
      </c>
      <c r="J310" s="319">
        <v>0</v>
      </c>
      <c r="K310" s="319">
        <v>0</v>
      </c>
      <c r="L310" s="314">
        <f t="shared" si="120"/>
        <v>0</v>
      </c>
      <c r="M310" s="314">
        <f t="shared" si="121"/>
        <v>0</v>
      </c>
      <c r="N310" s="319">
        <v>0</v>
      </c>
      <c r="O310" s="319">
        <v>0</v>
      </c>
      <c r="P310" s="319">
        <v>0</v>
      </c>
      <c r="Q310" s="319">
        <v>0</v>
      </c>
      <c r="R310" s="319">
        <v>0</v>
      </c>
      <c r="S310" s="319">
        <v>0</v>
      </c>
      <c r="T310" s="319">
        <v>0</v>
      </c>
      <c r="U310" s="319">
        <v>0</v>
      </c>
      <c r="V310" s="314">
        <f t="shared" si="114"/>
        <v>0</v>
      </c>
      <c r="W310" s="314">
        <f t="shared" si="115"/>
        <v>0</v>
      </c>
      <c r="X310" s="319">
        <v>0</v>
      </c>
      <c r="Y310" s="319">
        <v>0</v>
      </c>
      <c r="Z310" s="319">
        <v>0</v>
      </c>
      <c r="AA310" s="319">
        <v>0</v>
      </c>
      <c r="AB310" s="319">
        <v>0</v>
      </c>
      <c r="AC310" s="319">
        <v>0</v>
      </c>
      <c r="AD310" s="319">
        <v>0</v>
      </c>
      <c r="AE310" s="319">
        <v>0</v>
      </c>
      <c r="AF310" s="319">
        <f t="shared" si="116"/>
        <v>0</v>
      </c>
      <c r="AG310" s="319">
        <f t="shared" si="117"/>
        <v>0</v>
      </c>
      <c r="AH310" s="319">
        <v>0</v>
      </c>
      <c r="AI310" s="319">
        <v>0</v>
      </c>
      <c r="AJ310" s="319">
        <v>0</v>
      </c>
      <c r="AK310" s="319">
        <v>0</v>
      </c>
      <c r="AL310" s="319">
        <v>0</v>
      </c>
      <c r="AM310" s="319">
        <v>0</v>
      </c>
      <c r="AN310" s="319">
        <v>0</v>
      </c>
      <c r="AO310" s="319">
        <v>0</v>
      </c>
      <c r="AP310" s="319">
        <f t="shared" si="118"/>
        <v>0</v>
      </c>
      <c r="AQ310" s="319">
        <f t="shared" si="119"/>
        <v>0</v>
      </c>
    </row>
    <row r="311" spans="1:43" x14ac:dyDescent="0.25">
      <c r="A311" s="18"/>
      <c r="B311" s="89"/>
      <c r="C311" s="37"/>
      <c r="D311" s="266"/>
      <c r="E311" s="266"/>
      <c r="F311" s="266"/>
      <c r="G311" s="266"/>
      <c r="H311" s="266"/>
      <c r="I311" s="266"/>
      <c r="J311" s="266"/>
      <c r="K311" s="266"/>
      <c r="L311" s="189">
        <f t="shared" si="120"/>
        <v>0</v>
      </c>
      <c r="M311" s="189">
        <f t="shared" si="121"/>
        <v>0</v>
      </c>
      <c r="N311" s="266"/>
      <c r="O311" s="266"/>
      <c r="P311" s="266"/>
      <c r="Q311" s="266"/>
      <c r="R311" s="266"/>
      <c r="S311" s="266"/>
      <c r="T311" s="266"/>
      <c r="U311" s="266"/>
      <c r="V311" s="189">
        <f t="shared" si="114"/>
        <v>0</v>
      </c>
      <c r="W311" s="189">
        <f t="shared" si="115"/>
        <v>0</v>
      </c>
      <c r="X311" s="266"/>
      <c r="Y311" s="266"/>
      <c r="Z311" s="266"/>
      <c r="AA311" s="266"/>
      <c r="AB311" s="266"/>
      <c r="AC311" s="266"/>
      <c r="AD311" s="266"/>
      <c r="AE311" s="266"/>
      <c r="AF311" s="266">
        <f t="shared" si="116"/>
        <v>0</v>
      </c>
      <c r="AG311" s="266">
        <f t="shared" si="117"/>
        <v>0</v>
      </c>
      <c r="AH311" s="266"/>
      <c r="AI311" s="266"/>
      <c r="AJ311" s="266"/>
      <c r="AK311" s="266"/>
      <c r="AL311" s="266"/>
      <c r="AM311" s="266"/>
      <c r="AN311" s="266"/>
      <c r="AO311" s="266"/>
      <c r="AP311" s="266">
        <f t="shared" si="118"/>
        <v>0</v>
      </c>
      <c r="AQ311" s="266">
        <f t="shared" si="119"/>
        <v>0</v>
      </c>
    </row>
    <row r="312" spans="1:43" x14ac:dyDescent="0.25">
      <c r="A312" s="629">
        <v>10</v>
      </c>
      <c r="B312" s="291" t="s">
        <v>27</v>
      </c>
      <c r="C312" s="619"/>
      <c r="D312" s="319">
        <v>0</v>
      </c>
      <c r="E312" s="319">
        <v>0</v>
      </c>
      <c r="F312" s="319">
        <v>0</v>
      </c>
      <c r="G312" s="319">
        <v>0</v>
      </c>
      <c r="H312" s="319">
        <v>0</v>
      </c>
      <c r="I312" s="319">
        <v>0</v>
      </c>
      <c r="J312" s="319">
        <v>0</v>
      </c>
      <c r="K312" s="319">
        <v>0</v>
      </c>
      <c r="L312" s="314">
        <f t="shared" si="120"/>
        <v>0</v>
      </c>
      <c r="M312" s="314">
        <f t="shared" si="121"/>
        <v>0</v>
      </c>
      <c r="N312" s="319">
        <v>0</v>
      </c>
      <c r="O312" s="319">
        <v>0</v>
      </c>
      <c r="P312" s="319">
        <v>0</v>
      </c>
      <c r="Q312" s="319">
        <v>0</v>
      </c>
      <c r="R312" s="319">
        <v>0</v>
      </c>
      <c r="S312" s="319">
        <v>0</v>
      </c>
      <c r="T312" s="319">
        <v>0</v>
      </c>
      <c r="U312" s="319">
        <v>0</v>
      </c>
      <c r="V312" s="314">
        <f t="shared" si="114"/>
        <v>0</v>
      </c>
      <c r="W312" s="314">
        <f t="shared" si="115"/>
        <v>0</v>
      </c>
      <c r="X312" s="319">
        <v>0</v>
      </c>
      <c r="Y312" s="319">
        <v>0</v>
      </c>
      <c r="Z312" s="319">
        <v>0</v>
      </c>
      <c r="AA312" s="319">
        <v>0</v>
      </c>
      <c r="AB312" s="319">
        <v>0</v>
      </c>
      <c r="AC312" s="319">
        <v>0</v>
      </c>
      <c r="AD312" s="319">
        <v>0</v>
      </c>
      <c r="AE312" s="319">
        <v>0</v>
      </c>
      <c r="AF312" s="319">
        <f t="shared" si="116"/>
        <v>0</v>
      </c>
      <c r="AG312" s="319">
        <f t="shared" si="117"/>
        <v>0</v>
      </c>
      <c r="AH312" s="319">
        <v>0</v>
      </c>
      <c r="AI312" s="319">
        <v>0</v>
      </c>
      <c r="AJ312" s="319">
        <v>0</v>
      </c>
      <c r="AK312" s="319">
        <v>0</v>
      </c>
      <c r="AL312" s="319">
        <v>0</v>
      </c>
      <c r="AM312" s="319">
        <v>0</v>
      </c>
      <c r="AN312" s="319">
        <v>0</v>
      </c>
      <c r="AO312" s="319">
        <v>0</v>
      </c>
      <c r="AP312" s="319">
        <f t="shared" si="118"/>
        <v>0</v>
      </c>
      <c r="AQ312" s="319">
        <f t="shared" si="119"/>
        <v>0</v>
      </c>
    </row>
    <row r="313" spans="1:43" x14ac:dyDescent="0.25">
      <c r="A313" s="18"/>
      <c r="B313" s="89"/>
      <c r="C313" s="37"/>
      <c r="D313" s="266"/>
      <c r="E313" s="266"/>
      <c r="F313" s="266"/>
      <c r="G313" s="266"/>
      <c r="H313" s="266"/>
      <c r="I313" s="266"/>
      <c r="J313" s="266"/>
      <c r="K313" s="266"/>
      <c r="L313" s="189">
        <f t="shared" si="120"/>
        <v>0</v>
      </c>
      <c r="M313" s="189">
        <f t="shared" si="121"/>
        <v>0</v>
      </c>
      <c r="N313" s="266"/>
      <c r="O313" s="266"/>
      <c r="P313" s="266"/>
      <c r="Q313" s="266"/>
      <c r="R313" s="266"/>
      <c r="S313" s="266"/>
      <c r="T313" s="266"/>
      <c r="U313" s="266"/>
      <c r="V313" s="189">
        <f t="shared" si="114"/>
        <v>0</v>
      </c>
      <c r="W313" s="189">
        <f t="shared" si="115"/>
        <v>0</v>
      </c>
      <c r="X313" s="266"/>
      <c r="Y313" s="266"/>
      <c r="Z313" s="266"/>
      <c r="AA313" s="266"/>
      <c r="AB313" s="266"/>
      <c r="AC313" s="266"/>
      <c r="AD313" s="266"/>
      <c r="AE313" s="266"/>
      <c r="AF313" s="266">
        <f t="shared" si="116"/>
        <v>0</v>
      </c>
      <c r="AG313" s="266">
        <f t="shared" si="117"/>
        <v>0</v>
      </c>
      <c r="AH313" s="266"/>
      <c r="AI313" s="266"/>
      <c r="AJ313" s="266"/>
      <c r="AK313" s="266"/>
      <c r="AL313" s="266"/>
      <c r="AM313" s="266"/>
      <c r="AN313" s="266"/>
      <c r="AO313" s="266"/>
      <c r="AP313" s="266">
        <f t="shared" si="118"/>
        <v>0</v>
      </c>
      <c r="AQ313" s="266">
        <f t="shared" si="119"/>
        <v>0</v>
      </c>
    </row>
    <row r="314" spans="1:43" x14ac:dyDescent="0.25">
      <c r="A314" s="629">
        <v>11</v>
      </c>
      <c r="B314" s="291" t="s">
        <v>48</v>
      </c>
      <c r="C314" s="619"/>
      <c r="D314" s="319">
        <v>0</v>
      </c>
      <c r="E314" s="319">
        <v>0</v>
      </c>
      <c r="F314" s="319">
        <v>0</v>
      </c>
      <c r="G314" s="319">
        <v>0</v>
      </c>
      <c r="H314" s="319">
        <v>0</v>
      </c>
      <c r="I314" s="319">
        <v>0</v>
      </c>
      <c r="J314" s="319">
        <v>0</v>
      </c>
      <c r="K314" s="319">
        <v>0</v>
      </c>
      <c r="L314" s="314">
        <f t="shared" si="120"/>
        <v>0</v>
      </c>
      <c r="M314" s="314">
        <f t="shared" si="121"/>
        <v>0</v>
      </c>
      <c r="N314" s="319">
        <v>0</v>
      </c>
      <c r="O314" s="319">
        <v>0</v>
      </c>
      <c r="P314" s="319">
        <v>0</v>
      </c>
      <c r="Q314" s="319">
        <v>0</v>
      </c>
      <c r="R314" s="319">
        <v>0</v>
      </c>
      <c r="S314" s="319">
        <v>0</v>
      </c>
      <c r="T314" s="319">
        <v>0</v>
      </c>
      <c r="U314" s="319">
        <v>0</v>
      </c>
      <c r="V314" s="314">
        <f t="shared" si="114"/>
        <v>0</v>
      </c>
      <c r="W314" s="314">
        <f t="shared" si="115"/>
        <v>0</v>
      </c>
      <c r="X314" s="319">
        <v>0</v>
      </c>
      <c r="Y314" s="319">
        <v>0</v>
      </c>
      <c r="Z314" s="319">
        <v>0</v>
      </c>
      <c r="AA314" s="319">
        <v>0</v>
      </c>
      <c r="AB314" s="319">
        <v>0</v>
      </c>
      <c r="AC314" s="319">
        <v>0</v>
      </c>
      <c r="AD314" s="319">
        <v>0</v>
      </c>
      <c r="AE314" s="319">
        <v>0</v>
      </c>
      <c r="AF314" s="319">
        <f t="shared" si="116"/>
        <v>0</v>
      </c>
      <c r="AG314" s="319">
        <f t="shared" si="117"/>
        <v>0</v>
      </c>
      <c r="AH314" s="319">
        <v>0</v>
      </c>
      <c r="AI314" s="319">
        <v>0</v>
      </c>
      <c r="AJ314" s="319">
        <v>0</v>
      </c>
      <c r="AK314" s="319">
        <v>0</v>
      </c>
      <c r="AL314" s="319">
        <v>0</v>
      </c>
      <c r="AM314" s="319">
        <v>0</v>
      </c>
      <c r="AN314" s="319">
        <v>0</v>
      </c>
      <c r="AO314" s="319">
        <v>0</v>
      </c>
      <c r="AP314" s="319">
        <f t="shared" si="118"/>
        <v>0</v>
      </c>
      <c r="AQ314" s="319">
        <f t="shared" si="119"/>
        <v>0</v>
      </c>
    </row>
    <row r="315" spans="1:43" x14ac:dyDescent="0.25">
      <c r="A315" s="18"/>
      <c r="B315" s="89"/>
      <c r="C315" s="37"/>
      <c r="D315" s="266"/>
      <c r="E315" s="266"/>
      <c r="F315" s="266"/>
      <c r="G315" s="266"/>
      <c r="H315" s="266"/>
      <c r="I315" s="266"/>
      <c r="J315" s="266"/>
      <c r="K315" s="266"/>
      <c r="L315" s="189">
        <f t="shared" si="120"/>
        <v>0</v>
      </c>
      <c r="M315" s="189">
        <f t="shared" si="121"/>
        <v>0</v>
      </c>
      <c r="N315" s="266"/>
      <c r="O315" s="266"/>
      <c r="P315" s="266"/>
      <c r="Q315" s="266"/>
      <c r="R315" s="266"/>
      <c r="S315" s="266"/>
      <c r="T315" s="266"/>
      <c r="U315" s="266"/>
      <c r="V315" s="189">
        <f t="shared" si="114"/>
        <v>0</v>
      </c>
      <c r="W315" s="189">
        <f t="shared" si="115"/>
        <v>0</v>
      </c>
      <c r="X315" s="266"/>
      <c r="Y315" s="266"/>
      <c r="Z315" s="266"/>
      <c r="AA315" s="266"/>
      <c r="AB315" s="266"/>
      <c r="AC315" s="266"/>
      <c r="AD315" s="266"/>
      <c r="AE315" s="266"/>
      <c r="AF315" s="266">
        <f t="shared" si="116"/>
        <v>0</v>
      </c>
      <c r="AG315" s="266">
        <f t="shared" si="117"/>
        <v>0</v>
      </c>
      <c r="AH315" s="266"/>
      <c r="AI315" s="266"/>
      <c r="AJ315" s="266"/>
      <c r="AK315" s="266"/>
      <c r="AL315" s="266"/>
      <c r="AM315" s="266"/>
      <c r="AN315" s="266"/>
      <c r="AO315" s="266"/>
      <c r="AP315" s="266">
        <f t="shared" si="118"/>
        <v>0</v>
      </c>
      <c r="AQ315" s="266">
        <f t="shared" si="119"/>
        <v>0</v>
      </c>
    </row>
    <row r="316" spans="1:43" x14ac:dyDescent="0.25">
      <c r="A316" s="629">
        <v>12</v>
      </c>
      <c r="B316" s="291" t="s">
        <v>49</v>
      </c>
      <c r="C316" s="619"/>
      <c r="D316" s="319">
        <v>0</v>
      </c>
      <c r="E316" s="319">
        <v>0</v>
      </c>
      <c r="F316" s="319">
        <v>0</v>
      </c>
      <c r="G316" s="319">
        <v>0</v>
      </c>
      <c r="H316" s="319">
        <v>0</v>
      </c>
      <c r="I316" s="319">
        <v>0</v>
      </c>
      <c r="J316" s="319">
        <v>0</v>
      </c>
      <c r="K316" s="319">
        <v>0</v>
      </c>
      <c r="L316" s="314">
        <f t="shared" si="120"/>
        <v>0</v>
      </c>
      <c r="M316" s="314">
        <f t="shared" si="121"/>
        <v>0</v>
      </c>
      <c r="N316" s="319">
        <v>0</v>
      </c>
      <c r="O316" s="319">
        <v>0</v>
      </c>
      <c r="P316" s="319">
        <v>0</v>
      </c>
      <c r="Q316" s="319">
        <v>0</v>
      </c>
      <c r="R316" s="319">
        <v>0</v>
      </c>
      <c r="S316" s="319">
        <v>0</v>
      </c>
      <c r="T316" s="319">
        <v>0</v>
      </c>
      <c r="U316" s="319">
        <v>0</v>
      </c>
      <c r="V316" s="314">
        <f t="shared" si="114"/>
        <v>0</v>
      </c>
      <c r="W316" s="314">
        <f t="shared" si="115"/>
        <v>0</v>
      </c>
      <c r="X316" s="319">
        <v>0</v>
      </c>
      <c r="Y316" s="319">
        <v>0</v>
      </c>
      <c r="Z316" s="319">
        <v>0</v>
      </c>
      <c r="AA316" s="319">
        <v>0</v>
      </c>
      <c r="AB316" s="319">
        <v>0</v>
      </c>
      <c r="AC316" s="319">
        <v>0</v>
      </c>
      <c r="AD316" s="319">
        <v>0</v>
      </c>
      <c r="AE316" s="319">
        <v>0</v>
      </c>
      <c r="AF316" s="319">
        <f t="shared" si="116"/>
        <v>0</v>
      </c>
      <c r="AG316" s="319">
        <f t="shared" si="117"/>
        <v>0</v>
      </c>
      <c r="AH316" s="319">
        <v>0</v>
      </c>
      <c r="AI316" s="319">
        <v>0</v>
      </c>
      <c r="AJ316" s="319">
        <v>0</v>
      </c>
      <c r="AK316" s="319">
        <v>0</v>
      </c>
      <c r="AL316" s="319">
        <v>0</v>
      </c>
      <c r="AM316" s="319">
        <v>0</v>
      </c>
      <c r="AN316" s="319">
        <v>0</v>
      </c>
      <c r="AO316" s="319">
        <v>0</v>
      </c>
      <c r="AP316" s="319">
        <f t="shared" si="118"/>
        <v>0</v>
      </c>
      <c r="AQ316" s="319">
        <f t="shared" si="119"/>
        <v>0</v>
      </c>
    </row>
    <row r="317" spans="1:43" x14ac:dyDescent="0.25">
      <c r="A317" s="18"/>
      <c r="B317" s="89"/>
      <c r="C317" s="37"/>
      <c r="D317" s="266"/>
      <c r="E317" s="266"/>
      <c r="F317" s="266"/>
      <c r="G317" s="266"/>
      <c r="H317" s="266"/>
      <c r="I317" s="266"/>
      <c r="J317" s="266"/>
      <c r="K317" s="266"/>
      <c r="L317" s="189">
        <f t="shared" si="120"/>
        <v>0</v>
      </c>
      <c r="M317" s="189">
        <f t="shared" si="121"/>
        <v>0</v>
      </c>
      <c r="N317" s="266"/>
      <c r="O317" s="266"/>
      <c r="P317" s="266"/>
      <c r="Q317" s="266"/>
      <c r="R317" s="266"/>
      <c r="S317" s="266"/>
      <c r="T317" s="266"/>
      <c r="U317" s="266"/>
      <c r="V317" s="189">
        <f t="shared" si="114"/>
        <v>0</v>
      </c>
      <c r="W317" s="189">
        <f t="shared" si="115"/>
        <v>0</v>
      </c>
      <c r="X317" s="266"/>
      <c r="Y317" s="266"/>
      <c r="Z317" s="266"/>
      <c r="AA317" s="266"/>
      <c r="AB317" s="266"/>
      <c r="AC317" s="266"/>
      <c r="AD317" s="266"/>
      <c r="AE317" s="266"/>
      <c r="AF317" s="266">
        <f t="shared" si="116"/>
        <v>0</v>
      </c>
      <c r="AG317" s="266">
        <f t="shared" si="117"/>
        <v>0</v>
      </c>
      <c r="AH317" s="266"/>
      <c r="AI317" s="266"/>
      <c r="AJ317" s="266"/>
      <c r="AK317" s="266"/>
      <c r="AL317" s="266"/>
      <c r="AM317" s="266"/>
      <c r="AN317" s="266"/>
      <c r="AO317" s="266"/>
      <c r="AP317" s="266">
        <f t="shared" si="118"/>
        <v>0</v>
      </c>
      <c r="AQ317" s="266">
        <f t="shared" si="119"/>
        <v>0</v>
      </c>
    </row>
    <row r="318" spans="1:43" x14ac:dyDescent="0.25">
      <c r="A318" s="629">
        <v>13</v>
      </c>
      <c r="B318" s="291" t="s">
        <v>50</v>
      </c>
      <c r="C318" s="619"/>
      <c r="D318" s="319">
        <v>0</v>
      </c>
      <c r="E318" s="319">
        <v>0</v>
      </c>
      <c r="F318" s="319">
        <v>0</v>
      </c>
      <c r="G318" s="319">
        <v>0</v>
      </c>
      <c r="H318" s="319">
        <v>0</v>
      </c>
      <c r="I318" s="319">
        <v>0</v>
      </c>
      <c r="J318" s="319">
        <v>0</v>
      </c>
      <c r="K318" s="319">
        <v>0</v>
      </c>
      <c r="L318" s="314">
        <f t="shared" si="120"/>
        <v>0</v>
      </c>
      <c r="M318" s="314">
        <f t="shared" si="121"/>
        <v>0</v>
      </c>
      <c r="N318" s="319">
        <v>0</v>
      </c>
      <c r="O318" s="319">
        <v>0</v>
      </c>
      <c r="P318" s="319">
        <v>0</v>
      </c>
      <c r="Q318" s="319">
        <v>0</v>
      </c>
      <c r="R318" s="319">
        <v>0</v>
      </c>
      <c r="S318" s="319">
        <v>0</v>
      </c>
      <c r="T318" s="319">
        <v>0</v>
      </c>
      <c r="U318" s="319">
        <v>0</v>
      </c>
      <c r="V318" s="314">
        <f t="shared" si="114"/>
        <v>0</v>
      </c>
      <c r="W318" s="314">
        <f t="shared" si="115"/>
        <v>0</v>
      </c>
      <c r="X318" s="319">
        <v>0</v>
      </c>
      <c r="Y318" s="319">
        <v>0</v>
      </c>
      <c r="Z318" s="319">
        <v>0</v>
      </c>
      <c r="AA318" s="319">
        <v>0</v>
      </c>
      <c r="AB318" s="319">
        <v>0</v>
      </c>
      <c r="AC318" s="319">
        <v>0</v>
      </c>
      <c r="AD318" s="319">
        <v>0</v>
      </c>
      <c r="AE318" s="319">
        <v>0</v>
      </c>
      <c r="AF318" s="319">
        <f t="shared" si="116"/>
        <v>0</v>
      </c>
      <c r="AG318" s="319">
        <f t="shared" si="117"/>
        <v>0</v>
      </c>
      <c r="AH318" s="319">
        <v>0</v>
      </c>
      <c r="AI318" s="319">
        <v>0</v>
      </c>
      <c r="AJ318" s="319">
        <v>0</v>
      </c>
      <c r="AK318" s="319">
        <v>0</v>
      </c>
      <c r="AL318" s="319">
        <v>0</v>
      </c>
      <c r="AM318" s="319">
        <v>0</v>
      </c>
      <c r="AN318" s="319">
        <v>0</v>
      </c>
      <c r="AO318" s="319">
        <v>0</v>
      </c>
      <c r="AP318" s="319">
        <f t="shared" si="118"/>
        <v>0</v>
      </c>
      <c r="AQ318" s="319">
        <f t="shared" si="119"/>
        <v>0</v>
      </c>
    </row>
    <row r="319" spans="1:43" x14ac:dyDescent="0.25">
      <c r="A319" s="18"/>
      <c r="B319" s="89"/>
      <c r="C319" s="37"/>
      <c r="D319" s="266"/>
      <c r="E319" s="266"/>
      <c r="F319" s="266"/>
      <c r="G319" s="266"/>
      <c r="H319" s="266"/>
      <c r="I319" s="266"/>
      <c r="J319" s="266"/>
      <c r="K319" s="266"/>
      <c r="L319" s="189">
        <f t="shared" si="120"/>
        <v>0</v>
      </c>
      <c r="M319" s="189">
        <f t="shared" si="121"/>
        <v>0</v>
      </c>
      <c r="N319" s="266"/>
      <c r="O319" s="266"/>
      <c r="P319" s="266"/>
      <c r="Q319" s="266"/>
      <c r="R319" s="266"/>
      <c r="S319" s="266"/>
      <c r="T319" s="266"/>
      <c r="U319" s="266"/>
      <c r="V319" s="189">
        <f t="shared" si="114"/>
        <v>0</v>
      </c>
      <c r="W319" s="189">
        <f t="shared" si="115"/>
        <v>0</v>
      </c>
      <c r="X319" s="266"/>
      <c r="Y319" s="266"/>
      <c r="Z319" s="266"/>
      <c r="AA319" s="266"/>
      <c r="AB319" s="266"/>
      <c r="AC319" s="266"/>
      <c r="AD319" s="266"/>
      <c r="AE319" s="266"/>
      <c r="AF319" s="266">
        <f t="shared" si="116"/>
        <v>0</v>
      </c>
      <c r="AG319" s="266">
        <f t="shared" si="117"/>
        <v>0</v>
      </c>
      <c r="AH319" s="266"/>
      <c r="AI319" s="266"/>
      <c r="AJ319" s="266"/>
      <c r="AK319" s="266"/>
      <c r="AL319" s="266"/>
      <c r="AM319" s="266"/>
      <c r="AN319" s="266"/>
      <c r="AO319" s="266"/>
      <c r="AP319" s="266">
        <f t="shared" si="118"/>
        <v>0</v>
      </c>
      <c r="AQ319" s="266">
        <f t="shared" si="119"/>
        <v>0</v>
      </c>
    </row>
    <row r="320" spans="1:43" x14ac:dyDescent="0.25">
      <c r="A320" s="629">
        <v>14</v>
      </c>
      <c r="B320" s="291" t="s">
        <v>28</v>
      </c>
      <c r="C320" s="619"/>
      <c r="D320" s="319">
        <v>0</v>
      </c>
      <c r="E320" s="319">
        <v>0</v>
      </c>
      <c r="F320" s="319">
        <v>0</v>
      </c>
      <c r="G320" s="319">
        <v>0</v>
      </c>
      <c r="H320" s="319">
        <v>0</v>
      </c>
      <c r="I320" s="319">
        <v>0</v>
      </c>
      <c r="J320" s="319">
        <v>0</v>
      </c>
      <c r="K320" s="319">
        <v>0</v>
      </c>
      <c r="L320" s="314">
        <f t="shared" si="120"/>
        <v>0</v>
      </c>
      <c r="M320" s="314">
        <f t="shared" si="121"/>
        <v>0</v>
      </c>
      <c r="N320" s="319">
        <v>0</v>
      </c>
      <c r="O320" s="319">
        <v>0</v>
      </c>
      <c r="P320" s="319">
        <v>0</v>
      </c>
      <c r="Q320" s="319">
        <v>0</v>
      </c>
      <c r="R320" s="319">
        <v>0</v>
      </c>
      <c r="S320" s="319">
        <v>0</v>
      </c>
      <c r="T320" s="319">
        <v>0</v>
      </c>
      <c r="U320" s="319">
        <v>0</v>
      </c>
      <c r="V320" s="314">
        <f t="shared" si="114"/>
        <v>0</v>
      </c>
      <c r="W320" s="314">
        <f t="shared" si="115"/>
        <v>0</v>
      </c>
      <c r="X320" s="319">
        <v>0</v>
      </c>
      <c r="Y320" s="319">
        <v>0</v>
      </c>
      <c r="Z320" s="319">
        <v>0</v>
      </c>
      <c r="AA320" s="319">
        <v>0</v>
      </c>
      <c r="AB320" s="319">
        <v>0</v>
      </c>
      <c r="AC320" s="319">
        <v>0</v>
      </c>
      <c r="AD320" s="319">
        <v>0</v>
      </c>
      <c r="AE320" s="319">
        <v>0</v>
      </c>
      <c r="AF320" s="319">
        <f t="shared" si="116"/>
        <v>0</v>
      </c>
      <c r="AG320" s="319">
        <f t="shared" si="117"/>
        <v>0</v>
      </c>
      <c r="AH320" s="319">
        <v>0</v>
      </c>
      <c r="AI320" s="319">
        <v>0</v>
      </c>
      <c r="AJ320" s="319">
        <v>0</v>
      </c>
      <c r="AK320" s="319">
        <v>0</v>
      </c>
      <c r="AL320" s="319">
        <v>0</v>
      </c>
      <c r="AM320" s="319">
        <v>0</v>
      </c>
      <c r="AN320" s="319">
        <v>0</v>
      </c>
      <c r="AO320" s="319">
        <v>0</v>
      </c>
      <c r="AP320" s="319">
        <f t="shared" si="118"/>
        <v>0</v>
      </c>
      <c r="AQ320" s="319">
        <f t="shared" si="119"/>
        <v>0</v>
      </c>
    </row>
    <row r="321" spans="1:43" x14ac:dyDescent="0.25">
      <c r="A321" s="18"/>
      <c r="B321" s="89"/>
      <c r="C321" s="37"/>
      <c r="D321" s="266"/>
      <c r="E321" s="266"/>
      <c r="F321" s="266"/>
      <c r="G321" s="266"/>
      <c r="H321" s="266"/>
      <c r="I321" s="266"/>
      <c r="J321" s="266"/>
      <c r="K321" s="266"/>
      <c r="L321" s="189">
        <f t="shared" si="120"/>
        <v>0</v>
      </c>
      <c r="M321" s="189">
        <f t="shared" si="121"/>
        <v>0</v>
      </c>
      <c r="N321" s="266"/>
      <c r="O321" s="266"/>
      <c r="P321" s="266"/>
      <c r="Q321" s="266"/>
      <c r="R321" s="266"/>
      <c r="S321" s="266"/>
      <c r="T321" s="266"/>
      <c r="U321" s="266"/>
      <c r="V321" s="189">
        <f t="shared" si="114"/>
        <v>0</v>
      </c>
      <c r="W321" s="189">
        <f t="shared" si="115"/>
        <v>0</v>
      </c>
      <c r="X321" s="266"/>
      <c r="Y321" s="266"/>
      <c r="Z321" s="266"/>
      <c r="AA321" s="266"/>
      <c r="AB321" s="266"/>
      <c r="AC321" s="266"/>
      <c r="AD321" s="266"/>
      <c r="AE321" s="266"/>
      <c r="AF321" s="266">
        <f t="shared" si="116"/>
        <v>0</v>
      </c>
      <c r="AG321" s="266">
        <f t="shared" si="117"/>
        <v>0</v>
      </c>
      <c r="AH321" s="266"/>
      <c r="AI321" s="266"/>
      <c r="AJ321" s="266"/>
      <c r="AK321" s="266"/>
      <c r="AL321" s="266"/>
      <c r="AM321" s="266"/>
      <c r="AN321" s="266"/>
      <c r="AO321" s="266"/>
      <c r="AP321" s="266">
        <f t="shared" si="118"/>
        <v>0</v>
      </c>
      <c r="AQ321" s="266">
        <f t="shared" si="119"/>
        <v>0</v>
      </c>
    </row>
    <row r="322" spans="1:43" x14ac:dyDescent="0.25">
      <c r="A322" s="629">
        <v>15</v>
      </c>
      <c r="B322" s="291" t="s">
        <v>29</v>
      </c>
      <c r="C322" s="619"/>
      <c r="D322" s="319">
        <v>0</v>
      </c>
      <c r="E322" s="319">
        <v>0</v>
      </c>
      <c r="F322" s="319">
        <v>0</v>
      </c>
      <c r="G322" s="319">
        <v>0</v>
      </c>
      <c r="H322" s="319">
        <v>0</v>
      </c>
      <c r="I322" s="319">
        <v>0</v>
      </c>
      <c r="J322" s="319">
        <v>0</v>
      </c>
      <c r="K322" s="319">
        <v>0</v>
      </c>
      <c r="L322" s="314">
        <f t="shared" si="120"/>
        <v>0</v>
      </c>
      <c r="M322" s="314">
        <f t="shared" si="121"/>
        <v>0</v>
      </c>
      <c r="N322" s="319">
        <v>0</v>
      </c>
      <c r="O322" s="319">
        <v>0</v>
      </c>
      <c r="P322" s="319">
        <v>0</v>
      </c>
      <c r="Q322" s="319">
        <v>0</v>
      </c>
      <c r="R322" s="319">
        <v>0</v>
      </c>
      <c r="S322" s="319">
        <v>0</v>
      </c>
      <c r="T322" s="319">
        <v>0</v>
      </c>
      <c r="U322" s="319">
        <v>0</v>
      </c>
      <c r="V322" s="314">
        <f t="shared" si="114"/>
        <v>0</v>
      </c>
      <c r="W322" s="314">
        <f t="shared" si="115"/>
        <v>0</v>
      </c>
      <c r="X322" s="319">
        <v>0</v>
      </c>
      <c r="Y322" s="319">
        <v>0</v>
      </c>
      <c r="Z322" s="319">
        <v>0</v>
      </c>
      <c r="AA322" s="319">
        <v>0</v>
      </c>
      <c r="AB322" s="319">
        <v>0</v>
      </c>
      <c r="AC322" s="319">
        <v>0</v>
      </c>
      <c r="AD322" s="319">
        <v>0</v>
      </c>
      <c r="AE322" s="319">
        <v>0</v>
      </c>
      <c r="AF322" s="319">
        <f t="shared" si="116"/>
        <v>0</v>
      </c>
      <c r="AG322" s="319">
        <f t="shared" si="117"/>
        <v>0</v>
      </c>
      <c r="AH322" s="319">
        <v>0</v>
      </c>
      <c r="AI322" s="319">
        <v>0</v>
      </c>
      <c r="AJ322" s="319">
        <v>0</v>
      </c>
      <c r="AK322" s="319">
        <v>0</v>
      </c>
      <c r="AL322" s="319">
        <v>0</v>
      </c>
      <c r="AM322" s="319">
        <v>0</v>
      </c>
      <c r="AN322" s="319">
        <v>0</v>
      </c>
      <c r="AO322" s="319">
        <v>0</v>
      </c>
      <c r="AP322" s="319">
        <f t="shared" si="118"/>
        <v>0</v>
      </c>
      <c r="AQ322" s="319">
        <f t="shared" si="119"/>
        <v>0</v>
      </c>
    </row>
    <row r="323" spans="1:43" x14ac:dyDescent="0.25">
      <c r="A323" s="18"/>
      <c r="B323" s="89"/>
      <c r="C323" s="37"/>
      <c r="D323" s="266"/>
      <c r="E323" s="266"/>
      <c r="F323" s="266"/>
      <c r="G323" s="266"/>
      <c r="H323" s="266"/>
      <c r="I323" s="266"/>
      <c r="J323" s="266"/>
      <c r="K323" s="266"/>
      <c r="L323" s="189">
        <f t="shared" si="120"/>
        <v>0</v>
      </c>
      <c r="M323" s="189">
        <f t="shared" si="121"/>
        <v>0</v>
      </c>
      <c r="N323" s="266"/>
      <c r="O323" s="266"/>
      <c r="P323" s="266"/>
      <c r="Q323" s="266"/>
      <c r="R323" s="266"/>
      <c r="S323" s="266"/>
      <c r="T323" s="266"/>
      <c r="U323" s="266"/>
      <c r="V323" s="189">
        <f t="shared" si="114"/>
        <v>0</v>
      </c>
      <c r="W323" s="189">
        <f t="shared" si="115"/>
        <v>0</v>
      </c>
      <c r="X323" s="266"/>
      <c r="Y323" s="266"/>
      <c r="Z323" s="266"/>
      <c r="AA323" s="266"/>
      <c r="AB323" s="266"/>
      <c r="AC323" s="266"/>
      <c r="AD323" s="266"/>
      <c r="AE323" s="266"/>
      <c r="AF323" s="266">
        <f t="shared" si="116"/>
        <v>0</v>
      </c>
      <c r="AG323" s="266">
        <f t="shared" si="117"/>
        <v>0</v>
      </c>
      <c r="AH323" s="266"/>
      <c r="AI323" s="266"/>
      <c r="AJ323" s="266"/>
      <c r="AK323" s="266"/>
      <c r="AL323" s="266"/>
      <c r="AM323" s="266"/>
      <c r="AN323" s="266"/>
      <c r="AO323" s="266"/>
      <c r="AP323" s="266">
        <f t="shared" si="118"/>
        <v>0</v>
      </c>
      <c r="AQ323" s="266">
        <f t="shared" si="119"/>
        <v>0</v>
      </c>
    </row>
    <row r="324" spans="1:43" x14ac:dyDescent="0.25">
      <c r="A324" s="629">
        <v>16</v>
      </c>
      <c r="B324" s="291" t="s">
        <v>30</v>
      </c>
      <c r="C324" s="619"/>
      <c r="D324" s="319">
        <v>0</v>
      </c>
      <c r="E324" s="319">
        <v>0</v>
      </c>
      <c r="F324" s="319">
        <v>0</v>
      </c>
      <c r="G324" s="319">
        <v>0</v>
      </c>
      <c r="H324" s="319">
        <v>0</v>
      </c>
      <c r="I324" s="319">
        <v>0</v>
      </c>
      <c r="J324" s="319">
        <v>0</v>
      </c>
      <c r="K324" s="319">
        <v>0</v>
      </c>
      <c r="L324" s="314">
        <f t="shared" si="120"/>
        <v>0</v>
      </c>
      <c r="M324" s="314">
        <f t="shared" si="121"/>
        <v>0</v>
      </c>
      <c r="N324" s="319">
        <v>0</v>
      </c>
      <c r="O324" s="319">
        <v>0</v>
      </c>
      <c r="P324" s="319">
        <v>0</v>
      </c>
      <c r="Q324" s="319">
        <v>0</v>
      </c>
      <c r="R324" s="319">
        <v>0</v>
      </c>
      <c r="S324" s="319">
        <v>0</v>
      </c>
      <c r="T324" s="319">
        <v>0</v>
      </c>
      <c r="U324" s="319">
        <v>0</v>
      </c>
      <c r="V324" s="314">
        <f t="shared" si="114"/>
        <v>0</v>
      </c>
      <c r="W324" s="314">
        <f t="shared" si="115"/>
        <v>0</v>
      </c>
      <c r="X324" s="319">
        <v>0</v>
      </c>
      <c r="Y324" s="319">
        <v>0</v>
      </c>
      <c r="Z324" s="319">
        <v>0</v>
      </c>
      <c r="AA324" s="319">
        <v>0</v>
      </c>
      <c r="AB324" s="319">
        <v>0</v>
      </c>
      <c r="AC324" s="319">
        <v>0</v>
      </c>
      <c r="AD324" s="319">
        <v>0</v>
      </c>
      <c r="AE324" s="319">
        <v>0</v>
      </c>
      <c r="AF324" s="319">
        <f t="shared" si="116"/>
        <v>0</v>
      </c>
      <c r="AG324" s="319">
        <f t="shared" si="117"/>
        <v>0</v>
      </c>
      <c r="AH324" s="319">
        <v>0</v>
      </c>
      <c r="AI324" s="319">
        <v>0</v>
      </c>
      <c r="AJ324" s="319">
        <v>0</v>
      </c>
      <c r="AK324" s="319">
        <v>0</v>
      </c>
      <c r="AL324" s="319">
        <v>0</v>
      </c>
      <c r="AM324" s="319">
        <v>0</v>
      </c>
      <c r="AN324" s="319">
        <v>0</v>
      </c>
      <c r="AO324" s="319">
        <v>0</v>
      </c>
      <c r="AP324" s="319">
        <f t="shared" si="118"/>
        <v>0</v>
      </c>
      <c r="AQ324" s="319">
        <f t="shared" si="119"/>
        <v>0</v>
      </c>
    </row>
    <row r="325" spans="1:43" x14ac:dyDescent="0.25">
      <c r="A325" s="18"/>
      <c r="B325" s="89"/>
      <c r="C325" s="37"/>
      <c r="D325" s="266"/>
      <c r="E325" s="266"/>
      <c r="F325" s="266"/>
      <c r="G325" s="266"/>
      <c r="H325" s="266"/>
      <c r="I325" s="266"/>
      <c r="J325" s="266"/>
      <c r="K325" s="266"/>
      <c r="L325" s="189">
        <f t="shared" si="120"/>
        <v>0</v>
      </c>
      <c r="M325" s="189">
        <f t="shared" si="121"/>
        <v>0</v>
      </c>
      <c r="N325" s="266"/>
      <c r="O325" s="266"/>
      <c r="P325" s="266"/>
      <c r="Q325" s="266"/>
      <c r="R325" s="266"/>
      <c r="S325" s="266"/>
      <c r="T325" s="266"/>
      <c r="U325" s="266"/>
      <c r="V325" s="189">
        <f t="shared" si="114"/>
        <v>0</v>
      </c>
      <c r="W325" s="189">
        <f t="shared" si="115"/>
        <v>0</v>
      </c>
      <c r="X325" s="266"/>
      <c r="Y325" s="266"/>
      <c r="Z325" s="266"/>
      <c r="AA325" s="266"/>
      <c r="AB325" s="266"/>
      <c r="AC325" s="266"/>
      <c r="AD325" s="266"/>
      <c r="AE325" s="266"/>
      <c r="AF325" s="266">
        <f t="shared" si="116"/>
        <v>0</v>
      </c>
      <c r="AG325" s="266">
        <f t="shared" si="117"/>
        <v>0</v>
      </c>
      <c r="AH325" s="266"/>
      <c r="AI325" s="266"/>
      <c r="AJ325" s="266"/>
      <c r="AK325" s="266"/>
      <c r="AL325" s="266"/>
      <c r="AM325" s="266"/>
      <c r="AN325" s="266"/>
      <c r="AO325" s="266"/>
      <c r="AP325" s="266">
        <f t="shared" si="118"/>
        <v>0</v>
      </c>
      <c r="AQ325" s="266">
        <f t="shared" si="119"/>
        <v>0</v>
      </c>
    </row>
    <row r="326" spans="1:43" x14ac:dyDescent="0.25">
      <c r="A326" s="629">
        <v>17</v>
      </c>
      <c r="B326" s="291" t="s">
        <v>31</v>
      </c>
      <c r="C326" s="619"/>
      <c r="D326" s="319">
        <v>0</v>
      </c>
      <c r="E326" s="319">
        <v>0</v>
      </c>
      <c r="F326" s="319">
        <v>0</v>
      </c>
      <c r="G326" s="319">
        <v>0</v>
      </c>
      <c r="H326" s="319">
        <v>0</v>
      </c>
      <c r="I326" s="319">
        <v>0</v>
      </c>
      <c r="J326" s="319">
        <v>0</v>
      </c>
      <c r="K326" s="319">
        <v>0</v>
      </c>
      <c r="L326" s="314">
        <f t="shared" si="120"/>
        <v>0</v>
      </c>
      <c r="M326" s="314">
        <f t="shared" si="121"/>
        <v>0</v>
      </c>
      <c r="N326" s="319">
        <v>0</v>
      </c>
      <c r="O326" s="319">
        <v>0</v>
      </c>
      <c r="P326" s="319">
        <v>0</v>
      </c>
      <c r="Q326" s="319">
        <v>0</v>
      </c>
      <c r="R326" s="319">
        <v>0</v>
      </c>
      <c r="S326" s="319">
        <v>0</v>
      </c>
      <c r="T326" s="319">
        <v>0</v>
      </c>
      <c r="U326" s="319">
        <v>0</v>
      </c>
      <c r="V326" s="314">
        <f t="shared" si="114"/>
        <v>0</v>
      </c>
      <c r="W326" s="314">
        <f t="shared" si="115"/>
        <v>0</v>
      </c>
      <c r="X326" s="319">
        <v>0</v>
      </c>
      <c r="Y326" s="319">
        <v>0</v>
      </c>
      <c r="Z326" s="319">
        <v>0</v>
      </c>
      <c r="AA326" s="319">
        <v>0</v>
      </c>
      <c r="AB326" s="319">
        <v>0</v>
      </c>
      <c r="AC326" s="319">
        <v>0</v>
      </c>
      <c r="AD326" s="319">
        <v>0</v>
      </c>
      <c r="AE326" s="319">
        <v>0</v>
      </c>
      <c r="AF326" s="319">
        <f t="shared" si="116"/>
        <v>0</v>
      </c>
      <c r="AG326" s="319">
        <f t="shared" si="117"/>
        <v>0</v>
      </c>
      <c r="AH326" s="319">
        <v>0</v>
      </c>
      <c r="AI326" s="319">
        <v>0</v>
      </c>
      <c r="AJ326" s="319">
        <v>0</v>
      </c>
      <c r="AK326" s="319">
        <v>0</v>
      </c>
      <c r="AL326" s="319">
        <v>0</v>
      </c>
      <c r="AM326" s="319">
        <v>0</v>
      </c>
      <c r="AN326" s="319">
        <v>0</v>
      </c>
      <c r="AO326" s="319">
        <v>0</v>
      </c>
      <c r="AP326" s="319">
        <f t="shared" si="118"/>
        <v>0</v>
      </c>
      <c r="AQ326" s="319">
        <f t="shared" si="119"/>
        <v>0</v>
      </c>
    </row>
    <row r="327" spans="1:43" x14ac:dyDescent="0.25">
      <c r="A327" s="18"/>
      <c r="B327" s="89"/>
      <c r="C327" s="37"/>
      <c r="D327" s="266"/>
      <c r="E327" s="266"/>
      <c r="F327" s="266"/>
      <c r="G327" s="266"/>
      <c r="H327" s="266"/>
      <c r="I327" s="266"/>
      <c r="J327" s="266"/>
      <c r="K327" s="266"/>
      <c r="L327" s="189">
        <f t="shared" si="120"/>
        <v>0</v>
      </c>
      <c r="M327" s="189">
        <f t="shared" si="121"/>
        <v>0</v>
      </c>
      <c r="N327" s="266"/>
      <c r="O327" s="266"/>
      <c r="P327" s="266"/>
      <c r="Q327" s="266"/>
      <c r="R327" s="266"/>
      <c r="S327" s="266"/>
      <c r="T327" s="266"/>
      <c r="U327" s="266"/>
      <c r="V327" s="189">
        <f t="shared" si="114"/>
        <v>0</v>
      </c>
      <c r="W327" s="189">
        <f t="shared" si="115"/>
        <v>0</v>
      </c>
      <c r="X327" s="266"/>
      <c r="Y327" s="266"/>
      <c r="Z327" s="266"/>
      <c r="AA327" s="266"/>
      <c r="AB327" s="266"/>
      <c r="AC327" s="266"/>
      <c r="AD327" s="266"/>
      <c r="AE327" s="266"/>
      <c r="AF327" s="266">
        <f t="shared" si="116"/>
        <v>0</v>
      </c>
      <c r="AG327" s="266">
        <f t="shared" si="117"/>
        <v>0</v>
      </c>
      <c r="AH327" s="266"/>
      <c r="AI327" s="266"/>
      <c r="AJ327" s="266"/>
      <c r="AK327" s="266"/>
      <c r="AL327" s="266"/>
      <c r="AM327" s="266"/>
      <c r="AN327" s="266"/>
      <c r="AO327" s="266"/>
      <c r="AP327" s="266">
        <f t="shared" si="118"/>
        <v>0</v>
      </c>
      <c r="AQ327" s="266">
        <f t="shared" si="119"/>
        <v>0</v>
      </c>
    </row>
    <row r="328" spans="1:43" x14ac:dyDescent="0.25">
      <c r="A328" s="629">
        <v>18</v>
      </c>
      <c r="B328" s="291" t="s">
        <v>51</v>
      </c>
      <c r="C328" s="619"/>
      <c r="D328" s="319">
        <v>0</v>
      </c>
      <c r="E328" s="319">
        <v>0</v>
      </c>
      <c r="F328" s="319">
        <v>0</v>
      </c>
      <c r="G328" s="319">
        <v>0</v>
      </c>
      <c r="H328" s="319">
        <v>0</v>
      </c>
      <c r="I328" s="319">
        <v>0</v>
      </c>
      <c r="J328" s="319">
        <v>0</v>
      </c>
      <c r="K328" s="319">
        <v>0</v>
      </c>
      <c r="L328" s="314">
        <f t="shared" si="120"/>
        <v>0</v>
      </c>
      <c r="M328" s="314">
        <f t="shared" si="121"/>
        <v>0</v>
      </c>
      <c r="N328" s="319">
        <v>0</v>
      </c>
      <c r="O328" s="319">
        <v>0</v>
      </c>
      <c r="P328" s="319">
        <v>0</v>
      </c>
      <c r="Q328" s="319">
        <v>0</v>
      </c>
      <c r="R328" s="319">
        <v>0</v>
      </c>
      <c r="S328" s="319">
        <v>0</v>
      </c>
      <c r="T328" s="319">
        <v>0</v>
      </c>
      <c r="U328" s="319">
        <v>0</v>
      </c>
      <c r="V328" s="314">
        <f t="shared" si="114"/>
        <v>0</v>
      </c>
      <c r="W328" s="314">
        <f t="shared" si="115"/>
        <v>0</v>
      </c>
      <c r="X328" s="319">
        <v>0</v>
      </c>
      <c r="Y328" s="319">
        <v>0</v>
      </c>
      <c r="Z328" s="319">
        <v>0</v>
      </c>
      <c r="AA328" s="319">
        <v>0</v>
      </c>
      <c r="AB328" s="319">
        <v>0</v>
      </c>
      <c r="AC328" s="319">
        <v>0</v>
      </c>
      <c r="AD328" s="319">
        <v>0</v>
      </c>
      <c r="AE328" s="319">
        <v>0</v>
      </c>
      <c r="AF328" s="319">
        <f t="shared" si="116"/>
        <v>0</v>
      </c>
      <c r="AG328" s="319">
        <f t="shared" si="117"/>
        <v>0</v>
      </c>
      <c r="AH328" s="319">
        <v>0</v>
      </c>
      <c r="AI328" s="319">
        <v>0</v>
      </c>
      <c r="AJ328" s="319">
        <v>0</v>
      </c>
      <c r="AK328" s="319">
        <v>0</v>
      </c>
      <c r="AL328" s="319">
        <v>0</v>
      </c>
      <c r="AM328" s="319">
        <v>0</v>
      </c>
      <c r="AN328" s="319">
        <v>0</v>
      </c>
      <c r="AO328" s="319">
        <v>0</v>
      </c>
      <c r="AP328" s="319">
        <f t="shared" si="118"/>
        <v>0</v>
      </c>
      <c r="AQ328" s="319">
        <f t="shared" si="119"/>
        <v>0</v>
      </c>
    </row>
    <row r="329" spans="1:43" x14ac:dyDescent="0.25">
      <c r="A329" s="18"/>
      <c r="B329" s="89"/>
      <c r="C329" s="37"/>
      <c r="D329" s="266"/>
      <c r="E329" s="266"/>
      <c r="F329" s="266"/>
      <c r="G329" s="266"/>
      <c r="H329" s="266"/>
      <c r="I329" s="266"/>
      <c r="J329" s="266"/>
      <c r="K329" s="266"/>
      <c r="L329" s="189">
        <f t="shared" si="120"/>
        <v>0</v>
      </c>
      <c r="M329" s="189">
        <f t="shared" si="121"/>
        <v>0</v>
      </c>
      <c r="N329" s="266"/>
      <c r="O329" s="266"/>
      <c r="P329" s="266"/>
      <c r="Q329" s="266"/>
      <c r="R329" s="266"/>
      <c r="S329" s="266"/>
      <c r="T329" s="266"/>
      <c r="U329" s="266"/>
      <c r="V329" s="189">
        <f t="shared" si="114"/>
        <v>0</v>
      </c>
      <c r="W329" s="189">
        <f t="shared" si="115"/>
        <v>0</v>
      </c>
      <c r="X329" s="266"/>
      <c r="Y329" s="266"/>
      <c r="Z329" s="266"/>
      <c r="AA329" s="266"/>
      <c r="AB329" s="266"/>
      <c r="AC329" s="266"/>
      <c r="AD329" s="266"/>
      <c r="AE329" s="266"/>
      <c r="AF329" s="266">
        <f t="shared" si="116"/>
        <v>0</v>
      </c>
      <c r="AG329" s="266">
        <f t="shared" si="117"/>
        <v>0</v>
      </c>
      <c r="AH329" s="266"/>
      <c r="AI329" s="266"/>
      <c r="AJ329" s="266"/>
      <c r="AK329" s="266"/>
      <c r="AL329" s="266"/>
      <c r="AM329" s="266"/>
      <c r="AN329" s="266"/>
      <c r="AO329" s="266"/>
      <c r="AP329" s="266">
        <f t="shared" si="118"/>
        <v>0</v>
      </c>
      <c r="AQ329" s="266">
        <f t="shared" si="119"/>
        <v>0</v>
      </c>
    </row>
    <row r="330" spans="1:43" x14ac:dyDescent="0.25">
      <c r="A330" s="629">
        <v>19</v>
      </c>
      <c r="B330" s="291" t="s">
        <v>52</v>
      </c>
      <c r="C330" s="619"/>
      <c r="D330" s="319">
        <v>0</v>
      </c>
      <c r="E330" s="319">
        <v>0</v>
      </c>
      <c r="F330" s="319">
        <v>0</v>
      </c>
      <c r="G330" s="319">
        <v>0</v>
      </c>
      <c r="H330" s="319">
        <v>0</v>
      </c>
      <c r="I330" s="319">
        <v>0</v>
      </c>
      <c r="J330" s="319">
        <v>0</v>
      </c>
      <c r="K330" s="319">
        <v>0</v>
      </c>
      <c r="L330" s="314">
        <f t="shared" si="120"/>
        <v>0</v>
      </c>
      <c r="M330" s="314">
        <f t="shared" si="121"/>
        <v>0</v>
      </c>
      <c r="N330" s="319">
        <v>0</v>
      </c>
      <c r="O330" s="319">
        <v>0</v>
      </c>
      <c r="P330" s="319">
        <v>0</v>
      </c>
      <c r="Q330" s="319">
        <v>0</v>
      </c>
      <c r="R330" s="319">
        <v>0</v>
      </c>
      <c r="S330" s="319">
        <v>0</v>
      </c>
      <c r="T330" s="319">
        <v>0</v>
      </c>
      <c r="U330" s="319">
        <v>0</v>
      </c>
      <c r="V330" s="314">
        <f t="shared" si="114"/>
        <v>0</v>
      </c>
      <c r="W330" s="314">
        <f t="shared" si="115"/>
        <v>0</v>
      </c>
      <c r="X330" s="319">
        <v>0</v>
      </c>
      <c r="Y330" s="319">
        <v>0</v>
      </c>
      <c r="Z330" s="319">
        <v>0</v>
      </c>
      <c r="AA330" s="319">
        <v>0</v>
      </c>
      <c r="AB330" s="319">
        <v>0</v>
      </c>
      <c r="AC330" s="319">
        <v>0</v>
      </c>
      <c r="AD330" s="319">
        <v>0</v>
      </c>
      <c r="AE330" s="319">
        <v>0</v>
      </c>
      <c r="AF330" s="319">
        <f t="shared" si="116"/>
        <v>0</v>
      </c>
      <c r="AG330" s="319">
        <f t="shared" si="117"/>
        <v>0</v>
      </c>
      <c r="AH330" s="319">
        <v>0</v>
      </c>
      <c r="AI330" s="319">
        <v>0</v>
      </c>
      <c r="AJ330" s="319">
        <v>0</v>
      </c>
      <c r="AK330" s="319">
        <v>0</v>
      </c>
      <c r="AL330" s="319">
        <v>0</v>
      </c>
      <c r="AM330" s="319">
        <v>0</v>
      </c>
      <c r="AN330" s="319">
        <v>0</v>
      </c>
      <c r="AO330" s="319">
        <v>0</v>
      </c>
      <c r="AP330" s="319">
        <f t="shared" si="118"/>
        <v>0</v>
      </c>
      <c r="AQ330" s="319">
        <f t="shared" si="119"/>
        <v>0</v>
      </c>
    </row>
    <row r="331" spans="1:43" x14ac:dyDescent="0.25">
      <c r="A331" s="18"/>
      <c r="B331" s="32"/>
      <c r="C331" s="37"/>
      <c r="D331" s="265"/>
      <c r="E331" s="265"/>
      <c r="F331" s="265"/>
      <c r="G331" s="265"/>
      <c r="H331" s="265"/>
      <c r="I331" s="265"/>
      <c r="J331" s="265"/>
      <c r="K331" s="265"/>
      <c r="L331" s="189">
        <f t="shared" si="120"/>
        <v>0</v>
      </c>
      <c r="M331" s="189">
        <f t="shared" si="121"/>
        <v>0</v>
      </c>
      <c r="N331" s="265"/>
      <c r="O331" s="265"/>
      <c r="P331" s="265"/>
      <c r="Q331" s="265"/>
      <c r="R331" s="265"/>
      <c r="S331" s="265"/>
      <c r="T331" s="265"/>
      <c r="U331" s="265"/>
      <c r="V331" s="189">
        <f t="shared" si="114"/>
        <v>0</v>
      </c>
      <c r="W331" s="189">
        <f t="shared" si="115"/>
        <v>0</v>
      </c>
      <c r="X331" s="265"/>
      <c r="Y331" s="265"/>
      <c r="Z331" s="265"/>
      <c r="AA331" s="265"/>
      <c r="AB331" s="265"/>
      <c r="AC331" s="265"/>
      <c r="AD331" s="265"/>
      <c r="AE331" s="265"/>
      <c r="AF331" s="266">
        <f t="shared" si="116"/>
        <v>0</v>
      </c>
      <c r="AG331" s="266">
        <f t="shared" si="117"/>
        <v>0</v>
      </c>
      <c r="AH331" s="265"/>
      <c r="AI331" s="265"/>
      <c r="AJ331" s="265"/>
      <c r="AK331" s="265"/>
      <c r="AL331" s="265"/>
      <c r="AM331" s="265"/>
      <c r="AN331" s="265"/>
      <c r="AO331" s="265"/>
      <c r="AP331" s="266">
        <f t="shared" si="118"/>
        <v>0</v>
      </c>
      <c r="AQ331" s="266">
        <f t="shared" si="119"/>
        <v>0</v>
      </c>
    </row>
    <row r="332" spans="1:43" s="315" customFormat="1" ht="31.5" x14ac:dyDescent="0.25">
      <c r="A332" s="275" t="s">
        <v>58</v>
      </c>
      <c r="B332" s="291" t="s">
        <v>59</v>
      </c>
      <c r="C332" s="291"/>
      <c r="D332" s="321">
        <f t="shared" ref="D332:AO332" si="129">D333+D354</f>
        <v>0</v>
      </c>
      <c r="E332" s="321">
        <f t="shared" si="129"/>
        <v>0</v>
      </c>
      <c r="F332" s="321">
        <f t="shared" si="129"/>
        <v>0</v>
      </c>
      <c r="G332" s="321">
        <f t="shared" si="129"/>
        <v>0</v>
      </c>
      <c r="H332" s="321">
        <f t="shared" si="129"/>
        <v>0</v>
      </c>
      <c r="I332" s="321">
        <f t="shared" si="129"/>
        <v>0</v>
      </c>
      <c r="J332" s="321">
        <f t="shared" si="129"/>
        <v>0</v>
      </c>
      <c r="K332" s="321">
        <f t="shared" si="129"/>
        <v>0</v>
      </c>
      <c r="L332" s="314">
        <f t="shared" si="120"/>
        <v>0</v>
      </c>
      <c r="M332" s="314">
        <f t="shared" si="121"/>
        <v>0</v>
      </c>
      <c r="N332" s="321">
        <f t="shared" ref="N332:U332" si="130">N333+N354</f>
        <v>0</v>
      </c>
      <c r="O332" s="321">
        <f t="shared" si="130"/>
        <v>0</v>
      </c>
      <c r="P332" s="321">
        <f t="shared" si="130"/>
        <v>0</v>
      </c>
      <c r="Q332" s="321">
        <f t="shared" si="130"/>
        <v>0</v>
      </c>
      <c r="R332" s="321">
        <f t="shared" si="130"/>
        <v>0</v>
      </c>
      <c r="S332" s="321">
        <f t="shared" si="130"/>
        <v>0</v>
      </c>
      <c r="T332" s="321">
        <f t="shared" si="130"/>
        <v>0</v>
      </c>
      <c r="U332" s="321">
        <f t="shared" si="130"/>
        <v>0</v>
      </c>
      <c r="V332" s="314">
        <f t="shared" si="114"/>
        <v>0</v>
      </c>
      <c r="W332" s="314">
        <f t="shared" si="115"/>
        <v>0</v>
      </c>
      <c r="X332" s="321">
        <f t="shared" si="129"/>
        <v>0</v>
      </c>
      <c r="Y332" s="321">
        <f t="shared" si="129"/>
        <v>0</v>
      </c>
      <c r="Z332" s="321">
        <f t="shared" si="129"/>
        <v>0</v>
      </c>
      <c r="AA332" s="321">
        <f t="shared" si="129"/>
        <v>0</v>
      </c>
      <c r="AB332" s="321">
        <f t="shared" si="129"/>
        <v>0</v>
      </c>
      <c r="AC332" s="321">
        <f t="shared" si="129"/>
        <v>0</v>
      </c>
      <c r="AD332" s="321">
        <f t="shared" si="129"/>
        <v>0</v>
      </c>
      <c r="AE332" s="321">
        <f t="shared" si="129"/>
        <v>0</v>
      </c>
      <c r="AF332" s="319">
        <f t="shared" si="116"/>
        <v>0</v>
      </c>
      <c r="AG332" s="319">
        <f t="shared" si="117"/>
        <v>0</v>
      </c>
      <c r="AH332" s="321">
        <f t="shared" si="129"/>
        <v>0</v>
      </c>
      <c r="AI332" s="321">
        <f t="shared" si="129"/>
        <v>0</v>
      </c>
      <c r="AJ332" s="321">
        <f t="shared" si="129"/>
        <v>0</v>
      </c>
      <c r="AK332" s="321">
        <f t="shared" si="129"/>
        <v>0</v>
      </c>
      <c r="AL332" s="321">
        <f t="shared" si="129"/>
        <v>0</v>
      </c>
      <c r="AM332" s="321">
        <f t="shared" si="129"/>
        <v>0</v>
      </c>
      <c r="AN332" s="321">
        <f t="shared" si="129"/>
        <v>0</v>
      </c>
      <c r="AO332" s="321">
        <f t="shared" si="129"/>
        <v>0</v>
      </c>
      <c r="AP332" s="319">
        <f t="shared" si="118"/>
        <v>0</v>
      </c>
      <c r="AQ332" s="319">
        <f t="shared" si="119"/>
        <v>0</v>
      </c>
    </row>
    <row r="333" spans="1:43" x14ac:dyDescent="0.25">
      <c r="A333" s="642" t="s">
        <v>60</v>
      </c>
      <c r="B333" s="564" t="s">
        <v>39</v>
      </c>
      <c r="C333" s="638"/>
      <c r="D333" s="639">
        <f t="shared" ref="D333:AO333" si="131">D334+D336+D338+D340+D342+D344+D346+D348+D350+D352</f>
        <v>0</v>
      </c>
      <c r="E333" s="639">
        <f t="shared" si="131"/>
        <v>0</v>
      </c>
      <c r="F333" s="639">
        <f t="shared" si="131"/>
        <v>0</v>
      </c>
      <c r="G333" s="639">
        <f t="shared" si="131"/>
        <v>0</v>
      </c>
      <c r="H333" s="639">
        <f t="shared" si="131"/>
        <v>0</v>
      </c>
      <c r="I333" s="639">
        <f t="shared" si="131"/>
        <v>0</v>
      </c>
      <c r="J333" s="639">
        <f t="shared" si="131"/>
        <v>0</v>
      </c>
      <c r="K333" s="639">
        <f t="shared" si="131"/>
        <v>0</v>
      </c>
      <c r="L333" s="631">
        <f t="shared" si="120"/>
        <v>0</v>
      </c>
      <c r="M333" s="631">
        <f t="shared" si="121"/>
        <v>0</v>
      </c>
      <c r="N333" s="639">
        <f t="shared" ref="N333:U333" si="132">N334+N336+N338+N340+N342+N344+N346+N348+N350+N352</f>
        <v>0</v>
      </c>
      <c r="O333" s="639">
        <f t="shared" si="132"/>
        <v>0</v>
      </c>
      <c r="P333" s="639">
        <f t="shared" si="132"/>
        <v>0</v>
      </c>
      <c r="Q333" s="639">
        <f t="shared" si="132"/>
        <v>0</v>
      </c>
      <c r="R333" s="639">
        <f t="shared" si="132"/>
        <v>0</v>
      </c>
      <c r="S333" s="639">
        <f t="shared" si="132"/>
        <v>0</v>
      </c>
      <c r="T333" s="639">
        <f t="shared" si="132"/>
        <v>0</v>
      </c>
      <c r="U333" s="639">
        <f t="shared" si="132"/>
        <v>0</v>
      </c>
      <c r="V333" s="631">
        <f t="shared" si="114"/>
        <v>0</v>
      </c>
      <c r="W333" s="631">
        <f t="shared" si="115"/>
        <v>0</v>
      </c>
      <c r="X333" s="639">
        <f t="shared" si="131"/>
        <v>0</v>
      </c>
      <c r="Y333" s="639">
        <f t="shared" si="131"/>
        <v>0</v>
      </c>
      <c r="Z333" s="639">
        <f t="shared" si="131"/>
        <v>0</v>
      </c>
      <c r="AA333" s="639">
        <f t="shared" si="131"/>
        <v>0</v>
      </c>
      <c r="AB333" s="639">
        <f t="shared" si="131"/>
        <v>0</v>
      </c>
      <c r="AC333" s="639">
        <f t="shared" si="131"/>
        <v>0</v>
      </c>
      <c r="AD333" s="639">
        <f t="shared" si="131"/>
        <v>0</v>
      </c>
      <c r="AE333" s="639">
        <f t="shared" si="131"/>
        <v>0</v>
      </c>
      <c r="AF333" s="641">
        <f t="shared" si="116"/>
        <v>0</v>
      </c>
      <c r="AG333" s="641">
        <f t="shared" si="117"/>
        <v>0</v>
      </c>
      <c r="AH333" s="639">
        <f t="shared" si="131"/>
        <v>0</v>
      </c>
      <c r="AI333" s="639">
        <f t="shared" si="131"/>
        <v>0</v>
      </c>
      <c r="AJ333" s="639">
        <f t="shared" si="131"/>
        <v>0</v>
      </c>
      <c r="AK333" s="639">
        <f t="shared" si="131"/>
        <v>0</v>
      </c>
      <c r="AL333" s="639">
        <f t="shared" si="131"/>
        <v>0</v>
      </c>
      <c r="AM333" s="639">
        <f t="shared" si="131"/>
        <v>0</v>
      </c>
      <c r="AN333" s="639">
        <f t="shared" si="131"/>
        <v>0</v>
      </c>
      <c r="AO333" s="639">
        <f t="shared" si="131"/>
        <v>0</v>
      </c>
      <c r="AP333" s="641">
        <f t="shared" si="118"/>
        <v>0</v>
      </c>
      <c r="AQ333" s="641">
        <f t="shared" si="119"/>
        <v>0</v>
      </c>
    </row>
    <row r="334" spans="1:43" x14ac:dyDescent="0.25">
      <c r="A334" s="629">
        <v>1</v>
      </c>
      <c r="B334" s="291" t="s">
        <v>23</v>
      </c>
      <c r="C334" s="619"/>
      <c r="D334" s="319"/>
      <c r="E334" s="319"/>
      <c r="F334" s="319"/>
      <c r="G334" s="319"/>
      <c r="H334" s="319"/>
      <c r="I334" s="319"/>
      <c r="J334" s="319"/>
      <c r="K334" s="319"/>
      <c r="L334" s="314">
        <f t="shared" si="120"/>
        <v>0</v>
      </c>
      <c r="M334" s="314">
        <f t="shared" si="121"/>
        <v>0</v>
      </c>
      <c r="N334" s="319"/>
      <c r="O334" s="319"/>
      <c r="P334" s="319"/>
      <c r="Q334" s="319"/>
      <c r="R334" s="319"/>
      <c r="S334" s="319"/>
      <c r="T334" s="319"/>
      <c r="U334" s="319"/>
      <c r="V334" s="314">
        <f t="shared" si="114"/>
        <v>0</v>
      </c>
      <c r="W334" s="314">
        <f t="shared" si="115"/>
        <v>0</v>
      </c>
      <c r="X334" s="319"/>
      <c r="Y334" s="319"/>
      <c r="Z334" s="319"/>
      <c r="AA334" s="319"/>
      <c r="AB334" s="319"/>
      <c r="AC334" s="319"/>
      <c r="AD334" s="319"/>
      <c r="AE334" s="319"/>
      <c r="AF334" s="319">
        <f t="shared" si="116"/>
        <v>0</v>
      </c>
      <c r="AG334" s="319">
        <f t="shared" si="117"/>
        <v>0</v>
      </c>
      <c r="AH334" s="319"/>
      <c r="AI334" s="319"/>
      <c r="AJ334" s="319"/>
      <c r="AK334" s="319"/>
      <c r="AL334" s="319"/>
      <c r="AM334" s="319"/>
      <c r="AN334" s="319"/>
      <c r="AO334" s="319"/>
      <c r="AP334" s="319">
        <f t="shared" si="118"/>
        <v>0</v>
      </c>
      <c r="AQ334" s="319">
        <f t="shared" si="119"/>
        <v>0</v>
      </c>
    </row>
    <row r="335" spans="1:43" x14ac:dyDescent="0.25">
      <c r="A335" s="18"/>
      <c r="B335" s="89"/>
      <c r="C335" s="37"/>
      <c r="D335" s="265"/>
      <c r="E335" s="265"/>
      <c r="F335" s="265"/>
      <c r="G335" s="265"/>
      <c r="H335" s="265"/>
      <c r="I335" s="265"/>
      <c r="J335" s="265"/>
      <c r="K335" s="265"/>
      <c r="L335" s="189">
        <f t="shared" si="120"/>
        <v>0</v>
      </c>
      <c r="M335" s="189">
        <f t="shared" si="121"/>
        <v>0</v>
      </c>
      <c r="N335" s="265"/>
      <c r="O335" s="265"/>
      <c r="P335" s="265"/>
      <c r="Q335" s="265"/>
      <c r="R335" s="265"/>
      <c r="S335" s="265"/>
      <c r="T335" s="265"/>
      <c r="U335" s="265"/>
      <c r="V335" s="189">
        <f t="shared" si="114"/>
        <v>0</v>
      </c>
      <c r="W335" s="189">
        <f t="shared" si="115"/>
        <v>0</v>
      </c>
      <c r="X335" s="265"/>
      <c r="Y335" s="265"/>
      <c r="Z335" s="265"/>
      <c r="AA335" s="265"/>
      <c r="AB335" s="265"/>
      <c r="AC335" s="265"/>
      <c r="AD335" s="265"/>
      <c r="AE335" s="265"/>
      <c r="AF335" s="266">
        <f t="shared" si="116"/>
        <v>0</v>
      </c>
      <c r="AG335" s="266">
        <f t="shared" si="117"/>
        <v>0</v>
      </c>
      <c r="AH335" s="265"/>
      <c r="AI335" s="265"/>
      <c r="AJ335" s="265"/>
      <c r="AK335" s="265"/>
      <c r="AL335" s="265"/>
      <c r="AM335" s="265"/>
      <c r="AN335" s="265"/>
      <c r="AO335" s="265"/>
      <c r="AP335" s="266">
        <f t="shared" si="118"/>
        <v>0</v>
      </c>
      <c r="AQ335" s="266">
        <f t="shared" si="119"/>
        <v>0</v>
      </c>
    </row>
    <row r="336" spans="1:43" x14ac:dyDescent="0.25">
      <c r="A336" s="274">
        <v>2</v>
      </c>
      <c r="B336" s="291" t="s">
        <v>46</v>
      </c>
      <c r="C336" s="420"/>
      <c r="D336" s="319">
        <f t="shared" ref="D336:AO336" si="133">SUM(D337:D337)</f>
        <v>0</v>
      </c>
      <c r="E336" s="319">
        <f t="shared" si="133"/>
        <v>0</v>
      </c>
      <c r="F336" s="319">
        <f t="shared" si="133"/>
        <v>0</v>
      </c>
      <c r="G336" s="319">
        <f t="shared" si="133"/>
        <v>0</v>
      </c>
      <c r="H336" s="319">
        <f t="shared" si="133"/>
        <v>0</v>
      </c>
      <c r="I336" s="319">
        <f t="shared" si="133"/>
        <v>0</v>
      </c>
      <c r="J336" s="319">
        <f t="shared" si="133"/>
        <v>0</v>
      </c>
      <c r="K336" s="319">
        <f t="shared" si="133"/>
        <v>0</v>
      </c>
      <c r="L336" s="314">
        <f t="shared" si="120"/>
        <v>0</v>
      </c>
      <c r="M336" s="314">
        <f t="shared" si="121"/>
        <v>0</v>
      </c>
      <c r="N336" s="319">
        <f t="shared" si="133"/>
        <v>0</v>
      </c>
      <c r="O336" s="319">
        <f t="shared" si="133"/>
        <v>0</v>
      </c>
      <c r="P336" s="319">
        <f t="shared" si="133"/>
        <v>0</v>
      </c>
      <c r="Q336" s="319">
        <f t="shared" si="133"/>
        <v>0</v>
      </c>
      <c r="R336" s="319">
        <f t="shared" si="133"/>
        <v>0</v>
      </c>
      <c r="S336" s="319">
        <f t="shared" si="133"/>
        <v>0</v>
      </c>
      <c r="T336" s="319">
        <f t="shared" si="133"/>
        <v>0</v>
      </c>
      <c r="U336" s="319">
        <f t="shared" si="133"/>
        <v>0</v>
      </c>
      <c r="V336" s="314">
        <f t="shared" si="114"/>
        <v>0</v>
      </c>
      <c r="W336" s="314">
        <f t="shared" si="115"/>
        <v>0</v>
      </c>
      <c r="X336" s="319">
        <f t="shared" si="133"/>
        <v>0</v>
      </c>
      <c r="Y336" s="319">
        <f t="shared" si="133"/>
        <v>0</v>
      </c>
      <c r="Z336" s="319">
        <f t="shared" si="133"/>
        <v>0</v>
      </c>
      <c r="AA336" s="319">
        <f t="shared" si="133"/>
        <v>0</v>
      </c>
      <c r="AB336" s="319">
        <f t="shared" si="133"/>
        <v>0</v>
      </c>
      <c r="AC336" s="319">
        <f t="shared" si="133"/>
        <v>0</v>
      </c>
      <c r="AD336" s="319">
        <f t="shared" si="133"/>
        <v>0</v>
      </c>
      <c r="AE336" s="319">
        <f t="shared" si="133"/>
        <v>0</v>
      </c>
      <c r="AF336" s="319">
        <f t="shared" si="116"/>
        <v>0</v>
      </c>
      <c r="AG336" s="319">
        <f t="shared" si="117"/>
        <v>0</v>
      </c>
      <c r="AH336" s="319">
        <f t="shared" si="133"/>
        <v>0</v>
      </c>
      <c r="AI336" s="319">
        <f t="shared" si="133"/>
        <v>0</v>
      </c>
      <c r="AJ336" s="319">
        <f t="shared" si="133"/>
        <v>0</v>
      </c>
      <c r="AK336" s="319">
        <f t="shared" si="133"/>
        <v>0</v>
      </c>
      <c r="AL336" s="319">
        <f t="shared" si="133"/>
        <v>0</v>
      </c>
      <c r="AM336" s="319">
        <f t="shared" si="133"/>
        <v>0</v>
      </c>
      <c r="AN336" s="319">
        <f t="shared" si="133"/>
        <v>0</v>
      </c>
      <c r="AO336" s="319">
        <f t="shared" si="133"/>
        <v>0</v>
      </c>
      <c r="AP336" s="319">
        <f t="shared" si="118"/>
        <v>0</v>
      </c>
      <c r="AQ336" s="319">
        <f t="shared" si="119"/>
        <v>0</v>
      </c>
    </row>
    <row r="337" spans="1:43" x14ac:dyDescent="0.25">
      <c r="A337" s="43"/>
      <c r="B337" s="95"/>
      <c r="C337" s="45"/>
      <c r="D337" s="46"/>
      <c r="E337" s="46"/>
      <c r="F337" s="46"/>
      <c r="G337" s="46"/>
      <c r="H337" s="46"/>
      <c r="I337" s="46"/>
      <c r="J337" s="46"/>
      <c r="K337" s="46"/>
      <c r="L337" s="189">
        <f t="shared" si="120"/>
        <v>0</v>
      </c>
      <c r="M337" s="189">
        <f t="shared" si="121"/>
        <v>0</v>
      </c>
      <c r="N337" s="46"/>
      <c r="O337" s="46"/>
      <c r="P337" s="46"/>
      <c r="Q337" s="46"/>
      <c r="R337" s="46"/>
      <c r="S337" s="46"/>
      <c r="T337" s="46"/>
      <c r="U337" s="46"/>
      <c r="V337" s="189">
        <f t="shared" si="114"/>
        <v>0</v>
      </c>
      <c r="W337" s="189">
        <f t="shared" si="115"/>
        <v>0</v>
      </c>
      <c r="X337" s="46"/>
      <c r="Y337" s="46"/>
      <c r="Z337" s="46"/>
      <c r="AA337" s="46"/>
      <c r="AB337" s="46"/>
      <c r="AC337" s="46"/>
      <c r="AD337" s="46"/>
      <c r="AE337" s="46"/>
      <c r="AF337" s="266">
        <f t="shared" si="116"/>
        <v>0</v>
      </c>
      <c r="AG337" s="266">
        <f t="shared" si="117"/>
        <v>0</v>
      </c>
      <c r="AH337" s="46"/>
      <c r="AI337" s="46"/>
      <c r="AJ337" s="46"/>
      <c r="AK337" s="46"/>
      <c r="AL337" s="46"/>
      <c r="AM337" s="46"/>
      <c r="AN337" s="46"/>
      <c r="AO337" s="46"/>
      <c r="AP337" s="266">
        <f t="shared" si="118"/>
        <v>0</v>
      </c>
      <c r="AQ337" s="266">
        <f t="shared" si="119"/>
        <v>0</v>
      </c>
    </row>
    <row r="338" spans="1:43" x14ac:dyDescent="0.25">
      <c r="A338" s="629">
        <v>3</v>
      </c>
      <c r="B338" s="291" t="s">
        <v>47</v>
      </c>
      <c r="C338" s="619"/>
      <c r="D338" s="319">
        <v>0</v>
      </c>
      <c r="E338" s="319">
        <v>0</v>
      </c>
      <c r="F338" s="319">
        <v>0</v>
      </c>
      <c r="G338" s="319">
        <v>0</v>
      </c>
      <c r="H338" s="319">
        <v>0</v>
      </c>
      <c r="I338" s="319">
        <v>0</v>
      </c>
      <c r="J338" s="319">
        <v>0</v>
      </c>
      <c r="K338" s="319">
        <v>0</v>
      </c>
      <c r="L338" s="314">
        <f t="shared" si="120"/>
        <v>0</v>
      </c>
      <c r="M338" s="314">
        <f t="shared" si="121"/>
        <v>0</v>
      </c>
      <c r="N338" s="319">
        <v>0</v>
      </c>
      <c r="O338" s="319">
        <v>0</v>
      </c>
      <c r="P338" s="319">
        <v>0</v>
      </c>
      <c r="Q338" s="319">
        <v>0</v>
      </c>
      <c r="R338" s="319">
        <v>0</v>
      </c>
      <c r="S338" s="319">
        <v>0</v>
      </c>
      <c r="T338" s="319">
        <v>0</v>
      </c>
      <c r="U338" s="319">
        <v>0</v>
      </c>
      <c r="V338" s="314">
        <f t="shared" si="114"/>
        <v>0</v>
      </c>
      <c r="W338" s="314">
        <f t="shared" si="115"/>
        <v>0</v>
      </c>
      <c r="X338" s="319">
        <v>0</v>
      </c>
      <c r="Y338" s="319">
        <v>0</v>
      </c>
      <c r="Z338" s="319">
        <v>0</v>
      </c>
      <c r="AA338" s="319">
        <v>0</v>
      </c>
      <c r="AB338" s="319">
        <v>0</v>
      </c>
      <c r="AC338" s="319">
        <v>0</v>
      </c>
      <c r="AD338" s="319">
        <v>0</v>
      </c>
      <c r="AE338" s="319">
        <v>0</v>
      </c>
      <c r="AF338" s="319">
        <f t="shared" si="116"/>
        <v>0</v>
      </c>
      <c r="AG338" s="319">
        <f t="shared" si="117"/>
        <v>0</v>
      </c>
      <c r="AH338" s="319">
        <v>0</v>
      </c>
      <c r="AI338" s="319">
        <v>0</v>
      </c>
      <c r="AJ338" s="319">
        <v>0</v>
      </c>
      <c r="AK338" s="319">
        <v>0</v>
      </c>
      <c r="AL338" s="319">
        <v>0</v>
      </c>
      <c r="AM338" s="319">
        <v>0</v>
      </c>
      <c r="AN338" s="319">
        <v>0</v>
      </c>
      <c r="AO338" s="319">
        <v>0</v>
      </c>
      <c r="AP338" s="319">
        <f t="shared" si="118"/>
        <v>0</v>
      </c>
      <c r="AQ338" s="319">
        <f t="shared" si="119"/>
        <v>0</v>
      </c>
    </row>
    <row r="339" spans="1:43" x14ac:dyDescent="0.25">
      <c r="A339" s="18"/>
      <c r="B339" s="89"/>
      <c r="C339" s="37"/>
      <c r="D339" s="266"/>
      <c r="E339" s="266"/>
      <c r="F339" s="266"/>
      <c r="G339" s="266"/>
      <c r="H339" s="266"/>
      <c r="I339" s="266"/>
      <c r="J339" s="266"/>
      <c r="K339" s="266"/>
      <c r="L339" s="189">
        <f t="shared" si="120"/>
        <v>0</v>
      </c>
      <c r="M339" s="189">
        <f t="shared" si="121"/>
        <v>0</v>
      </c>
      <c r="N339" s="266"/>
      <c r="O339" s="266"/>
      <c r="P339" s="266"/>
      <c r="Q339" s="266"/>
      <c r="R339" s="266"/>
      <c r="S339" s="266"/>
      <c r="T339" s="266"/>
      <c r="U339" s="266"/>
      <c r="V339" s="189">
        <f t="shared" si="114"/>
        <v>0</v>
      </c>
      <c r="W339" s="189">
        <f t="shared" si="115"/>
        <v>0</v>
      </c>
      <c r="X339" s="266"/>
      <c r="Y339" s="266"/>
      <c r="Z339" s="266"/>
      <c r="AA339" s="266"/>
      <c r="AB339" s="266"/>
      <c r="AC339" s="266"/>
      <c r="AD339" s="266"/>
      <c r="AE339" s="266"/>
      <c r="AF339" s="266">
        <f t="shared" si="116"/>
        <v>0</v>
      </c>
      <c r="AG339" s="266">
        <f t="shared" si="117"/>
        <v>0</v>
      </c>
      <c r="AH339" s="266"/>
      <c r="AI339" s="266"/>
      <c r="AJ339" s="266"/>
      <c r="AK339" s="266"/>
      <c r="AL339" s="266"/>
      <c r="AM339" s="266"/>
      <c r="AN339" s="266"/>
      <c r="AO339" s="266"/>
      <c r="AP339" s="266">
        <f t="shared" si="118"/>
        <v>0</v>
      </c>
      <c r="AQ339" s="266">
        <f t="shared" si="119"/>
        <v>0</v>
      </c>
    </row>
    <row r="340" spans="1:43" x14ac:dyDescent="0.25">
      <c r="A340" s="629">
        <v>4</v>
      </c>
      <c r="B340" s="291" t="s">
        <v>27</v>
      </c>
      <c r="C340" s="619"/>
      <c r="D340" s="319">
        <v>0</v>
      </c>
      <c r="E340" s="319">
        <v>0</v>
      </c>
      <c r="F340" s="319">
        <v>0</v>
      </c>
      <c r="G340" s="319">
        <v>0</v>
      </c>
      <c r="H340" s="319">
        <v>0</v>
      </c>
      <c r="I340" s="319">
        <v>0</v>
      </c>
      <c r="J340" s="319">
        <v>0</v>
      </c>
      <c r="K340" s="319">
        <v>0</v>
      </c>
      <c r="L340" s="314">
        <f t="shared" si="120"/>
        <v>0</v>
      </c>
      <c r="M340" s="314">
        <f t="shared" si="121"/>
        <v>0</v>
      </c>
      <c r="N340" s="319">
        <v>0</v>
      </c>
      <c r="O340" s="319">
        <v>0</v>
      </c>
      <c r="P340" s="319">
        <v>0</v>
      </c>
      <c r="Q340" s="319">
        <v>0</v>
      </c>
      <c r="R340" s="319">
        <v>0</v>
      </c>
      <c r="S340" s="319">
        <v>0</v>
      </c>
      <c r="T340" s="319">
        <v>0</v>
      </c>
      <c r="U340" s="319">
        <v>0</v>
      </c>
      <c r="V340" s="314">
        <f t="shared" ref="V340:V403" si="134">N340+P340+R340+T340</f>
        <v>0</v>
      </c>
      <c r="W340" s="314">
        <f t="shared" ref="W340:W403" si="135">O340+Q340+S340+U340</f>
        <v>0</v>
      </c>
      <c r="X340" s="319">
        <v>0</v>
      </c>
      <c r="Y340" s="319">
        <v>0</v>
      </c>
      <c r="Z340" s="319">
        <v>0</v>
      </c>
      <c r="AA340" s="319">
        <v>0</v>
      </c>
      <c r="AB340" s="319">
        <v>0</v>
      </c>
      <c r="AC340" s="319">
        <v>0</v>
      </c>
      <c r="AD340" s="319">
        <v>0</v>
      </c>
      <c r="AE340" s="319">
        <v>0</v>
      </c>
      <c r="AF340" s="319">
        <f t="shared" ref="AF340:AF403" si="136">X340+Z340+AB340+AD340</f>
        <v>0</v>
      </c>
      <c r="AG340" s="319">
        <f t="shared" ref="AG340:AG403" si="137">Y340+AA340+AC340+AE340</f>
        <v>0</v>
      </c>
      <c r="AH340" s="319">
        <v>0</v>
      </c>
      <c r="AI340" s="319">
        <v>0</v>
      </c>
      <c r="AJ340" s="319">
        <v>0</v>
      </c>
      <c r="AK340" s="319">
        <v>0</v>
      </c>
      <c r="AL340" s="319">
        <v>0</v>
      </c>
      <c r="AM340" s="319">
        <v>0</v>
      </c>
      <c r="AN340" s="319">
        <v>0</v>
      </c>
      <c r="AO340" s="319">
        <v>0</v>
      </c>
      <c r="AP340" s="319">
        <f t="shared" ref="AP340:AP403" si="138">AH340+AJ340+AL340+AN340</f>
        <v>0</v>
      </c>
      <c r="AQ340" s="319">
        <f t="shared" ref="AQ340:AQ403" si="139">AI340+AK340+AM340+AO340</f>
        <v>0</v>
      </c>
    </row>
    <row r="341" spans="1:43" x14ac:dyDescent="0.25">
      <c r="A341" s="18"/>
      <c r="B341" s="89"/>
      <c r="C341" s="37"/>
      <c r="D341" s="266"/>
      <c r="E341" s="266"/>
      <c r="F341" s="266"/>
      <c r="G341" s="266"/>
      <c r="H341" s="266"/>
      <c r="I341" s="266"/>
      <c r="J341" s="266"/>
      <c r="K341" s="266"/>
      <c r="L341" s="189">
        <f t="shared" si="120"/>
        <v>0</v>
      </c>
      <c r="M341" s="189">
        <f t="shared" si="121"/>
        <v>0</v>
      </c>
      <c r="N341" s="266"/>
      <c r="O341" s="266"/>
      <c r="P341" s="266"/>
      <c r="Q341" s="266"/>
      <c r="R341" s="266"/>
      <c r="S341" s="266"/>
      <c r="T341" s="266"/>
      <c r="U341" s="266"/>
      <c r="V341" s="189">
        <f t="shared" si="134"/>
        <v>0</v>
      </c>
      <c r="W341" s="189">
        <f t="shared" si="135"/>
        <v>0</v>
      </c>
      <c r="X341" s="266"/>
      <c r="Y341" s="266"/>
      <c r="Z341" s="266"/>
      <c r="AA341" s="266"/>
      <c r="AB341" s="266"/>
      <c r="AC341" s="266"/>
      <c r="AD341" s="266"/>
      <c r="AE341" s="266"/>
      <c r="AF341" s="266">
        <f t="shared" si="136"/>
        <v>0</v>
      </c>
      <c r="AG341" s="266">
        <f t="shared" si="137"/>
        <v>0</v>
      </c>
      <c r="AH341" s="266"/>
      <c r="AI341" s="266"/>
      <c r="AJ341" s="266"/>
      <c r="AK341" s="266"/>
      <c r="AL341" s="266"/>
      <c r="AM341" s="266"/>
      <c r="AN341" s="266"/>
      <c r="AO341" s="266"/>
      <c r="AP341" s="266">
        <f t="shared" si="138"/>
        <v>0</v>
      </c>
      <c r="AQ341" s="266">
        <f t="shared" si="139"/>
        <v>0</v>
      </c>
    </row>
    <row r="342" spans="1:43" x14ac:dyDescent="0.25">
      <c r="A342" s="629">
        <v>5</v>
      </c>
      <c r="B342" s="291" t="s">
        <v>48</v>
      </c>
      <c r="C342" s="619"/>
      <c r="D342" s="319">
        <v>0</v>
      </c>
      <c r="E342" s="319">
        <v>0</v>
      </c>
      <c r="F342" s="319">
        <v>0</v>
      </c>
      <c r="G342" s="319">
        <v>0</v>
      </c>
      <c r="H342" s="319">
        <v>0</v>
      </c>
      <c r="I342" s="319">
        <v>0</v>
      </c>
      <c r="J342" s="319">
        <v>0</v>
      </c>
      <c r="K342" s="319">
        <v>0</v>
      </c>
      <c r="L342" s="314">
        <f t="shared" ref="L342:L405" si="140">D342+F342+H342+J342</f>
        <v>0</v>
      </c>
      <c r="M342" s="314">
        <f t="shared" ref="M342:M405" si="141">E342+G342+I342+K342</f>
        <v>0</v>
      </c>
      <c r="N342" s="319">
        <v>0</v>
      </c>
      <c r="O342" s="319">
        <v>0</v>
      </c>
      <c r="P342" s="319">
        <v>0</v>
      </c>
      <c r="Q342" s="319">
        <v>0</v>
      </c>
      <c r="R342" s="319">
        <v>0</v>
      </c>
      <c r="S342" s="319">
        <v>0</v>
      </c>
      <c r="T342" s="319">
        <v>0</v>
      </c>
      <c r="U342" s="319">
        <v>0</v>
      </c>
      <c r="V342" s="314">
        <f t="shared" si="134"/>
        <v>0</v>
      </c>
      <c r="W342" s="314">
        <f t="shared" si="135"/>
        <v>0</v>
      </c>
      <c r="X342" s="319">
        <v>0</v>
      </c>
      <c r="Y342" s="319">
        <v>0</v>
      </c>
      <c r="Z342" s="319">
        <v>0</v>
      </c>
      <c r="AA342" s="319">
        <v>0</v>
      </c>
      <c r="AB342" s="319">
        <v>0</v>
      </c>
      <c r="AC342" s="319">
        <v>0</v>
      </c>
      <c r="AD342" s="319">
        <v>0</v>
      </c>
      <c r="AE342" s="319">
        <v>0</v>
      </c>
      <c r="AF342" s="319">
        <f t="shared" si="136"/>
        <v>0</v>
      </c>
      <c r="AG342" s="319">
        <f t="shared" si="137"/>
        <v>0</v>
      </c>
      <c r="AH342" s="319">
        <v>0</v>
      </c>
      <c r="AI342" s="319">
        <v>0</v>
      </c>
      <c r="AJ342" s="319">
        <v>0</v>
      </c>
      <c r="AK342" s="319">
        <v>0</v>
      </c>
      <c r="AL342" s="319">
        <v>0</v>
      </c>
      <c r="AM342" s="319">
        <v>0</v>
      </c>
      <c r="AN342" s="319">
        <v>0</v>
      </c>
      <c r="AO342" s="319">
        <v>0</v>
      </c>
      <c r="AP342" s="319">
        <f t="shared" si="138"/>
        <v>0</v>
      </c>
      <c r="AQ342" s="319">
        <f t="shared" si="139"/>
        <v>0</v>
      </c>
    </row>
    <row r="343" spans="1:43" x14ac:dyDescent="0.25">
      <c r="A343" s="18"/>
      <c r="B343" s="89"/>
      <c r="C343" s="37"/>
      <c r="D343" s="266"/>
      <c r="E343" s="266"/>
      <c r="F343" s="266"/>
      <c r="G343" s="266"/>
      <c r="H343" s="266"/>
      <c r="I343" s="266"/>
      <c r="J343" s="266"/>
      <c r="K343" s="266"/>
      <c r="L343" s="189">
        <f t="shared" si="140"/>
        <v>0</v>
      </c>
      <c r="M343" s="189">
        <f t="shared" si="141"/>
        <v>0</v>
      </c>
      <c r="N343" s="266"/>
      <c r="O343" s="266"/>
      <c r="P343" s="266"/>
      <c r="Q343" s="266"/>
      <c r="R343" s="266"/>
      <c r="S343" s="266"/>
      <c r="T343" s="266"/>
      <c r="U343" s="266"/>
      <c r="V343" s="189">
        <f t="shared" si="134"/>
        <v>0</v>
      </c>
      <c r="W343" s="189">
        <f t="shared" si="135"/>
        <v>0</v>
      </c>
      <c r="X343" s="266"/>
      <c r="Y343" s="266"/>
      <c r="Z343" s="266"/>
      <c r="AA343" s="266"/>
      <c r="AB343" s="266"/>
      <c r="AC343" s="266"/>
      <c r="AD343" s="266"/>
      <c r="AE343" s="266"/>
      <c r="AF343" s="266">
        <f t="shared" si="136"/>
        <v>0</v>
      </c>
      <c r="AG343" s="266">
        <f t="shared" si="137"/>
        <v>0</v>
      </c>
      <c r="AH343" s="266"/>
      <c r="AI343" s="266"/>
      <c r="AJ343" s="266"/>
      <c r="AK343" s="266"/>
      <c r="AL343" s="266"/>
      <c r="AM343" s="266"/>
      <c r="AN343" s="266"/>
      <c r="AO343" s="266"/>
      <c r="AP343" s="266">
        <f t="shared" si="138"/>
        <v>0</v>
      </c>
      <c r="AQ343" s="266">
        <f t="shared" si="139"/>
        <v>0</v>
      </c>
    </row>
    <row r="344" spans="1:43" x14ac:dyDescent="0.25">
      <c r="A344" s="629">
        <v>6</v>
      </c>
      <c r="B344" s="291" t="s">
        <v>49</v>
      </c>
      <c r="C344" s="619"/>
      <c r="D344" s="319">
        <v>0</v>
      </c>
      <c r="E344" s="319">
        <v>0</v>
      </c>
      <c r="F344" s="319">
        <v>0</v>
      </c>
      <c r="G344" s="319">
        <v>0</v>
      </c>
      <c r="H344" s="319">
        <v>0</v>
      </c>
      <c r="I344" s="319">
        <v>0</v>
      </c>
      <c r="J344" s="319">
        <v>0</v>
      </c>
      <c r="K344" s="319">
        <v>0</v>
      </c>
      <c r="L344" s="314">
        <f t="shared" si="140"/>
        <v>0</v>
      </c>
      <c r="M344" s="314">
        <f t="shared" si="141"/>
        <v>0</v>
      </c>
      <c r="N344" s="319">
        <v>0</v>
      </c>
      <c r="O344" s="319">
        <v>0</v>
      </c>
      <c r="P344" s="319">
        <v>0</v>
      </c>
      <c r="Q344" s="319">
        <v>0</v>
      </c>
      <c r="R344" s="319">
        <v>0</v>
      </c>
      <c r="S344" s="319">
        <v>0</v>
      </c>
      <c r="T344" s="319">
        <v>0</v>
      </c>
      <c r="U344" s="319">
        <v>0</v>
      </c>
      <c r="V344" s="314">
        <f t="shared" si="134"/>
        <v>0</v>
      </c>
      <c r="W344" s="314">
        <f t="shared" si="135"/>
        <v>0</v>
      </c>
      <c r="X344" s="319">
        <v>0</v>
      </c>
      <c r="Y344" s="319">
        <v>0</v>
      </c>
      <c r="Z344" s="319">
        <v>0</v>
      </c>
      <c r="AA344" s="319">
        <v>0</v>
      </c>
      <c r="AB344" s="319">
        <v>0</v>
      </c>
      <c r="AC344" s="319">
        <v>0</v>
      </c>
      <c r="AD344" s="319">
        <v>0</v>
      </c>
      <c r="AE344" s="319">
        <v>0</v>
      </c>
      <c r="AF344" s="319">
        <f t="shared" si="136"/>
        <v>0</v>
      </c>
      <c r="AG344" s="319">
        <f t="shared" si="137"/>
        <v>0</v>
      </c>
      <c r="AH344" s="319">
        <v>0</v>
      </c>
      <c r="AI344" s="319">
        <v>0</v>
      </c>
      <c r="AJ344" s="319">
        <v>0</v>
      </c>
      <c r="AK344" s="319">
        <v>0</v>
      </c>
      <c r="AL344" s="319">
        <v>0</v>
      </c>
      <c r="AM344" s="319">
        <v>0</v>
      </c>
      <c r="AN344" s="319">
        <v>0</v>
      </c>
      <c r="AO344" s="319">
        <v>0</v>
      </c>
      <c r="AP344" s="319">
        <f t="shared" si="138"/>
        <v>0</v>
      </c>
      <c r="AQ344" s="319">
        <f t="shared" si="139"/>
        <v>0</v>
      </c>
    </row>
    <row r="345" spans="1:43" x14ac:dyDescent="0.25">
      <c r="A345" s="18"/>
      <c r="B345" s="89"/>
      <c r="C345" s="37"/>
      <c r="D345" s="266"/>
      <c r="E345" s="266"/>
      <c r="F345" s="266"/>
      <c r="G345" s="266"/>
      <c r="H345" s="266"/>
      <c r="I345" s="266"/>
      <c r="J345" s="266"/>
      <c r="K345" s="266"/>
      <c r="L345" s="189">
        <f t="shared" si="140"/>
        <v>0</v>
      </c>
      <c r="M345" s="189">
        <f t="shared" si="141"/>
        <v>0</v>
      </c>
      <c r="N345" s="266"/>
      <c r="O345" s="266"/>
      <c r="P345" s="266"/>
      <c r="Q345" s="266"/>
      <c r="R345" s="266"/>
      <c r="S345" s="266"/>
      <c r="T345" s="266"/>
      <c r="U345" s="266"/>
      <c r="V345" s="189">
        <f t="shared" si="134"/>
        <v>0</v>
      </c>
      <c r="W345" s="189">
        <f t="shared" si="135"/>
        <v>0</v>
      </c>
      <c r="X345" s="266"/>
      <c r="Y345" s="266"/>
      <c r="Z345" s="266"/>
      <c r="AA345" s="266"/>
      <c r="AB345" s="266"/>
      <c r="AC345" s="266"/>
      <c r="AD345" s="266"/>
      <c r="AE345" s="266"/>
      <c r="AF345" s="266">
        <f t="shared" si="136"/>
        <v>0</v>
      </c>
      <c r="AG345" s="266">
        <f t="shared" si="137"/>
        <v>0</v>
      </c>
      <c r="AH345" s="266"/>
      <c r="AI345" s="266"/>
      <c r="AJ345" s="266"/>
      <c r="AK345" s="266"/>
      <c r="AL345" s="266"/>
      <c r="AM345" s="266"/>
      <c r="AN345" s="266"/>
      <c r="AO345" s="266"/>
      <c r="AP345" s="266">
        <f t="shared" si="138"/>
        <v>0</v>
      </c>
      <c r="AQ345" s="266">
        <f t="shared" si="139"/>
        <v>0</v>
      </c>
    </row>
    <row r="346" spans="1:43" x14ac:dyDescent="0.25">
      <c r="A346" s="629">
        <v>7</v>
      </c>
      <c r="B346" s="291" t="s">
        <v>50</v>
      </c>
      <c r="C346" s="619"/>
      <c r="D346" s="319">
        <v>0</v>
      </c>
      <c r="E346" s="319">
        <v>0</v>
      </c>
      <c r="F346" s="319">
        <v>0</v>
      </c>
      <c r="G346" s="319">
        <v>0</v>
      </c>
      <c r="H346" s="319">
        <v>0</v>
      </c>
      <c r="I346" s="319">
        <v>0</v>
      </c>
      <c r="J346" s="319">
        <v>0</v>
      </c>
      <c r="K346" s="319">
        <v>0</v>
      </c>
      <c r="L346" s="314">
        <f t="shared" si="140"/>
        <v>0</v>
      </c>
      <c r="M346" s="314">
        <f t="shared" si="141"/>
        <v>0</v>
      </c>
      <c r="N346" s="319">
        <v>0</v>
      </c>
      <c r="O346" s="319">
        <v>0</v>
      </c>
      <c r="P346" s="319">
        <v>0</v>
      </c>
      <c r="Q346" s="319">
        <v>0</v>
      </c>
      <c r="R346" s="319">
        <v>0</v>
      </c>
      <c r="S346" s="319">
        <v>0</v>
      </c>
      <c r="T346" s="319">
        <v>0</v>
      </c>
      <c r="U346" s="319">
        <v>0</v>
      </c>
      <c r="V346" s="314">
        <f t="shared" si="134"/>
        <v>0</v>
      </c>
      <c r="W346" s="314">
        <f t="shared" si="135"/>
        <v>0</v>
      </c>
      <c r="X346" s="319">
        <v>0</v>
      </c>
      <c r="Y346" s="319">
        <v>0</v>
      </c>
      <c r="Z346" s="319">
        <v>0</v>
      </c>
      <c r="AA346" s="319">
        <v>0</v>
      </c>
      <c r="AB346" s="319">
        <v>0</v>
      </c>
      <c r="AC346" s="319">
        <v>0</v>
      </c>
      <c r="AD346" s="319">
        <v>0</v>
      </c>
      <c r="AE346" s="319">
        <v>0</v>
      </c>
      <c r="AF346" s="319">
        <f t="shared" si="136"/>
        <v>0</v>
      </c>
      <c r="AG346" s="319">
        <f t="shared" si="137"/>
        <v>0</v>
      </c>
      <c r="AH346" s="319">
        <v>0</v>
      </c>
      <c r="AI346" s="319">
        <v>0</v>
      </c>
      <c r="AJ346" s="319">
        <v>0</v>
      </c>
      <c r="AK346" s="319">
        <v>0</v>
      </c>
      <c r="AL346" s="319">
        <v>0</v>
      </c>
      <c r="AM346" s="319">
        <v>0</v>
      </c>
      <c r="AN346" s="319">
        <v>0</v>
      </c>
      <c r="AO346" s="319">
        <v>0</v>
      </c>
      <c r="AP346" s="319">
        <f t="shared" si="138"/>
        <v>0</v>
      </c>
      <c r="AQ346" s="319">
        <f t="shared" si="139"/>
        <v>0</v>
      </c>
    </row>
    <row r="347" spans="1:43" x14ac:dyDescent="0.25">
      <c r="A347" s="18"/>
      <c r="B347" s="89"/>
      <c r="C347" s="37"/>
      <c r="D347" s="266"/>
      <c r="E347" s="266"/>
      <c r="F347" s="266"/>
      <c r="G347" s="266"/>
      <c r="H347" s="266"/>
      <c r="I347" s="266"/>
      <c r="J347" s="266"/>
      <c r="K347" s="266"/>
      <c r="L347" s="189">
        <f t="shared" si="140"/>
        <v>0</v>
      </c>
      <c r="M347" s="189">
        <f t="shared" si="141"/>
        <v>0</v>
      </c>
      <c r="N347" s="266"/>
      <c r="O347" s="266"/>
      <c r="P347" s="266"/>
      <c r="Q347" s="266"/>
      <c r="R347" s="266"/>
      <c r="S347" s="266"/>
      <c r="T347" s="266"/>
      <c r="U347" s="266"/>
      <c r="V347" s="189">
        <f t="shared" si="134"/>
        <v>0</v>
      </c>
      <c r="W347" s="189">
        <f t="shared" si="135"/>
        <v>0</v>
      </c>
      <c r="X347" s="266"/>
      <c r="Y347" s="266"/>
      <c r="Z347" s="266"/>
      <c r="AA347" s="266"/>
      <c r="AB347" s="266"/>
      <c r="AC347" s="266"/>
      <c r="AD347" s="266"/>
      <c r="AE347" s="266"/>
      <c r="AF347" s="266">
        <f t="shared" si="136"/>
        <v>0</v>
      </c>
      <c r="AG347" s="266">
        <f t="shared" si="137"/>
        <v>0</v>
      </c>
      <c r="AH347" s="266"/>
      <c r="AI347" s="266"/>
      <c r="AJ347" s="266"/>
      <c r="AK347" s="266"/>
      <c r="AL347" s="266"/>
      <c r="AM347" s="266"/>
      <c r="AN347" s="266"/>
      <c r="AO347" s="266"/>
      <c r="AP347" s="266">
        <f t="shared" si="138"/>
        <v>0</v>
      </c>
      <c r="AQ347" s="266">
        <f t="shared" si="139"/>
        <v>0</v>
      </c>
    </row>
    <row r="348" spans="1:43" x14ac:dyDescent="0.25">
      <c r="A348" s="629">
        <v>8</v>
      </c>
      <c r="B348" s="291" t="s">
        <v>31</v>
      </c>
      <c r="C348" s="619"/>
      <c r="D348" s="319">
        <v>0</v>
      </c>
      <c r="E348" s="319">
        <v>0</v>
      </c>
      <c r="F348" s="319">
        <v>0</v>
      </c>
      <c r="G348" s="319">
        <v>0</v>
      </c>
      <c r="H348" s="319">
        <v>0</v>
      </c>
      <c r="I348" s="319">
        <v>0</v>
      </c>
      <c r="J348" s="319">
        <v>0</v>
      </c>
      <c r="K348" s="319">
        <v>0</v>
      </c>
      <c r="L348" s="314">
        <f t="shared" si="140"/>
        <v>0</v>
      </c>
      <c r="M348" s="314">
        <f t="shared" si="141"/>
        <v>0</v>
      </c>
      <c r="N348" s="319">
        <v>0</v>
      </c>
      <c r="O348" s="319">
        <v>0</v>
      </c>
      <c r="P348" s="319">
        <v>0</v>
      </c>
      <c r="Q348" s="319">
        <v>0</v>
      </c>
      <c r="R348" s="319">
        <v>0</v>
      </c>
      <c r="S348" s="319">
        <v>0</v>
      </c>
      <c r="T348" s="319">
        <v>0</v>
      </c>
      <c r="U348" s="319">
        <v>0</v>
      </c>
      <c r="V348" s="314">
        <f t="shared" si="134"/>
        <v>0</v>
      </c>
      <c r="W348" s="314">
        <f t="shared" si="135"/>
        <v>0</v>
      </c>
      <c r="X348" s="319">
        <v>0</v>
      </c>
      <c r="Y348" s="319">
        <v>0</v>
      </c>
      <c r="Z348" s="319">
        <v>0</v>
      </c>
      <c r="AA348" s="319">
        <v>0</v>
      </c>
      <c r="AB348" s="319">
        <v>0</v>
      </c>
      <c r="AC348" s="319">
        <v>0</v>
      </c>
      <c r="AD348" s="319">
        <v>0</v>
      </c>
      <c r="AE348" s="319">
        <v>0</v>
      </c>
      <c r="AF348" s="319">
        <f t="shared" si="136"/>
        <v>0</v>
      </c>
      <c r="AG348" s="319">
        <f t="shared" si="137"/>
        <v>0</v>
      </c>
      <c r="AH348" s="319">
        <v>0</v>
      </c>
      <c r="AI348" s="319">
        <v>0</v>
      </c>
      <c r="AJ348" s="319">
        <v>0</v>
      </c>
      <c r="AK348" s="319">
        <v>0</v>
      </c>
      <c r="AL348" s="319">
        <v>0</v>
      </c>
      <c r="AM348" s="319">
        <v>0</v>
      </c>
      <c r="AN348" s="319">
        <v>0</v>
      </c>
      <c r="AO348" s="319">
        <v>0</v>
      </c>
      <c r="AP348" s="319">
        <f t="shared" si="138"/>
        <v>0</v>
      </c>
      <c r="AQ348" s="319">
        <f t="shared" si="139"/>
        <v>0</v>
      </c>
    </row>
    <row r="349" spans="1:43" x14ac:dyDescent="0.25">
      <c r="A349" s="18"/>
      <c r="B349" s="89"/>
      <c r="C349" s="37"/>
      <c r="D349" s="266"/>
      <c r="E349" s="266"/>
      <c r="F349" s="266"/>
      <c r="G349" s="266"/>
      <c r="H349" s="266"/>
      <c r="I349" s="266"/>
      <c r="J349" s="266"/>
      <c r="K349" s="266"/>
      <c r="L349" s="189">
        <f t="shared" si="140"/>
        <v>0</v>
      </c>
      <c r="M349" s="189">
        <f t="shared" si="141"/>
        <v>0</v>
      </c>
      <c r="N349" s="266"/>
      <c r="O349" s="266"/>
      <c r="P349" s="266"/>
      <c r="Q349" s="266"/>
      <c r="R349" s="266"/>
      <c r="S349" s="266"/>
      <c r="T349" s="266"/>
      <c r="U349" s="266"/>
      <c r="V349" s="189">
        <f t="shared" si="134"/>
        <v>0</v>
      </c>
      <c r="W349" s="189">
        <f t="shared" si="135"/>
        <v>0</v>
      </c>
      <c r="X349" s="266"/>
      <c r="Y349" s="266"/>
      <c r="Z349" s="266"/>
      <c r="AA349" s="266"/>
      <c r="AB349" s="266"/>
      <c r="AC349" s="266"/>
      <c r="AD349" s="266"/>
      <c r="AE349" s="266"/>
      <c r="AF349" s="266">
        <f t="shared" si="136"/>
        <v>0</v>
      </c>
      <c r="AG349" s="266">
        <f t="shared" si="137"/>
        <v>0</v>
      </c>
      <c r="AH349" s="266"/>
      <c r="AI349" s="266"/>
      <c r="AJ349" s="266"/>
      <c r="AK349" s="266"/>
      <c r="AL349" s="266"/>
      <c r="AM349" s="266"/>
      <c r="AN349" s="266"/>
      <c r="AO349" s="266"/>
      <c r="AP349" s="266">
        <f t="shared" si="138"/>
        <v>0</v>
      </c>
      <c r="AQ349" s="266">
        <f t="shared" si="139"/>
        <v>0</v>
      </c>
    </row>
    <row r="350" spans="1:43" x14ac:dyDescent="0.25">
      <c r="A350" s="629">
        <v>9</v>
      </c>
      <c r="B350" s="291" t="s">
        <v>51</v>
      </c>
      <c r="C350" s="619"/>
      <c r="D350" s="319">
        <v>0</v>
      </c>
      <c r="E350" s="319">
        <v>0</v>
      </c>
      <c r="F350" s="319">
        <v>0</v>
      </c>
      <c r="G350" s="319">
        <v>0</v>
      </c>
      <c r="H350" s="319">
        <v>0</v>
      </c>
      <c r="I350" s="319">
        <v>0</v>
      </c>
      <c r="J350" s="319">
        <v>0</v>
      </c>
      <c r="K350" s="319">
        <v>0</v>
      </c>
      <c r="L350" s="314">
        <f t="shared" si="140"/>
        <v>0</v>
      </c>
      <c r="M350" s="314">
        <f t="shared" si="141"/>
        <v>0</v>
      </c>
      <c r="N350" s="319">
        <v>0</v>
      </c>
      <c r="O350" s="319">
        <v>0</v>
      </c>
      <c r="P350" s="319">
        <v>0</v>
      </c>
      <c r="Q350" s="319">
        <v>0</v>
      </c>
      <c r="R350" s="319">
        <v>0</v>
      </c>
      <c r="S350" s="319">
        <v>0</v>
      </c>
      <c r="T350" s="319">
        <v>0</v>
      </c>
      <c r="U350" s="319">
        <v>0</v>
      </c>
      <c r="V350" s="314">
        <f t="shared" si="134"/>
        <v>0</v>
      </c>
      <c r="W350" s="314">
        <f t="shared" si="135"/>
        <v>0</v>
      </c>
      <c r="X350" s="319">
        <v>0</v>
      </c>
      <c r="Y350" s="319">
        <v>0</v>
      </c>
      <c r="Z350" s="319">
        <v>0</v>
      </c>
      <c r="AA350" s="319">
        <v>0</v>
      </c>
      <c r="AB350" s="319">
        <v>0</v>
      </c>
      <c r="AC350" s="319">
        <v>0</v>
      </c>
      <c r="AD350" s="319">
        <v>0</v>
      </c>
      <c r="AE350" s="319">
        <v>0</v>
      </c>
      <c r="AF350" s="319">
        <f t="shared" si="136"/>
        <v>0</v>
      </c>
      <c r="AG350" s="319">
        <f t="shared" si="137"/>
        <v>0</v>
      </c>
      <c r="AH350" s="319">
        <v>0</v>
      </c>
      <c r="AI350" s="319">
        <v>0</v>
      </c>
      <c r="AJ350" s="319">
        <v>0</v>
      </c>
      <c r="AK350" s="319">
        <v>0</v>
      </c>
      <c r="AL350" s="319">
        <v>0</v>
      </c>
      <c r="AM350" s="319">
        <v>0</v>
      </c>
      <c r="AN350" s="319">
        <v>0</v>
      </c>
      <c r="AO350" s="319">
        <v>0</v>
      </c>
      <c r="AP350" s="319">
        <f t="shared" si="138"/>
        <v>0</v>
      </c>
      <c r="AQ350" s="319">
        <f t="shared" si="139"/>
        <v>0</v>
      </c>
    </row>
    <row r="351" spans="1:43" x14ac:dyDescent="0.25">
      <c r="A351" s="18"/>
      <c r="B351" s="89"/>
      <c r="C351" s="37"/>
      <c r="D351" s="266"/>
      <c r="E351" s="266"/>
      <c r="F351" s="266"/>
      <c r="G351" s="266"/>
      <c r="H351" s="266"/>
      <c r="I351" s="266"/>
      <c r="J351" s="266"/>
      <c r="K351" s="266"/>
      <c r="L351" s="189">
        <f t="shared" si="140"/>
        <v>0</v>
      </c>
      <c r="M351" s="189">
        <f t="shared" si="141"/>
        <v>0</v>
      </c>
      <c r="N351" s="266"/>
      <c r="O351" s="266"/>
      <c r="P351" s="266"/>
      <c r="Q351" s="266"/>
      <c r="R351" s="266"/>
      <c r="S351" s="266"/>
      <c r="T351" s="266"/>
      <c r="U351" s="266"/>
      <c r="V351" s="189">
        <f t="shared" si="134"/>
        <v>0</v>
      </c>
      <c r="W351" s="189">
        <f t="shared" si="135"/>
        <v>0</v>
      </c>
      <c r="X351" s="266"/>
      <c r="Y351" s="266"/>
      <c r="Z351" s="266"/>
      <c r="AA351" s="266"/>
      <c r="AB351" s="266"/>
      <c r="AC351" s="266"/>
      <c r="AD351" s="266"/>
      <c r="AE351" s="266"/>
      <c r="AF351" s="266">
        <f t="shared" si="136"/>
        <v>0</v>
      </c>
      <c r="AG351" s="266">
        <f t="shared" si="137"/>
        <v>0</v>
      </c>
      <c r="AH351" s="266"/>
      <c r="AI351" s="266"/>
      <c r="AJ351" s="266"/>
      <c r="AK351" s="266"/>
      <c r="AL351" s="266"/>
      <c r="AM351" s="266"/>
      <c r="AN351" s="266"/>
      <c r="AO351" s="266"/>
      <c r="AP351" s="266">
        <f t="shared" si="138"/>
        <v>0</v>
      </c>
      <c r="AQ351" s="266">
        <f t="shared" si="139"/>
        <v>0</v>
      </c>
    </row>
    <row r="352" spans="1:43" x14ac:dyDescent="0.25">
      <c r="A352" s="629">
        <v>10</v>
      </c>
      <c r="B352" s="291" t="s">
        <v>52</v>
      </c>
      <c r="C352" s="619"/>
      <c r="D352" s="319">
        <v>0</v>
      </c>
      <c r="E352" s="319">
        <v>0</v>
      </c>
      <c r="F352" s="319">
        <v>0</v>
      </c>
      <c r="G352" s="319">
        <v>0</v>
      </c>
      <c r="H352" s="319">
        <v>0</v>
      </c>
      <c r="I352" s="319">
        <v>0</v>
      </c>
      <c r="J352" s="319">
        <v>0</v>
      </c>
      <c r="K352" s="319">
        <v>0</v>
      </c>
      <c r="L352" s="314">
        <f t="shared" si="140"/>
        <v>0</v>
      </c>
      <c r="M352" s="314">
        <f t="shared" si="141"/>
        <v>0</v>
      </c>
      <c r="N352" s="319">
        <v>0</v>
      </c>
      <c r="O352" s="319">
        <v>0</v>
      </c>
      <c r="P352" s="319">
        <v>0</v>
      </c>
      <c r="Q352" s="319">
        <v>0</v>
      </c>
      <c r="R352" s="319">
        <v>0</v>
      </c>
      <c r="S352" s="319">
        <v>0</v>
      </c>
      <c r="T352" s="319">
        <v>0</v>
      </c>
      <c r="U352" s="319">
        <v>0</v>
      </c>
      <c r="V352" s="314">
        <f t="shared" si="134"/>
        <v>0</v>
      </c>
      <c r="W352" s="314">
        <f t="shared" si="135"/>
        <v>0</v>
      </c>
      <c r="X352" s="319">
        <v>0</v>
      </c>
      <c r="Y352" s="319">
        <v>0</v>
      </c>
      <c r="Z352" s="319">
        <v>0</v>
      </c>
      <c r="AA352" s="319">
        <v>0</v>
      </c>
      <c r="AB352" s="319">
        <v>0</v>
      </c>
      <c r="AC352" s="319">
        <v>0</v>
      </c>
      <c r="AD352" s="319">
        <v>0</v>
      </c>
      <c r="AE352" s="319">
        <v>0</v>
      </c>
      <c r="AF352" s="319">
        <f t="shared" si="136"/>
        <v>0</v>
      </c>
      <c r="AG352" s="319">
        <f t="shared" si="137"/>
        <v>0</v>
      </c>
      <c r="AH352" s="319">
        <v>0</v>
      </c>
      <c r="AI352" s="319">
        <v>0</v>
      </c>
      <c r="AJ352" s="319">
        <v>0</v>
      </c>
      <c r="AK352" s="319">
        <v>0</v>
      </c>
      <c r="AL352" s="319">
        <v>0</v>
      </c>
      <c r="AM352" s="319">
        <v>0</v>
      </c>
      <c r="AN352" s="319">
        <v>0</v>
      </c>
      <c r="AO352" s="319">
        <v>0</v>
      </c>
      <c r="AP352" s="319">
        <f t="shared" si="138"/>
        <v>0</v>
      </c>
      <c r="AQ352" s="319">
        <f t="shared" si="139"/>
        <v>0</v>
      </c>
    </row>
    <row r="353" spans="1:43" x14ac:dyDescent="0.25">
      <c r="A353" s="18"/>
      <c r="B353" s="32"/>
      <c r="C353" s="37"/>
      <c r="D353" s="265"/>
      <c r="E353" s="265"/>
      <c r="F353" s="265"/>
      <c r="G353" s="265"/>
      <c r="H353" s="265"/>
      <c r="I353" s="265"/>
      <c r="J353" s="265"/>
      <c r="K353" s="265"/>
      <c r="L353" s="189">
        <f t="shared" si="140"/>
        <v>0</v>
      </c>
      <c r="M353" s="189">
        <f t="shared" si="141"/>
        <v>0</v>
      </c>
      <c r="N353" s="265"/>
      <c r="O353" s="265"/>
      <c r="P353" s="265"/>
      <c r="Q353" s="265"/>
      <c r="R353" s="265"/>
      <c r="S353" s="265"/>
      <c r="T353" s="265"/>
      <c r="U353" s="265"/>
      <c r="V353" s="189">
        <f t="shared" si="134"/>
        <v>0</v>
      </c>
      <c r="W353" s="189">
        <f t="shared" si="135"/>
        <v>0</v>
      </c>
      <c r="X353" s="265"/>
      <c r="Y353" s="265"/>
      <c r="Z353" s="265"/>
      <c r="AA353" s="265"/>
      <c r="AB353" s="265"/>
      <c r="AC353" s="265"/>
      <c r="AD353" s="265"/>
      <c r="AE353" s="265"/>
      <c r="AF353" s="266">
        <f t="shared" si="136"/>
        <v>0</v>
      </c>
      <c r="AG353" s="266">
        <f t="shared" si="137"/>
        <v>0</v>
      </c>
      <c r="AH353" s="265"/>
      <c r="AI353" s="265"/>
      <c r="AJ353" s="265"/>
      <c r="AK353" s="265"/>
      <c r="AL353" s="265"/>
      <c r="AM353" s="265"/>
      <c r="AN353" s="265"/>
      <c r="AO353" s="265"/>
      <c r="AP353" s="266">
        <f t="shared" si="138"/>
        <v>0</v>
      </c>
      <c r="AQ353" s="266">
        <f t="shared" si="139"/>
        <v>0</v>
      </c>
    </row>
    <row r="354" spans="1:43" x14ac:dyDescent="0.25">
      <c r="A354" s="642" t="s">
        <v>61</v>
      </c>
      <c r="B354" s="564" t="s">
        <v>41</v>
      </c>
      <c r="C354" s="638"/>
      <c r="D354" s="639">
        <f>D355+D357+D359+D361+D363+D365+D367+D369+D371+D373</f>
        <v>0</v>
      </c>
      <c r="E354" s="639">
        <f t="shared" ref="E354:AJ354" si="142">E355+E357+E359+E361+E363+E365+E367+E369+E371+E373</f>
        <v>0</v>
      </c>
      <c r="F354" s="639">
        <f t="shared" si="142"/>
        <v>0</v>
      </c>
      <c r="G354" s="639">
        <f t="shared" si="142"/>
        <v>0</v>
      </c>
      <c r="H354" s="639">
        <f t="shared" si="142"/>
        <v>0</v>
      </c>
      <c r="I354" s="639">
        <f t="shared" si="142"/>
        <v>0</v>
      </c>
      <c r="J354" s="639">
        <f t="shared" si="142"/>
        <v>0</v>
      </c>
      <c r="K354" s="639">
        <f t="shared" si="142"/>
        <v>0</v>
      </c>
      <c r="L354" s="631">
        <f t="shared" si="140"/>
        <v>0</v>
      </c>
      <c r="M354" s="631">
        <f t="shared" si="141"/>
        <v>0</v>
      </c>
      <c r="N354" s="639">
        <f t="shared" si="142"/>
        <v>0</v>
      </c>
      <c r="O354" s="639">
        <f t="shared" si="142"/>
        <v>0</v>
      </c>
      <c r="P354" s="639">
        <f t="shared" si="142"/>
        <v>0</v>
      </c>
      <c r="Q354" s="639">
        <f t="shared" si="142"/>
        <v>0</v>
      </c>
      <c r="R354" s="639">
        <f t="shared" si="142"/>
        <v>0</v>
      </c>
      <c r="S354" s="639">
        <f t="shared" si="142"/>
        <v>0</v>
      </c>
      <c r="T354" s="639">
        <f t="shared" si="142"/>
        <v>0</v>
      </c>
      <c r="U354" s="639">
        <f t="shared" si="142"/>
        <v>0</v>
      </c>
      <c r="V354" s="631">
        <f t="shared" si="134"/>
        <v>0</v>
      </c>
      <c r="W354" s="631">
        <f t="shared" si="135"/>
        <v>0</v>
      </c>
      <c r="X354" s="639">
        <f t="shared" si="142"/>
        <v>0</v>
      </c>
      <c r="Y354" s="639">
        <f t="shared" si="142"/>
        <v>0</v>
      </c>
      <c r="Z354" s="639">
        <f t="shared" si="142"/>
        <v>0</v>
      </c>
      <c r="AA354" s="639">
        <f t="shared" si="142"/>
        <v>0</v>
      </c>
      <c r="AB354" s="639">
        <f t="shared" si="142"/>
        <v>0</v>
      </c>
      <c r="AC354" s="639">
        <f t="shared" si="142"/>
        <v>0</v>
      </c>
      <c r="AD354" s="639">
        <f t="shared" si="142"/>
        <v>0</v>
      </c>
      <c r="AE354" s="639">
        <f t="shared" si="142"/>
        <v>0</v>
      </c>
      <c r="AF354" s="641">
        <f t="shared" si="136"/>
        <v>0</v>
      </c>
      <c r="AG354" s="641">
        <f t="shared" si="137"/>
        <v>0</v>
      </c>
      <c r="AH354" s="639">
        <f t="shared" si="142"/>
        <v>0</v>
      </c>
      <c r="AI354" s="639">
        <f t="shared" si="142"/>
        <v>0</v>
      </c>
      <c r="AJ354" s="639">
        <f t="shared" si="142"/>
        <v>0</v>
      </c>
      <c r="AK354" s="639">
        <f t="shared" ref="AK354:AO354" si="143">AK355+AK357+AK359+AK361+AK363+AK365+AK367+AK369+AK371+AK373</f>
        <v>0</v>
      </c>
      <c r="AL354" s="639">
        <f t="shared" si="143"/>
        <v>0</v>
      </c>
      <c r="AM354" s="639">
        <f t="shared" si="143"/>
        <v>0</v>
      </c>
      <c r="AN354" s="639">
        <f t="shared" si="143"/>
        <v>0</v>
      </c>
      <c r="AO354" s="639">
        <f t="shared" si="143"/>
        <v>0</v>
      </c>
      <c r="AP354" s="641">
        <f t="shared" si="138"/>
        <v>0</v>
      </c>
      <c r="AQ354" s="641">
        <f t="shared" si="139"/>
        <v>0</v>
      </c>
    </row>
    <row r="355" spans="1:43" x14ac:dyDescent="0.25">
      <c r="A355" s="629">
        <v>1</v>
      </c>
      <c r="B355" s="291" t="s">
        <v>23</v>
      </c>
      <c r="C355" s="619"/>
      <c r="D355" s="319">
        <v>0</v>
      </c>
      <c r="E355" s="319">
        <v>0</v>
      </c>
      <c r="F355" s="319">
        <v>0</v>
      </c>
      <c r="G355" s="319">
        <v>0</v>
      </c>
      <c r="H355" s="319">
        <v>0</v>
      </c>
      <c r="I355" s="319">
        <v>0</v>
      </c>
      <c r="J355" s="319">
        <v>0</v>
      </c>
      <c r="K355" s="319">
        <v>0</v>
      </c>
      <c r="L355" s="314">
        <f t="shared" si="140"/>
        <v>0</v>
      </c>
      <c r="M355" s="314">
        <f t="shared" si="141"/>
        <v>0</v>
      </c>
      <c r="N355" s="319">
        <v>0</v>
      </c>
      <c r="O355" s="319">
        <v>0</v>
      </c>
      <c r="P355" s="319">
        <v>0</v>
      </c>
      <c r="Q355" s="319">
        <v>0</v>
      </c>
      <c r="R355" s="319">
        <v>0</v>
      </c>
      <c r="S355" s="319">
        <v>0</v>
      </c>
      <c r="T355" s="319">
        <v>0</v>
      </c>
      <c r="U355" s="319">
        <v>0</v>
      </c>
      <c r="V355" s="314">
        <f t="shared" si="134"/>
        <v>0</v>
      </c>
      <c r="W355" s="314">
        <f t="shared" si="135"/>
        <v>0</v>
      </c>
      <c r="X355" s="319">
        <v>0</v>
      </c>
      <c r="Y355" s="319">
        <v>0</v>
      </c>
      <c r="Z355" s="319">
        <v>0</v>
      </c>
      <c r="AA355" s="319">
        <v>0</v>
      </c>
      <c r="AB355" s="319">
        <v>0</v>
      </c>
      <c r="AC355" s="319">
        <v>0</v>
      </c>
      <c r="AD355" s="319">
        <v>0</v>
      </c>
      <c r="AE355" s="319">
        <v>0</v>
      </c>
      <c r="AF355" s="319">
        <f t="shared" si="136"/>
        <v>0</v>
      </c>
      <c r="AG355" s="319">
        <f t="shared" si="137"/>
        <v>0</v>
      </c>
      <c r="AH355" s="319">
        <v>0</v>
      </c>
      <c r="AI355" s="319">
        <v>0</v>
      </c>
      <c r="AJ355" s="319">
        <v>0</v>
      </c>
      <c r="AK355" s="319">
        <v>0</v>
      </c>
      <c r="AL355" s="319">
        <v>0</v>
      </c>
      <c r="AM355" s="319">
        <v>0</v>
      </c>
      <c r="AN355" s="319">
        <v>0</v>
      </c>
      <c r="AO355" s="319">
        <v>0</v>
      </c>
      <c r="AP355" s="319">
        <f t="shared" si="138"/>
        <v>0</v>
      </c>
      <c r="AQ355" s="319">
        <f t="shared" si="139"/>
        <v>0</v>
      </c>
    </row>
    <row r="356" spans="1:43" x14ac:dyDescent="0.25">
      <c r="A356" s="18"/>
      <c r="B356" s="89"/>
      <c r="C356" s="37"/>
      <c r="D356" s="266"/>
      <c r="E356" s="266"/>
      <c r="F356" s="266"/>
      <c r="G356" s="266"/>
      <c r="H356" s="266"/>
      <c r="I356" s="266"/>
      <c r="J356" s="266"/>
      <c r="K356" s="266"/>
      <c r="L356" s="189">
        <f t="shared" si="140"/>
        <v>0</v>
      </c>
      <c r="M356" s="189">
        <f t="shared" si="141"/>
        <v>0</v>
      </c>
      <c r="N356" s="266"/>
      <c r="O356" s="266"/>
      <c r="P356" s="266"/>
      <c r="Q356" s="266"/>
      <c r="R356" s="266"/>
      <c r="S356" s="266"/>
      <c r="T356" s="266"/>
      <c r="U356" s="266"/>
      <c r="V356" s="189">
        <f t="shared" si="134"/>
        <v>0</v>
      </c>
      <c r="W356" s="189">
        <f t="shared" si="135"/>
        <v>0</v>
      </c>
      <c r="X356" s="266"/>
      <c r="Y356" s="266"/>
      <c r="Z356" s="266"/>
      <c r="AA356" s="266"/>
      <c r="AB356" s="266"/>
      <c r="AC356" s="266"/>
      <c r="AD356" s="266"/>
      <c r="AE356" s="266"/>
      <c r="AF356" s="266">
        <f t="shared" si="136"/>
        <v>0</v>
      </c>
      <c r="AG356" s="266">
        <f t="shared" si="137"/>
        <v>0</v>
      </c>
      <c r="AH356" s="266"/>
      <c r="AI356" s="266"/>
      <c r="AJ356" s="266"/>
      <c r="AK356" s="266"/>
      <c r="AL356" s="266"/>
      <c r="AM356" s="266"/>
      <c r="AN356" s="266"/>
      <c r="AO356" s="266"/>
      <c r="AP356" s="266">
        <f t="shared" si="138"/>
        <v>0</v>
      </c>
      <c r="AQ356" s="266">
        <f t="shared" si="139"/>
        <v>0</v>
      </c>
    </row>
    <row r="357" spans="1:43" x14ac:dyDescent="0.25">
      <c r="A357" s="629">
        <v>2</v>
      </c>
      <c r="B357" s="291" t="s">
        <v>46</v>
      </c>
      <c r="C357" s="619"/>
      <c r="D357" s="319">
        <v>0</v>
      </c>
      <c r="E357" s="319">
        <v>0</v>
      </c>
      <c r="F357" s="319">
        <v>0</v>
      </c>
      <c r="G357" s="319">
        <v>0</v>
      </c>
      <c r="H357" s="319">
        <v>0</v>
      </c>
      <c r="I357" s="319">
        <v>0</v>
      </c>
      <c r="J357" s="319">
        <v>0</v>
      </c>
      <c r="K357" s="319">
        <v>0</v>
      </c>
      <c r="L357" s="314">
        <f t="shared" si="140"/>
        <v>0</v>
      </c>
      <c r="M357" s="314">
        <f t="shared" si="141"/>
        <v>0</v>
      </c>
      <c r="N357" s="319">
        <v>0</v>
      </c>
      <c r="O357" s="319">
        <v>0</v>
      </c>
      <c r="P357" s="319">
        <v>0</v>
      </c>
      <c r="Q357" s="319">
        <v>0</v>
      </c>
      <c r="R357" s="319">
        <v>0</v>
      </c>
      <c r="S357" s="319">
        <v>0</v>
      </c>
      <c r="T357" s="319">
        <v>0</v>
      </c>
      <c r="U357" s="319">
        <v>0</v>
      </c>
      <c r="V357" s="314">
        <f t="shared" si="134"/>
        <v>0</v>
      </c>
      <c r="W357" s="314">
        <f t="shared" si="135"/>
        <v>0</v>
      </c>
      <c r="X357" s="319">
        <v>0</v>
      </c>
      <c r="Y357" s="319">
        <v>0</v>
      </c>
      <c r="Z357" s="319">
        <v>0</v>
      </c>
      <c r="AA357" s="319">
        <v>0</v>
      </c>
      <c r="AB357" s="319">
        <v>0</v>
      </c>
      <c r="AC357" s="319">
        <v>0</v>
      </c>
      <c r="AD357" s="319">
        <v>0</v>
      </c>
      <c r="AE357" s="319">
        <v>0</v>
      </c>
      <c r="AF357" s="319">
        <f t="shared" si="136"/>
        <v>0</v>
      </c>
      <c r="AG357" s="319">
        <f t="shared" si="137"/>
        <v>0</v>
      </c>
      <c r="AH357" s="319">
        <v>0</v>
      </c>
      <c r="AI357" s="319">
        <v>0</v>
      </c>
      <c r="AJ357" s="319">
        <v>0</v>
      </c>
      <c r="AK357" s="319">
        <v>0</v>
      </c>
      <c r="AL357" s="319">
        <v>0</v>
      </c>
      <c r="AM357" s="319">
        <v>0</v>
      </c>
      <c r="AN357" s="319">
        <v>0</v>
      </c>
      <c r="AO357" s="319">
        <v>0</v>
      </c>
      <c r="AP357" s="319">
        <f t="shared" si="138"/>
        <v>0</v>
      </c>
      <c r="AQ357" s="319">
        <f t="shared" si="139"/>
        <v>0</v>
      </c>
    </row>
    <row r="358" spans="1:43" x14ac:dyDescent="0.25">
      <c r="A358" s="18"/>
      <c r="B358" s="89"/>
      <c r="C358" s="37"/>
      <c r="D358" s="266"/>
      <c r="E358" s="266"/>
      <c r="F358" s="266"/>
      <c r="G358" s="266"/>
      <c r="H358" s="266"/>
      <c r="I358" s="266"/>
      <c r="J358" s="266"/>
      <c r="K358" s="266"/>
      <c r="L358" s="189">
        <f t="shared" si="140"/>
        <v>0</v>
      </c>
      <c r="M358" s="189">
        <f t="shared" si="141"/>
        <v>0</v>
      </c>
      <c r="N358" s="266"/>
      <c r="O358" s="266"/>
      <c r="P358" s="266"/>
      <c r="Q358" s="266"/>
      <c r="R358" s="266"/>
      <c r="S358" s="266"/>
      <c r="T358" s="266"/>
      <c r="U358" s="266"/>
      <c r="V358" s="189">
        <f t="shared" si="134"/>
        <v>0</v>
      </c>
      <c r="W358" s="189">
        <f t="shared" si="135"/>
        <v>0</v>
      </c>
      <c r="X358" s="266"/>
      <c r="Y358" s="266"/>
      <c r="Z358" s="266"/>
      <c r="AA358" s="266"/>
      <c r="AB358" s="266"/>
      <c r="AC358" s="266"/>
      <c r="AD358" s="266"/>
      <c r="AE358" s="266"/>
      <c r="AF358" s="266">
        <f t="shared" si="136"/>
        <v>0</v>
      </c>
      <c r="AG358" s="266">
        <f t="shared" si="137"/>
        <v>0</v>
      </c>
      <c r="AH358" s="266"/>
      <c r="AI358" s="266"/>
      <c r="AJ358" s="266"/>
      <c r="AK358" s="266"/>
      <c r="AL358" s="266"/>
      <c r="AM358" s="266"/>
      <c r="AN358" s="266"/>
      <c r="AO358" s="266"/>
      <c r="AP358" s="266">
        <f t="shared" si="138"/>
        <v>0</v>
      </c>
      <c r="AQ358" s="266">
        <f t="shared" si="139"/>
        <v>0</v>
      </c>
    </row>
    <row r="359" spans="1:43" x14ac:dyDescent="0.25">
      <c r="A359" s="629">
        <v>3</v>
      </c>
      <c r="B359" s="291" t="s">
        <v>47</v>
      </c>
      <c r="C359" s="619"/>
      <c r="D359" s="319">
        <v>0</v>
      </c>
      <c r="E359" s="319">
        <v>0</v>
      </c>
      <c r="F359" s="319">
        <v>0</v>
      </c>
      <c r="G359" s="319">
        <v>0</v>
      </c>
      <c r="H359" s="319">
        <v>0</v>
      </c>
      <c r="I359" s="319">
        <v>0</v>
      </c>
      <c r="J359" s="319">
        <v>0</v>
      </c>
      <c r="K359" s="319">
        <v>0</v>
      </c>
      <c r="L359" s="314">
        <f t="shared" si="140"/>
        <v>0</v>
      </c>
      <c r="M359" s="314">
        <f t="shared" si="141"/>
        <v>0</v>
      </c>
      <c r="N359" s="319">
        <v>0</v>
      </c>
      <c r="O359" s="319">
        <v>0</v>
      </c>
      <c r="P359" s="319">
        <v>0</v>
      </c>
      <c r="Q359" s="319">
        <v>0</v>
      </c>
      <c r="R359" s="319">
        <v>0</v>
      </c>
      <c r="S359" s="319">
        <v>0</v>
      </c>
      <c r="T359" s="319">
        <v>0</v>
      </c>
      <c r="U359" s="319">
        <v>0</v>
      </c>
      <c r="V359" s="314">
        <f t="shared" si="134"/>
        <v>0</v>
      </c>
      <c r="W359" s="314">
        <f t="shared" si="135"/>
        <v>0</v>
      </c>
      <c r="X359" s="319">
        <v>0</v>
      </c>
      <c r="Y359" s="319">
        <v>0</v>
      </c>
      <c r="Z359" s="319">
        <v>0</v>
      </c>
      <c r="AA359" s="319">
        <v>0</v>
      </c>
      <c r="AB359" s="319">
        <v>0</v>
      </c>
      <c r="AC359" s="319">
        <v>0</v>
      </c>
      <c r="AD359" s="319">
        <v>0</v>
      </c>
      <c r="AE359" s="319">
        <v>0</v>
      </c>
      <c r="AF359" s="319">
        <f t="shared" si="136"/>
        <v>0</v>
      </c>
      <c r="AG359" s="319">
        <f t="shared" si="137"/>
        <v>0</v>
      </c>
      <c r="AH359" s="319">
        <v>0</v>
      </c>
      <c r="AI359" s="319">
        <v>0</v>
      </c>
      <c r="AJ359" s="319">
        <v>0</v>
      </c>
      <c r="AK359" s="319">
        <v>0</v>
      </c>
      <c r="AL359" s="319">
        <v>0</v>
      </c>
      <c r="AM359" s="319">
        <v>0</v>
      </c>
      <c r="AN359" s="319">
        <v>0</v>
      </c>
      <c r="AO359" s="319">
        <v>0</v>
      </c>
      <c r="AP359" s="319">
        <f t="shared" si="138"/>
        <v>0</v>
      </c>
      <c r="AQ359" s="319">
        <f t="shared" si="139"/>
        <v>0</v>
      </c>
    </row>
    <row r="360" spans="1:43" x14ac:dyDescent="0.25">
      <c r="A360" s="18"/>
      <c r="B360" s="89"/>
      <c r="C360" s="37"/>
      <c r="D360" s="266"/>
      <c r="E360" s="266"/>
      <c r="F360" s="266"/>
      <c r="G360" s="266"/>
      <c r="H360" s="266"/>
      <c r="I360" s="266"/>
      <c r="J360" s="266"/>
      <c r="K360" s="266"/>
      <c r="L360" s="189">
        <f t="shared" si="140"/>
        <v>0</v>
      </c>
      <c r="M360" s="189">
        <f t="shared" si="141"/>
        <v>0</v>
      </c>
      <c r="N360" s="266"/>
      <c r="O360" s="266"/>
      <c r="P360" s="266"/>
      <c r="Q360" s="266"/>
      <c r="R360" s="266"/>
      <c r="S360" s="266"/>
      <c r="T360" s="266"/>
      <c r="U360" s="266"/>
      <c r="V360" s="189">
        <f t="shared" si="134"/>
        <v>0</v>
      </c>
      <c r="W360" s="189">
        <f t="shared" si="135"/>
        <v>0</v>
      </c>
      <c r="X360" s="266"/>
      <c r="Y360" s="266"/>
      <c r="Z360" s="266"/>
      <c r="AA360" s="266"/>
      <c r="AB360" s="266"/>
      <c r="AC360" s="266"/>
      <c r="AD360" s="266"/>
      <c r="AE360" s="266"/>
      <c r="AF360" s="266">
        <f t="shared" si="136"/>
        <v>0</v>
      </c>
      <c r="AG360" s="266">
        <f t="shared" si="137"/>
        <v>0</v>
      </c>
      <c r="AH360" s="266"/>
      <c r="AI360" s="266"/>
      <c r="AJ360" s="266"/>
      <c r="AK360" s="266"/>
      <c r="AL360" s="266"/>
      <c r="AM360" s="266"/>
      <c r="AN360" s="266"/>
      <c r="AO360" s="266"/>
      <c r="AP360" s="266">
        <f t="shared" si="138"/>
        <v>0</v>
      </c>
      <c r="AQ360" s="266">
        <f t="shared" si="139"/>
        <v>0</v>
      </c>
    </row>
    <row r="361" spans="1:43" x14ac:dyDescent="0.25">
      <c r="A361" s="629">
        <v>4</v>
      </c>
      <c r="B361" s="291" t="s">
        <v>27</v>
      </c>
      <c r="C361" s="619"/>
      <c r="D361" s="319">
        <v>0</v>
      </c>
      <c r="E361" s="319">
        <v>0</v>
      </c>
      <c r="F361" s="319">
        <v>0</v>
      </c>
      <c r="G361" s="319">
        <v>0</v>
      </c>
      <c r="H361" s="319">
        <v>0</v>
      </c>
      <c r="I361" s="319">
        <v>0</v>
      </c>
      <c r="J361" s="319">
        <v>0</v>
      </c>
      <c r="K361" s="319">
        <v>0</v>
      </c>
      <c r="L361" s="314">
        <f t="shared" si="140"/>
        <v>0</v>
      </c>
      <c r="M361" s="314">
        <f t="shared" si="141"/>
        <v>0</v>
      </c>
      <c r="N361" s="319">
        <v>0</v>
      </c>
      <c r="O361" s="319">
        <v>0</v>
      </c>
      <c r="P361" s="319">
        <v>0</v>
      </c>
      <c r="Q361" s="319">
        <v>0</v>
      </c>
      <c r="R361" s="319">
        <v>0</v>
      </c>
      <c r="S361" s="319">
        <v>0</v>
      </c>
      <c r="T361" s="319">
        <v>0</v>
      </c>
      <c r="U361" s="319">
        <v>0</v>
      </c>
      <c r="V361" s="314">
        <f t="shared" si="134"/>
        <v>0</v>
      </c>
      <c r="W361" s="314">
        <f t="shared" si="135"/>
        <v>0</v>
      </c>
      <c r="X361" s="319">
        <v>0</v>
      </c>
      <c r="Y361" s="319">
        <v>0</v>
      </c>
      <c r="Z361" s="319">
        <v>0</v>
      </c>
      <c r="AA361" s="319">
        <v>0</v>
      </c>
      <c r="AB361" s="319">
        <v>0</v>
      </c>
      <c r="AC361" s="319">
        <v>0</v>
      </c>
      <c r="AD361" s="319">
        <v>0</v>
      </c>
      <c r="AE361" s="319">
        <v>0</v>
      </c>
      <c r="AF361" s="319">
        <f t="shared" si="136"/>
        <v>0</v>
      </c>
      <c r="AG361" s="319">
        <f t="shared" si="137"/>
        <v>0</v>
      </c>
      <c r="AH361" s="319">
        <v>0</v>
      </c>
      <c r="AI361" s="319">
        <v>0</v>
      </c>
      <c r="AJ361" s="319">
        <v>0</v>
      </c>
      <c r="AK361" s="319">
        <v>0</v>
      </c>
      <c r="AL361" s="319">
        <v>0</v>
      </c>
      <c r="AM361" s="319">
        <v>0</v>
      </c>
      <c r="AN361" s="319">
        <v>0</v>
      </c>
      <c r="AO361" s="319">
        <v>0</v>
      </c>
      <c r="AP361" s="319">
        <f t="shared" si="138"/>
        <v>0</v>
      </c>
      <c r="AQ361" s="319">
        <f t="shared" si="139"/>
        <v>0</v>
      </c>
    </row>
    <row r="362" spans="1:43" x14ac:dyDescent="0.25">
      <c r="A362" s="18"/>
      <c r="B362" s="89"/>
      <c r="C362" s="37"/>
      <c r="D362" s="266"/>
      <c r="E362" s="266"/>
      <c r="F362" s="266"/>
      <c r="G362" s="266"/>
      <c r="H362" s="266"/>
      <c r="I362" s="266"/>
      <c r="J362" s="266"/>
      <c r="K362" s="266"/>
      <c r="L362" s="189">
        <f t="shared" si="140"/>
        <v>0</v>
      </c>
      <c r="M362" s="189">
        <f t="shared" si="141"/>
        <v>0</v>
      </c>
      <c r="N362" s="266"/>
      <c r="O362" s="266"/>
      <c r="P362" s="266"/>
      <c r="Q362" s="266"/>
      <c r="R362" s="266"/>
      <c r="S362" s="266"/>
      <c r="T362" s="266"/>
      <c r="U362" s="266"/>
      <c r="V362" s="189">
        <f t="shared" si="134"/>
        <v>0</v>
      </c>
      <c r="W362" s="189">
        <f t="shared" si="135"/>
        <v>0</v>
      </c>
      <c r="X362" s="266"/>
      <c r="Y362" s="266"/>
      <c r="Z362" s="266"/>
      <c r="AA362" s="266"/>
      <c r="AB362" s="266"/>
      <c r="AC362" s="266"/>
      <c r="AD362" s="266"/>
      <c r="AE362" s="266"/>
      <c r="AF362" s="266">
        <f t="shared" si="136"/>
        <v>0</v>
      </c>
      <c r="AG362" s="266">
        <f t="shared" si="137"/>
        <v>0</v>
      </c>
      <c r="AH362" s="266"/>
      <c r="AI362" s="266"/>
      <c r="AJ362" s="266"/>
      <c r="AK362" s="266"/>
      <c r="AL362" s="266"/>
      <c r="AM362" s="266"/>
      <c r="AN362" s="266"/>
      <c r="AO362" s="266"/>
      <c r="AP362" s="266">
        <f t="shared" si="138"/>
        <v>0</v>
      </c>
      <c r="AQ362" s="266">
        <f t="shared" si="139"/>
        <v>0</v>
      </c>
    </row>
    <row r="363" spans="1:43" x14ac:dyDescent="0.25">
      <c r="A363" s="629">
        <v>5</v>
      </c>
      <c r="B363" s="291" t="s">
        <v>48</v>
      </c>
      <c r="C363" s="619"/>
      <c r="D363" s="319">
        <v>0</v>
      </c>
      <c r="E363" s="319">
        <v>0</v>
      </c>
      <c r="F363" s="319">
        <v>0</v>
      </c>
      <c r="G363" s="319">
        <v>0</v>
      </c>
      <c r="H363" s="319">
        <v>0</v>
      </c>
      <c r="I363" s="319">
        <v>0</v>
      </c>
      <c r="J363" s="319">
        <v>0</v>
      </c>
      <c r="K363" s="319">
        <v>0</v>
      </c>
      <c r="L363" s="314">
        <f t="shared" si="140"/>
        <v>0</v>
      </c>
      <c r="M363" s="314">
        <f t="shared" si="141"/>
        <v>0</v>
      </c>
      <c r="N363" s="319">
        <v>0</v>
      </c>
      <c r="O363" s="319">
        <v>0</v>
      </c>
      <c r="P363" s="319">
        <v>0</v>
      </c>
      <c r="Q363" s="319">
        <v>0</v>
      </c>
      <c r="R363" s="319">
        <v>0</v>
      </c>
      <c r="S363" s="319">
        <v>0</v>
      </c>
      <c r="T363" s="319">
        <v>0</v>
      </c>
      <c r="U363" s="319">
        <v>0</v>
      </c>
      <c r="V363" s="314">
        <f t="shared" si="134"/>
        <v>0</v>
      </c>
      <c r="W363" s="314">
        <f t="shared" si="135"/>
        <v>0</v>
      </c>
      <c r="X363" s="319">
        <v>0</v>
      </c>
      <c r="Y363" s="319">
        <v>0</v>
      </c>
      <c r="Z363" s="319">
        <v>0</v>
      </c>
      <c r="AA363" s="319">
        <v>0</v>
      </c>
      <c r="AB363" s="319">
        <v>0</v>
      </c>
      <c r="AC363" s="319">
        <v>0</v>
      </c>
      <c r="AD363" s="319">
        <v>0</v>
      </c>
      <c r="AE363" s="319">
        <v>0</v>
      </c>
      <c r="AF363" s="319">
        <f t="shared" si="136"/>
        <v>0</v>
      </c>
      <c r="AG363" s="319">
        <f t="shared" si="137"/>
        <v>0</v>
      </c>
      <c r="AH363" s="319">
        <v>0</v>
      </c>
      <c r="AI363" s="319">
        <v>0</v>
      </c>
      <c r="AJ363" s="319">
        <v>0</v>
      </c>
      <c r="AK363" s="319">
        <v>0</v>
      </c>
      <c r="AL363" s="319">
        <v>0</v>
      </c>
      <c r="AM363" s="319">
        <v>0</v>
      </c>
      <c r="AN363" s="319">
        <v>0</v>
      </c>
      <c r="AO363" s="319">
        <v>0</v>
      </c>
      <c r="AP363" s="319">
        <f t="shared" si="138"/>
        <v>0</v>
      </c>
      <c r="AQ363" s="319">
        <f t="shared" si="139"/>
        <v>0</v>
      </c>
    </row>
    <row r="364" spans="1:43" x14ac:dyDescent="0.25">
      <c r="A364" s="18"/>
      <c r="B364" s="89"/>
      <c r="C364" s="37"/>
      <c r="D364" s="266"/>
      <c r="E364" s="266"/>
      <c r="F364" s="266"/>
      <c r="G364" s="266"/>
      <c r="H364" s="266"/>
      <c r="I364" s="266"/>
      <c r="J364" s="266"/>
      <c r="K364" s="266"/>
      <c r="L364" s="189">
        <f t="shared" si="140"/>
        <v>0</v>
      </c>
      <c r="M364" s="189">
        <f t="shared" si="141"/>
        <v>0</v>
      </c>
      <c r="N364" s="266"/>
      <c r="O364" s="266"/>
      <c r="P364" s="266"/>
      <c r="Q364" s="266"/>
      <c r="R364" s="266"/>
      <c r="S364" s="266"/>
      <c r="T364" s="266"/>
      <c r="U364" s="266"/>
      <c r="V364" s="189">
        <f t="shared" si="134"/>
        <v>0</v>
      </c>
      <c r="W364" s="189">
        <f t="shared" si="135"/>
        <v>0</v>
      </c>
      <c r="X364" s="266"/>
      <c r="Y364" s="266"/>
      <c r="Z364" s="266"/>
      <c r="AA364" s="266"/>
      <c r="AB364" s="266"/>
      <c r="AC364" s="266"/>
      <c r="AD364" s="266"/>
      <c r="AE364" s="266"/>
      <c r="AF364" s="266">
        <f t="shared" si="136"/>
        <v>0</v>
      </c>
      <c r="AG364" s="266">
        <f t="shared" si="137"/>
        <v>0</v>
      </c>
      <c r="AH364" s="266"/>
      <c r="AI364" s="266"/>
      <c r="AJ364" s="266"/>
      <c r="AK364" s="266"/>
      <c r="AL364" s="266"/>
      <c r="AM364" s="266"/>
      <c r="AN364" s="266"/>
      <c r="AO364" s="266"/>
      <c r="AP364" s="266">
        <f t="shared" si="138"/>
        <v>0</v>
      </c>
      <c r="AQ364" s="266">
        <f t="shared" si="139"/>
        <v>0</v>
      </c>
    </row>
    <row r="365" spans="1:43" x14ac:dyDescent="0.25">
      <c r="A365" s="629">
        <v>6</v>
      </c>
      <c r="B365" s="291" t="s">
        <v>49</v>
      </c>
      <c r="C365" s="619"/>
      <c r="D365" s="319">
        <v>0</v>
      </c>
      <c r="E365" s="319">
        <v>0</v>
      </c>
      <c r="F365" s="319">
        <v>0</v>
      </c>
      <c r="G365" s="319">
        <v>0</v>
      </c>
      <c r="H365" s="319">
        <v>0</v>
      </c>
      <c r="I365" s="319">
        <v>0</v>
      </c>
      <c r="J365" s="319">
        <v>0</v>
      </c>
      <c r="K365" s="319">
        <v>0</v>
      </c>
      <c r="L365" s="314">
        <f t="shared" si="140"/>
        <v>0</v>
      </c>
      <c r="M365" s="314">
        <f t="shared" si="141"/>
        <v>0</v>
      </c>
      <c r="N365" s="319">
        <v>0</v>
      </c>
      <c r="O365" s="319">
        <v>0</v>
      </c>
      <c r="P365" s="319">
        <v>0</v>
      </c>
      <c r="Q365" s="319">
        <v>0</v>
      </c>
      <c r="R365" s="319">
        <v>0</v>
      </c>
      <c r="S365" s="319">
        <v>0</v>
      </c>
      <c r="T365" s="319">
        <v>0</v>
      </c>
      <c r="U365" s="319">
        <v>0</v>
      </c>
      <c r="V365" s="314">
        <f t="shared" si="134"/>
        <v>0</v>
      </c>
      <c r="W365" s="314">
        <f t="shared" si="135"/>
        <v>0</v>
      </c>
      <c r="X365" s="319">
        <v>0</v>
      </c>
      <c r="Y365" s="319">
        <v>0</v>
      </c>
      <c r="Z365" s="319">
        <v>0</v>
      </c>
      <c r="AA365" s="319">
        <v>0</v>
      </c>
      <c r="AB365" s="319">
        <v>0</v>
      </c>
      <c r="AC365" s="319">
        <v>0</v>
      </c>
      <c r="AD365" s="319">
        <v>0</v>
      </c>
      <c r="AE365" s="319">
        <v>0</v>
      </c>
      <c r="AF365" s="319">
        <f t="shared" si="136"/>
        <v>0</v>
      </c>
      <c r="AG365" s="319">
        <f t="shared" si="137"/>
        <v>0</v>
      </c>
      <c r="AH365" s="319">
        <v>0</v>
      </c>
      <c r="AI365" s="319">
        <v>0</v>
      </c>
      <c r="AJ365" s="319">
        <v>0</v>
      </c>
      <c r="AK365" s="319">
        <v>0</v>
      </c>
      <c r="AL365" s="319">
        <v>0</v>
      </c>
      <c r="AM365" s="319">
        <v>0</v>
      </c>
      <c r="AN365" s="319">
        <v>0</v>
      </c>
      <c r="AO365" s="319">
        <v>0</v>
      </c>
      <c r="AP365" s="319">
        <f t="shared" si="138"/>
        <v>0</v>
      </c>
      <c r="AQ365" s="319">
        <f t="shared" si="139"/>
        <v>0</v>
      </c>
    </row>
    <row r="366" spans="1:43" x14ac:dyDescent="0.25">
      <c r="A366" s="18"/>
      <c r="B366" s="89"/>
      <c r="C366" s="27"/>
      <c r="D366" s="269"/>
      <c r="E366" s="269"/>
      <c r="F366" s="269"/>
      <c r="G366" s="269"/>
      <c r="H366" s="269"/>
      <c r="I366" s="269"/>
      <c r="J366" s="269"/>
      <c r="K366" s="269"/>
      <c r="L366" s="189">
        <f t="shared" si="140"/>
        <v>0</v>
      </c>
      <c r="M366" s="189">
        <f t="shared" si="141"/>
        <v>0</v>
      </c>
      <c r="N366" s="269"/>
      <c r="O366" s="269"/>
      <c r="P366" s="269"/>
      <c r="Q366" s="269"/>
      <c r="R366" s="269"/>
      <c r="S366" s="269"/>
      <c r="T366" s="269"/>
      <c r="U366" s="269"/>
      <c r="V366" s="189">
        <f t="shared" si="134"/>
        <v>0</v>
      </c>
      <c r="W366" s="189">
        <f t="shared" si="135"/>
        <v>0</v>
      </c>
      <c r="X366" s="269"/>
      <c r="Y366" s="269"/>
      <c r="Z366" s="269"/>
      <c r="AA366" s="269"/>
      <c r="AB366" s="269"/>
      <c r="AC366" s="269"/>
      <c r="AD366" s="269"/>
      <c r="AE366" s="269"/>
      <c r="AF366" s="266">
        <f t="shared" si="136"/>
        <v>0</v>
      </c>
      <c r="AG366" s="266">
        <f t="shared" si="137"/>
        <v>0</v>
      </c>
      <c r="AH366" s="269"/>
      <c r="AI366" s="269"/>
      <c r="AJ366" s="269"/>
      <c r="AK366" s="269"/>
      <c r="AL366" s="269"/>
      <c r="AM366" s="269"/>
      <c r="AN366" s="269"/>
      <c r="AO366" s="269"/>
      <c r="AP366" s="266">
        <f t="shared" si="138"/>
        <v>0</v>
      </c>
      <c r="AQ366" s="266">
        <f t="shared" si="139"/>
        <v>0</v>
      </c>
    </row>
    <row r="367" spans="1:43" x14ac:dyDescent="0.25">
      <c r="A367" s="629">
        <v>7</v>
      </c>
      <c r="B367" s="291" t="s">
        <v>50</v>
      </c>
      <c r="C367" s="651"/>
      <c r="D367" s="319">
        <v>0</v>
      </c>
      <c r="E367" s="319">
        <v>0</v>
      </c>
      <c r="F367" s="319">
        <v>0</v>
      </c>
      <c r="G367" s="319">
        <v>0</v>
      </c>
      <c r="H367" s="319">
        <v>0</v>
      </c>
      <c r="I367" s="319">
        <v>0</v>
      </c>
      <c r="J367" s="319">
        <v>0</v>
      </c>
      <c r="K367" s="319">
        <v>0</v>
      </c>
      <c r="L367" s="314">
        <f t="shared" si="140"/>
        <v>0</v>
      </c>
      <c r="M367" s="314">
        <f t="shared" si="141"/>
        <v>0</v>
      </c>
      <c r="N367" s="319">
        <v>0</v>
      </c>
      <c r="O367" s="319">
        <v>0</v>
      </c>
      <c r="P367" s="319">
        <v>0</v>
      </c>
      <c r="Q367" s="319">
        <v>0</v>
      </c>
      <c r="R367" s="319">
        <v>0</v>
      </c>
      <c r="S367" s="319">
        <v>0</v>
      </c>
      <c r="T367" s="319">
        <v>0</v>
      </c>
      <c r="U367" s="319">
        <v>0</v>
      </c>
      <c r="V367" s="314">
        <f t="shared" si="134"/>
        <v>0</v>
      </c>
      <c r="W367" s="314">
        <f t="shared" si="135"/>
        <v>0</v>
      </c>
      <c r="X367" s="319">
        <v>0</v>
      </c>
      <c r="Y367" s="319">
        <v>0</v>
      </c>
      <c r="Z367" s="319">
        <v>0</v>
      </c>
      <c r="AA367" s="319">
        <v>0</v>
      </c>
      <c r="AB367" s="319">
        <v>0</v>
      </c>
      <c r="AC367" s="319">
        <v>0</v>
      </c>
      <c r="AD367" s="319">
        <v>0</v>
      </c>
      <c r="AE367" s="319">
        <v>0</v>
      </c>
      <c r="AF367" s="319">
        <f t="shared" si="136"/>
        <v>0</v>
      </c>
      <c r="AG367" s="319">
        <f t="shared" si="137"/>
        <v>0</v>
      </c>
      <c r="AH367" s="319">
        <v>0</v>
      </c>
      <c r="AI367" s="319">
        <v>0</v>
      </c>
      <c r="AJ367" s="319">
        <v>0</v>
      </c>
      <c r="AK367" s="319">
        <v>0</v>
      </c>
      <c r="AL367" s="319">
        <v>0</v>
      </c>
      <c r="AM367" s="319">
        <v>0</v>
      </c>
      <c r="AN367" s="319">
        <v>0</v>
      </c>
      <c r="AO367" s="319">
        <v>0</v>
      </c>
      <c r="AP367" s="319">
        <f t="shared" si="138"/>
        <v>0</v>
      </c>
      <c r="AQ367" s="319">
        <f t="shared" si="139"/>
        <v>0</v>
      </c>
    </row>
    <row r="368" spans="1:43" x14ac:dyDescent="0.25">
      <c r="A368" s="18"/>
      <c r="B368" s="89"/>
      <c r="C368" s="38"/>
      <c r="D368" s="266"/>
      <c r="E368" s="266"/>
      <c r="F368" s="266"/>
      <c r="G368" s="266"/>
      <c r="H368" s="266"/>
      <c r="I368" s="266"/>
      <c r="J368" s="266"/>
      <c r="K368" s="266"/>
      <c r="L368" s="189">
        <f t="shared" si="140"/>
        <v>0</v>
      </c>
      <c r="M368" s="189">
        <f t="shared" si="141"/>
        <v>0</v>
      </c>
      <c r="N368" s="266"/>
      <c r="O368" s="266"/>
      <c r="P368" s="266"/>
      <c r="Q368" s="266"/>
      <c r="R368" s="266"/>
      <c r="S368" s="266"/>
      <c r="T368" s="266"/>
      <c r="U368" s="266"/>
      <c r="V368" s="189">
        <f t="shared" si="134"/>
        <v>0</v>
      </c>
      <c r="W368" s="189">
        <f t="shared" si="135"/>
        <v>0</v>
      </c>
      <c r="X368" s="266"/>
      <c r="Y368" s="266"/>
      <c r="Z368" s="266"/>
      <c r="AA368" s="266"/>
      <c r="AB368" s="266"/>
      <c r="AC368" s="266"/>
      <c r="AD368" s="266"/>
      <c r="AE368" s="266"/>
      <c r="AF368" s="266">
        <f t="shared" si="136"/>
        <v>0</v>
      </c>
      <c r="AG368" s="266">
        <f t="shared" si="137"/>
        <v>0</v>
      </c>
      <c r="AH368" s="266"/>
      <c r="AI368" s="266"/>
      <c r="AJ368" s="266"/>
      <c r="AK368" s="266"/>
      <c r="AL368" s="266"/>
      <c r="AM368" s="266"/>
      <c r="AN368" s="266"/>
      <c r="AO368" s="266"/>
      <c r="AP368" s="266">
        <f t="shared" si="138"/>
        <v>0</v>
      </c>
      <c r="AQ368" s="266">
        <f t="shared" si="139"/>
        <v>0</v>
      </c>
    </row>
    <row r="369" spans="1:43" x14ac:dyDescent="0.25">
      <c r="A369" s="629">
        <v>8</v>
      </c>
      <c r="B369" s="291" t="s">
        <v>31</v>
      </c>
      <c r="C369" s="635"/>
      <c r="D369" s="319">
        <v>0</v>
      </c>
      <c r="E369" s="319">
        <v>0</v>
      </c>
      <c r="F369" s="319">
        <v>0</v>
      </c>
      <c r="G369" s="319">
        <v>0</v>
      </c>
      <c r="H369" s="319">
        <v>0</v>
      </c>
      <c r="I369" s="319">
        <v>0</v>
      </c>
      <c r="J369" s="319">
        <v>0</v>
      </c>
      <c r="K369" s="319">
        <v>0</v>
      </c>
      <c r="L369" s="314">
        <f t="shared" si="140"/>
        <v>0</v>
      </c>
      <c r="M369" s="314">
        <f t="shared" si="141"/>
        <v>0</v>
      </c>
      <c r="N369" s="319">
        <v>0</v>
      </c>
      <c r="O369" s="319">
        <v>0</v>
      </c>
      <c r="P369" s="319">
        <v>0</v>
      </c>
      <c r="Q369" s="319">
        <v>0</v>
      </c>
      <c r="R369" s="319">
        <v>0</v>
      </c>
      <c r="S369" s="319">
        <v>0</v>
      </c>
      <c r="T369" s="319">
        <v>0</v>
      </c>
      <c r="U369" s="319">
        <v>0</v>
      </c>
      <c r="V369" s="314">
        <f t="shared" si="134"/>
        <v>0</v>
      </c>
      <c r="W369" s="314">
        <f t="shared" si="135"/>
        <v>0</v>
      </c>
      <c r="X369" s="319">
        <v>0</v>
      </c>
      <c r="Y369" s="319">
        <v>0</v>
      </c>
      <c r="Z369" s="319">
        <v>0</v>
      </c>
      <c r="AA369" s="319">
        <v>0</v>
      </c>
      <c r="AB369" s="319">
        <v>0</v>
      </c>
      <c r="AC369" s="319">
        <v>0</v>
      </c>
      <c r="AD369" s="319">
        <v>0</v>
      </c>
      <c r="AE369" s="319">
        <v>0</v>
      </c>
      <c r="AF369" s="319">
        <f t="shared" si="136"/>
        <v>0</v>
      </c>
      <c r="AG369" s="319">
        <f t="shared" si="137"/>
        <v>0</v>
      </c>
      <c r="AH369" s="319">
        <v>0</v>
      </c>
      <c r="AI369" s="319">
        <v>0</v>
      </c>
      <c r="AJ369" s="319">
        <v>0</v>
      </c>
      <c r="AK369" s="319">
        <v>0</v>
      </c>
      <c r="AL369" s="319">
        <v>0</v>
      </c>
      <c r="AM369" s="319">
        <v>0</v>
      </c>
      <c r="AN369" s="319">
        <v>0</v>
      </c>
      <c r="AO369" s="319">
        <v>0</v>
      </c>
      <c r="AP369" s="319">
        <f t="shared" si="138"/>
        <v>0</v>
      </c>
      <c r="AQ369" s="319">
        <f t="shared" si="139"/>
        <v>0</v>
      </c>
    </row>
    <row r="370" spans="1:43" x14ac:dyDescent="0.25">
      <c r="A370" s="18"/>
      <c r="B370" s="89"/>
      <c r="C370" s="38"/>
      <c r="D370" s="198"/>
      <c r="E370" s="198"/>
      <c r="F370" s="198"/>
      <c r="G370" s="198"/>
      <c r="H370" s="198"/>
      <c r="I370" s="198"/>
      <c r="J370" s="198"/>
      <c r="K370" s="198"/>
      <c r="L370" s="189">
        <f t="shared" si="140"/>
        <v>0</v>
      </c>
      <c r="M370" s="189">
        <f t="shared" si="141"/>
        <v>0</v>
      </c>
      <c r="N370" s="198"/>
      <c r="O370" s="198"/>
      <c r="P370" s="198"/>
      <c r="Q370" s="198"/>
      <c r="R370" s="198"/>
      <c r="S370" s="198"/>
      <c r="T370" s="198"/>
      <c r="U370" s="198"/>
      <c r="V370" s="189">
        <f t="shared" si="134"/>
        <v>0</v>
      </c>
      <c r="W370" s="189">
        <f t="shared" si="135"/>
        <v>0</v>
      </c>
      <c r="X370" s="198"/>
      <c r="Y370" s="198"/>
      <c r="Z370" s="198"/>
      <c r="AA370" s="198"/>
      <c r="AB370" s="198"/>
      <c r="AC370" s="198"/>
      <c r="AD370" s="198"/>
      <c r="AE370" s="198"/>
      <c r="AF370" s="266">
        <f t="shared" si="136"/>
        <v>0</v>
      </c>
      <c r="AG370" s="266">
        <f t="shared" si="137"/>
        <v>0</v>
      </c>
      <c r="AH370" s="198"/>
      <c r="AI370" s="198"/>
      <c r="AJ370" s="198"/>
      <c r="AK370" s="198"/>
      <c r="AL370" s="198"/>
      <c r="AM370" s="198"/>
      <c r="AN370" s="198"/>
      <c r="AO370" s="198"/>
      <c r="AP370" s="266">
        <f t="shared" si="138"/>
        <v>0</v>
      </c>
      <c r="AQ370" s="266">
        <f t="shared" si="139"/>
        <v>0</v>
      </c>
    </row>
    <row r="371" spans="1:43" x14ac:dyDescent="0.25">
      <c r="A371" s="629">
        <v>9</v>
      </c>
      <c r="B371" s="291" t="s">
        <v>51</v>
      </c>
      <c r="C371" s="619"/>
      <c r="D371" s="319">
        <v>0</v>
      </c>
      <c r="E371" s="319">
        <v>0</v>
      </c>
      <c r="F371" s="319">
        <v>0</v>
      </c>
      <c r="G371" s="319">
        <v>0</v>
      </c>
      <c r="H371" s="319">
        <v>0</v>
      </c>
      <c r="I371" s="319">
        <v>0</v>
      </c>
      <c r="J371" s="319">
        <v>0</v>
      </c>
      <c r="K371" s="319">
        <v>0</v>
      </c>
      <c r="L371" s="314">
        <f t="shared" si="140"/>
        <v>0</v>
      </c>
      <c r="M371" s="314">
        <f t="shared" si="141"/>
        <v>0</v>
      </c>
      <c r="N371" s="319">
        <v>0</v>
      </c>
      <c r="O371" s="319">
        <v>0</v>
      </c>
      <c r="P371" s="319">
        <v>0</v>
      </c>
      <c r="Q371" s="319">
        <v>0</v>
      </c>
      <c r="R371" s="319">
        <v>0</v>
      </c>
      <c r="S371" s="319">
        <v>0</v>
      </c>
      <c r="T371" s="319">
        <v>0</v>
      </c>
      <c r="U371" s="319">
        <v>0</v>
      </c>
      <c r="V371" s="314">
        <f t="shared" si="134"/>
        <v>0</v>
      </c>
      <c r="W371" s="314">
        <f t="shared" si="135"/>
        <v>0</v>
      </c>
      <c r="X371" s="319">
        <v>0</v>
      </c>
      <c r="Y371" s="319">
        <v>0</v>
      </c>
      <c r="Z371" s="319">
        <v>0</v>
      </c>
      <c r="AA371" s="319">
        <v>0</v>
      </c>
      <c r="AB371" s="319">
        <v>0</v>
      </c>
      <c r="AC371" s="319">
        <v>0</v>
      </c>
      <c r="AD371" s="319">
        <v>0</v>
      </c>
      <c r="AE371" s="319">
        <v>0</v>
      </c>
      <c r="AF371" s="319">
        <f t="shared" si="136"/>
        <v>0</v>
      </c>
      <c r="AG371" s="319">
        <f t="shared" si="137"/>
        <v>0</v>
      </c>
      <c r="AH371" s="319">
        <v>0</v>
      </c>
      <c r="AI371" s="319">
        <v>0</v>
      </c>
      <c r="AJ371" s="319">
        <v>0</v>
      </c>
      <c r="AK371" s="319">
        <v>0</v>
      </c>
      <c r="AL371" s="319">
        <v>0</v>
      </c>
      <c r="AM371" s="319">
        <v>0</v>
      </c>
      <c r="AN371" s="319">
        <v>0</v>
      </c>
      <c r="AO371" s="319">
        <v>0</v>
      </c>
      <c r="AP371" s="319">
        <f t="shared" si="138"/>
        <v>0</v>
      </c>
      <c r="AQ371" s="319">
        <f t="shared" si="139"/>
        <v>0</v>
      </c>
    </row>
    <row r="372" spans="1:43" x14ac:dyDescent="0.25">
      <c r="A372" s="18"/>
      <c r="B372" s="89"/>
      <c r="C372" s="27"/>
      <c r="D372" s="266"/>
      <c r="E372" s="266"/>
      <c r="F372" s="266"/>
      <c r="G372" s="266"/>
      <c r="H372" s="266"/>
      <c r="I372" s="266"/>
      <c r="J372" s="266"/>
      <c r="K372" s="266"/>
      <c r="L372" s="189">
        <f t="shared" si="140"/>
        <v>0</v>
      </c>
      <c r="M372" s="189">
        <f t="shared" si="141"/>
        <v>0</v>
      </c>
      <c r="N372" s="266"/>
      <c r="O372" s="266"/>
      <c r="P372" s="266"/>
      <c r="Q372" s="266"/>
      <c r="R372" s="266"/>
      <c r="S372" s="266"/>
      <c r="T372" s="266"/>
      <c r="U372" s="266"/>
      <c r="V372" s="189">
        <f t="shared" si="134"/>
        <v>0</v>
      </c>
      <c r="W372" s="189">
        <f t="shared" si="135"/>
        <v>0</v>
      </c>
      <c r="X372" s="266"/>
      <c r="Y372" s="266"/>
      <c r="Z372" s="266"/>
      <c r="AA372" s="266"/>
      <c r="AB372" s="266"/>
      <c r="AC372" s="266"/>
      <c r="AD372" s="266"/>
      <c r="AE372" s="266"/>
      <c r="AF372" s="266">
        <f t="shared" si="136"/>
        <v>0</v>
      </c>
      <c r="AG372" s="266">
        <f t="shared" si="137"/>
        <v>0</v>
      </c>
      <c r="AH372" s="266"/>
      <c r="AI372" s="266"/>
      <c r="AJ372" s="266"/>
      <c r="AK372" s="266"/>
      <c r="AL372" s="266"/>
      <c r="AM372" s="266"/>
      <c r="AN372" s="266"/>
      <c r="AO372" s="266"/>
      <c r="AP372" s="266">
        <f t="shared" si="138"/>
        <v>0</v>
      </c>
      <c r="AQ372" s="266">
        <f t="shared" si="139"/>
        <v>0</v>
      </c>
    </row>
    <row r="373" spans="1:43" x14ac:dyDescent="0.25">
      <c r="A373" s="629">
        <v>10</v>
      </c>
      <c r="B373" s="291" t="s">
        <v>52</v>
      </c>
      <c r="C373" s="651"/>
      <c r="D373" s="319">
        <v>0</v>
      </c>
      <c r="E373" s="319">
        <v>0</v>
      </c>
      <c r="F373" s="319">
        <v>0</v>
      </c>
      <c r="G373" s="319">
        <v>0</v>
      </c>
      <c r="H373" s="319">
        <v>0</v>
      </c>
      <c r="I373" s="319">
        <v>0</v>
      </c>
      <c r="J373" s="319">
        <v>0</v>
      </c>
      <c r="K373" s="319">
        <v>0</v>
      </c>
      <c r="L373" s="314">
        <f t="shared" si="140"/>
        <v>0</v>
      </c>
      <c r="M373" s="314">
        <f t="shared" si="141"/>
        <v>0</v>
      </c>
      <c r="N373" s="319">
        <v>0</v>
      </c>
      <c r="O373" s="319">
        <v>0</v>
      </c>
      <c r="P373" s="319">
        <v>0</v>
      </c>
      <c r="Q373" s="319">
        <v>0</v>
      </c>
      <c r="R373" s="319">
        <v>0</v>
      </c>
      <c r="S373" s="319">
        <v>0</v>
      </c>
      <c r="T373" s="319">
        <v>0</v>
      </c>
      <c r="U373" s="319">
        <v>0</v>
      </c>
      <c r="V373" s="314">
        <f t="shared" si="134"/>
        <v>0</v>
      </c>
      <c r="W373" s="314">
        <f t="shared" si="135"/>
        <v>0</v>
      </c>
      <c r="X373" s="319">
        <v>0</v>
      </c>
      <c r="Y373" s="319">
        <v>0</v>
      </c>
      <c r="Z373" s="319">
        <v>0</v>
      </c>
      <c r="AA373" s="319">
        <v>0</v>
      </c>
      <c r="AB373" s="319">
        <v>0</v>
      </c>
      <c r="AC373" s="319">
        <v>0</v>
      </c>
      <c r="AD373" s="319">
        <v>0</v>
      </c>
      <c r="AE373" s="319">
        <v>0</v>
      </c>
      <c r="AF373" s="319">
        <f t="shared" si="136"/>
        <v>0</v>
      </c>
      <c r="AG373" s="319">
        <f t="shared" si="137"/>
        <v>0</v>
      </c>
      <c r="AH373" s="319">
        <v>0</v>
      </c>
      <c r="AI373" s="319">
        <v>0</v>
      </c>
      <c r="AJ373" s="319">
        <v>0</v>
      </c>
      <c r="AK373" s="319">
        <v>0</v>
      </c>
      <c r="AL373" s="319">
        <v>0</v>
      </c>
      <c r="AM373" s="319">
        <v>0</v>
      </c>
      <c r="AN373" s="319">
        <v>0</v>
      </c>
      <c r="AO373" s="319">
        <v>0</v>
      </c>
      <c r="AP373" s="319">
        <f t="shared" si="138"/>
        <v>0</v>
      </c>
      <c r="AQ373" s="319">
        <f t="shared" si="139"/>
        <v>0</v>
      </c>
    </row>
    <row r="374" spans="1:43" x14ac:dyDescent="0.25">
      <c r="A374" s="18"/>
      <c r="B374" s="32"/>
      <c r="C374" s="49"/>
      <c r="D374" s="200"/>
      <c r="E374" s="200"/>
      <c r="F374" s="200"/>
      <c r="G374" s="200"/>
      <c r="H374" s="200"/>
      <c r="I374" s="200"/>
      <c r="J374" s="200"/>
      <c r="K374" s="200"/>
      <c r="L374" s="189">
        <f t="shared" si="140"/>
        <v>0</v>
      </c>
      <c r="M374" s="189">
        <f t="shared" si="141"/>
        <v>0</v>
      </c>
      <c r="N374" s="200"/>
      <c r="O374" s="200"/>
      <c r="P374" s="200"/>
      <c r="Q374" s="200"/>
      <c r="R374" s="200"/>
      <c r="S374" s="200"/>
      <c r="T374" s="200"/>
      <c r="U374" s="200"/>
      <c r="V374" s="189">
        <f t="shared" si="134"/>
        <v>0</v>
      </c>
      <c r="W374" s="189">
        <f t="shared" si="135"/>
        <v>0</v>
      </c>
      <c r="X374" s="200"/>
      <c r="Y374" s="200"/>
      <c r="Z374" s="200"/>
      <c r="AA374" s="200"/>
      <c r="AB374" s="200"/>
      <c r="AC374" s="200"/>
      <c r="AD374" s="200"/>
      <c r="AE374" s="200"/>
      <c r="AF374" s="266">
        <f t="shared" si="136"/>
        <v>0</v>
      </c>
      <c r="AG374" s="266">
        <f t="shared" si="137"/>
        <v>0</v>
      </c>
      <c r="AH374" s="200"/>
      <c r="AI374" s="200"/>
      <c r="AJ374" s="200"/>
      <c r="AK374" s="200"/>
      <c r="AL374" s="200"/>
      <c r="AM374" s="200"/>
      <c r="AN374" s="200"/>
      <c r="AO374" s="200"/>
      <c r="AP374" s="266">
        <f t="shared" si="138"/>
        <v>0</v>
      </c>
      <c r="AQ374" s="266">
        <f t="shared" si="139"/>
        <v>0</v>
      </c>
    </row>
    <row r="375" spans="1:43" s="315" customFormat="1" ht="31.5" x14ac:dyDescent="0.25">
      <c r="A375" s="275" t="s">
        <v>62</v>
      </c>
      <c r="B375" s="291" t="s">
        <v>63</v>
      </c>
      <c r="C375" s="291"/>
      <c r="D375" s="321">
        <f>D376+D391</f>
        <v>0</v>
      </c>
      <c r="E375" s="321">
        <f t="shared" ref="E375:AJ375" si="144">E376+E391</f>
        <v>0</v>
      </c>
      <c r="F375" s="321">
        <f t="shared" si="144"/>
        <v>0</v>
      </c>
      <c r="G375" s="321">
        <f t="shared" si="144"/>
        <v>0</v>
      </c>
      <c r="H375" s="321">
        <f t="shared" si="144"/>
        <v>0</v>
      </c>
      <c r="I375" s="321">
        <f t="shared" si="144"/>
        <v>0</v>
      </c>
      <c r="J375" s="321">
        <f t="shared" si="144"/>
        <v>0</v>
      </c>
      <c r="K375" s="321">
        <f t="shared" si="144"/>
        <v>0</v>
      </c>
      <c r="L375" s="314">
        <f t="shared" si="140"/>
        <v>0</v>
      </c>
      <c r="M375" s="314">
        <f t="shared" si="141"/>
        <v>0</v>
      </c>
      <c r="N375" s="321">
        <f t="shared" ref="N375:U375" si="145">N376+N391</f>
        <v>0</v>
      </c>
      <c r="O375" s="321">
        <f t="shared" si="145"/>
        <v>0</v>
      </c>
      <c r="P375" s="321">
        <f t="shared" si="145"/>
        <v>0</v>
      </c>
      <c r="Q375" s="321">
        <f t="shared" si="145"/>
        <v>0</v>
      </c>
      <c r="R375" s="321">
        <f t="shared" si="145"/>
        <v>0</v>
      </c>
      <c r="S375" s="321">
        <f t="shared" si="145"/>
        <v>0</v>
      </c>
      <c r="T375" s="321">
        <f t="shared" si="145"/>
        <v>0</v>
      </c>
      <c r="U375" s="321">
        <f t="shared" si="145"/>
        <v>0</v>
      </c>
      <c r="V375" s="314">
        <f t="shared" si="134"/>
        <v>0</v>
      </c>
      <c r="W375" s="314">
        <f t="shared" si="135"/>
        <v>0</v>
      </c>
      <c r="X375" s="321">
        <f t="shared" si="144"/>
        <v>0</v>
      </c>
      <c r="Y375" s="321">
        <f t="shared" si="144"/>
        <v>0</v>
      </c>
      <c r="Z375" s="321">
        <f t="shared" si="144"/>
        <v>0</v>
      </c>
      <c r="AA375" s="321">
        <f t="shared" si="144"/>
        <v>0</v>
      </c>
      <c r="AB375" s="321">
        <f t="shared" si="144"/>
        <v>0</v>
      </c>
      <c r="AC375" s="321">
        <f t="shared" si="144"/>
        <v>0</v>
      </c>
      <c r="AD375" s="321">
        <f t="shared" si="144"/>
        <v>0</v>
      </c>
      <c r="AE375" s="321">
        <f t="shared" si="144"/>
        <v>0</v>
      </c>
      <c r="AF375" s="319">
        <f t="shared" si="136"/>
        <v>0</v>
      </c>
      <c r="AG375" s="319">
        <f t="shared" si="137"/>
        <v>0</v>
      </c>
      <c r="AH375" s="321">
        <f t="shared" si="144"/>
        <v>0</v>
      </c>
      <c r="AI375" s="321">
        <f t="shared" si="144"/>
        <v>0</v>
      </c>
      <c r="AJ375" s="321">
        <f t="shared" si="144"/>
        <v>0</v>
      </c>
      <c r="AK375" s="321">
        <f t="shared" ref="AK375:AO375" si="146">AK376+AK391</f>
        <v>0</v>
      </c>
      <c r="AL375" s="321">
        <f t="shared" si="146"/>
        <v>0</v>
      </c>
      <c r="AM375" s="321">
        <f t="shared" si="146"/>
        <v>0</v>
      </c>
      <c r="AN375" s="321">
        <f t="shared" si="146"/>
        <v>0</v>
      </c>
      <c r="AO375" s="321">
        <f t="shared" si="146"/>
        <v>0</v>
      </c>
      <c r="AP375" s="319">
        <f t="shared" si="138"/>
        <v>0</v>
      </c>
      <c r="AQ375" s="319">
        <f t="shared" si="139"/>
        <v>0</v>
      </c>
    </row>
    <row r="376" spans="1:43" x14ac:dyDescent="0.25">
      <c r="A376" s="642" t="s">
        <v>64</v>
      </c>
      <c r="B376" s="564" t="s">
        <v>39</v>
      </c>
      <c r="C376" s="638"/>
      <c r="D376" s="639">
        <f>D377+D379+D381+D383+D385+D387+D389</f>
        <v>0</v>
      </c>
      <c r="E376" s="639">
        <f t="shared" ref="E376:AJ376" si="147">E377+E379+E381+E383+E385+E387+E389</f>
        <v>0</v>
      </c>
      <c r="F376" s="639">
        <f t="shared" si="147"/>
        <v>0</v>
      </c>
      <c r="G376" s="639">
        <f t="shared" si="147"/>
        <v>0</v>
      </c>
      <c r="H376" s="639">
        <f t="shared" si="147"/>
        <v>0</v>
      </c>
      <c r="I376" s="639">
        <f t="shared" si="147"/>
        <v>0</v>
      </c>
      <c r="J376" s="639">
        <f t="shared" si="147"/>
        <v>0</v>
      </c>
      <c r="K376" s="639">
        <f t="shared" si="147"/>
        <v>0</v>
      </c>
      <c r="L376" s="631">
        <f t="shared" si="140"/>
        <v>0</v>
      </c>
      <c r="M376" s="631">
        <f t="shared" si="141"/>
        <v>0</v>
      </c>
      <c r="N376" s="639">
        <f t="shared" ref="N376:U376" si="148">N377+N379+N381+N383+N385+N387+N389</f>
        <v>0</v>
      </c>
      <c r="O376" s="639">
        <f t="shared" si="148"/>
        <v>0</v>
      </c>
      <c r="P376" s="639">
        <f t="shared" si="148"/>
        <v>0</v>
      </c>
      <c r="Q376" s="639">
        <f t="shared" si="148"/>
        <v>0</v>
      </c>
      <c r="R376" s="639">
        <f t="shared" si="148"/>
        <v>0</v>
      </c>
      <c r="S376" s="639">
        <f t="shared" si="148"/>
        <v>0</v>
      </c>
      <c r="T376" s="639">
        <f t="shared" si="148"/>
        <v>0</v>
      </c>
      <c r="U376" s="639">
        <f t="shared" si="148"/>
        <v>0</v>
      </c>
      <c r="V376" s="631">
        <f t="shared" si="134"/>
        <v>0</v>
      </c>
      <c r="W376" s="631">
        <f t="shared" si="135"/>
        <v>0</v>
      </c>
      <c r="X376" s="639">
        <f t="shared" si="147"/>
        <v>0</v>
      </c>
      <c r="Y376" s="639">
        <f t="shared" si="147"/>
        <v>0</v>
      </c>
      <c r="Z376" s="639">
        <f t="shared" si="147"/>
        <v>0</v>
      </c>
      <c r="AA376" s="639">
        <f t="shared" si="147"/>
        <v>0</v>
      </c>
      <c r="AB376" s="639">
        <f t="shared" si="147"/>
        <v>0</v>
      </c>
      <c r="AC376" s="639">
        <f t="shared" si="147"/>
        <v>0</v>
      </c>
      <c r="AD376" s="639">
        <f t="shared" si="147"/>
        <v>0</v>
      </c>
      <c r="AE376" s="639">
        <f t="shared" si="147"/>
        <v>0</v>
      </c>
      <c r="AF376" s="641">
        <f t="shared" si="136"/>
        <v>0</v>
      </c>
      <c r="AG376" s="641">
        <f t="shared" si="137"/>
        <v>0</v>
      </c>
      <c r="AH376" s="639">
        <f t="shared" si="147"/>
        <v>0</v>
      </c>
      <c r="AI376" s="639">
        <f t="shared" si="147"/>
        <v>0</v>
      </c>
      <c r="AJ376" s="639">
        <f t="shared" si="147"/>
        <v>0</v>
      </c>
      <c r="AK376" s="639">
        <f t="shared" ref="AK376:AO376" si="149">AK377+AK379+AK381+AK383+AK385+AK387+AK389</f>
        <v>0</v>
      </c>
      <c r="AL376" s="639">
        <f t="shared" si="149"/>
        <v>0</v>
      </c>
      <c r="AM376" s="639">
        <f t="shared" si="149"/>
        <v>0</v>
      </c>
      <c r="AN376" s="639">
        <f t="shared" si="149"/>
        <v>0</v>
      </c>
      <c r="AO376" s="639">
        <f t="shared" si="149"/>
        <v>0</v>
      </c>
      <c r="AP376" s="641">
        <f t="shared" si="138"/>
        <v>0</v>
      </c>
      <c r="AQ376" s="641">
        <f t="shared" si="139"/>
        <v>0</v>
      </c>
    </row>
    <row r="377" spans="1:43" x14ac:dyDescent="0.25">
      <c r="A377" s="629">
        <v>1</v>
      </c>
      <c r="B377" s="291" t="s">
        <v>46</v>
      </c>
      <c r="C377" s="652"/>
      <c r="D377" s="625">
        <v>0</v>
      </c>
      <c r="E377" s="625">
        <v>0</v>
      </c>
      <c r="F377" s="625">
        <v>0</v>
      </c>
      <c r="G377" s="625">
        <v>0</v>
      </c>
      <c r="H377" s="625">
        <v>0</v>
      </c>
      <c r="I377" s="625">
        <v>0</v>
      </c>
      <c r="J377" s="625">
        <v>0</v>
      </c>
      <c r="K377" s="625">
        <v>0</v>
      </c>
      <c r="L377" s="314">
        <f t="shared" si="140"/>
        <v>0</v>
      </c>
      <c r="M377" s="314">
        <f t="shared" si="141"/>
        <v>0</v>
      </c>
      <c r="N377" s="625">
        <v>0</v>
      </c>
      <c r="O377" s="625">
        <v>0</v>
      </c>
      <c r="P377" s="625">
        <v>0</v>
      </c>
      <c r="Q377" s="625">
        <v>0</v>
      </c>
      <c r="R377" s="625">
        <v>0</v>
      </c>
      <c r="S377" s="625">
        <v>0</v>
      </c>
      <c r="T377" s="625">
        <v>0</v>
      </c>
      <c r="U377" s="625">
        <v>0</v>
      </c>
      <c r="V377" s="314">
        <f t="shared" si="134"/>
        <v>0</v>
      </c>
      <c r="W377" s="314">
        <f t="shared" si="135"/>
        <v>0</v>
      </c>
      <c r="X377" s="625">
        <v>0</v>
      </c>
      <c r="Y377" s="625">
        <v>0</v>
      </c>
      <c r="Z377" s="625">
        <v>0</v>
      </c>
      <c r="AA377" s="625">
        <v>0</v>
      </c>
      <c r="AB377" s="625">
        <v>0</v>
      </c>
      <c r="AC377" s="625">
        <v>0</v>
      </c>
      <c r="AD377" s="625">
        <v>0</v>
      </c>
      <c r="AE377" s="625">
        <v>0</v>
      </c>
      <c r="AF377" s="319">
        <f t="shared" si="136"/>
        <v>0</v>
      </c>
      <c r="AG377" s="319">
        <f t="shared" si="137"/>
        <v>0</v>
      </c>
      <c r="AH377" s="625">
        <v>0</v>
      </c>
      <c r="AI377" s="625">
        <v>0</v>
      </c>
      <c r="AJ377" s="625">
        <v>0</v>
      </c>
      <c r="AK377" s="625">
        <v>0</v>
      </c>
      <c r="AL377" s="625">
        <v>0</v>
      </c>
      <c r="AM377" s="625">
        <v>0</v>
      </c>
      <c r="AN377" s="625">
        <v>0</v>
      </c>
      <c r="AO377" s="625">
        <v>0</v>
      </c>
      <c r="AP377" s="319">
        <f t="shared" si="138"/>
        <v>0</v>
      </c>
      <c r="AQ377" s="319">
        <f t="shared" si="139"/>
        <v>0</v>
      </c>
    </row>
    <row r="378" spans="1:43" x14ac:dyDescent="0.25">
      <c r="A378" s="18"/>
      <c r="B378" s="89"/>
      <c r="C378" s="27"/>
      <c r="D378" s="266"/>
      <c r="E378" s="266"/>
      <c r="F378" s="266"/>
      <c r="G378" s="266"/>
      <c r="H378" s="266"/>
      <c r="I378" s="266"/>
      <c r="J378" s="266"/>
      <c r="K378" s="266"/>
      <c r="L378" s="189">
        <f t="shared" si="140"/>
        <v>0</v>
      </c>
      <c r="M378" s="189">
        <f t="shared" si="141"/>
        <v>0</v>
      </c>
      <c r="N378" s="266"/>
      <c r="O378" s="266"/>
      <c r="P378" s="266"/>
      <c r="Q378" s="266"/>
      <c r="R378" s="266"/>
      <c r="S378" s="266"/>
      <c r="T378" s="266"/>
      <c r="U378" s="266"/>
      <c r="V378" s="189">
        <f t="shared" si="134"/>
        <v>0</v>
      </c>
      <c r="W378" s="189">
        <f t="shared" si="135"/>
        <v>0</v>
      </c>
      <c r="X378" s="266"/>
      <c r="Y378" s="266"/>
      <c r="Z378" s="266"/>
      <c r="AA378" s="266"/>
      <c r="AB378" s="266"/>
      <c r="AC378" s="266"/>
      <c r="AD378" s="266"/>
      <c r="AE378" s="266"/>
      <c r="AF378" s="266">
        <f t="shared" si="136"/>
        <v>0</v>
      </c>
      <c r="AG378" s="266">
        <f t="shared" si="137"/>
        <v>0</v>
      </c>
      <c r="AH378" s="266"/>
      <c r="AI378" s="266"/>
      <c r="AJ378" s="266"/>
      <c r="AK378" s="266"/>
      <c r="AL378" s="266"/>
      <c r="AM378" s="266"/>
      <c r="AN378" s="266"/>
      <c r="AO378" s="266"/>
      <c r="AP378" s="266">
        <f t="shared" si="138"/>
        <v>0</v>
      </c>
      <c r="AQ378" s="266">
        <f t="shared" si="139"/>
        <v>0</v>
      </c>
    </row>
    <row r="379" spans="1:43" x14ac:dyDescent="0.25">
      <c r="A379" s="629">
        <v>2</v>
      </c>
      <c r="B379" s="291" t="s">
        <v>47</v>
      </c>
      <c r="C379" s="619"/>
      <c r="D379" s="625">
        <v>0</v>
      </c>
      <c r="E379" s="625">
        <v>0</v>
      </c>
      <c r="F379" s="625">
        <v>0</v>
      </c>
      <c r="G379" s="625">
        <v>0</v>
      </c>
      <c r="H379" s="625">
        <v>0</v>
      </c>
      <c r="I379" s="625">
        <v>0</v>
      </c>
      <c r="J379" s="625">
        <v>0</v>
      </c>
      <c r="K379" s="625">
        <v>0</v>
      </c>
      <c r="L379" s="314">
        <f t="shared" si="140"/>
        <v>0</v>
      </c>
      <c r="M379" s="314">
        <f t="shared" si="141"/>
        <v>0</v>
      </c>
      <c r="N379" s="625">
        <v>0</v>
      </c>
      <c r="O379" s="625">
        <v>0</v>
      </c>
      <c r="P379" s="625">
        <v>0</v>
      </c>
      <c r="Q379" s="625">
        <v>0</v>
      </c>
      <c r="R379" s="625">
        <v>0</v>
      </c>
      <c r="S379" s="625">
        <v>0</v>
      </c>
      <c r="T379" s="625">
        <v>0</v>
      </c>
      <c r="U379" s="625">
        <v>0</v>
      </c>
      <c r="V379" s="314">
        <f t="shared" si="134"/>
        <v>0</v>
      </c>
      <c r="W379" s="314">
        <f t="shared" si="135"/>
        <v>0</v>
      </c>
      <c r="X379" s="625">
        <v>0</v>
      </c>
      <c r="Y379" s="625">
        <v>0</v>
      </c>
      <c r="Z379" s="625">
        <v>0</v>
      </c>
      <c r="AA379" s="625">
        <v>0</v>
      </c>
      <c r="AB379" s="625">
        <v>0</v>
      </c>
      <c r="AC379" s="625">
        <v>0</v>
      </c>
      <c r="AD379" s="625">
        <v>0</v>
      </c>
      <c r="AE379" s="625">
        <v>0</v>
      </c>
      <c r="AF379" s="319">
        <f t="shared" si="136"/>
        <v>0</v>
      </c>
      <c r="AG379" s="319">
        <f t="shared" si="137"/>
        <v>0</v>
      </c>
      <c r="AH379" s="625">
        <v>0</v>
      </c>
      <c r="AI379" s="625">
        <v>0</v>
      </c>
      <c r="AJ379" s="625">
        <v>0</v>
      </c>
      <c r="AK379" s="625">
        <v>0</v>
      </c>
      <c r="AL379" s="625">
        <v>0</v>
      </c>
      <c r="AM379" s="625">
        <v>0</v>
      </c>
      <c r="AN379" s="625">
        <v>0</v>
      </c>
      <c r="AO379" s="625">
        <v>0</v>
      </c>
      <c r="AP379" s="319">
        <f t="shared" si="138"/>
        <v>0</v>
      </c>
      <c r="AQ379" s="319">
        <f t="shared" si="139"/>
        <v>0</v>
      </c>
    </row>
    <row r="380" spans="1:43" x14ac:dyDescent="0.25">
      <c r="A380" s="18"/>
      <c r="B380" s="89"/>
      <c r="C380" s="40"/>
      <c r="D380" s="201"/>
      <c r="E380" s="201"/>
      <c r="F380" s="201"/>
      <c r="G380" s="201"/>
      <c r="H380" s="201"/>
      <c r="I380" s="201"/>
      <c r="J380" s="201"/>
      <c r="K380" s="201"/>
      <c r="L380" s="189">
        <f t="shared" si="140"/>
        <v>0</v>
      </c>
      <c r="M380" s="189">
        <f t="shared" si="141"/>
        <v>0</v>
      </c>
      <c r="N380" s="201"/>
      <c r="O380" s="201"/>
      <c r="P380" s="201"/>
      <c r="Q380" s="201"/>
      <c r="R380" s="201"/>
      <c r="S380" s="201"/>
      <c r="T380" s="201"/>
      <c r="U380" s="201"/>
      <c r="V380" s="189">
        <f t="shared" si="134"/>
        <v>0</v>
      </c>
      <c r="W380" s="189">
        <f t="shared" si="135"/>
        <v>0</v>
      </c>
      <c r="X380" s="201"/>
      <c r="Y380" s="201"/>
      <c r="Z380" s="201"/>
      <c r="AA380" s="201"/>
      <c r="AB380" s="201"/>
      <c r="AC380" s="201"/>
      <c r="AD380" s="201"/>
      <c r="AE380" s="201"/>
      <c r="AF380" s="266">
        <f t="shared" si="136"/>
        <v>0</v>
      </c>
      <c r="AG380" s="266">
        <f t="shared" si="137"/>
        <v>0</v>
      </c>
      <c r="AH380" s="201"/>
      <c r="AI380" s="201"/>
      <c r="AJ380" s="201"/>
      <c r="AK380" s="201"/>
      <c r="AL380" s="201"/>
      <c r="AM380" s="201"/>
      <c r="AN380" s="201"/>
      <c r="AO380" s="201"/>
      <c r="AP380" s="266">
        <f t="shared" si="138"/>
        <v>0</v>
      </c>
      <c r="AQ380" s="266">
        <f t="shared" si="139"/>
        <v>0</v>
      </c>
    </row>
    <row r="381" spans="1:43" x14ac:dyDescent="0.25">
      <c r="A381" s="629">
        <v>3</v>
      </c>
      <c r="B381" s="291" t="s">
        <v>48</v>
      </c>
      <c r="C381" s="619"/>
      <c r="D381" s="625">
        <v>0</v>
      </c>
      <c r="E381" s="625">
        <v>0</v>
      </c>
      <c r="F381" s="625">
        <v>0</v>
      </c>
      <c r="G381" s="625">
        <v>0</v>
      </c>
      <c r="H381" s="625">
        <v>0</v>
      </c>
      <c r="I381" s="625">
        <v>0</v>
      </c>
      <c r="J381" s="625">
        <v>0</v>
      </c>
      <c r="K381" s="625">
        <v>0</v>
      </c>
      <c r="L381" s="314">
        <f t="shared" si="140"/>
        <v>0</v>
      </c>
      <c r="M381" s="314">
        <f t="shared" si="141"/>
        <v>0</v>
      </c>
      <c r="N381" s="625">
        <v>0</v>
      </c>
      <c r="O381" s="625">
        <v>0</v>
      </c>
      <c r="P381" s="625">
        <v>0</v>
      </c>
      <c r="Q381" s="625">
        <v>0</v>
      </c>
      <c r="R381" s="625">
        <v>0</v>
      </c>
      <c r="S381" s="625">
        <v>0</v>
      </c>
      <c r="T381" s="625">
        <v>0</v>
      </c>
      <c r="U381" s="625">
        <v>0</v>
      </c>
      <c r="V381" s="314">
        <f t="shared" si="134"/>
        <v>0</v>
      </c>
      <c r="W381" s="314">
        <f t="shared" si="135"/>
        <v>0</v>
      </c>
      <c r="X381" s="625">
        <v>0</v>
      </c>
      <c r="Y381" s="625">
        <v>0</v>
      </c>
      <c r="Z381" s="625">
        <v>0</v>
      </c>
      <c r="AA381" s="625">
        <v>0</v>
      </c>
      <c r="AB381" s="625">
        <v>0</v>
      </c>
      <c r="AC381" s="625">
        <v>0</v>
      </c>
      <c r="AD381" s="625">
        <v>0</v>
      </c>
      <c r="AE381" s="625">
        <v>0</v>
      </c>
      <c r="AF381" s="319">
        <f t="shared" si="136"/>
        <v>0</v>
      </c>
      <c r="AG381" s="319">
        <f t="shared" si="137"/>
        <v>0</v>
      </c>
      <c r="AH381" s="625">
        <v>0</v>
      </c>
      <c r="AI381" s="625">
        <v>0</v>
      </c>
      <c r="AJ381" s="625">
        <v>0</v>
      </c>
      <c r="AK381" s="625">
        <v>0</v>
      </c>
      <c r="AL381" s="625">
        <v>0</v>
      </c>
      <c r="AM381" s="625">
        <v>0</v>
      </c>
      <c r="AN381" s="625">
        <v>0</v>
      </c>
      <c r="AO381" s="625">
        <v>0</v>
      </c>
      <c r="AP381" s="319">
        <f t="shared" si="138"/>
        <v>0</v>
      </c>
      <c r="AQ381" s="319">
        <f t="shared" si="139"/>
        <v>0</v>
      </c>
    </row>
    <row r="382" spans="1:43" x14ac:dyDescent="0.25">
      <c r="A382" s="18"/>
      <c r="B382" s="89"/>
      <c r="C382" s="27"/>
      <c r="D382" s="203"/>
      <c r="E382" s="203"/>
      <c r="F382" s="203"/>
      <c r="G382" s="203"/>
      <c r="H382" s="203"/>
      <c r="I382" s="203"/>
      <c r="J382" s="203"/>
      <c r="K382" s="203"/>
      <c r="L382" s="189">
        <f t="shared" si="140"/>
        <v>0</v>
      </c>
      <c r="M382" s="189">
        <f t="shared" si="141"/>
        <v>0</v>
      </c>
      <c r="N382" s="203"/>
      <c r="O382" s="203"/>
      <c r="P382" s="203"/>
      <c r="Q382" s="203"/>
      <c r="R382" s="203"/>
      <c r="S382" s="203"/>
      <c r="T382" s="203"/>
      <c r="U382" s="203"/>
      <c r="V382" s="189">
        <f t="shared" si="134"/>
        <v>0</v>
      </c>
      <c r="W382" s="189">
        <f t="shared" si="135"/>
        <v>0</v>
      </c>
      <c r="X382" s="203"/>
      <c r="Y382" s="203"/>
      <c r="Z382" s="203"/>
      <c r="AA382" s="203"/>
      <c r="AB382" s="203"/>
      <c r="AC382" s="203"/>
      <c r="AD382" s="203"/>
      <c r="AE382" s="203"/>
      <c r="AF382" s="266">
        <f t="shared" si="136"/>
        <v>0</v>
      </c>
      <c r="AG382" s="266">
        <f t="shared" si="137"/>
        <v>0</v>
      </c>
      <c r="AH382" s="203"/>
      <c r="AI382" s="203"/>
      <c r="AJ382" s="203"/>
      <c r="AK382" s="203"/>
      <c r="AL382" s="203"/>
      <c r="AM382" s="203"/>
      <c r="AN382" s="203"/>
      <c r="AO382" s="203"/>
      <c r="AP382" s="266">
        <f t="shared" si="138"/>
        <v>0</v>
      </c>
      <c r="AQ382" s="266">
        <f t="shared" si="139"/>
        <v>0</v>
      </c>
    </row>
    <row r="383" spans="1:43" x14ac:dyDescent="0.25">
      <c r="A383" s="629">
        <v>4</v>
      </c>
      <c r="B383" s="291" t="s">
        <v>49</v>
      </c>
      <c r="C383" s="651"/>
      <c r="D383" s="625">
        <v>0</v>
      </c>
      <c r="E383" s="625">
        <v>0</v>
      </c>
      <c r="F383" s="625">
        <v>0</v>
      </c>
      <c r="G383" s="625">
        <v>0</v>
      </c>
      <c r="H383" s="625">
        <v>0</v>
      </c>
      <c r="I383" s="625">
        <v>0</v>
      </c>
      <c r="J383" s="625">
        <v>0</v>
      </c>
      <c r="K383" s="625">
        <v>0</v>
      </c>
      <c r="L383" s="314">
        <f t="shared" si="140"/>
        <v>0</v>
      </c>
      <c r="M383" s="314">
        <f t="shared" si="141"/>
        <v>0</v>
      </c>
      <c r="N383" s="625">
        <v>0</v>
      </c>
      <c r="O383" s="625">
        <v>0</v>
      </c>
      <c r="P383" s="625">
        <v>0</v>
      </c>
      <c r="Q383" s="625">
        <v>0</v>
      </c>
      <c r="R383" s="625">
        <v>0</v>
      </c>
      <c r="S383" s="625">
        <v>0</v>
      </c>
      <c r="T383" s="625">
        <v>0</v>
      </c>
      <c r="U383" s="625">
        <v>0</v>
      </c>
      <c r="V383" s="314">
        <f t="shared" si="134"/>
        <v>0</v>
      </c>
      <c r="W383" s="314">
        <f t="shared" si="135"/>
        <v>0</v>
      </c>
      <c r="X383" s="625">
        <v>0</v>
      </c>
      <c r="Y383" s="625">
        <v>0</v>
      </c>
      <c r="Z383" s="625">
        <v>0</v>
      </c>
      <c r="AA383" s="625">
        <v>0</v>
      </c>
      <c r="AB383" s="625">
        <v>0</v>
      </c>
      <c r="AC383" s="625">
        <v>0</v>
      </c>
      <c r="AD383" s="625">
        <v>0</v>
      </c>
      <c r="AE383" s="625">
        <v>0</v>
      </c>
      <c r="AF383" s="319">
        <f t="shared" si="136"/>
        <v>0</v>
      </c>
      <c r="AG383" s="319">
        <f t="shared" si="137"/>
        <v>0</v>
      </c>
      <c r="AH383" s="625">
        <v>0</v>
      </c>
      <c r="AI383" s="625">
        <v>0</v>
      </c>
      <c r="AJ383" s="625">
        <v>0</v>
      </c>
      <c r="AK383" s="625">
        <v>0</v>
      </c>
      <c r="AL383" s="625">
        <v>0</v>
      </c>
      <c r="AM383" s="625">
        <v>0</v>
      </c>
      <c r="AN383" s="625">
        <v>0</v>
      </c>
      <c r="AO383" s="625">
        <v>0</v>
      </c>
      <c r="AP383" s="319">
        <f t="shared" si="138"/>
        <v>0</v>
      </c>
      <c r="AQ383" s="319">
        <f t="shared" si="139"/>
        <v>0</v>
      </c>
    </row>
    <row r="384" spans="1:43" x14ac:dyDescent="0.25">
      <c r="A384" s="18"/>
      <c r="B384" s="89"/>
      <c r="C384" s="37"/>
      <c r="D384" s="203"/>
      <c r="E384" s="203"/>
      <c r="F384" s="203"/>
      <c r="G384" s="203"/>
      <c r="H384" s="203"/>
      <c r="I384" s="203"/>
      <c r="J384" s="203"/>
      <c r="K384" s="203"/>
      <c r="L384" s="189">
        <f t="shared" si="140"/>
        <v>0</v>
      </c>
      <c r="M384" s="189">
        <f t="shared" si="141"/>
        <v>0</v>
      </c>
      <c r="N384" s="203"/>
      <c r="O384" s="203"/>
      <c r="P384" s="203"/>
      <c r="Q384" s="203"/>
      <c r="R384" s="203"/>
      <c r="S384" s="203"/>
      <c r="T384" s="203"/>
      <c r="U384" s="203"/>
      <c r="V384" s="189">
        <f t="shared" si="134"/>
        <v>0</v>
      </c>
      <c r="W384" s="189">
        <f t="shared" si="135"/>
        <v>0</v>
      </c>
      <c r="X384" s="203"/>
      <c r="Y384" s="203"/>
      <c r="Z384" s="203"/>
      <c r="AA384" s="203"/>
      <c r="AB384" s="203"/>
      <c r="AC384" s="203"/>
      <c r="AD384" s="203"/>
      <c r="AE384" s="203"/>
      <c r="AF384" s="266">
        <f t="shared" si="136"/>
        <v>0</v>
      </c>
      <c r="AG384" s="266">
        <f t="shared" si="137"/>
        <v>0</v>
      </c>
      <c r="AH384" s="203"/>
      <c r="AI384" s="203"/>
      <c r="AJ384" s="203"/>
      <c r="AK384" s="203"/>
      <c r="AL384" s="203"/>
      <c r="AM384" s="203"/>
      <c r="AN384" s="203"/>
      <c r="AO384" s="203"/>
      <c r="AP384" s="266">
        <f t="shared" si="138"/>
        <v>0</v>
      </c>
      <c r="AQ384" s="266">
        <f t="shared" si="139"/>
        <v>0</v>
      </c>
    </row>
    <row r="385" spans="1:43" x14ac:dyDescent="0.25">
      <c r="A385" s="629">
        <v>5</v>
      </c>
      <c r="B385" s="291" t="s">
        <v>50</v>
      </c>
      <c r="C385" s="635"/>
      <c r="D385" s="625">
        <v>0</v>
      </c>
      <c r="E385" s="625">
        <v>0</v>
      </c>
      <c r="F385" s="625">
        <v>0</v>
      </c>
      <c r="G385" s="625">
        <v>0</v>
      </c>
      <c r="H385" s="625">
        <v>0</v>
      </c>
      <c r="I385" s="625">
        <v>0</v>
      </c>
      <c r="J385" s="625">
        <v>0</v>
      </c>
      <c r="K385" s="625">
        <v>0</v>
      </c>
      <c r="L385" s="314">
        <f t="shared" si="140"/>
        <v>0</v>
      </c>
      <c r="M385" s="314">
        <f t="shared" si="141"/>
        <v>0</v>
      </c>
      <c r="N385" s="625">
        <v>0</v>
      </c>
      <c r="O385" s="625">
        <v>0</v>
      </c>
      <c r="P385" s="625">
        <v>0</v>
      </c>
      <c r="Q385" s="625">
        <v>0</v>
      </c>
      <c r="R385" s="625">
        <v>0</v>
      </c>
      <c r="S385" s="625">
        <v>0</v>
      </c>
      <c r="T385" s="625">
        <v>0</v>
      </c>
      <c r="U385" s="625">
        <v>0</v>
      </c>
      <c r="V385" s="314">
        <f t="shared" si="134"/>
        <v>0</v>
      </c>
      <c r="W385" s="314">
        <f t="shared" si="135"/>
        <v>0</v>
      </c>
      <c r="X385" s="625">
        <v>0</v>
      </c>
      <c r="Y385" s="625">
        <v>0</v>
      </c>
      <c r="Z385" s="625">
        <v>0</v>
      </c>
      <c r="AA385" s="625">
        <v>0</v>
      </c>
      <c r="AB385" s="625">
        <v>0</v>
      </c>
      <c r="AC385" s="625">
        <v>0</v>
      </c>
      <c r="AD385" s="625">
        <v>0</v>
      </c>
      <c r="AE385" s="625">
        <v>0</v>
      </c>
      <c r="AF385" s="319">
        <f t="shared" si="136"/>
        <v>0</v>
      </c>
      <c r="AG385" s="319">
        <f t="shared" si="137"/>
        <v>0</v>
      </c>
      <c r="AH385" s="625">
        <v>0</v>
      </c>
      <c r="AI385" s="625">
        <v>0</v>
      </c>
      <c r="AJ385" s="625">
        <v>0</v>
      </c>
      <c r="AK385" s="625">
        <v>0</v>
      </c>
      <c r="AL385" s="625">
        <v>0</v>
      </c>
      <c r="AM385" s="625">
        <v>0</v>
      </c>
      <c r="AN385" s="625">
        <v>0</v>
      </c>
      <c r="AO385" s="625">
        <v>0</v>
      </c>
      <c r="AP385" s="319">
        <f t="shared" si="138"/>
        <v>0</v>
      </c>
      <c r="AQ385" s="319">
        <f t="shared" si="139"/>
        <v>0</v>
      </c>
    </row>
    <row r="386" spans="1:43" x14ac:dyDescent="0.25">
      <c r="A386" s="18"/>
      <c r="B386" s="89"/>
      <c r="C386" s="38"/>
      <c r="D386" s="198"/>
      <c r="E386" s="198"/>
      <c r="F386" s="198"/>
      <c r="G386" s="198"/>
      <c r="H386" s="198"/>
      <c r="I386" s="198"/>
      <c r="J386" s="198"/>
      <c r="K386" s="198"/>
      <c r="L386" s="189">
        <f t="shared" si="140"/>
        <v>0</v>
      </c>
      <c r="M386" s="189">
        <f t="shared" si="141"/>
        <v>0</v>
      </c>
      <c r="N386" s="198"/>
      <c r="O386" s="198"/>
      <c r="P386" s="198"/>
      <c r="Q386" s="198"/>
      <c r="R386" s="198"/>
      <c r="S386" s="198"/>
      <c r="T386" s="198"/>
      <c r="U386" s="198"/>
      <c r="V386" s="189">
        <f t="shared" si="134"/>
        <v>0</v>
      </c>
      <c r="W386" s="189">
        <f t="shared" si="135"/>
        <v>0</v>
      </c>
      <c r="X386" s="198"/>
      <c r="Y386" s="198"/>
      <c r="Z386" s="198"/>
      <c r="AA386" s="198"/>
      <c r="AB386" s="198"/>
      <c r="AC386" s="198"/>
      <c r="AD386" s="198"/>
      <c r="AE386" s="198"/>
      <c r="AF386" s="266">
        <f t="shared" si="136"/>
        <v>0</v>
      </c>
      <c r="AG386" s="266">
        <f t="shared" si="137"/>
        <v>0</v>
      </c>
      <c r="AH386" s="198"/>
      <c r="AI386" s="198"/>
      <c r="AJ386" s="198"/>
      <c r="AK386" s="198"/>
      <c r="AL386" s="198"/>
      <c r="AM386" s="198"/>
      <c r="AN386" s="198"/>
      <c r="AO386" s="198"/>
      <c r="AP386" s="266">
        <f t="shared" si="138"/>
        <v>0</v>
      </c>
      <c r="AQ386" s="266">
        <f t="shared" si="139"/>
        <v>0</v>
      </c>
    </row>
    <row r="387" spans="1:43" x14ac:dyDescent="0.25">
      <c r="A387" s="629">
        <v>6</v>
      </c>
      <c r="B387" s="291" t="s">
        <v>51</v>
      </c>
      <c r="C387" s="652"/>
      <c r="D387" s="625">
        <v>0</v>
      </c>
      <c r="E387" s="625">
        <v>0</v>
      </c>
      <c r="F387" s="625">
        <v>0</v>
      </c>
      <c r="G387" s="625">
        <v>0</v>
      </c>
      <c r="H387" s="625">
        <v>0</v>
      </c>
      <c r="I387" s="625">
        <v>0</v>
      </c>
      <c r="J387" s="625">
        <v>0</v>
      </c>
      <c r="K387" s="625">
        <v>0</v>
      </c>
      <c r="L387" s="314">
        <f t="shared" si="140"/>
        <v>0</v>
      </c>
      <c r="M387" s="314">
        <f t="shared" si="141"/>
        <v>0</v>
      </c>
      <c r="N387" s="625">
        <v>0</v>
      </c>
      <c r="O387" s="625">
        <v>0</v>
      </c>
      <c r="P387" s="625">
        <v>0</v>
      </c>
      <c r="Q387" s="625">
        <v>0</v>
      </c>
      <c r="R387" s="625">
        <v>0</v>
      </c>
      <c r="S387" s="625">
        <v>0</v>
      </c>
      <c r="T387" s="625">
        <v>0</v>
      </c>
      <c r="U387" s="625">
        <v>0</v>
      </c>
      <c r="V387" s="314">
        <f t="shared" si="134"/>
        <v>0</v>
      </c>
      <c r="W387" s="314">
        <f t="shared" si="135"/>
        <v>0</v>
      </c>
      <c r="X387" s="625">
        <v>0</v>
      </c>
      <c r="Y387" s="625">
        <v>0</v>
      </c>
      <c r="Z387" s="625">
        <v>0</v>
      </c>
      <c r="AA387" s="625">
        <v>0</v>
      </c>
      <c r="AB387" s="625">
        <v>0</v>
      </c>
      <c r="AC387" s="625">
        <v>0</v>
      </c>
      <c r="AD387" s="625">
        <v>0</v>
      </c>
      <c r="AE387" s="625">
        <v>0</v>
      </c>
      <c r="AF387" s="319">
        <f t="shared" si="136"/>
        <v>0</v>
      </c>
      <c r="AG387" s="319">
        <f t="shared" si="137"/>
        <v>0</v>
      </c>
      <c r="AH387" s="625">
        <v>0</v>
      </c>
      <c r="AI387" s="625">
        <v>0</v>
      </c>
      <c r="AJ387" s="625">
        <v>0</v>
      </c>
      <c r="AK387" s="625">
        <v>0</v>
      </c>
      <c r="AL387" s="625">
        <v>0</v>
      </c>
      <c r="AM387" s="625">
        <v>0</v>
      </c>
      <c r="AN387" s="625">
        <v>0</v>
      </c>
      <c r="AO387" s="625">
        <v>0</v>
      </c>
      <c r="AP387" s="319">
        <f t="shared" si="138"/>
        <v>0</v>
      </c>
      <c r="AQ387" s="319">
        <f t="shared" si="139"/>
        <v>0</v>
      </c>
    </row>
    <row r="388" spans="1:43" x14ac:dyDescent="0.25">
      <c r="A388" s="18"/>
      <c r="B388" s="89"/>
      <c r="C388" s="27"/>
      <c r="D388" s="266"/>
      <c r="E388" s="266"/>
      <c r="F388" s="266"/>
      <c r="G388" s="266"/>
      <c r="H388" s="266"/>
      <c r="I388" s="266"/>
      <c r="J388" s="266"/>
      <c r="K388" s="266"/>
      <c r="L388" s="189">
        <f t="shared" si="140"/>
        <v>0</v>
      </c>
      <c r="M388" s="189">
        <f t="shared" si="141"/>
        <v>0</v>
      </c>
      <c r="N388" s="266"/>
      <c r="O388" s="266"/>
      <c r="P388" s="266"/>
      <c r="Q388" s="266"/>
      <c r="R388" s="266"/>
      <c r="S388" s="266"/>
      <c r="T388" s="266"/>
      <c r="U388" s="266"/>
      <c r="V388" s="189">
        <f t="shared" si="134"/>
        <v>0</v>
      </c>
      <c r="W388" s="189">
        <f t="shared" si="135"/>
        <v>0</v>
      </c>
      <c r="X388" s="266"/>
      <c r="Y388" s="266"/>
      <c r="Z388" s="266"/>
      <c r="AA388" s="266"/>
      <c r="AB388" s="266"/>
      <c r="AC388" s="266"/>
      <c r="AD388" s="266"/>
      <c r="AE388" s="266"/>
      <c r="AF388" s="266">
        <f t="shared" si="136"/>
        <v>0</v>
      </c>
      <c r="AG388" s="266">
        <f t="shared" si="137"/>
        <v>0</v>
      </c>
      <c r="AH388" s="266"/>
      <c r="AI388" s="266"/>
      <c r="AJ388" s="266"/>
      <c r="AK388" s="266"/>
      <c r="AL388" s="266"/>
      <c r="AM388" s="266"/>
      <c r="AN388" s="266"/>
      <c r="AO388" s="266"/>
      <c r="AP388" s="266">
        <f t="shared" si="138"/>
        <v>0</v>
      </c>
      <c r="AQ388" s="266">
        <f t="shared" si="139"/>
        <v>0</v>
      </c>
    </row>
    <row r="389" spans="1:43" x14ac:dyDescent="0.25">
      <c r="A389" s="629">
        <v>7</v>
      </c>
      <c r="B389" s="291" t="s">
        <v>52</v>
      </c>
      <c r="C389" s="635"/>
      <c r="D389" s="625">
        <v>0</v>
      </c>
      <c r="E389" s="625">
        <v>0</v>
      </c>
      <c r="F389" s="625">
        <v>0</v>
      </c>
      <c r="G389" s="625">
        <v>0</v>
      </c>
      <c r="H389" s="625">
        <v>0</v>
      </c>
      <c r="I389" s="625">
        <v>0</v>
      </c>
      <c r="J389" s="625">
        <v>0</v>
      </c>
      <c r="K389" s="625">
        <v>0</v>
      </c>
      <c r="L389" s="314">
        <f t="shared" si="140"/>
        <v>0</v>
      </c>
      <c r="M389" s="314">
        <f t="shared" si="141"/>
        <v>0</v>
      </c>
      <c r="N389" s="625">
        <v>0</v>
      </c>
      <c r="O389" s="625">
        <v>0</v>
      </c>
      <c r="P389" s="625">
        <v>0</v>
      </c>
      <c r="Q389" s="625">
        <v>0</v>
      </c>
      <c r="R389" s="625">
        <v>0</v>
      </c>
      <c r="S389" s="625">
        <v>0</v>
      </c>
      <c r="T389" s="625">
        <v>0</v>
      </c>
      <c r="U389" s="625">
        <v>0</v>
      </c>
      <c r="V389" s="314">
        <f t="shared" si="134"/>
        <v>0</v>
      </c>
      <c r="W389" s="314">
        <f t="shared" si="135"/>
        <v>0</v>
      </c>
      <c r="X389" s="625">
        <v>0</v>
      </c>
      <c r="Y389" s="625">
        <v>0</v>
      </c>
      <c r="Z389" s="625">
        <v>0</v>
      </c>
      <c r="AA389" s="625">
        <v>0</v>
      </c>
      <c r="AB389" s="625">
        <v>0</v>
      </c>
      <c r="AC389" s="625">
        <v>0</v>
      </c>
      <c r="AD389" s="625">
        <v>0</v>
      </c>
      <c r="AE389" s="625">
        <v>0</v>
      </c>
      <c r="AF389" s="319">
        <f t="shared" si="136"/>
        <v>0</v>
      </c>
      <c r="AG389" s="319">
        <f t="shared" si="137"/>
        <v>0</v>
      </c>
      <c r="AH389" s="625">
        <v>0</v>
      </c>
      <c r="AI389" s="625">
        <v>0</v>
      </c>
      <c r="AJ389" s="625">
        <v>0</v>
      </c>
      <c r="AK389" s="625">
        <v>0</v>
      </c>
      <c r="AL389" s="625">
        <v>0</v>
      </c>
      <c r="AM389" s="625">
        <v>0</v>
      </c>
      <c r="AN389" s="625">
        <v>0</v>
      </c>
      <c r="AO389" s="625">
        <v>0</v>
      </c>
      <c r="AP389" s="319">
        <f t="shared" si="138"/>
        <v>0</v>
      </c>
      <c r="AQ389" s="319">
        <f t="shared" si="139"/>
        <v>0</v>
      </c>
    </row>
    <row r="390" spans="1:43" x14ac:dyDescent="0.25">
      <c r="A390" s="18"/>
      <c r="B390" s="32"/>
      <c r="C390" s="40"/>
      <c r="D390" s="201"/>
      <c r="E390" s="201"/>
      <c r="F390" s="201"/>
      <c r="G390" s="201"/>
      <c r="H390" s="201"/>
      <c r="I390" s="201"/>
      <c r="J390" s="201"/>
      <c r="K390" s="201"/>
      <c r="L390" s="189">
        <f t="shared" si="140"/>
        <v>0</v>
      </c>
      <c r="M390" s="189">
        <f t="shared" si="141"/>
        <v>0</v>
      </c>
      <c r="N390" s="201"/>
      <c r="O390" s="201"/>
      <c r="P390" s="201"/>
      <c r="Q390" s="201"/>
      <c r="R390" s="201"/>
      <c r="S390" s="201"/>
      <c r="T390" s="201"/>
      <c r="U390" s="201"/>
      <c r="V390" s="189">
        <f t="shared" si="134"/>
        <v>0</v>
      </c>
      <c r="W390" s="189">
        <f t="shared" si="135"/>
        <v>0</v>
      </c>
      <c r="X390" s="201"/>
      <c r="Y390" s="201"/>
      <c r="Z390" s="201"/>
      <c r="AA390" s="201"/>
      <c r="AB390" s="201"/>
      <c r="AC390" s="201"/>
      <c r="AD390" s="201"/>
      <c r="AE390" s="201"/>
      <c r="AF390" s="266">
        <f t="shared" si="136"/>
        <v>0</v>
      </c>
      <c r="AG390" s="266">
        <f t="shared" si="137"/>
        <v>0</v>
      </c>
      <c r="AH390" s="201"/>
      <c r="AI390" s="201"/>
      <c r="AJ390" s="201"/>
      <c r="AK390" s="201"/>
      <c r="AL390" s="201"/>
      <c r="AM390" s="201"/>
      <c r="AN390" s="201"/>
      <c r="AO390" s="201"/>
      <c r="AP390" s="266">
        <f t="shared" si="138"/>
        <v>0</v>
      </c>
      <c r="AQ390" s="266">
        <f t="shared" si="139"/>
        <v>0</v>
      </c>
    </row>
    <row r="391" spans="1:43" x14ac:dyDescent="0.25">
      <c r="A391" s="642" t="s">
        <v>65</v>
      </c>
      <c r="B391" s="564" t="s">
        <v>41</v>
      </c>
      <c r="C391" s="638"/>
      <c r="D391" s="639">
        <f>D392+D394+D396+D398+D400+D402+D404</f>
        <v>0</v>
      </c>
      <c r="E391" s="639">
        <f t="shared" ref="E391:AJ391" si="150">E392+E394+E396+E398+E400+E402+E404</f>
        <v>0</v>
      </c>
      <c r="F391" s="639">
        <f t="shared" si="150"/>
        <v>0</v>
      </c>
      <c r="G391" s="639">
        <f t="shared" si="150"/>
        <v>0</v>
      </c>
      <c r="H391" s="639">
        <f t="shared" si="150"/>
        <v>0</v>
      </c>
      <c r="I391" s="639">
        <f t="shared" si="150"/>
        <v>0</v>
      </c>
      <c r="J391" s="639">
        <f t="shared" si="150"/>
        <v>0</v>
      </c>
      <c r="K391" s="639">
        <f t="shared" si="150"/>
        <v>0</v>
      </c>
      <c r="L391" s="631">
        <f t="shared" si="140"/>
        <v>0</v>
      </c>
      <c r="M391" s="631">
        <f t="shared" si="141"/>
        <v>0</v>
      </c>
      <c r="N391" s="639">
        <f t="shared" si="150"/>
        <v>0</v>
      </c>
      <c r="O391" s="639">
        <f t="shared" si="150"/>
        <v>0</v>
      </c>
      <c r="P391" s="639">
        <f t="shared" si="150"/>
        <v>0</v>
      </c>
      <c r="Q391" s="639">
        <f t="shared" si="150"/>
        <v>0</v>
      </c>
      <c r="R391" s="639">
        <f t="shared" si="150"/>
        <v>0</v>
      </c>
      <c r="S391" s="639">
        <f t="shared" si="150"/>
        <v>0</v>
      </c>
      <c r="T391" s="639">
        <f t="shared" si="150"/>
        <v>0</v>
      </c>
      <c r="U391" s="639">
        <f t="shared" si="150"/>
        <v>0</v>
      </c>
      <c r="V391" s="631">
        <f t="shared" si="134"/>
        <v>0</v>
      </c>
      <c r="W391" s="631">
        <f t="shared" si="135"/>
        <v>0</v>
      </c>
      <c r="X391" s="639">
        <f t="shared" si="150"/>
        <v>0</v>
      </c>
      <c r="Y391" s="639">
        <f t="shared" si="150"/>
        <v>0</v>
      </c>
      <c r="Z391" s="639">
        <f t="shared" si="150"/>
        <v>0</v>
      </c>
      <c r="AA391" s="639">
        <f t="shared" si="150"/>
        <v>0</v>
      </c>
      <c r="AB391" s="639">
        <f t="shared" si="150"/>
        <v>0</v>
      </c>
      <c r="AC391" s="639">
        <f t="shared" si="150"/>
        <v>0</v>
      </c>
      <c r="AD391" s="639">
        <f t="shared" si="150"/>
        <v>0</v>
      </c>
      <c r="AE391" s="639">
        <f t="shared" si="150"/>
        <v>0</v>
      </c>
      <c r="AF391" s="641">
        <f t="shared" si="136"/>
        <v>0</v>
      </c>
      <c r="AG391" s="641">
        <f t="shared" si="137"/>
        <v>0</v>
      </c>
      <c r="AH391" s="639">
        <f t="shared" si="150"/>
        <v>0</v>
      </c>
      <c r="AI391" s="639">
        <f t="shared" si="150"/>
        <v>0</v>
      </c>
      <c r="AJ391" s="639">
        <f t="shared" si="150"/>
        <v>0</v>
      </c>
      <c r="AK391" s="639">
        <f t="shared" ref="AK391:AO391" si="151">AK392+AK394+AK396+AK398+AK400+AK402+AK404</f>
        <v>0</v>
      </c>
      <c r="AL391" s="639">
        <f t="shared" si="151"/>
        <v>0</v>
      </c>
      <c r="AM391" s="639">
        <f t="shared" si="151"/>
        <v>0</v>
      </c>
      <c r="AN391" s="639">
        <f t="shared" si="151"/>
        <v>0</v>
      </c>
      <c r="AO391" s="639">
        <f t="shared" si="151"/>
        <v>0</v>
      </c>
      <c r="AP391" s="641">
        <f t="shared" si="138"/>
        <v>0</v>
      </c>
      <c r="AQ391" s="641">
        <f t="shared" si="139"/>
        <v>0</v>
      </c>
    </row>
    <row r="392" spans="1:43" x14ac:dyDescent="0.25">
      <c r="A392" s="629">
        <v>1</v>
      </c>
      <c r="B392" s="291" t="s">
        <v>46</v>
      </c>
      <c r="C392" s="622"/>
      <c r="D392" s="625">
        <v>0</v>
      </c>
      <c r="E392" s="625">
        <v>0</v>
      </c>
      <c r="F392" s="625">
        <v>0</v>
      </c>
      <c r="G392" s="625">
        <v>0</v>
      </c>
      <c r="H392" s="625">
        <v>0</v>
      </c>
      <c r="I392" s="625">
        <v>0</v>
      </c>
      <c r="J392" s="625">
        <v>0</v>
      </c>
      <c r="K392" s="625">
        <v>0</v>
      </c>
      <c r="L392" s="314">
        <f t="shared" si="140"/>
        <v>0</v>
      </c>
      <c r="M392" s="314">
        <f t="shared" si="141"/>
        <v>0</v>
      </c>
      <c r="N392" s="625">
        <v>0</v>
      </c>
      <c r="O392" s="625">
        <v>0</v>
      </c>
      <c r="P392" s="625">
        <v>0</v>
      </c>
      <c r="Q392" s="625">
        <v>0</v>
      </c>
      <c r="R392" s="625">
        <v>0</v>
      </c>
      <c r="S392" s="625">
        <v>0</v>
      </c>
      <c r="T392" s="625">
        <v>0</v>
      </c>
      <c r="U392" s="625">
        <v>0</v>
      </c>
      <c r="V392" s="314">
        <f t="shared" si="134"/>
        <v>0</v>
      </c>
      <c r="W392" s="314">
        <f t="shared" si="135"/>
        <v>0</v>
      </c>
      <c r="X392" s="625">
        <v>0</v>
      </c>
      <c r="Y392" s="625">
        <v>0</v>
      </c>
      <c r="Z392" s="625">
        <v>0</v>
      </c>
      <c r="AA392" s="625">
        <v>0</v>
      </c>
      <c r="AB392" s="625">
        <v>0</v>
      </c>
      <c r="AC392" s="625">
        <v>0</v>
      </c>
      <c r="AD392" s="625">
        <v>0</v>
      </c>
      <c r="AE392" s="625">
        <v>0</v>
      </c>
      <c r="AF392" s="319">
        <f t="shared" si="136"/>
        <v>0</v>
      </c>
      <c r="AG392" s="319">
        <f t="shared" si="137"/>
        <v>0</v>
      </c>
      <c r="AH392" s="625">
        <v>0</v>
      </c>
      <c r="AI392" s="625">
        <v>0</v>
      </c>
      <c r="AJ392" s="625">
        <v>0</v>
      </c>
      <c r="AK392" s="625">
        <v>0</v>
      </c>
      <c r="AL392" s="625">
        <v>0</v>
      </c>
      <c r="AM392" s="625">
        <v>0</v>
      </c>
      <c r="AN392" s="625">
        <v>0</v>
      </c>
      <c r="AO392" s="625">
        <v>0</v>
      </c>
      <c r="AP392" s="319">
        <f t="shared" si="138"/>
        <v>0</v>
      </c>
      <c r="AQ392" s="319">
        <f t="shared" si="139"/>
        <v>0</v>
      </c>
    </row>
    <row r="393" spans="1:43" x14ac:dyDescent="0.25">
      <c r="A393" s="18"/>
      <c r="B393" s="89"/>
      <c r="C393" s="40"/>
      <c r="D393" s="266"/>
      <c r="E393" s="266"/>
      <c r="F393" s="266"/>
      <c r="G393" s="266"/>
      <c r="H393" s="266"/>
      <c r="I393" s="266"/>
      <c r="J393" s="266"/>
      <c r="K393" s="266"/>
      <c r="L393" s="189">
        <f t="shared" si="140"/>
        <v>0</v>
      </c>
      <c r="M393" s="189">
        <f t="shared" si="141"/>
        <v>0</v>
      </c>
      <c r="N393" s="266"/>
      <c r="O393" s="266"/>
      <c r="P393" s="266"/>
      <c r="Q393" s="266"/>
      <c r="R393" s="266"/>
      <c r="S393" s="266"/>
      <c r="T393" s="266"/>
      <c r="U393" s="266"/>
      <c r="V393" s="189">
        <f t="shared" si="134"/>
        <v>0</v>
      </c>
      <c r="W393" s="189">
        <f t="shared" si="135"/>
        <v>0</v>
      </c>
      <c r="X393" s="266"/>
      <c r="Y393" s="266"/>
      <c r="Z393" s="266"/>
      <c r="AA393" s="266"/>
      <c r="AB393" s="266"/>
      <c r="AC393" s="266"/>
      <c r="AD393" s="266"/>
      <c r="AE393" s="266"/>
      <c r="AF393" s="266">
        <f t="shared" si="136"/>
        <v>0</v>
      </c>
      <c r="AG393" s="266">
        <f t="shared" si="137"/>
        <v>0</v>
      </c>
      <c r="AH393" s="266"/>
      <c r="AI393" s="266"/>
      <c r="AJ393" s="266"/>
      <c r="AK393" s="266"/>
      <c r="AL393" s="266"/>
      <c r="AM393" s="266"/>
      <c r="AN393" s="266"/>
      <c r="AO393" s="266"/>
      <c r="AP393" s="266">
        <f t="shared" si="138"/>
        <v>0</v>
      </c>
      <c r="AQ393" s="266">
        <f t="shared" si="139"/>
        <v>0</v>
      </c>
    </row>
    <row r="394" spans="1:43" x14ac:dyDescent="0.25">
      <c r="A394" s="629">
        <v>2</v>
      </c>
      <c r="B394" s="291" t="s">
        <v>47</v>
      </c>
      <c r="C394" s="622"/>
      <c r="D394" s="625">
        <v>0</v>
      </c>
      <c r="E394" s="625">
        <v>0</v>
      </c>
      <c r="F394" s="625">
        <v>0</v>
      </c>
      <c r="G394" s="625">
        <v>0</v>
      </c>
      <c r="H394" s="625">
        <v>0</v>
      </c>
      <c r="I394" s="625">
        <v>0</v>
      </c>
      <c r="J394" s="625">
        <v>0</v>
      </c>
      <c r="K394" s="625">
        <v>0</v>
      </c>
      <c r="L394" s="314">
        <f t="shared" si="140"/>
        <v>0</v>
      </c>
      <c r="M394" s="314">
        <f t="shared" si="141"/>
        <v>0</v>
      </c>
      <c r="N394" s="625">
        <v>0</v>
      </c>
      <c r="O394" s="625">
        <v>0</v>
      </c>
      <c r="P394" s="625">
        <v>0</v>
      </c>
      <c r="Q394" s="625">
        <v>0</v>
      </c>
      <c r="R394" s="625">
        <v>0</v>
      </c>
      <c r="S394" s="625">
        <v>0</v>
      </c>
      <c r="T394" s="625">
        <v>0</v>
      </c>
      <c r="U394" s="625">
        <v>0</v>
      </c>
      <c r="V394" s="314">
        <f t="shared" si="134"/>
        <v>0</v>
      </c>
      <c r="W394" s="314">
        <f t="shared" si="135"/>
        <v>0</v>
      </c>
      <c r="X394" s="625">
        <v>0</v>
      </c>
      <c r="Y394" s="625">
        <v>0</v>
      </c>
      <c r="Z394" s="625">
        <v>0</v>
      </c>
      <c r="AA394" s="625">
        <v>0</v>
      </c>
      <c r="AB394" s="625">
        <v>0</v>
      </c>
      <c r="AC394" s="625">
        <v>0</v>
      </c>
      <c r="AD394" s="625">
        <v>0</v>
      </c>
      <c r="AE394" s="625">
        <v>0</v>
      </c>
      <c r="AF394" s="319">
        <f t="shared" si="136"/>
        <v>0</v>
      </c>
      <c r="AG394" s="319">
        <f t="shared" si="137"/>
        <v>0</v>
      </c>
      <c r="AH394" s="625">
        <v>0</v>
      </c>
      <c r="AI394" s="625">
        <v>0</v>
      </c>
      <c r="AJ394" s="625">
        <v>0</v>
      </c>
      <c r="AK394" s="625">
        <v>0</v>
      </c>
      <c r="AL394" s="625">
        <v>0</v>
      </c>
      <c r="AM394" s="625">
        <v>0</v>
      </c>
      <c r="AN394" s="625">
        <v>0</v>
      </c>
      <c r="AO394" s="625">
        <v>0</v>
      </c>
      <c r="AP394" s="319">
        <f t="shared" si="138"/>
        <v>0</v>
      </c>
      <c r="AQ394" s="319">
        <f t="shared" si="139"/>
        <v>0</v>
      </c>
    </row>
    <row r="395" spans="1:43" x14ac:dyDescent="0.25">
      <c r="A395" s="18"/>
      <c r="B395" s="89"/>
      <c r="C395" s="40"/>
      <c r="D395" s="201"/>
      <c r="E395" s="201"/>
      <c r="F395" s="201"/>
      <c r="G395" s="201"/>
      <c r="H395" s="201"/>
      <c r="I395" s="201"/>
      <c r="J395" s="201"/>
      <c r="K395" s="201"/>
      <c r="L395" s="189">
        <f t="shared" si="140"/>
        <v>0</v>
      </c>
      <c r="M395" s="189">
        <f t="shared" si="141"/>
        <v>0</v>
      </c>
      <c r="N395" s="201"/>
      <c r="O395" s="201"/>
      <c r="P395" s="201"/>
      <c r="Q395" s="201"/>
      <c r="R395" s="201"/>
      <c r="S395" s="201"/>
      <c r="T395" s="201"/>
      <c r="U395" s="201"/>
      <c r="V395" s="189">
        <f t="shared" si="134"/>
        <v>0</v>
      </c>
      <c r="W395" s="189">
        <f t="shared" si="135"/>
        <v>0</v>
      </c>
      <c r="X395" s="201"/>
      <c r="Y395" s="201"/>
      <c r="Z395" s="201"/>
      <c r="AA395" s="201"/>
      <c r="AB395" s="201"/>
      <c r="AC395" s="201"/>
      <c r="AD395" s="201"/>
      <c r="AE395" s="201"/>
      <c r="AF395" s="266">
        <f t="shared" si="136"/>
        <v>0</v>
      </c>
      <c r="AG395" s="266">
        <f t="shared" si="137"/>
        <v>0</v>
      </c>
      <c r="AH395" s="201"/>
      <c r="AI395" s="201"/>
      <c r="AJ395" s="201"/>
      <c r="AK395" s="201"/>
      <c r="AL395" s="201"/>
      <c r="AM395" s="201"/>
      <c r="AN395" s="201"/>
      <c r="AO395" s="201"/>
      <c r="AP395" s="266">
        <f t="shared" si="138"/>
        <v>0</v>
      </c>
      <c r="AQ395" s="266">
        <f t="shared" si="139"/>
        <v>0</v>
      </c>
    </row>
    <row r="396" spans="1:43" x14ac:dyDescent="0.25">
      <c r="A396" s="629">
        <v>3</v>
      </c>
      <c r="B396" s="291" t="s">
        <v>48</v>
      </c>
      <c r="C396" s="622"/>
      <c r="D396" s="625">
        <v>0</v>
      </c>
      <c r="E396" s="625">
        <v>0</v>
      </c>
      <c r="F396" s="625">
        <v>0</v>
      </c>
      <c r="G396" s="625">
        <v>0</v>
      </c>
      <c r="H396" s="625">
        <v>0</v>
      </c>
      <c r="I396" s="625">
        <v>0</v>
      </c>
      <c r="J396" s="625">
        <v>0</v>
      </c>
      <c r="K396" s="625">
        <v>0</v>
      </c>
      <c r="L396" s="314">
        <f t="shared" si="140"/>
        <v>0</v>
      </c>
      <c r="M396" s="314">
        <f t="shared" si="141"/>
        <v>0</v>
      </c>
      <c r="N396" s="625">
        <v>0</v>
      </c>
      <c r="O396" s="625">
        <v>0</v>
      </c>
      <c r="P396" s="625">
        <v>0</v>
      </c>
      <c r="Q396" s="625">
        <v>0</v>
      </c>
      <c r="R396" s="625">
        <v>0</v>
      </c>
      <c r="S396" s="625">
        <v>0</v>
      </c>
      <c r="T396" s="625">
        <v>0</v>
      </c>
      <c r="U396" s="625">
        <v>0</v>
      </c>
      <c r="V396" s="314">
        <f t="shared" si="134"/>
        <v>0</v>
      </c>
      <c r="W396" s="314">
        <f t="shared" si="135"/>
        <v>0</v>
      </c>
      <c r="X396" s="625">
        <v>0</v>
      </c>
      <c r="Y396" s="625">
        <v>0</v>
      </c>
      <c r="Z396" s="625">
        <v>0</v>
      </c>
      <c r="AA396" s="625">
        <v>0</v>
      </c>
      <c r="AB396" s="625">
        <v>0</v>
      </c>
      <c r="AC396" s="625">
        <v>0</v>
      </c>
      <c r="AD396" s="625">
        <v>0</v>
      </c>
      <c r="AE396" s="625">
        <v>0</v>
      </c>
      <c r="AF396" s="319">
        <f t="shared" si="136"/>
        <v>0</v>
      </c>
      <c r="AG396" s="319">
        <f t="shared" si="137"/>
        <v>0</v>
      </c>
      <c r="AH396" s="625">
        <v>0</v>
      </c>
      <c r="AI396" s="625">
        <v>0</v>
      </c>
      <c r="AJ396" s="625">
        <v>0</v>
      </c>
      <c r="AK396" s="625">
        <v>0</v>
      </c>
      <c r="AL396" s="625">
        <v>0</v>
      </c>
      <c r="AM396" s="625">
        <v>0</v>
      </c>
      <c r="AN396" s="625">
        <v>0</v>
      </c>
      <c r="AO396" s="625">
        <v>0</v>
      </c>
      <c r="AP396" s="319">
        <f t="shared" si="138"/>
        <v>0</v>
      </c>
      <c r="AQ396" s="319">
        <f t="shared" si="139"/>
        <v>0</v>
      </c>
    </row>
    <row r="397" spans="1:43" x14ac:dyDescent="0.25">
      <c r="A397" s="18"/>
      <c r="B397" s="89"/>
      <c r="C397" s="40"/>
      <c r="D397" s="203"/>
      <c r="E397" s="203"/>
      <c r="F397" s="203"/>
      <c r="G397" s="203"/>
      <c r="H397" s="203"/>
      <c r="I397" s="203"/>
      <c r="J397" s="203"/>
      <c r="K397" s="203"/>
      <c r="L397" s="189">
        <f t="shared" si="140"/>
        <v>0</v>
      </c>
      <c r="M397" s="189">
        <f t="shared" si="141"/>
        <v>0</v>
      </c>
      <c r="N397" s="203"/>
      <c r="O397" s="203"/>
      <c r="P397" s="203"/>
      <c r="Q397" s="203"/>
      <c r="R397" s="203"/>
      <c r="S397" s="203"/>
      <c r="T397" s="203"/>
      <c r="U397" s="203"/>
      <c r="V397" s="189">
        <f t="shared" si="134"/>
        <v>0</v>
      </c>
      <c r="W397" s="189">
        <f t="shared" si="135"/>
        <v>0</v>
      </c>
      <c r="X397" s="203"/>
      <c r="Y397" s="203"/>
      <c r="Z397" s="203"/>
      <c r="AA397" s="203"/>
      <c r="AB397" s="203"/>
      <c r="AC397" s="203"/>
      <c r="AD397" s="203"/>
      <c r="AE397" s="203"/>
      <c r="AF397" s="266">
        <f t="shared" si="136"/>
        <v>0</v>
      </c>
      <c r="AG397" s="266">
        <f t="shared" si="137"/>
        <v>0</v>
      </c>
      <c r="AH397" s="203"/>
      <c r="AI397" s="203"/>
      <c r="AJ397" s="203"/>
      <c r="AK397" s="203"/>
      <c r="AL397" s="203"/>
      <c r="AM397" s="203"/>
      <c r="AN397" s="203"/>
      <c r="AO397" s="203"/>
      <c r="AP397" s="266">
        <f t="shared" si="138"/>
        <v>0</v>
      </c>
      <c r="AQ397" s="266">
        <f t="shared" si="139"/>
        <v>0</v>
      </c>
    </row>
    <row r="398" spans="1:43" x14ac:dyDescent="0.25">
      <c r="A398" s="629">
        <v>4</v>
      </c>
      <c r="B398" s="291" t="s">
        <v>49</v>
      </c>
      <c r="C398" s="622"/>
      <c r="D398" s="625">
        <v>0</v>
      </c>
      <c r="E398" s="625">
        <v>0</v>
      </c>
      <c r="F398" s="625">
        <v>0</v>
      </c>
      <c r="G398" s="625">
        <v>0</v>
      </c>
      <c r="H398" s="625">
        <v>0</v>
      </c>
      <c r="I398" s="625">
        <v>0</v>
      </c>
      <c r="J398" s="625">
        <v>0</v>
      </c>
      <c r="K398" s="625">
        <v>0</v>
      </c>
      <c r="L398" s="314">
        <f t="shared" si="140"/>
        <v>0</v>
      </c>
      <c r="M398" s="314">
        <f t="shared" si="141"/>
        <v>0</v>
      </c>
      <c r="N398" s="625">
        <v>0</v>
      </c>
      <c r="O398" s="625">
        <v>0</v>
      </c>
      <c r="P398" s="625">
        <v>0</v>
      </c>
      <c r="Q398" s="625">
        <v>0</v>
      </c>
      <c r="R398" s="625">
        <v>0</v>
      </c>
      <c r="S398" s="625">
        <v>0</v>
      </c>
      <c r="T398" s="625">
        <v>0</v>
      </c>
      <c r="U398" s="625">
        <v>0</v>
      </c>
      <c r="V398" s="314">
        <f t="shared" si="134"/>
        <v>0</v>
      </c>
      <c r="W398" s="314">
        <f t="shared" si="135"/>
        <v>0</v>
      </c>
      <c r="X398" s="625">
        <v>0</v>
      </c>
      <c r="Y398" s="625">
        <v>0</v>
      </c>
      <c r="Z398" s="625">
        <v>0</v>
      </c>
      <c r="AA398" s="625">
        <v>0</v>
      </c>
      <c r="AB398" s="625">
        <v>0</v>
      </c>
      <c r="AC398" s="625">
        <v>0</v>
      </c>
      <c r="AD398" s="625">
        <v>0</v>
      </c>
      <c r="AE398" s="625">
        <v>0</v>
      </c>
      <c r="AF398" s="319">
        <f t="shared" si="136"/>
        <v>0</v>
      </c>
      <c r="AG398" s="319">
        <f t="shared" si="137"/>
        <v>0</v>
      </c>
      <c r="AH398" s="625">
        <v>0</v>
      </c>
      <c r="AI398" s="625">
        <v>0</v>
      </c>
      <c r="AJ398" s="625">
        <v>0</v>
      </c>
      <c r="AK398" s="625">
        <v>0</v>
      </c>
      <c r="AL398" s="625">
        <v>0</v>
      </c>
      <c r="AM398" s="625">
        <v>0</v>
      </c>
      <c r="AN398" s="625">
        <v>0</v>
      </c>
      <c r="AO398" s="625">
        <v>0</v>
      </c>
      <c r="AP398" s="319">
        <f t="shared" si="138"/>
        <v>0</v>
      </c>
      <c r="AQ398" s="319">
        <f t="shared" si="139"/>
        <v>0</v>
      </c>
    </row>
    <row r="399" spans="1:43" x14ac:dyDescent="0.25">
      <c r="A399" s="18"/>
      <c r="B399" s="89"/>
      <c r="C399" s="40"/>
      <c r="D399" s="203"/>
      <c r="E399" s="203"/>
      <c r="F399" s="203"/>
      <c r="G399" s="203"/>
      <c r="H399" s="203"/>
      <c r="I399" s="203"/>
      <c r="J399" s="203"/>
      <c r="K399" s="203"/>
      <c r="L399" s="189">
        <f t="shared" si="140"/>
        <v>0</v>
      </c>
      <c r="M399" s="189">
        <f t="shared" si="141"/>
        <v>0</v>
      </c>
      <c r="N399" s="203"/>
      <c r="O399" s="203"/>
      <c r="P399" s="203"/>
      <c r="Q399" s="203"/>
      <c r="R399" s="203"/>
      <c r="S399" s="203"/>
      <c r="T399" s="203"/>
      <c r="U399" s="203"/>
      <c r="V399" s="189">
        <f t="shared" si="134"/>
        <v>0</v>
      </c>
      <c r="W399" s="189">
        <f t="shared" si="135"/>
        <v>0</v>
      </c>
      <c r="X399" s="203"/>
      <c r="Y399" s="203"/>
      <c r="Z399" s="203"/>
      <c r="AA399" s="203"/>
      <c r="AB399" s="203"/>
      <c r="AC399" s="203"/>
      <c r="AD399" s="203"/>
      <c r="AE399" s="203"/>
      <c r="AF399" s="266">
        <f t="shared" si="136"/>
        <v>0</v>
      </c>
      <c r="AG399" s="266">
        <f t="shared" si="137"/>
        <v>0</v>
      </c>
      <c r="AH399" s="203"/>
      <c r="AI399" s="203"/>
      <c r="AJ399" s="203"/>
      <c r="AK399" s="203"/>
      <c r="AL399" s="203"/>
      <c r="AM399" s="203"/>
      <c r="AN399" s="203"/>
      <c r="AO399" s="203"/>
      <c r="AP399" s="266">
        <f t="shared" si="138"/>
        <v>0</v>
      </c>
      <c r="AQ399" s="266">
        <f t="shared" si="139"/>
        <v>0</v>
      </c>
    </row>
    <row r="400" spans="1:43" x14ac:dyDescent="0.25">
      <c r="A400" s="629">
        <v>5</v>
      </c>
      <c r="B400" s="291" t="s">
        <v>50</v>
      </c>
      <c r="C400" s="622"/>
      <c r="D400" s="625">
        <v>0</v>
      </c>
      <c r="E400" s="625">
        <v>0</v>
      </c>
      <c r="F400" s="625">
        <v>0</v>
      </c>
      <c r="G400" s="625">
        <v>0</v>
      </c>
      <c r="H400" s="625">
        <v>0</v>
      </c>
      <c r="I400" s="625">
        <v>0</v>
      </c>
      <c r="J400" s="625">
        <v>0</v>
      </c>
      <c r="K400" s="625">
        <v>0</v>
      </c>
      <c r="L400" s="314">
        <f t="shared" si="140"/>
        <v>0</v>
      </c>
      <c r="M400" s="314">
        <f t="shared" si="141"/>
        <v>0</v>
      </c>
      <c r="N400" s="625">
        <v>0</v>
      </c>
      <c r="O400" s="625">
        <v>0</v>
      </c>
      <c r="P400" s="625">
        <v>0</v>
      </c>
      <c r="Q400" s="625">
        <v>0</v>
      </c>
      <c r="R400" s="625">
        <v>0</v>
      </c>
      <c r="S400" s="625">
        <v>0</v>
      </c>
      <c r="T400" s="625">
        <v>0</v>
      </c>
      <c r="U400" s="625">
        <v>0</v>
      </c>
      <c r="V400" s="314">
        <f t="shared" si="134"/>
        <v>0</v>
      </c>
      <c r="W400" s="314">
        <f t="shared" si="135"/>
        <v>0</v>
      </c>
      <c r="X400" s="625">
        <v>0</v>
      </c>
      <c r="Y400" s="625">
        <v>0</v>
      </c>
      <c r="Z400" s="625">
        <v>0</v>
      </c>
      <c r="AA400" s="625">
        <v>0</v>
      </c>
      <c r="AB400" s="625">
        <v>0</v>
      </c>
      <c r="AC400" s="625">
        <v>0</v>
      </c>
      <c r="AD400" s="625">
        <v>0</v>
      </c>
      <c r="AE400" s="625">
        <v>0</v>
      </c>
      <c r="AF400" s="319">
        <f t="shared" si="136"/>
        <v>0</v>
      </c>
      <c r="AG400" s="319">
        <f t="shared" si="137"/>
        <v>0</v>
      </c>
      <c r="AH400" s="625">
        <v>0</v>
      </c>
      <c r="AI400" s="625">
        <v>0</v>
      </c>
      <c r="AJ400" s="625">
        <v>0</v>
      </c>
      <c r="AK400" s="625">
        <v>0</v>
      </c>
      <c r="AL400" s="625">
        <v>0</v>
      </c>
      <c r="AM400" s="625">
        <v>0</v>
      </c>
      <c r="AN400" s="625">
        <v>0</v>
      </c>
      <c r="AO400" s="625">
        <v>0</v>
      </c>
      <c r="AP400" s="319">
        <f t="shared" si="138"/>
        <v>0</v>
      </c>
      <c r="AQ400" s="319">
        <f t="shared" si="139"/>
        <v>0</v>
      </c>
    </row>
    <row r="401" spans="1:43" x14ac:dyDescent="0.25">
      <c r="A401" s="18"/>
      <c r="B401" s="89"/>
      <c r="C401" s="40"/>
      <c r="D401" s="198"/>
      <c r="E401" s="198"/>
      <c r="F401" s="198"/>
      <c r="G401" s="198"/>
      <c r="H401" s="198"/>
      <c r="I401" s="198"/>
      <c r="J401" s="198"/>
      <c r="K401" s="198"/>
      <c r="L401" s="189">
        <f t="shared" si="140"/>
        <v>0</v>
      </c>
      <c r="M401" s="189">
        <f t="shared" si="141"/>
        <v>0</v>
      </c>
      <c r="N401" s="198"/>
      <c r="O401" s="198"/>
      <c r="P401" s="198"/>
      <c r="Q401" s="198"/>
      <c r="R401" s="198"/>
      <c r="S401" s="198"/>
      <c r="T401" s="198"/>
      <c r="U401" s="198"/>
      <c r="V401" s="189">
        <f t="shared" si="134"/>
        <v>0</v>
      </c>
      <c r="W401" s="189">
        <f t="shared" si="135"/>
        <v>0</v>
      </c>
      <c r="X401" s="198"/>
      <c r="Y401" s="198"/>
      <c r="Z401" s="198"/>
      <c r="AA401" s="198"/>
      <c r="AB401" s="198"/>
      <c r="AC401" s="198"/>
      <c r="AD401" s="198"/>
      <c r="AE401" s="198"/>
      <c r="AF401" s="266">
        <f t="shared" si="136"/>
        <v>0</v>
      </c>
      <c r="AG401" s="266">
        <f t="shared" si="137"/>
        <v>0</v>
      </c>
      <c r="AH401" s="198"/>
      <c r="AI401" s="198"/>
      <c r="AJ401" s="198"/>
      <c r="AK401" s="198"/>
      <c r="AL401" s="198"/>
      <c r="AM401" s="198"/>
      <c r="AN401" s="198"/>
      <c r="AO401" s="198"/>
      <c r="AP401" s="266">
        <f t="shared" si="138"/>
        <v>0</v>
      </c>
      <c r="AQ401" s="266">
        <f t="shared" si="139"/>
        <v>0</v>
      </c>
    </row>
    <row r="402" spans="1:43" x14ac:dyDescent="0.25">
      <c r="A402" s="629">
        <v>6</v>
      </c>
      <c r="B402" s="291" t="s">
        <v>51</v>
      </c>
      <c r="C402" s="622"/>
      <c r="D402" s="625">
        <v>0</v>
      </c>
      <c r="E402" s="625">
        <v>0</v>
      </c>
      <c r="F402" s="625">
        <v>0</v>
      </c>
      <c r="G402" s="625">
        <v>0</v>
      </c>
      <c r="H402" s="625">
        <v>0</v>
      </c>
      <c r="I402" s="625">
        <v>0</v>
      </c>
      <c r="J402" s="625">
        <v>0</v>
      </c>
      <c r="K402" s="625">
        <v>0</v>
      </c>
      <c r="L402" s="314">
        <f t="shared" si="140"/>
        <v>0</v>
      </c>
      <c r="M402" s="314">
        <f t="shared" si="141"/>
        <v>0</v>
      </c>
      <c r="N402" s="625">
        <v>0</v>
      </c>
      <c r="O402" s="625">
        <v>0</v>
      </c>
      <c r="P402" s="625">
        <v>0</v>
      </c>
      <c r="Q402" s="625">
        <v>0</v>
      </c>
      <c r="R402" s="625">
        <v>0</v>
      </c>
      <c r="S402" s="625">
        <v>0</v>
      </c>
      <c r="T402" s="625">
        <v>0</v>
      </c>
      <c r="U402" s="625">
        <v>0</v>
      </c>
      <c r="V402" s="314">
        <f t="shared" si="134"/>
        <v>0</v>
      </c>
      <c r="W402" s="314">
        <f t="shared" si="135"/>
        <v>0</v>
      </c>
      <c r="X402" s="625">
        <v>0</v>
      </c>
      <c r="Y402" s="625">
        <v>0</v>
      </c>
      <c r="Z402" s="625">
        <v>0</v>
      </c>
      <c r="AA402" s="625">
        <v>0</v>
      </c>
      <c r="AB402" s="625">
        <v>0</v>
      </c>
      <c r="AC402" s="625">
        <v>0</v>
      </c>
      <c r="AD402" s="625">
        <v>0</v>
      </c>
      <c r="AE402" s="625">
        <v>0</v>
      </c>
      <c r="AF402" s="319">
        <f t="shared" si="136"/>
        <v>0</v>
      </c>
      <c r="AG402" s="319">
        <f t="shared" si="137"/>
        <v>0</v>
      </c>
      <c r="AH402" s="625">
        <v>0</v>
      </c>
      <c r="AI402" s="625">
        <v>0</v>
      </c>
      <c r="AJ402" s="625">
        <v>0</v>
      </c>
      <c r="AK402" s="625">
        <v>0</v>
      </c>
      <c r="AL402" s="625">
        <v>0</v>
      </c>
      <c r="AM402" s="625">
        <v>0</v>
      </c>
      <c r="AN402" s="625">
        <v>0</v>
      </c>
      <c r="AO402" s="625">
        <v>0</v>
      </c>
      <c r="AP402" s="319">
        <f t="shared" si="138"/>
        <v>0</v>
      </c>
      <c r="AQ402" s="319">
        <f t="shared" si="139"/>
        <v>0</v>
      </c>
    </row>
    <row r="403" spans="1:43" x14ac:dyDescent="0.25">
      <c r="A403" s="18"/>
      <c r="B403" s="89"/>
      <c r="C403" s="40"/>
      <c r="D403" s="266"/>
      <c r="E403" s="266"/>
      <c r="F403" s="266"/>
      <c r="G403" s="266"/>
      <c r="H403" s="266"/>
      <c r="I403" s="266"/>
      <c r="J403" s="266"/>
      <c r="K403" s="266"/>
      <c r="L403" s="189">
        <f t="shared" si="140"/>
        <v>0</v>
      </c>
      <c r="M403" s="189">
        <f t="shared" si="141"/>
        <v>0</v>
      </c>
      <c r="N403" s="266"/>
      <c r="O403" s="266"/>
      <c r="P403" s="266"/>
      <c r="Q403" s="266"/>
      <c r="R403" s="266"/>
      <c r="S403" s="266"/>
      <c r="T403" s="266"/>
      <c r="U403" s="266"/>
      <c r="V403" s="189">
        <f t="shared" si="134"/>
        <v>0</v>
      </c>
      <c r="W403" s="189">
        <f t="shared" si="135"/>
        <v>0</v>
      </c>
      <c r="X403" s="266"/>
      <c r="Y403" s="266"/>
      <c r="Z403" s="266"/>
      <c r="AA403" s="266"/>
      <c r="AB403" s="266"/>
      <c r="AC403" s="266"/>
      <c r="AD403" s="266"/>
      <c r="AE403" s="266"/>
      <c r="AF403" s="266">
        <f t="shared" si="136"/>
        <v>0</v>
      </c>
      <c r="AG403" s="266">
        <f t="shared" si="137"/>
        <v>0</v>
      </c>
      <c r="AH403" s="266"/>
      <c r="AI403" s="266"/>
      <c r="AJ403" s="266"/>
      <c r="AK403" s="266"/>
      <c r="AL403" s="266"/>
      <c r="AM403" s="266"/>
      <c r="AN403" s="266"/>
      <c r="AO403" s="266"/>
      <c r="AP403" s="266">
        <f t="shared" si="138"/>
        <v>0</v>
      </c>
      <c r="AQ403" s="266">
        <f t="shared" si="139"/>
        <v>0</v>
      </c>
    </row>
    <row r="404" spans="1:43" x14ac:dyDescent="0.25">
      <c r="A404" s="629">
        <v>7</v>
      </c>
      <c r="B404" s="291" t="s">
        <v>52</v>
      </c>
      <c r="C404" s="622"/>
      <c r="D404" s="625">
        <v>0</v>
      </c>
      <c r="E404" s="625">
        <v>0</v>
      </c>
      <c r="F404" s="625">
        <v>0</v>
      </c>
      <c r="G404" s="625">
        <v>0</v>
      </c>
      <c r="H404" s="625">
        <v>0</v>
      </c>
      <c r="I404" s="625">
        <v>0</v>
      </c>
      <c r="J404" s="625">
        <v>0</v>
      </c>
      <c r="K404" s="625">
        <v>0</v>
      </c>
      <c r="L404" s="314">
        <f t="shared" si="140"/>
        <v>0</v>
      </c>
      <c r="M404" s="314">
        <f t="shared" si="141"/>
        <v>0</v>
      </c>
      <c r="N404" s="625">
        <v>0</v>
      </c>
      <c r="O404" s="625">
        <v>0</v>
      </c>
      <c r="P404" s="625">
        <v>0</v>
      </c>
      <c r="Q404" s="625">
        <v>0</v>
      </c>
      <c r="R404" s="625">
        <v>0</v>
      </c>
      <c r="S404" s="625">
        <v>0</v>
      </c>
      <c r="T404" s="625">
        <v>0</v>
      </c>
      <c r="U404" s="625">
        <v>0</v>
      </c>
      <c r="V404" s="314">
        <f t="shared" ref="V404:V467" si="152">N404+P404+R404+T404</f>
        <v>0</v>
      </c>
      <c r="W404" s="314">
        <f t="shared" ref="W404:W467" si="153">O404+Q404+S404+U404</f>
        <v>0</v>
      </c>
      <c r="X404" s="625">
        <v>0</v>
      </c>
      <c r="Y404" s="625">
        <v>0</v>
      </c>
      <c r="Z404" s="625">
        <v>0</v>
      </c>
      <c r="AA404" s="625">
        <v>0</v>
      </c>
      <c r="AB404" s="625">
        <v>0</v>
      </c>
      <c r="AC404" s="625">
        <v>0</v>
      </c>
      <c r="AD404" s="625">
        <v>0</v>
      </c>
      <c r="AE404" s="625">
        <v>0</v>
      </c>
      <c r="AF404" s="319">
        <f t="shared" ref="AF404:AF467" si="154">X404+Z404+AB404+AD404</f>
        <v>0</v>
      </c>
      <c r="AG404" s="319">
        <f t="shared" ref="AG404:AG467" si="155">Y404+AA404+AC404+AE404</f>
        <v>0</v>
      </c>
      <c r="AH404" s="625">
        <v>0</v>
      </c>
      <c r="AI404" s="625">
        <v>0</v>
      </c>
      <c r="AJ404" s="625">
        <v>0</v>
      </c>
      <c r="AK404" s="625">
        <v>0</v>
      </c>
      <c r="AL404" s="625">
        <v>0</v>
      </c>
      <c r="AM404" s="625">
        <v>0</v>
      </c>
      <c r="AN404" s="625">
        <v>0</v>
      </c>
      <c r="AO404" s="625">
        <v>0</v>
      </c>
      <c r="AP404" s="319">
        <f t="shared" ref="AP404:AP467" si="156">AH404+AJ404+AL404+AN404</f>
        <v>0</v>
      </c>
      <c r="AQ404" s="319">
        <f t="shared" ref="AQ404:AQ467" si="157">AI404+AK404+AM404+AO404</f>
        <v>0</v>
      </c>
    </row>
    <row r="405" spans="1:43" x14ac:dyDescent="0.25">
      <c r="A405" s="18"/>
      <c r="B405" s="32"/>
      <c r="C405" s="40"/>
      <c r="D405" s="201"/>
      <c r="E405" s="201"/>
      <c r="F405" s="201"/>
      <c r="G405" s="201"/>
      <c r="H405" s="201"/>
      <c r="I405" s="201"/>
      <c r="J405" s="201"/>
      <c r="K405" s="201"/>
      <c r="L405" s="189">
        <f t="shared" si="140"/>
        <v>0</v>
      </c>
      <c r="M405" s="189">
        <f t="shared" si="141"/>
        <v>0</v>
      </c>
      <c r="N405" s="201"/>
      <c r="O405" s="201"/>
      <c r="P405" s="201"/>
      <c r="Q405" s="201"/>
      <c r="R405" s="201"/>
      <c r="S405" s="201"/>
      <c r="T405" s="201"/>
      <c r="U405" s="201"/>
      <c r="V405" s="189">
        <f t="shared" si="152"/>
        <v>0</v>
      </c>
      <c r="W405" s="189">
        <f t="shared" si="153"/>
        <v>0</v>
      </c>
      <c r="X405" s="201"/>
      <c r="Y405" s="201"/>
      <c r="Z405" s="201"/>
      <c r="AA405" s="201"/>
      <c r="AB405" s="201"/>
      <c r="AC405" s="201"/>
      <c r="AD405" s="201"/>
      <c r="AE405" s="201"/>
      <c r="AF405" s="266">
        <f t="shared" si="154"/>
        <v>0</v>
      </c>
      <c r="AG405" s="266">
        <f t="shared" si="155"/>
        <v>0</v>
      </c>
      <c r="AH405" s="201"/>
      <c r="AI405" s="201"/>
      <c r="AJ405" s="201"/>
      <c r="AK405" s="201"/>
      <c r="AL405" s="201"/>
      <c r="AM405" s="201"/>
      <c r="AN405" s="201"/>
      <c r="AO405" s="201"/>
      <c r="AP405" s="266">
        <f t="shared" si="156"/>
        <v>0</v>
      </c>
      <c r="AQ405" s="266">
        <f t="shared" si="157"/>
        <v>0</v>
      </c>
    </row>
    <row r="406" spans="1:43" s="315" customFormat="1" x14ac:dyDescent="0.25">
      <c r="A406" s="275" t="s">
        <v>66</v>
      </c>
      <c r="B406" s="291" t="s">
        <v>67</v>
      </c>
      <c r="C406" s="309"/>
      <c r="D406" s="322">
        <f>D407+D446</f>
        <v>0</v>
      </c>
      <c r="E406" s="322">
        <f t="shared" ref="E406:AJ406" si="158">E407+E446</f>
        <v>0</v>
      </c>
      <c r="F406" s="322">
        <f t="shared" si="158"/>
        <v>0</v>
      </c>
      <c r="G406" s="322">
        <f t="shared" si="158"/>
        <v>0</v>
      </c>
      <c r="H406" s="322">
        <f t="shared" si="158"/>
        <v>0</v>
      </c>
      <c r="I406" s="322">
        <f t="shared" si="158"/>
        <v>0</v>
      </c>
      <c r="J406" s="322">
        <f t="shared" si="158"/>
        <v>0</v>
      </c>
      <c r="K406" s="322">
        <f t="shared" si="158"/>
        <v>0</v>
      </c>
      <c r="L406" s="314">
        <f t="shared" ref="L406:L469" si="159">D406+F406+H406+J406</f>
        <v>0</v>
      </c>
      <c r="M406" s="314">
        <f t="shared" ref="M406:M469" si="160">E406+G406+I406+K406</f>
        <v>0</v>
      </c>
      <c r="N406" s="322">
        <f t="shared" ref="N406:U406" si="161">N407+N446</f>
        <v>0</v>
      </c>
      <c r="O406" s="322">
        <f t="shared" si="161"/>
        <v>0</v>
      </c>
      <c r="P406" s="322">
        <f t="shared" si="161"/>
        <v>0</v>
      </c>
      <c r="Q406" s="322">
        <f t="shared" si="161"/>
        <v>0</v>
      </c>
      <c r="R406" s="322">
        <f t="shared" si="161"/>
        <v>0</v>
      </c>
      <c r="S406" s="322">
        <f t="shared" si="161"/>
        <v>0</v>
      </c>
      <c r="T406" s="322">
        <f t="shared" si="161"/>
        <v>0</v>
      </c>
      <c r="U406" s="322">
        <f t="shared" si="161"/>
        <v>0</v>
      </c>
      <c r="V406" s="314">
        <f t="shared" si="152"/>
        <v>0</v>
      </c>
      <c r="W406" s="314">
        <f t="shared" si="153"/>
        <v>0</v>
      </c>
      <c r="X406" s="322">
        <f t="shared" si="158"/>
        <v>0</v>
      </c>
      <c r="Y406" s="322">
        <f t="shared" si="158"/>
        <v>0</v>
      </c>
      <c r="Z406" s="322">
        <f t="shared" si="158"/>
        <v>0</v>
      </c>
      <c r="AA406" s="322">
        <f t="shared" si="158"/>
        <v>0</v>
      </c>
      <c r="AB406" s="322">
        <f t="shared" si="158"/>
        <v>0</v>
      </c>
      <c r="AC406" s="322">
        <f t="shared" si="158"/>
        <v>0</v>
      </c>
      <c r="AD406" s="322">
        <f t="shared" si="158"/>
        <v>0</v>
      </c>
      <c r="AE406" s="322">
        <f t="shared" si="158"/>
        <v>0</v>
      </c>
      <c r="AF406" s="319">
        <f t="shared" si="154"/>
        <v>0</v>
      </c>
      <c r="AG406" s="319">
        <f t="shared" si="155"/>
        <v>0</v>
      </c>
      <c r="AH406" s="322">
        <f t="shared" si="158"/>
        <v>0</v>
      </c>
      <c r="AI406" s="322">
        <f t="shared" si="158"/>
        <v>0</v>
      </c>
      <c r="AJ406" s="322">
        <f t="shared" si="158"/>
        <v>0</v>
      </c>
      <c r="AK406" s="322">
        <f t="shared" ref="AK406:AO406" si="162">AK407+AK446</f>
        <v>0</v>
      </c>
      <c r="AL406" s="322">
        <f t="shared" si="162"/>
        <v>0</v>
      </c>
      <c r="AM406" s="322">
        <f t="shared" si="162"/>
        <v>0</v>
      </c>
      <c r="AN406" s="322">
        <f t="shared" si="162"/>
        <v>0</v>
      </c>
      <c r="AO406" s="322">
        <f t="shared" si="162"/>
        <v>0</v>
      </c>
      <c r="AP406" s="319">
        <f t="shared" si="156"/>
        <v>0</v>
      </c>
      <c r="AQ406" s="319">
        <f t="shared" si="157"/>
        <v>0</v>
      </c>
    </row>
    <row r="407" spans="1:43" x14ac:dyDescent="0.25">
      <c r="A407" s="642" t="s">
        <v>68</v>
      </c>
      <c r="B407" s="564" t="s">
        <v>39</v>
      </c>
      <c r="C407" s="638"/>
      <c r="D407" s="639">
        <f>D408+D410+D412+D414+D416+D418+D420+D422+D424+D426+D428+D430+D432+D434+D436+D438+D440+D442+D444</f>
        <v>0</v>
      </c>
      <c r="E407" s="639">
        <f t="shared" ref="E407:AJ407" si="163">E408+E410+E412+E414+E416+E418+E420+E422+E424+E426+E428+E430+E432+E434+E436+E438+E440+E442+E444</f>
        <v>0</v>
      </c>
      <c r="F407" s="639">
        <f t="shared" si="163"/>
        <v>0</v>
      </c>
      <c r="G407" s="639">
        <f t="shared" si="163"/>
        <v>0</v>
      </c>
      <c r="H407" s="639">
        <f t="shared" si="163"/>
        <v>0</v>
      </c>
      <c r="I407" s="639">
        <f t="shared" si="163"/>
        <v>0</v>
      </c>
      <c r="J407" s="639">
        <f t="shared" si="163"/>
        <v>0</v>
      </c>
      <c r="K407" s="639">
        <f t="shared" si="163"/>
        <v>0</v>
      </c>
      <c r="L407" s="631">
        <f t="shared" si="159"/>
        <v>0</v>
      </c>
      <c r="M407" s="631">
        <f t="shared" si="160"/>
        <v>0</v>
      </c>
      <c r="N407" s="639">
        <f t="shared" ref="N407:U407" si="164">N408+N410+N412+N414+N416+N418+N420+N422+N424+N426+N428+N430+N432+N434+N436+N438+N440+N442+N444</f>
        <v>0</v>
      </c>
      <c r="O407" s="639">
        <f t="shared" si="164"/>
        <v>0</v>
      </c>
      <c r="P407" s="639">
        <f t="shared" si="164"/>
        <v>0</v>
      </c>
      <c r="Q407" s="639">
        <f t="shared" si="164"/>
        <v>0</v>
      </c>
      <c r="R407" s="639">
        <f t="shared" si="164"/>
        <v>0</v>
      </c>
      <c r="S407" s="639">
        <f t="shared" si="164"/>
        <v>0</v>
      </c>
      <c r="T407" s="639">
        <f t="shared" si="164"/>
        <v>0</v>
      </c>
      <c r="U407" s="639">
        <f t="shared" si="164"/>
        <v>0</v>
      </c>
      <c r="V407" s="631">
        <f t="shared" si="152"/>
        <v>0</v>
      </c>
      <c r="W407" s="631">
        <f t="shared" si="153"/>
        <v>0</v>
      </c>
      <c r="X407" s="639">
        <f t="shared" si="163"/>
        <v>0</v>
      </c>
      <c r="Y407" s="639">
        <f t="shared" si="163"/>
        <v>0</v>
      </c>
      <c r="Z407" s="639">
        <f t="shared" si="163"/>
        <v>0</v>
      </c>
      <c r="AA407" s="639">
        <f t="shared" si="163"/>
        <v>0</v>
      </c>
      <c r="AB407" s="639">
        <f t="shared" si="163"/>
        <v>0</v>
      </c>
      <c r="AC407" s="639">
        <f t="shared" si="163"/>
        <v>0</v>
      </c>
      <c r="AD407" s="639">
        <f t="shared" si="163"/>
        <v>0</v>
      </c>
      <c r="AE407" s="639">
        <f t="shared" si="163"/>
        <v>0</v>
      </c>
      <c r="AF407" s="641">
        <f t="shared" si="154"/>
        <v>0</v>
      </c>
      <c r="AG407" s="641">
        <f t="shared" si="155"/>
        <v>0</v>
      </c>
      <c r="AH407" s="639">
        <f t="shared" si="163"/>
        <v>0</v>
      </c>
      <c r="AI407" s="639">
        <f t="shared" si="163"/>
        <v>0</v>
      </c>
      <c r="AJ407" s="639">
        <f t="shared" si="163"/>
        <v>0</v>
      </c>
      <c r="AK407" s="639">
        <f t="shared" ref="AK407:AO407" si="165">AK408+AK410+AK412+AK414+AK416+AK418+AK420+AK422+AK424+AK426+AK428+AK430+AK432+AK434+AK436+AK438+AK440+AK442+AK444</f>
        <v>0</v>
      </c>
      <c r="AL407" s="639">
        <f t="shared" si="165"/>
        <v>0</v>
      </c>
      <c r="AM407" s="639">
        <f t="shared" si="165"/>
        <v>0</v>
      </c>
      <c r="AN407" s="639">
        <f t="shared" si="165"/>
        <v>0</v>
      </c>
      <c r="AO407" s="639">
        <f t="shared" si="165"/>
        <v>0</v>
      </c>
      <c r="AP407" s="641">
        <f t="shared" si="156"/>
        <v>0</v>
      </c>
      <c r="AQ407" s="641">
        <f t="shared" si="157"/>
        <v>0</v>
      </c>
    </row>
    <row r="408" spans="1:43" x14ac:dyDescent="0.25">
      <c r="A408" s="629">
        <v>1</v>
      </c>
      <c r="B408" s="291" t="s">
        <v>20</v>
      </c>
      <c r="C408" s="622"/>
      <c r="D408" s="620">
        <v>0</v>
      </c>
      <c r="E408" s="620">
        <v>0</v>
      </c>
      <c r="F408" s="620">
        <v>0</v>
      </c>
      <c r="G408" s="620">
        <v>0</v>
      </c>
      <c r="H408" s="620">
        <v>0</v>
      </c>
      <c r="I408" s="620">
        <v>0</v>
      </c>
      <c r="J408" s="620">
        <v>0</v>
      </c>
      <c r="K408" s="620">
        <v>0</v>
      </c>
      <c r="L408" s="314">
        <f t="shared" si="159"/>
        <v>0</v>
      </c>
      <c r="M408" s="314">
        <f t="shared" si="160"/>
        <v>0</v>
      </c>
      <c r="N408" s="620">
        <v>0</v>
      </c>
      <c r="O408" s="620">
        <v>0</v>
      </c>
      <c r="P408" s="620">
        <v>0</v>
      </c>
      <c r="Q408" s="620">
        <v>0</v>
      </c>
      <c r="R408" s="620">
        <v>0</v>
      </c>
      <c r="S408" s="620">
        <v>0</v>
      </c>
      <c r="T408" s="620">
        <v>0</v>
      </c>
      <c r="U408" s="620">
        <v>0</v>
      </c>
      <c r="V408" s="314">
        <f t="shared" si="152"/>
        <v>0</v>
      </c>
      <c r="W408" s="314">
        <f t="shared" si="153"/>
        <v>0</v>
      </c>
      <c r="X408" s="620">
        <v>0</v>
      </c>
      <c r="Y408" s="620">
        <v>0</v>
      </c>
      <c r="Z408" s="620">
        <v>0</v>
      </c>
      <c r="AA408" s="620">
        <v>0</v>
      </c>
      <c r="AB408" s="620">
        <v>0</v>
      </c>
      <c r="AC408" s="620">
        <v>0</v>
      </c>
      <c r="AD408" s="620">
        <v>0</v>
      </c>
      <c r="AE408" s="620">
        <v>0</v>
      </c>
      <c r="AF408" s="319">
        <f t="shared" si="154"/>
        <v>0</v>
      </c>
      <c r="AG408" s="319">
        <f t="shared" si="155"/>
        <v>0</v>
      </c>
      <c r="AH408" s="620">
        <v>0</v>
      </c>
      <c r="AI408" s="620">
        <v>0</v>
      </c>
      <c r="AJ408" s="620">
        <v>0</v>
      </c>
      <c r="AK408" s="620">
        <v>0</v>
      </c>
      <c r="AL408" s="620">
        <v>0</v>
      </c>
      <c r="AM408" s="620">
        <v>0</v>
      </c>
      <c r="AN408" s="620">
        <v>0</v>
      </c>
      <c r="AO408" s="620">
        <v>0</v>
      </c>
      <c r="AP408" s="319">
        <f t="shared" si="156"/>
        <v>0</v>
      </c>
      <c r="AQ408" s="319">
        <f t="shared" si="157"/>
        <v>0</v>
      </c>
    </row>
    <row r="409" spans="1:43" x14ac:dyDescent="0.25">
      <c r="A409" s="18"/>
      <c r="B409" s="89"/>
      <c r="C409" s="40"/>
      <c r="D409" s="201"/>
      <c r="E409" s="201"/>
      <c r="F409" s="201"/>
      <c r="G409" s="201"/>
      <c r="H409" s="201"/>
      <c r="I409" s="201"/>
      <c r="J409" s="201"/>
      <c r="K409" s="201"/>
      <c r="L409" s="189">
        <f t="shared" si="159"/>
        <v>0</v>
      </c>
      <c r="M409" s="189">
        <f t="shared" si="160"/>
        <v>0</v>
      </c>
      <c r="N409" s="201"/>
      <c r="O409" s="201"/>
      <c r="P409" s="201"/>
      <c r="Q409" s="201"/>
      <c r="R409" s="201"/>
      <c r="S409" s="201"/>
      <c r="T409" s="201"/>
      <c r="U409" s="201"/>
      <c r="V409" s="189">
        <f t="shared" si="152"/>
        <v>0</v>
      </c>
      <c r="W409" s="189">
        <f t="shared" si="153"/>
        <v>0</v>
      </c>
      <c r="X409" s="201"/>
      <c r="Y409" s="201"/>
      <c r="Z409" s="201"/>
      <c r="AA409" s="201"/>
      <c r="AB409" s="201"/>
      <c r="AC409" s="201"/>
      <c r="AD409" s="201"/>
      <c r="AE409" s="201"/>
      <c r="AF409" s="266">
        <f t="shared" si="154"/>
        <v>0</v>
      </c>
      <c r="AG409" s="266">
        <f t="shared" si="155"/>
        <v>0</v>
      </c>
      <c r="AH409" s="201"/>
      <c r="AI409" s="201"/>
      <c r="AJ409" s="201"/>
      <c r="AK409" s="201"/>
      <c r="AL409" s="201"/>
      <c r="AM409" s="201"/>
      <c r="AN409" s="201"/>
      <c r="AO409" s="201"/>
      <c r="AP409" s="266">
        <f t="shared" si="156"/>
        <v>0</v>
      </c>
      <c r="AQ409" s="266">
        <f t="shared" si="157"/>
        <v>0</v>
      </c>
    </row>
    <row r="410" spans="1:43" x14ac:dyDescent="0.25">
      <c r="A410" s="629">
        <v>2</v>
      </c>
      <c r="B410" s="291" t="s">
        <v>21</v>
      </c>
      <c r="C410" s="622"/>
      <c r="D410" s="620">
        <v>0</v>
      </c>
      <c r="E410" s="620">
        <v>0</v>
      </c>
      <c r="F410" s="620">
        <v>0</v>
      </c>
      <c r="G410" s="620">
        <v>0</v>
      </c>
      <c r="H410" s="620">
        <v>0</v>
      </c>
      <c r="I410" s="620">
        <v>0</v>
      </c>
      <c r="J410" s="620">
        <v>0</v>
      </c>
      <c r="K410" s="620">
        <v>0</v>
      </c>
      <c r="L410" s="314">
        <f t="shared" si="159"/>
        <v>0</v>
      </c>
      <c r="M410" s="314">
        <f t="shared" si="160"/>
        <v>0</v>
      </c>
      <c r="N410" s="620">
        <v>0</v>
      </c>
      <c r="O410" s="620">
        <v>0</v>
      </c>
      <c r="P410" s="620">
        <v>0</v>
      </c>
      <c r="Q410" s="620">
        <v>0</v>
      </c>
      <c r="R410" s="620">
        <v>0</v>
      </c>
      <c r="S410" s="620">
        <v>0</v>
      </c>
      <c r="T410" s="620">
        <v>0</v>
      </c>
      <c r="U410" s="620">
        <v>0</v>
      </c>
      <c r="V410" s="314">
        <f t="shared" si="152"/>
        <v>0</v>
      </c>
      <c r="W410" s="314">
        <f t="shared" si="153"/>
        <v>0</v>
      </c>
      <c r="X410" s="620">
        <v>0</v>
      </c>
      <c r="Y410" s="620">
        <v>0</v>
      </c>
      <c r="Z410" s="620">
        <v>0</v>
      </c>
      <c r="AA410" s="620">
        <v>0</v>
      </c>
      <c r="AB410" s="620">
        <v>0</v>
      </c>
      <c r="AC410" s="620">
        <v>0</v>
      </c>
      <c r="AD410" s="620">
        <v>0</v>
      </c>
      <c r="AE410" s="620">
        <v>0</v>
      </c>
      <c r="AF410" s="319">
        <f t="shared" si="154"/>
        <v>0</v>
      </c>
      <c r="AG410" s="319">
        <f t="shared" si="155"/>
        <v>0</v>
      </c>
      <c r="AH410" s="620">
        <v>0</v>
      </c>
      <c r="AI410" s="620">
        <v>0</v>
      </c>
      <c r="AJ410" s="620">
        <v>0</v>
      </c>
      <c r="AK410" s="620">
        <v>0</v>
      </c>
      <c r="AL410" s="620">
        <v>0</v>
      </c>
      <c r="AM410" s="620">
        <v>0</v>
      </c>
      <c r="AN410" s="620">
        <v>0</v>
      </c>
      <c r="AO410" s="620">
        <v>0</v>
      </c>
      <c r="AP410" s="319">
        <f t="shared" si="156"/>
        <v>0</v>
      </c>
      <c r="AQ410" s="319">
        <f t="shared" si="157"/>
        <v>0</v>
      </c>
    </row>
    <row r="411" spans="1:43" x14ac:dyDescent="0.25">
      <c r="A411" s="18"/>
      <c r="B411" s="89"/>
      <c r="C411" s="40"/>
      <c r="D411" s="201"/>
      <c r="E411" s="201"/>
      <c r="F411" s="201"/>
      <c r="G411" s="201"/>
      <c r="H411" s="201"/>
      <c r="I411" s="201"/>
      <c r="J411" s="201"/>
      <c r="K411" s="201"/>
      <c r="L411" s="189">
        <f t="shared" si="159"/>
        <v>0</v>
      </c>
      <c r="M411" s="189">
        <f t="shared" si="160"/>
        <v>0</v>
      </c>
      <c r="N411" s="201"/>
      <c r="O411" s="201"/>
      <c r="P411" s="201"/>
      <c r="Q411" s="201"/>
      <c r="R411" s="201"/>
      <c r="S411" s="201"/>
      <c r="T411" s="201"/>
      <c r="U411" s="201"/>
      <c r="V411" s="189">
        <f t="shared" si="152"/>
        <v>0</v>
      </c>
      <c r="W411" s="189">
        <f t="shared" si="153"/>
        <v>0</v>
      </c>
      <c r="X411" s="201"/>
      <c r="Y411" s="201"/>
      <c r="Z411" s="201"/>
      <c r="AA411" s="201"/>
      <c r="AB411" s="201"/>
      <c r="AC411" s="201"/>
      <c r="AD411" s="201"/>
      <c r="AE411" s="201"/>
      <c r="AF411" s="266">
        <f t="shared" si="154"/>
        <v>0</v>
      </c>
      <c r="AG411" s="266">
        <f t="shared" si="155"/>
        <v>0</v>
      </c>
      <c r="AH411" s="201"/>
      <c r="AI411" s="201"/>
      <c r="AJ411" s="201"/>
      <c r="AK411" s="201"/>
      <c r="AL411" s="201"/>
      <c r="AM411" s="201"/>
      <c r="AN411" s="201"/>
      <c r="AO411" s="201"/>
      <c r="AP411" s="266">
        <f t="shared" si="156"/>
        <v>0</v>
      </c>
      <c r="AQ411" s="266">
        <f t="shared" si="157"/>
        <v>0</v>
      </c>
    </row>
    <row r="412" spans="1:43" x14ac:dyDescent="0.25">
      <c r="A412" s="629">
        <v>3</v>
      </c>
      <c r="B412" s="291" t="s">
        <v>22</v>
      </c>
      <c r="C412" s="622"/>
      <c r="D412" s="620">
        <v>0</v>
      </c>
      <c r="E412" s="620">
        <v>0</v>
      </c>
      <c r="F412" s="620">
        <v>0</v>
      </c>
      <c r="G412" s="620">
        <v>0</v>
      </c>
      <c r="H412" s="620">
        <v>0</v>
      </c>
      <c r="I412" s="620">
        <v>0</v>
      </c>
      <c r="J412" s="620">
        <v>0</v>
      </c>
      <c r="K412" s="620">
        <v>0</v>
      </c>
      <c r="L412" s="314">
        <f t="shared" si="159"/>
        <v>0</v>
      </c>
      <c r="M412" s="314">
        <f t="shared" si="160"/>
        <v>0</v>
      </c>
      <c r="N412" s="620">
        <v>0</v>
      </c>
      <c r="O412" s="620">
        <v>0</v>
      </c>
      <c r="P412" s="620">
        <v>0</v>
      </c>
      <c r="Q412" s="620">
        <v>0</v>
      </c>
      <c r="R412" s="620">
        <v>0</v>
      </c>
      <c r="S412" s="620">
        <v>0</v>
      </c>
      <c r="T412" s="620">
        <v>0</v>
      </c>
      <c r="U412" s="620">
        <v>0</v>
      </c>
      <c r="V412" s="314">
        <f t="shared" si="152"/>
        <v>0</v>
      </c>
      <c r="W412" s="314">
        <f t="shared" si="153"/>
        <v>0</v>
      </c>
      <c r="X412" s="620">
        <v>0</v>
      </c>
      <c r="Y412" s="620">
        <v>0</v>
      </c>
      <c r="Z412" s="620">
        <v>0</v>
      </c>
      <c r="AA412" s="620">
        <v>0</v>
      </c>
      <c r="AB412" s="620">
        <v>0</v>
      </c>
      <c r="AC412" s="620">
        <v>0</v>
      </c>
      <c r="AD412" s="620">
        <v>0</v>
      </c>
      <c r="AE412" s="620">
        <v>0</v>
      </c>
      <c r="AF412" s="319">
        <f t="shared" si="154"/>
        <v>0</v>
      </c>
      <c r="AG412" s="319">
        <f t="shared" si="155"/>
        <v>0</v>
      </c>
      <c r="AH412" s="620">
        <v>0</v>
      </c>
      <c r="AI412" s="620">
        <v>0</v>
      </c>
      <c r="AJ412" s="620">
        <v>0</v>
      </c>
      <c r="AK412" s="620">
        <v>0</v>
      </c>
      <c r="AL412" s="620">
        <v>0</v>
      </c>
      <c r="AM412" s="620">
        <v>0</v>
      </c>
      <c r="AN412" s="620">
        <v>0</v>
      </c>
      <c r="AO412" s="620">
        <v>0</v>
      </c>
      <c r="AP412" s="319">
        <f t="shared" si="156"/>
        <v>0</v>
      </c>
      <c r="AQ412" s="319">
        <f t="shared" si="157"/>
        <v>0</v>
      </c>
    </row>
    <row r="413" spans="1:43" x14ac:dyDescent="0.25">
      <c r="A413" s="18"/>
      <c r="B413" s="89"/>
      <c r="C413" s="40"/>
      <c r="D413" s="201"/>
      <c r="E413" s="201"/>
      <c r="F413" s="201"/>
      <c r="G413" s="201"/>
      <c r="H413" s="201"/>
      <c r="I413" s="201"/>
      <c r="J413" s="201"/>
      <c r="K413" s="201"/>
      <c r="L413" s="189">
        <f t="shared" si="159"/>
        <v>0</v>
      </c>
      <c r="M413" s="189">
        <f t="shared" si="160"/>
        <v>0</v>
      </c>
      <c r="N413" s="201"/>
      <c r="O413" s="201"/>
      <c r="P413" s="201"/>
      <c r="Q413" s="201"/>
      <c r="R413" s="201"/>
      <c r="S413" s="201"/>
      <c r="T413" s="201"/>
      <c r="U413" s="201"/>
      <c r="V413" s="189">
        <f t="shared" si="152"/>
        <v>0</v>
      </c>
      <c r="W413" s="189">
        <f t="shared" si="153"/>
        <v>0</v>
      </c>
      <c r="X413" s="201"/>
      <c r="Y413" s="201"/>
      <c r="Z413" s="201"/>
      <c r="AA413" s="201"/>
      <c r="AB413" s="201"/>
      <c r="AC413" s="201"/>
      <c r="AD413" s="201"/>
      <c r="AE413" s="201"/>
      <c r="AF413" s="266">
        <f t="shared" si="154"/>
        <v>0</v>
      </c>
      <c r="AG413" s="266">
        <f t="shared" si="155"/>
        <v>0</v>
      </c>
      <c r="AH413" s="201"/>
      <c r="AI413" s="201"/>
      <c r="AJ413" s="201"/>
      <c r="AK413" s="201"/>
      <c r="AL413" s="201"/>
      <c r="AM413" s="201"/>
      <c r="AN413" s="201"/>
      <c r="AO413" s="201"/>
      <c r="AP413" s="266">
        <f t="shared" si="156"/>
        <v>0</v>
      </c>
      <c r="AQ413" s="266">
        <f t="shared" si="157"/>
        <v>0</v>
      </c>
    </row>
    <row r="414" spans="1:43" x14ac:dyDescent="0.25">
      <c r="A414" s="629">
        <v>4</v>
      </c>
      <c r="B414" s="291" t="s">
        <v>23</v>
      </c>
      <c r="C414" s="622"/>
      <c r="D414" s="620">
        <v>0</v>
      </c>
      <c r="E414" s="620">
        <v>0</v>
      </c>
      <c r="F414" s="620">
        <v>0</v>
      </c>
      <c r="G414" s="620">
        <v>0</v>
      </c>
      <c r="H414" s="620">
        <v>0</v>
      </c>
      <c r="I414" s="620">
        <v>0</v>
      </c>
      <c r="J414" s="620">
        <v>0</v>
      </c>
      <c r="K414" s="620">
        <v>0</v>
      </c>
      <c r="L414" s="314">
        <f t="shared" si="159"/>
        <v>0</v>
      </c>
      <c r="M414" s="314">
        <f t="shared" si="160"/>
        <v>0</v>
      </c>
      <c r="N414" s="620">
        <v>0</v>
      </c>
      <c r="O414" s="620">
        <v>0</v>
      </c>
      <c r="P414" s="620">
        <v>0</v>
      </c>
      <c r="Q414" s="620">
        <v>0</v>
      </c>
      <c r="R414" s="620">
        <v>0</v>
      </c>
      <c r="S414" s="620">
        <v>0</v>
      </c>
      <c r="T414" s="620">
        <v>0</v>
      </c>
      <c r="U414" s="620">
        <v>0</v>
      </c>
      <c r="V414" s="314">
        <f t="shared" si="152"/>
        <v>0</v>
      </c>
      <c r="W414" s="314">
        <f t="shared" si="153"/>
        <v>0</v>
      </c>
      <c r="X414" s="620">
        <v>0</v>
      </c>
      <c r="Y414" s="620">
        <v>0</v>
      </c>
      <c r="Z414" s="620">
        <v>0</v>
      </c>
      <c r="AA414" s="620">
        <v>0</v>
      </c>
      <c r="AB414" s="620">
        <v>0</v>
      </c>
      <c r="AC414" s="620">
        <v>0</v>
      </c>
      <c r="AD414" s="620">
        <v>0</v>
      </c>
      <c r="AE414" s="620">
        <v>0</v>
      </c>
      <c r="AF414" s="319">
        <f t="shared" si="154"/>
        <v>0</v>
      </c>
      <c r="AG414" s="319">
        <f t="shared" si="155"/>
        <v>0</v>
      </c>
      <c r="AH414" s="620">
        <v>0</v>
      </c>
      <c r="AI414" s="620">
        <v>0</v>
      </c>
      <c r="AJ414" s="620">
        <v>0</v>
      </c>
      <c r="AK414" s="620">
        <v>0</v>
      </c>
      <c r="AL414" s="620">
        <v>0</v>
      </c>
      <c r="AM414" s="620">
        <v>0</v>
      </c>
      <c r="AN414" s="620">
        <v>0</v>
      </c>
      <c r="AO414" s="620">
        <v>0</v>
      </c>
      <c r="AP414" s="319">
        <f t="shared" si="156"/>
        <v>0</v>
      </c>
      <c r="AQ414" s="319">
        <f t="shared" si="157"/>
        <v>0</v>
      </c>
    </row>
    <row r="415" spans="1:43" x14ac:dyDescent="0.25">
      <c r="A415" s="18"/>
      <c r="B415" s="89"/>
      <c r="C415" s="40"/>
      <c r="D415" s="201"/>
      <c r="E415" s="201"/>
      <c r="F415" s="201"/>
      <c r="G415" s="201"/>
      <c r="H415" s="201"/>
      <c r="I415" s="201"/>
      <c r="J415" s="201"/>
      <c r="K415" s="201"/>
      <c r="L415" s="189">
        <f t="shared" si="159"/>
        <v>0</v>
      </c>
      <c r="M415" s="189">
        <f t="shared" si="160"/>
        <v>0</v>
      </c>
      <c r="N415" s="201"/>
      <c r="O415" s="201"/>
      <c r="P415" s="201"/>
      <c r="Q415" s="201"/>
      <c r="R415" s="201"/>
      <c r="S415" s="201"/>
      <c r="T415" s="201"/>
      <c r="U415" s="201"/>
      <c r="V415" s="189">
        <f t="shared" si="152"/>
        <v>0</v>
      </c>
      <c r="W415" s="189">
        <f t="shared" si="153"/>
        <v>0</v>
      </c>
      <c r="X415" s="201"/>
      <c r="Y415" s="201"/>
      <c r="Z415" s="201"/>
      <c r="AA415" s="201"/>
      <c r="AB415" s="201"/>
      <c r="AC415" s="201"/>
      <c r="AD415" s="201"/>
      <c r="AE415" s="201"/>
      <c r="AF415" s="266">
        <f t="shared" si="154"/>
        <v>0</v>
      </c>
      <c r="AG415" s="266">
        <f t="shared" si="155"/>
        <v>0</v>
      </c>
      <c r="AH415" s="201"/>
      <c r="AI415" s="201"/>
      <c r="AJ415" s="201"/>
      <c r="AK415" s="201"/>
      <c r="AL415" s="201"/>
      <c r="AM415" s="201"/>
      <c r="AN415" s="201"/>
      <c r="AO415" s="201"/>
      <c r="AP415" s="266">
        <f t="shared" si="156"/>
        <v>0</v>
      </c>
      <c r="AQ415" s="266">
        <f t="shared" si="157"/>
        <v>0</v>
      </c>
    </row>
    <row r="416" spans="1:43" x14ac:dyDescent="0.25">
      <c r="A416" s="629">
        <v>5</v>
      </c>
      <c r="B416" s="291" t="s">
        <v>46</v>
      </c>
      <c r="C416" s="622"/>
      <c r="D416" s="620">
        <v>0</v>
      </c>
      <c r="E416" s="620">
        <v>0</v>
      </c>
      <c r="F416" s="620">
        <v>0</v>
      </c>
      <c r="G416" s="620">
        <v>0</v>
      </c>
      <c r="H416" s="620">
        <v>0</v>
      </c>
      <c r="I416" s="620">
        <v>0</v>
      </c>
      <c r="J416" s="620">
        <v>0</v>
      </c>
      <c r="K416" s="620">
        <v>0</v>
      </c>
      <c r="L416" s="314">
        <f t="shared" si="159"/>
        <v>0</v>
      </c>
      <c r="M416" s="314">
        <f t="shared" si="160"/>
        <v>0</v>
      </c>
      <c r="N416" s="620">
        <v>0</v>
      </c>
      <c r="O416" s="620">
        <v>0</v>
      </c>
      <c r="P416" s="620">
        <v>0</v>
      </c>
      <c r="Q416" s="620">
        <v>0</v>
      </c>
      <c r="R416" s="620">
        <v>0</v>
      </c>
      <c r="S416" s="620">
        <v>0</v>
      </c>
      <c r="T416" s="620">
        <v>0</v>
      </c>
      <c r="U416" s="620">
        <v>0</v>
      </c>
      <c r="V416" s="314">
        <f t="shared" si="152"/>
        <v>0</v>
      </c>
      <c r="W416" s="314">
        <f t="shared" si="153"/>
        <v>0</v>
      </c>
      <c r="X416" s="620">
        <v>0</v>
      </c>
      <c r="Y416" s="620">
        <v>0</v>
      </c>
      <c r="Z416" s="620">
        <v>0</v>
      </c>
      <c r="AA416" s="620">
        <v>0</v>
      </c>
      <c r="AB416" s="620">
        <v>0</v>
      </c>
      <c r="AC416" s="620">
        <v>0</v>
      </c>
      <c r="AD416" s="620">
        <v>0</v>
      </c>
      <c r="AE416" s="620">
        <v>0</v>
      </c>
      <c r="AF416" s="319">
        <f t="shared" si="154"/>
        <v>0</v>
      </c>
      <c r="AG416" s="319">
        <f t="shared" si="155"/>
        <v>0</v>
      </c>
      <c r="AH416" s="620">
        <v>0</v>
      </c>
      <c r="AI416" s="620">
        <v>0</v>
      </c>
      <c r="AJ416" s="620">
        <v>0</v>
      </c>
      <c r="AK416" s="620">
        <v>0</v>
      </c>
      <c r="AL416" s="620">
        <v>0</v>
      </c>
      <c r="AM416" s="620">
        <v>0</v>
      </c>
      <c r="AN416" s="620">
        <v>0</v>
      </c>
      <c r="AO416" s="620">
        <v>0</v>
      </c>
      <c r="AP416" s="319">
        <f t="shared" si="156"/>
        <v>0</v>
      </c>
      <c r="AQ416" s="319">
        <f t="shared" si="157"/>
        <v>0</v>
      </c>
    </row>
    <row r="417" spans="1:43" x14ac:dyDescent="0.25">
      <c r="A417" s="18"/>
      <c r="B417" s="89"/>
      <c r="C417" s="40"/>
      <c r="D417" s="201"/>
      <c r="E417" s="201"/>
      <c r="F417" s="201"/>
      <c r="G417" s="201"/>
      <c r="H417" s="201"/>
      <c r="I417" s="201"/>
      <c r="J417" s="201"/>
      <c r="K417" s="201"/>
      <c r="L417" s="189">
        <f t="shared" si="159"/>
        <v>0</v>
      </c>
      <c r="M417" s="189">
        <f t="shared" si="160"/>
        <v>0</v>
      </c>
      <c r="N417" s="201"/>
      <c r="O417" s="201"/>
      <c r="P417" s="201"/>
      <c r="Q417" s="201"/>
      <c r="R417" s="201"/>
      <c r="S417" s="201"/>
      <c r="T417" s="201"/>
      <c r="U417" s="201"/>
      <c r="V417" s="189">
        <f t="shared" si="152"/>
        <v>0</v>
      </c>
      <c r="W417" s="189">
        <f t="shared" si="153"/>
        <v>0</v>
      </c>
      <c r="X417" s="201"/>
      <c r="Y417" s="201"/>
      <c r="Z417" s="201"/>
      <c r="AA417" s="201"/>
      <c r="AB417" s="201"/>
      <c r="AC417" s="201"/>
      <c r="AD417" s="201"/>
      <c r="AE417" s="201"/>
      <c r="AF417" s="266">
        <f t="shared" si="154"/>
        <v>0</v>
      </c>
      <c r="AG417" s="266">
        <f t="shared" si="155"/>
        <v>0</v>
      </c>
      <c r="AH417" s="201"/>
      <c r="AI417" s="201"/>
      <c r="AJ417" s="201"/>
      <c r="AK417" s="201"/>
      <c r="AL417" s="201"/>
      <c r="AM417" s="201"/>
      <c r="AN417" s="201"/>
      <c r="AO417" s="201"/>
      <c r="AP417" s="266">
        <f t="shared" si="156"/>
        <v>0</v>
      </c>
      <c r="AQ417" s="266">
        <f t="shared" si="157"/>
        <v>0</v>
      </c>
    </row>
    <row r="418" spans="1:43" x14ac:dyDescent="0.25">
      <c r="A418" s="629">
        <v>6</v>
      </c>
      <c r="B418" s="291" t="s">
        <v>47</v>
      </c>
      <c r="C418" s="622"/>
      <c r="D418" s="620">
        <v>0</v>
      </c>
      <c r="E418" s="620">
        <v>0</v>
      </c>
      <c r="F418" s="620">
        <v>0</v>
      </c>
      <c r="G418" s="620">
        <v>0</v>
      </c>
      <c r="H418" s="620">
        <v>0</v>
      </c>
      <c r="I418" s="620">
        <v>0</v>
      </c>
      <c r="J418" s="620">
        <v>0</v>
      </c>
      <c r="K418" s="620">
        <v>0</v>
      </c>
      <c r="L418" s="314">
        <f t="shared" si="159"/>
        <v>0</v>
      </c>
      <c r="M418" s="314">
        <f t="shared" si="160"/>
        <v>0</v>
      </c>
      <c r="N418" s="620">
        <v>0</v>
      </c>
      <c r="O418" s="620">
        <v>0</v>
      </c>
      <c r="P418" s="620">
        <v>0</v>
      </c>
      <c r="Q418" s="620">
        <v>0</v>
      </c>
      <c r="R418" s="620">
        <v>0</v>
      </c>
      <c r="S418" s="620">
        <v>0</v>
      </c>
      <c r="T418" s="620">
        <v>0</v>
      </c>
      <c r="U418" s="620">
        <v>0</v>
      </c>
      <c r="V418" s="314">
        <f t="shared" si="152"/>
        <v>0</v>
      </c>
      <c r="W418" s="314">
        <f t="shared" si="153"/>
        <v>0</v>
      </c>
      <c r="X418" s="620">
        <v>0</v>
      </c>
      <c r="Y418" s="620">
        <v>0</v>
      </c>
      <c r="Z418" s="620">
        <v>0</v>
      </c>
      <c r="AA418" s="620">
        <v>0</v>
      </c>
      <c r="AB418" s="620">
        <v>0</v>
      </c>
      <c r="AC418" s="620">
        <v>0</v>
      </c>
      <c r="AD418" s="620">
        <v>0</v>
      </c>
      <c r="AE418" s="620">
        <v>0</v>
      </c>
      <c r="AF418" s="319">
        <f t="shared" si="154"/>
        <v>0</v>
      </c>
      <c r="AG418" s="319">
        <f t="shared" si="155"/>
        <v>0</v>
      </c>
      <c r="AH418" s="620">
        <v>0</v>
      </c>
      <c r="AI418" s="620">
        <v>0</v>
      </c>
      <c r="AJ418" s="620">
        <v>0</v>
      </c>
      <c r="AK418" s="620">
        <v>0</v>
      </c>
      <c r="AL418" s="620">
        <v>0</v>
      </c>
      <c r="AM418" s="620">
        <v>0</v>
      </c>
      <c r="AN418" s="620">
        <v>0</v>
      </c>
      <c r="AO418" s="620">
        <v>0</v>
      </c>
      <c r="AP418" s="319">
        <f t="shared" si="156"/>
        <v>0</v>
      </c>
      <c r="AQ418" s="319">
        <f t="shared" si="157"/>
        <v>0</v>
      </c>
    </row>
    <row r="419" spans="1:43" x14ac:dyDescent="0.25">
      <c r="A419" s="18"/>
      <c r="B419" s="89"/>
      <c r="C419" s="40"/>
      <c r="D419" s="201"/>
      <c r="E419" s="201"/>
      <c r="F419" s="201"/>
      <c r="G419" s="201"/>
      <c r="H419" s="201"/>
      <c r="I419" s="201"/>
      <c r="J419" s="201"/>
      <c r="K419" s="201"/>
      <c r="L419" s="189">
        <f t="shared" si="159"/>
        <v>0</v>
      </c>
      <c r="M419" s="189">
        <f t="shared" si="160"/>
        <v>0</v>
      </c>
      <c r="N419" s="201"/>
      <c r="O419" s="201"/>
      <c r="P419" s="201"/>
      <c r="Q419" s="201"/>
      <c r="R419" s="201"/>
      <c r="S419" s="201"/>
      <c r="T419" s="201"/>
      <c r="U419" s="201"/>
      <c r="V419" s="189">
        <f t="shared" si="152"/>
        <v>0</v>
      </c>
      <c r="W419" s="189">
        <f t="shared" si="153"/>
        <v>0</v>
      </c>
      <c r="X419" s="201"/>
      <c r="Y419" s="201"/>
      <c r="Z419" s="201"/>
      <c r="AA419" s="201"/>
      <c r="AB419" s="201"/>
      <c r="AC419" s="201"/>
      <c r="AD419" s="201"/>
      <c r="AE419" s="201"/>
      <c r="AF419" s="266">
        <f t="shared" si="154"/>
        <v>0</v>
      </c>
      <c r="AG419" s="266">
        <f t="shared" si="155"/>
        <v>0</v>
      </c>
      <c r="AH419" s="201"/>
      <c r="AI419" s="201"/>
      <c r="AJ419" s="201"/>
      <c r="AK419" s="201"/>
      <c r="AL419" s="201"/>
      <c r="AM419" s="201"/>
      <c r="AN419" s="201"/>
      <c r="AO419" s="201"/>
      <c r="AP419" s="266">
        <f t="shared" si="156"/>
        <v>0</v>
      </c>
      <c r="AQ419" s="266">
        <f t="shared" si="157"/>
        <v>0</v>
      </c>
    </row>
    <row r="420" spans="1:43" x14ac:dyDescent="0.25">
      <c r="A420" s="629">
        <v>7</v>
      </c>
      <c r="B420" s="291" t="s">
        <v>24</v>
      </c>
      <c r="C420" s="622"/>
      <c r="D420" s="620">
        <v>0</v>
      </c>
      <c r="E420" s="620">
        <v>0</v>
      </c>
      <c r="F420" s="620">
        <v>0</v>
      </c>
      <c r="G420" s="620">
        <v>0</v>
      </c>
      <c r="H420" s="620">
        <v>0</v>
      </c>
      <c r="I420" s="620">
        <v>0</v>
      </c>
      <c r="J420" s="620">
        <v>0</v>
      </c>
      <c r="K420" s="620">
        <v>0</v>
      </c>
      <c r="L420" s="314">
        <f t="shared" si="159"/>
        <v>0</v>
      </c>
      <c r="M420" s="314">
        <f t="shared" si="160"/>
        <v>0</v>
      </c>
      <c r="N420" s="620">
        <v>0</v>
      </c>
      <c r="O420" s="620">
        <v>0</v>
      </c>
      <c r="P420" s="620">
        <v>0</v>
      </c>
      <c r="Q420" s="620">
        <v>0</v>
      </c>
      <c r="R420" s="620">
        <v>0</v>
      </c>
      <c r="S420" s="620">
        <v>0</v>
      </c>
      <c r="T420" s="620">
        <v>0</v>
      </c>
      <c r="U420" s="620">
        <v>0</v>
      </c>
      <c r="V420" s="314">
        <f t="shared" si="152"/>
        <v>0</v>
      </c>
      <c r="W420" s="314">
        <f t="shared" si="153"/>
        <v>0</v>
      </c>
      <c r="X420" s="620">
        <v>0</v>
      </c>
      <c r="Y420" s="620">
        <v>0</v>
      </c>
      <c r="Z420" s="620">
        <v>0</v>
      </c>
      <c r="AA420" s="620">
        <v>0</v>
      </c>
      <c r="AB420" s="620">
        <v>0</v>
      </c>
      <c r="AC420" s="620">
        <v>0</v>
      </c>
      <c r="AD420" s="620">
        <v>0</v>
      </c>
      <c r="AE420" s="620">
        <v>0</v>
      </c>
      <c r="AF420" s="319">
        <f t="shared" si="154"/>
        <v>0</v>
      </c>
      <c r="AG420" s="319">
        <f t="shared" si="155"/>
        <v>0</v>
      </c>
      <c r="AH420" s="620">
        <v>0</v>
      </c>
      <c r="AI420" s="620">
        <v>0</v>
      </c>
      <c r="AJ420" s="620">
        <v>0</v>
      </c>
      <c r="AK420" s="620">
        <v>0</v>
      </c>
      <c r="AL420" s="620">
        <v>0</v>
      </c>
      <c r="AM420" s="620">
        <v>0</v>
      </c>
      <c r="AN420" s="620">
        <v>0</v>
      </c>
      <c r="AO420" s="620">
        <v>0</v>
      </c>
      <c r="AP420" s="319">
        <f t="shared" si="156"/>
        <v>0</v>
      </c>
      <c r="AQ420" s="319">
        <f t="shared" si="157"/>
        <v>0</v>
      </c>
    </row>
    <row r="421" spans="1:43" x14ac:dyDescent="0.25">
      <c r="A421" s="18"/>
      <c r="B421" s="89"/>
      <c r="C421" s="40"/>
      <c r="D421" s="201"/>
      <c r="E421" s="201"/>
      <c r="F421" s="201"/>
      <c r="G421" s="201"/>
      <c r="H421" s="201"/>
      <c r="I421" s="201"/>
      <c r="J421" s="201"/>
      <c r="K421" s="201"/>
      <c r="L421" s="189">
        <f t="shared" si="159"/>
        <v>0</v>
      </c>
      <c r="M421" s="189">
        <f t="shared" si="160"/>
        <v>0</v>
      </c>
      <c r="N421" s="201"/>
      <c r="O421" s="201"/>
      <c r="P421" s="201"/>
      <c r="Q421" s="201"/>
      <c r="R421" s="201"/>
      <c r="S421" s="201"/>
      <c r="T421" s="201"/>
      <c r="U421" s="201"/>
      <c r="V421" s="189">
        <f t="shared" si="152"/>
        <v>0</v>
      </c>
      <c r="W421" s="189">
        <f t="shared" si="153"/>
        <v>0</v>
      </c>
      <c r="X421" s="201"/>
      <c r="Y421" s="201"/>
      <c r="Z421" s="201"/>
      <c r="AA421" s="201"/>
      <c r="AB421" s="201"/>
      <c r="AC421" s="201"/>
      <c r="AD421" s="201"/>
      <c r="AE421" s="201"/>
      <c r="AF421" s="266">
        <f t="shared" si="154"/>
        <v>0</v>
      </c>
      <c r="AG421" s="266">
        <f t="shared" si="155"/>
        <v>0</v>
      </c>
      <c r="AH421" s="201"/>
      <c r="AI421" s="201"/>
      <c r="AJ421" s="201"/>
      <c r="AK421" s="201"/>
      <c r="AL421" s="201"/>
      <c r="AM421" s="201"/>
      <c r="AN421" s="201"/>
      <c r="AO421" s="201"/>
      <c r="AP421" s="266">
        <f t="shared" si="156"/>
        <v>0</v>
      </c>
      <c r="AQ421" s="266">
        <f t="shared" si="157"/>
        <v>0</v>
      </c>
    </row>
    <row r="422" spans="1:43" x14ac:dyDescent="0.25">
      <c r="A422" s="629">
        <v>8</v>
      </c>
      <c r="B422" s="291" t="s">
        <v>25</v>
      </c>
      <c r="C422" s="622"/>
      <c r="D422" s="620">
        <v>0</v>
      </c>
      <c r="E422" s="620">
        <v>0</v>
      </c>
      <c r="F422" s="620">
        <v>0</v>
      </c>
      <c r="G422" s="620">
        <v>0</v>
      </c>
      <c r="H422" s="620">
        <v>0</v>
      </c>
      <c r="I422" s="620">
        <v>0</v>
      </c>
      <c r="J422" s="620">
        <v>0</v>
      </c>
      <c r="K422" s="620">
        <v>0</v>
      </c>
      <c r="L422" s="314">
        <f t="shared" si="159"/>
        <v>0</v>
      </c>
      <c r="M422" s="314">
        <f t="shared" si="160"/>
        <v>0</v>
      </c>
      <c r="N422" s="620">
        <v>0</v>
      </c>
      <c r="O422" s="620">
        <v>0</v>
      </c>
      <c r="P422" s="620">
        <v>0</v>
      </c>
      <c r="Q422" s="620">
        <v>0</v>
      </c>
      <c r="R422" s="620">
        <v>0</v>
      </c>
      <c r="S422" s="620">
        <v>0</v>
      </c>
      <c r="T422" s="620">
        <v>0</v>
      </c>
      <c r="U422" s="620">
        <v>0</v>
      </c>
      <c r="V422" s="314">
        <f t="shared" si="152"/>
        <v>0</v>
      </c>
      <c r="W422" s="314">
        <f t="shared" si="153"/>
        <v>0</v>
      </c>
      <c r="X422" s="620">
        <v>0</v>
      </c>
      <c r="Y422" s="620">
        <v>0</v>
      </c>
      <c r="Z422" s="620">
        <v>0</v>
      </c>
      <c r="AA422" s="620">
        <v>0</v>
      </c>
      <c r="AB422" s="620">
        <v>0</v>
      </c>
      <c r="AC422" s="620">
        <v>0</v>
      </c>
      <c r="AD422" s="620">
        <v>0</v>
      </c>
      <c r="AE422" s="620">
        <v>0</v>
      </c>
      <c r="AF422" s="319">
        <f t="shared" si="154"/>
        <v>0</v>
      </c>
      <c r="AG422" s="319">
        <f t="shared" si="155"/>
        <v>0</v>
      </c>
      <c r="AH422" s="620">
        <v>0</v>
      </c>
      <c r="AI422" s="620">
        <v>0</v>
      </c>
      <c r="AJ422" s="620">
        <v>0</v>
      </c>
      <c r="AK422" s="620">
        <v>0</v>
      </c>
      <c r="AL422" s="620">
        <v>0</v>
      </c>
      <c r="AM422" s="620">
        <v>0</v>
      </c>
      <c r="AN422" s="620">
        <v>0</v>
      </c>
      <c r="AO422" s="620">
        <v>0</v>
      </c>
      <c r="AP422" s="319">
        <f t="shared" si="156"/>
        <v>0</v>
      </c>
      <c r="AQ422" s="319">
        <f t="shared" si="157"/>
        <v>0</v>
      </c>
    </row>
    <row r="423" spans="1:43" x14ac:dyDescent="0.25">
      <c r="A423" s="18"/>
      <c r="B423" s="89"/>
      <c r="C423" s="40"/>
      <c r="D423" s="201"/>
      <c r="E423" s="201"/>
      <c r="F423" s="201"/>
      <c r="G423" s="201"/>
      <c r="H423" s="201"/>
      <c r="I423" s="201"/>
      <c r="J423" s="201"/>
      <c r="K423" s="201"/>
      <c r="L423" s="189">
        <f t="shared" si="159"/>
        <v>0</v>
      </c>
      <c r="M423" s="189">
        <f t="shared" si="160"/>
        <v>0</v>
      </c>
      <c r="N423" s="201"/>
      <c r="O423" s="201"/>
      <c r="P423" s="201"/>
      <c r="Q423" s="201"/>
      <c r="R423" s="201"/>
      <c r="S423" s="201"/>
      <c r="T423" s="201"/>
      <c r="U423" s="201"/>
      <c r="V423" s="189">
        <f t="shared" si="152"/>
        <v>0</v>
      </c>
      <c r="W423" s="189">
        <f t="shared" si="153"/>
        <v>0</v>
      </c>
      <c r="X423" s="201"/>
      <c r="Y423" s="201"/>
      <c r="Z423" s="201"/>
      <c r="AA423" s="201"/>
      <c r="AB423" s="201"/>
      <c r="AC423" s="201"/>
      <c r="AD423" s="201"/>
      <c r="AE423" s="201"/>
      <c r="AF423" s="266">
        <f t="shared" si="154"/>
        <v>0</v>
      </c>
      <c r="AG423" s="266">
        <f t="shared" si="155"/>
        <v>0</v>
      </c>
      <c r="AH423" s="201"/>
      <c r="AI423" s="201"/>
      <c r="AJ423" s="201"/>
      <c r="AK423" s="201"/>
      <c r="AL423" s="201"/>
      <c r="AM423" s="201"/>
      <c r="AN423" s="201"/>
      <c r="AO423" s="201"/>
      <c r="AP423" s="266">
        <f t="shared" si="156"/>
        <v>0</v>
      </c>
      <c r="AQ423" s="266">
        <f t="shared" si="157"/>
        <v>0</v>
      </c>
    </row>
    <row r="424" spans="1:43" x14ac:dyDescent="0.25">
      <c r="A424" s="629">
        <v>9</v>
      </c>
      <c r="B424" s="291" t="s">
        <v>26</v>
      </c>
      <c r="C424" s="622"/>
      <c r="D424" s="620">
        <v>0</v>
      </c>
      <c r="E424" s="620">
        <v>0</v>
      </c>
      <c r="F424" s="620">
        <v>0</v>
      </c>
      <c r="G424" s="620">
        <v>0</v>
      </c>
      <c r="H424" s="620">
        <v>0</v>
      </c>
      <c r="I424" s="620">
        <v>0</v>
      </c>
      <c r="J424" s="620">
        <v>0</v>
      </c>
      <c r="K424" s="620">
        <v>0</v>
      </c>
      <c r="L424" s="314">
        <f t="shared" si="159"/>
        <v>0</v>
      </c>
      <c r="M424" s="314">
        <f t="shared" si="160"/>
        <v>0</v>
      </c>
      <c r="N424" s="620">
        <v>0</v>
      </c>
      <c r="O424" s="620">
        <v>0</v>
      </c>
      <c r="P424" s="620">
        <v>0</v>
      </c>
      <c r="Q424" s="620">
        <v>0</v>
      </c>
      <c r="R424" s="620">
        <v>0</v>
      </c>
      <c r="S424" s="620">
        <v>0</v>
      </c>
      <c r="T424" s="620">
        <v>0</v>
      </c>
      <c r="U424" s="620">
        <v>0</v>
      </c>
      <c r="V424" s="314">
        <f t="shared" si="152"/>
        <v>0</v>
      </c>
      <c r="W424" s="314">
        <f t="shared" si="153"/>
        <v>0</v>
      </c>
      <c r="X424" s="620">
        <v>0</v>
      </c>
      <c r="Y424" s="620">
        <v>0</v>
      </c>
      <c r="Z424" s="620">
        <v>0</v>
      </c>
      <c r="AA424" s="620">
        <v>0</v>
      </c>
      <c r="AB424" s="620">
        <v>0</v>
      </c>
      <c r="AC424" s="620">
        <v>0</v>
      </c>
      <c r="AD424" s="620">
        <v>0</v>
      </c>
      <c r="AE424" s="620">
        <v>0</v>
      </c>
      <c r="AF424" s="319">
        <f t="shared" si="154"/>
        <v>0</v>
      </c>
      <c r="AG424" s="319">
        <f t="shared" si="155"/>
        <v>0</v>
      </c>
      <c r="AH424" s="620">
        <v>0</v>
      </c>
      <c r="AI424" s="620">
        <v>0</v>
      </c>
      <c r="AJ424" s="620">
        <v>0</v>
      </c>
      <c r="AK424" s="620">
        <v>0</v>
      </c>
      <c r="AL424" s="620">
        <v>0</v>
      </c>
      <c r="AM424" s="620">
        <v>0</v>
      </c>
      <c r="AN424" s="620">
        <v>0</v>
      </c>
      <c r="AO424" s="620">
        <v>0</v>
      </c>
      <c r="AP424" s="319">
        <f t="shared" si="156"/>
        <v>0</v>
      </c>
      <c r="AQ424" s="319">
        <f t="shared" si="157"/>
        <v>0</v>
      </c>
    </row>
    <row r="425" spans="1:43" x14ac:dyDescent="0.25">
      <c r="A425" s="18"/>
      <c r="B425" s="89"/>
      <c r="C425" s="40"/>
      <c r="D425" s="201"/>
      <c r="E425" s="201"/>
      <c r="F425" s="201"/>
      <c r="G425" s="201"/>
      <c r="H425" s="201"/>
      <c r="I425" s="201"/>
      <c r="J425" s="201"/>
      <c r="K425" s="201"/>
      <c r="L425" s="189">
        <f t="shared" si="159"/>
        <v>0</v>
      </c>
      <c r="M425" s="189">
        <f t="shared" si="160"/>
        <v>0</v>
      </c>
      <c r="N425" s="201"/>
      <c r="O425" s="201"/>
      <c r="P425" s="201"/>
      <c r="Q425" s="201"/>
      <c r="R425" s="201"/>
      <c r="S425" s="201"/>
      <c r="T425" s="201"/>
      <c r="U425" s="201"/>
      <c r="V425" s="189">
        <f t="shared" si="152"/>
        <v>0</v>
      </c>
      <c r="W425" s="189">
        <f t="shared" si="153"/>
        <v>0</v>
      </c>
      <c r="X425" s="201"/>
      <c r="Y425" s="201"/>
      <c r="Z425" s="201"/>
      <c r="AA425" s="201"/>
      <c r="AB425" s="201"/>
      <c r="AC425" s="201"/>
      <c r="AD425" s="201"/>
      <c r="AE425" s="201"/>
      <c r="AF425" s="266">
        <f t="shared" si="154"/>
        <v>0</v>
      </c>
      <c r="AG425" s="266">
        <f t="shared" si="155"/>
        <v>0</v>
      </c>
      <c r="AH425" s="201"/>
      <c r="AI425" s="201"/>
      <c r="AJ425" s="201"/>
      <c r="AK425" s="201"/>
      <c r="AL425" s="201"/>
      <c r="AM425" s="201"/>
      <c r="AN425" s="201"/>
      <c r="AO425" s="201"/>
      <c r="AP425" s="266">
        <f t="shared" si="156"/>
        <v>0</v>
      </c>
      <c r="AQ425" s="266">
        <f t="shared" si="157"/>
        <v>0</v>
      </c>
    </row>
    <row r="426" spans="1:43" x14ac:dyDescent="0.25">
      <c r="A426" s="629">
        <v>10</v>
      </c>
      <c r="B426" s="291" t="s">
        <v>27</v>
      </c>
      <c r="C426" s="622"/>
      <c r="D426" s="620">
        <v>0</v>
      </c>
      <c r="E426" s="620">
        <v>0</v>
      </c>
      <c r="F426" s="620">
        <v>0</v>
      </c>
      <c r="G426" s="620">
        <v>0</v>
      </c>
      <c r="H426" s="620">
        <v>0</v>
      </c>
      <c r="I426" s="620">
        <v>0</v>
      </c>
      <c r="J426" s="620">
        <v>0</v>
      </c>
      <c r="K426" s="620">
        <v>0</v>
      </c>
      <c r="L426" s="314">
        <f t="shared" si="159"/>
        <v>0</v>
      </c>
      <c r="M426" s="314">
        <f t="shared" si="160"/>
        <v>0</v>
      </c>
      <c r="N426" s="620">
        <v>0</v>
      </c>
      <c r="O426" s="620">
        <v>0</v>
      </c>
      <c r="P426" s="620">
        <v>0</v>
      </c>
      <c r="Q426" s="620">
        <v>0</v>
      </c>
      <c r="R426" s="620">
        <v>0</v>
      </c>
      <c r="S426" s="620">
        <v>0</v>
      </c>
      <c r="T426" s="620">
        <v>0</v>
      </c>
      <c r="U426" s="620">
        <v>0</v>
      </c>
      <c r="V426" s="314">
        <f t="shared" si="152"/>
        <v>0</v>
      </c>
      <c r="W426" s="314">
        <f t="shared" si="153"/>
        <v>0</v>
      </c>
      <c r="X426" s="620">
        <v>0</v>
      </c>
      <c r="Y426" s="620">
        <v>0</v>
      </c>
      <c r="Z426" s="620">
        <v>0</v>
      </c>
      <c r="AA426" s="620">
        <v>0</v>
      </c>
      <c r="AB426" s="620">
        <v>0</v>
      </c>
      <c r="AC426" s="620">
        <v>0</v>
      </c>
      <c r="AD426" s="620">
        <v>0</v>
      </c>
      <c r="AE426" s="620">
        <v>0</v>
      </c>
      <c r="AF426" s="319">
        <f t="shared" si="154"/>
        <v>0</v>
      </c>
      <c r="AG426" s="319">
        <f t="shared" si="155"/>
        <v>0</v>
      </c>
      <c r="AH426" s="620">
        <v>0</v>
      </c>
      <c r="AI426" s="620">
        <v>0</v>
      </c>
      <c r="AJ426" s="620">
        <v>0</v>
      </c>
      <c r="AK426" s="620">
        <v>0</v>
      </c>
      <c r="AL426" s="620">
        <v>0</v>
      </c>
      <c r="AM426" s="620">
        <v>0</v>
      </c>
      <c r="AN426" s="620">
        <v>0</v>
      </c>
      <c r="AO426" s="620">
        <v>0</v>
      </c>
      <c r="AP426" s="319">
        <f t="shared" si="156"/>
        <v>0</v>
      </c>
      <c r="AQ426" s="319">
        <f t="shared" si="157"/>
        <v>0</v>
      </c>
    </row>
    <row r="427" spans="1:43" x14ac:dyDescent="0.25">
      <c r="A427" s="18"/>
      <c r="B427" s="89"/>
      <c r="C427" s="40"/>
      <c r="D427" s="201"/>
      <c r="E427" s="201"/>
      <c r="F427" s="201"/>
      <c r="G427" s="201"/>
      <c r="H427" s="201"/>
      <c r="I427" s="201"/>
      <c r="J427" s="201"/>
      <c r="K427" s="201"/>
      <c r="L427" s="189">
        <f t="shared" si="159"/>
        <v>0</v>
      </c>
      <c r="M427" s="189">
        <f t="shared" si="160"/>
        <v>0</v>
      </c>
      <c r="N427" s="201"/>
      <c r="O427" s="201"/>
      <c r="P427" s="201"/>
      <c r="Q427" s="201"/>
      <c r="R427" s="201"/>
      <c r="S427" s="201"/>
      <c r="T427" s="201"/>
      <c r="U427" s="201"/>
      <c r="V427" s="189">
        <f t="shared" si="152"/>
        <v>0</v>
      </c>
      <c r="W427" s="189">
        <f t="shared" si="153"/>
        <v>0</v>
      </c>
      <c r="X427" s="201"/>
      <c r="Y427" s="201"/>
      <c r="Z427" s="201"/>
      <c r="AA427" s="201"/>
      <c r="AB427" s="201"/>
      <c r="AC427" s="201"/>
      <c r="AD427" s="201"/>
      <c r="AE427" s="201"/>
      <c r="AF427" s="266">
        <f t="shared" si="154"/>
        <v>0</v>
      </c>
      <c r="AG427" s="266">
        <f t="shared" si="155"/>
        <v>0</v>
      </c>
      <c r="AH427" s="201"/>
      <c r="AI427" s="201"/>
      <c r="AJ427" s="201"/>
      <c r="AK427" s="201"/>
      <c r="AL427" s="201"/>
      <c r="AM427" s="201"/>
      <c r="AN427" s="201"/>
      <c r="AO427" s="201"/>
      <c r="AP427" s="266">
        <f t="shared" si="156"/>
        <v>0</v>
      </c>
      <c r="AQ427" s="266">
        <f t="shared" si="157"/>
        <v>0</v>
      </c>
    </row>
    <row r="428" spans="1:43" x14ac:dyDescent="0.25">
      <c r="A428" s="629">
        <v>11</v>
      </c>
      <c r="B428" s="291" t="s">
        <v>48</v>
      </c>
      <c r="C428" s="622"/>
      <c r="D428" s="620">
        <v>0</v>
      </c>
      <c r="E428" s="620">
        <v>0</v>
      </c>
      <c r="F428" s="620">
        <v>0</v>
      </c>
      <c r="G428" s="620">
        <v>0</v>
      </c>
      <c r="H428" s="620">
        <v>0</v>
      </c>
      <c r="I428" s="620">
        <v>0</v>
      </c>
      <c r="J428" s="620">
        <v>0</v>
      </c>
      <c r="K428" s="620">
        <v>0</v>
      </c>
      <c r="L428" s="314">
        <f t="shared" si="159"/>
        <v>0</v>
      </c>
      <c r="M428" s="314">
        <f t="shared" si="160"/>
        <v>0</v>
      </c>
      <c r="N428" s="620">
        <v>0</v>
      </c>
      <c r="O428" s="620">
        <v>0</v>
      </c>
      <c r="P428" s="620">
        <v>0</v>
      </c>
      <c r="Q428" s="620">
        <v>0</v>
      </c>
      <c r="R428" s="620">
        <v>0</v>
      </c>
      <c r="S428" s="620">
        <v>0</v>
      </c>
      <c r="T428" s="620">
        <v>0</v>
      </c>
      <c r="U428" s="620">
        <v>0</v>
      </c>
      <c r="V428" s="314">
        <f t="shared" si="152"/>
        <v>0</v>
      </c>
      <c r="W428" s="314">
        <f t="shared" si="153"/>
        <v>0</v>
      </c>
      <c r="X428" s="620">
        <v>0</v>
      </c>
      <c r="Y428" s="620">
        <v>0</v>
      </c>
      <c r="Z428" s="620">
        <v>0</v>
      </c>
      <c r="AA428" s="620">
        <v>0</v>
      </c>
      <c r="AB428" s="620">
        <v>0</v>
      </c>
      <c r="AC428" s="620">
        <v>0</v>
      </c>
      <c r="AD428" s="620">
        <v>0</v>
      </c>
      <c r="AE428" s="620">
        <v>0</v>
      </c>
      <c r="AF428" s="319">
        <f t="shared" si="154"/>
        <v>0</v>
      </c>
      <c r="AG428" s="319">
        <f t="shared" si="155"/>
        <v>0</v>
      </c>
      <c r="AH428" s="620">
        <v>0</v>
      </c>
      <c r="AI428" s="620">
        <v>0</v>
      </c>
      <c r="AJ428" s="620">
        <v>0</v>
      </c>
      <c r="AK428" s="620">
        <v>0</v>
      </c>
      <c r="AL428" s="620">
        <v>0</v>
      </c>
      <c r="AM428" s="620">
        <v>0</v>
      </c>
      <c r="AN428" s="620">
        <v>0</v>
      </c>
      <c r="AO428" s="620">
        <v>0</v>
      </c>
      <c r="AP428" s="319">
        <f t="shared" si="156"/>
        <v>0</v>
      </c>
      <c r="AQ428" s="319">
        <f t="shared" si="157"/>
        <v>0</v>
      </c>
    </row>
    <row r="429" spans="1:43" x14ac:dyDescent="0.25">
      <c r="A429" s="18"/>
      <c r="B429" s="89"/>
      <c r="C429" s="40"/>
      <c r="D429" s="201"/>
      <c r="E429" s="201"/>
      <c r="F429" s="201"/>
      <c r="G429" s="201"/>
      <c r="H429" s="201"/>
      <c r="I429" s="201"/>
      <c r="J429" s="201"/>
      <c r="K429" s="201"/>
      <c r="L429" s="189">
        <f t="shared" si="159"/>
        <v>0</v>
      </c>
      <c r="M429" s="189">
        <f t="shared" si="160"/>
        <v>0</v>
      </c>
      <c r="N429" s="201"/>
      <c r="O429" s="201"/>
      <c r="P429" s="201"/>
      <c r="Q429" s="201"/>
      <c r="R429" s="201"/>
      <c r="S429" s="201"/>
      <c r="T429" s="201"/>
      <c r="U429" s="201"/>
      <c r="V429" s="189">
        <f t="shared" si="152"/>
        <v>0</v>
      </c>
      <c r="W429" s="189">
        <f t="shared" si="153"/>
        <v>0</v>
      </c>
      <c r="X429" s="201"/>
      <c r="Y429" s="201"/>
      <c r="Z429" s="201"/>
      <c r="AA429" s="201"/>
      <c r="AB429" s="201"/>
      <c r="AC429" s="201"/>
      <c r="AD429" s="201"/>
      <c r="AE429" s="201"/>
      <c r="AF429" s="266">
        <f t="shared" si="154"/>
        <v>0</v>
      </c>
      <c r="AG429" s="266">
        <f t="shared" si="155"/>
        <v>0</v>
      </c>
      <c r="AH429" s="201"/>
      <c r="AI429" s="201"/>
      <c r="AJ429" s="201"/>
      <c r="AK429" s="201"/>
      <c r="AL429" s="201"/>
      <c r="AM429" s="201"/>
      <c r="AN429" s="201"/>
      <c r="AO429" s="201"/>
      <c r="AP429" s="266">
        <f t="shared" si="156"/>
        <v>0</v>
      </c>
      <c r="AQ429" s="266">
        <f t="shared" si="157"/>
        <v>0</v>
      </c>
    </row>
    <row r="430" spans="1:43" x14ac:dyDescent="0.25">
      <c r="A430" s="629">
        <v>12</v>
      </c>
      <c r="B430" s="291" t="s">
        <v>49</v>
      </c>
      <c r="C430" s="622"/>
      <c r="D430" s="620">
        <v>0</v>
      </c>
      <c r="E430" s="620">
        <v>0</v>
      </c>
      <c r="F430" s="620">
        <v>0</v>
      </c>
      <c r="G430" s="620">
        <v>0</v>
      </c>
      <c r="H430" s="620">
        <v>0</v>
      </c>
      <c r="I430" s="620">
        <v>0</v>
      </c>
      <c r="J430" s="620">
        <v>0</v>
      </c>
      <c r="K430" s="620">
        <v>0</v>
      </c>
      <c r="L430" s="314">
        <f t="shared" si="159"/>
        <v>0</v>
      </c>
      <c r="M430" s="314">
        <f t="shared" si="160"/>
        <v>0</v>
      </c>
      <c r="N430" s="620">
        <v>0</v>
      </c>
      <c r="O430" s="620">
        <v>0</v>
      </c>
      <c r="P430" s="620">
        <v>0</v>
      </c>
      <c r="Q430" s="620">
        <v>0</v>
      </c>
      <c r="R430" s="620">
        <v>0</v>
      </c>
      <c r="S430" s="620">
        <v>0</v>
      </c>
      <c r="T430" s="620">
        <v>0</v>
      </c>
      <c r="U430" s="620">
        <v>0</v>
      </c>
      <c r="V430" s="314">
        <f t="shared" si="152"/>
        <v>0</v>
      </c>
      <c r="W430" s="314">
        <f t="shared" si="153"/>
        <v>0</v>
      </c>
      <c r="X430" s="620">
        <v>0</v>
      </c>
      <c r="Y430" s="620">
        <v>0</v>
      </c>
      <c r="Z430" s="620">
        <v>0</v>
      </c>
      <c r="AA430" s="620">
        <v>0</v>
      </c>
      <c r="AB430" s="620">
        <v>0</v>
      </c>
      <c r="AC430" s="620">
        <v>0</v>
      </c>
      <c r="AD430" s="620">
        <v>0</v>
      </c>
      <c r="AE430" s="620">
        <v>0</v>
      </c>
      <c r="AF430" s="319">
        <f t="shared" si="154"/>
        <v>0</v>
      </c>
      <c r="AG430" s="319">
        <f t="shared" si="155"/>
        <v>0</v>
      </c>
      <c r="AH430" s="620">
        <v>0</v>
      </c>
      <c r="AI430" s="620">
        <v>0</v>
      </c>
      <c r="AJ430" s="620">
        <v>0</v>
      </c>
      <c r="AK430" s="620">
        <v>0</v>
      </c>
      <c r="AL430" s="620">
        <v>0</v>
      </c>
      <c r="AM430" s="620">
        <v>0</v>
      </c>
      <c r="AN430" s="620">
        <v>0</v>
      </c>
      <c r="AO430" s="620">
        <v>0</v>
      </c>
      <c r="AP430" s="319">
        <f t="shared" si="156"/>
        <v>0</v>
      </c>
      <c r="AQ430" s="319">
        <f t="shared" si="157"/>
        <v>0</v>
      </c>
    </row>
    <row r="431" spans="1:43" x14ac:dyDescent="0.25">
      <c r="A431" s="18"/>
      <c r="B431" s="89"/>
      <c r="C431" s="40"/>
      <c r="D431" s="201"/>
      <c r="E431" s="201"/>
      <c r="F431" s="201"/>
      <c r="G431" s="201"/>
      <c r="H431" s="201"/>
      <c r="I431" s="201"/>
      <c r="J431" s="201"/>
      <c r="K431" s="201"/>
      <c r="L431" s="189">
        <f t="shared" si="159"/>
        <v>0</v>
      </c>
      <c r="M431" s="189">
        <f t="shared" si="160"/>
        <v>0</v>
      </c>
      <c r="N431" s="201"/>
      <c r="O431" s="201"/>
      <c r="P431" s="201"/>
      <c r="Q431" s="201"/>
      <c r="R431" s="201"/>
      <c r="S431" s="201"/>
      <c r="T431" s="201"/>
      <c r="U431" s="201"/>
      <c r="V431" s="189">
        <f t="shared" si="152"/>
        <v>0</v>
      </c>
      <c r="W431" s="189">
        <f t="shared" si="153"/>
        <v>0</v>
      </c>
      <c r="X431" s="201"/>
      <c r="Y431" s="201"/>
      <c r="Z431" s="201"/>
      <c r="AA431" s="201"/>
      <c r="AB431" s="201"/>
      <c r="AC431" s="201"/>
      <c r="AD431" s="201"/>
      <c r="AE431" s="201"/>
      <c r="AF431" s="266">
        <f t="shared" si="154"/>
        <v>0</v>
      </c>
      <c r="AG431" s="266">
        <f t="shared" si="155"/>
        <v>0</v>
      </c>
      <c r="AH431" s="201"/>
      <c r="AI431" s="201"/>
      <c r="AJ431" s="201"/>
      <c r="AK431" s="201"/>
      <c r="AL431" s="201"/>
      <c r="AM431" s="201"/>
      <c r="AN431" s="201"/>
      <c r="AO431" s="201"/>
      <c r="AP431" s="266">
        <f t="shared" si="156"/>
        <v>0</v>
      </c>
      <c r="AQ431" s="266">
        <f t="shared" si="157"/>
        <v>0</v>
      </c>
    </row>
    <row r="432" spans="1:43" x14ac:dyDescent="0.25">
      <c r="A432" s="629">
        <v>13</v>
      </c>
      <c r="B432" s="291" t="s">
        <v>50</v>
      </c>
      <c r="C432" s="622"/>
      <c r="D432" s="620">
        <v>0</v>
      </c>
      <c r="E432" s="620">
        <v>0</v>
      </c>
      <c r="F432" s="620">
        <v>0</v>
      </c>
      <c r="G432" s="620">
        <v>0</v>
      </c>
      <c r="H432" s="620">
        <v>0</v>
      </c>
      <c r="I432" s="620">
        <v>0</v>
      </c>
      <c r="J432" s="620">
        <v>0</v>
      </c>
      <c r="K432" s="620">
        <v>0</v>
      </c>
      <c r="L432" s="314">
        <f t="shared" si="159"/>
        <v>0</v>
      </c>
      <c r="M432" s="314">
        <f t="shared" si="160"/>
        <v>0</v>
      </c>
      <c r="N432" s="620">
        <v>0</v>
      </c>
      <c r="O432" s="620">
        <v>0</v>
      </c>
      <c r="P432" s="620">
        <v>0</v>
      </c>
      <c r="Q432" s="620">
        <v>0</v>
      </c>
      <c r="R432" s="620">
        <v>0</v>
      </c>
      <c r="S432" s="620">
        <v>0</v>
      </c>
      <c r="T432" s="620">
        <v>0</v>
      </c>
      <c r="U432" s="620">
        <v>0</v>
      </c>
      <c r="V432" s="314">
        <f t="shared" si="152"/>
        <v>0</v>
      </c>
      <c r="W432" s="314">
        <f t="shared" si="153"/>
        <v>0</v>
      </c>
      <c r="X432" s="620">
        <v>0</v>
      </c>
      <c r="Y432" s="620">
        <v>0</v>
      </c>
      <c r="Z432" s="620">
        <v>0</v>
      </c>
      <c r="AA432" s="620">
        <v>0</v>
      </c>
      <c r="AB432" s="620">
        <v>0</v>
      </c>
      <c r="AC432" s="620">
        <v>0</v>
      </c>
      <c r="AD432" s="620">
        <v>0</v>
      </c>
      <c r="AE432" s="620">
        <v>0</v>
      </c>
      <c r="AF432" s="319">
        <f t="shared" si="154"/>
        <v>0</v>
      </c>
      <c r="AG432" s="319">
        <f t="shared" si="155"/>
        <v>0</v>
      </c>
      <c r="AH432" s="620">
        <v>0</v>
      </c>
      <c r="AI432" s="620">
        <v>0</v>
      </c>
      <c r="AJ432" s="620">
        <v>0</v>
      </c>
      <c r="AK432" s="620">
        <v>0</v>
      </c>
      <c r="AL432" s="620">
        <v>0</v>
      </c>
      <c r="AM432" s="620">
        <v>0</v>
      </c>
      <c r="AN432" s="620">
        <v>0</v>
      </c>
      <c r="AO432" s="620">
        <v>0</v>
      </c>
      <c r="AP432" s="319">
        <f t="shared" si="156"/>
        <v>0</v>
      </c>
      <c r="AQ432" s="319">
        <f t="shared" si="157"/>
        <v>0</v>
      </c>
    </row>
    <row r="433" spans="1:43" x14ac:dyDescent="0.25">
      <c r="A433" s="18"/>
      <c r="B433" s="89"/>
      <c r="C433" s="40"/>
      <c r="D433" s="201"/>
      <c r="E433" s="201"/>
      <c r="F433" s="201"/>
      <c r="G433" s="201"/>
      <c r="H433" s="201"/>
      <c r="I433" s="201"/>
      <c r="J433" s="201"/>
      <c r="K433" s="201"/>
      <c r="L433" s="189">
        <f t="shared" si="159"/>
        <v>0</v>
      </c>
      <c r="M433" s="189">
        <f t="shared" si="160"/>
        <v>0</v>
      </c>
      <c r="N433" s="201"/>
      <c r="O433" s="201"/>
      <c r="P433" s="201"/>
      <c r="Q433" s="201"/>
      <c r="R433" s="201"/>
      <c r="S433" s="201"/>
      <c r="T433" s="201"/>
      <c r="U433" s="201"/>
      <c r="V433" s="189">
        <f t="shared" si="152"/>
        <v>0</v>
      </c>
      <c r="W433" s="189">
        <f t="shared" si="153"/>
        <v>0</v>
      </c>
      <c r="X433" s="201"/>
      <c r="Y433" s="201"/>
      <c r="Z433" s="201"/>
      <c r="AA433" s="201"/>
      <c r="AB433" s="201"/>
      <c r="AC433" s="201"/>
      <c r="AD433" s="201"/>
      <c r="AE433" s="201"/>
      <c r="AF433" s="266">
        <f t="shared" si="154"/>
        <v>0</v>
      </c>
      <c r="AG433" s="266">
        <f t="shared" si="155"/>
        <v>0</v>
      </c>
      <c r="AH433" s="201"/>
      <c r="AI433" s="201"/>
      <c r="AJ433" s="201"/>
      <c r="AK433" s="201"/>
      <c r="AL433" s="201"/>
      <c r="AM433" s="201"/>
      <c r="AN433" s="201"/>
      <c r="AO433" s="201"/>
      <c r="AP433" s="266">
        <f t="shared" si="156"/>
        <v>0</v>
      </c>
      <c r="AQ433" s="266">
        <f t="shared" si="157"/>
        <v>0</v>
      </c>
    </row>
    <row r="434" spans="1:43" x14ac:dyDescent="0.25">
      <c r="A434" s="629">
        <v>14</v>
      </c>
      <c r="B434" s="291" t="s">
        <v>28</v>
      </c>
      <c r="C434" s="622"/>
      <c r="D434" s="620">
        <v>0</v>
      </c>
      <c r="E434" s="620">
        <v>0</v>
      </c>
      <c r="F434" s="620">
        <v>0</v>
      </c>
      <c r="G434" s="620">
        <v>0</v>
      </c>
      <c r="H434" s="620">
        <v>0</v>
      </c>
      <c r="I434" s="620">
        <v>0</v>
      </c>
      <c r="J434" s="620">
        <v>0</v>
      </c>
      <c r="K434" s="620">
        <v>0</v>
      </c>
      <c r="L434" s="314">
        <f t="shared" si="159"/>
        <v>0</v>
      </c>
      <c r="M434" s="314">
        <f t="shared" si="160"/>
        <v>0</v>
      </c>
      <c r="N434" s="620">
        <v>0</v>
      </c>
      <c r="O434" s="620">
        <v>0</v>
      </c>
      <c r="P434" s="620">
        <v>0</v>
      </c>
      <c r="Q434" s="620">
        <v>0</v>
      </c>
      <c r="R434" s="620">
        <v>0</v>
      </c>
      <c r="S434" s="620">
        <v>0</v>
      </c>
      <c r="T434" s="620">
        <v>0</v>
      </c>
      <c r="U434" s="620">
        <v>0</v>
      </c>
      <c r="V434" s="314">
        <f t="shared" si="152"/>
        <v>0</v>
      </c>
      <c r="W434" s="314">
        <f t="shared" si="153"/>
        <v>0</v>
      </c>
      <c r="X434" s="620">
        <v>0</v>
      </c>
      <c r="Y434" s="620">
        <v>0</v>
      </c>
      <c r="Z434" s="620">
        <v>0</v>
      </c>
      <c r="AA434" s="620">
        <v>0</v>
      </c>
      <c r="AB434" s="620">
        <v>0</v>
      </c>
      <c r="AC434" s="620">
        <v>0</v>
      </c>
      <c r="AD434" s="620">
        <v>0</v>
      </c>
      <c r="AE434" s="620">
        <v>0</v>
      </c>
      <c r="AF434" s="319">
        <f t="shared" si="154"/>
        <v>0</v>
      </c>
      <c r="AG434" s="319">
        <f t="shared" si="155"/>
        <v>0</v>
      </c>
      <c r="AH434" s="620">
        <v>0</v>
      </c>
      <c r="AI434" s="620">
        <v>0</v>
      </c>
      <c r="AJ434" s="620">
        <v>0</v>
      </c>
      <c r="AK434" s="620">
        <v>0</v>
      </c>
      <c r="AL434" s="620">
        <v>0</v>
      </c>
      <c r="AM434" s="620">
        <v>0</v>
      </c>
      <c r="AN434" s="620">
        <v>0</v>
      </c>
      <c r="AO434" s="620">
        <v>0</v>
      </c>
      <c r="AP434" s="319">
        <f t="shared" si="156"/>
        <v>0</v>
      </c>
      <c r="AQ434" s="319">
        <f t="shared" si="157"/>
        <v>0</v>
      </c>
    </row>
    <row r="435" spans="1:43" x14ac:dyDescent="0.25">
      <c r="A435" s="18"/>
      <c r="B435" s="89"/>
      <c r="C435" s="40"/>
      <c r="D435" s="201"/>
      <c r="E435" s="201"/>
      <c r="F435" s="201"/>
      <c r="G435" s="201"/>
      <c r="H435" s="201"/>
      <c r="I435" s="201"/>
      <c r="J435" s="201"/>
      <c r="K435" s="201"/>
      <c r="L435" s="189">
        <f t="shared" si="159"/>
        <v>0</v>
      </c>
      <c r="M435" s="189">
        <f t="shared" si="160"/>
        <v>0</v>
      </c>
      <c r="N435" s="201"/>
      <c r="O435" s="201"/>
      <c r="P435" s="201"/>
      <c r="Q435" s="201"/>
      <c r="R435" s="201"/>
      <c r="S435" s="201"/>
      <c r="T435" s="201"/>
      <c r="U435" s="201"/>
      <c r="V435" s="189">
        <f t="shared" si="152"/>
        <v>0</v>
      </c>
      <c r="W435" s="189">
        <f t="shared" si="153"/>
        <v>0</v>
      </c>
      <c r="X435" s="201"/>
      <c r="Y435" s="201"/>
      <c r="Z435" s="201"/>
      <c r="AA435" s="201"/>
      <c r="AB435" s="201"/>
      <c r="AC435" s="201"/>
      <c r="AD435" s="201"/>
      <c r="AE435" s="201"/>
      <c r="AF435" s="266">
        <f t="shared" si="154"/>
        <v>0</v>
      </c>
      <c r="AG435" s="266">
        <f t="shared" si="155"/>
        <v>0</v>
      </c>
      <c r="AH435" s="201"/>
      <c r="AI435" s="201"/>
      <c r="AJ435" s="201"/>
      <c r="AK435" s="201"/>
      <c r="AL435" s="201"/>
      <c r="AM435" s="201"/>
      <c r="AN435" s="201"/>
      <c r="AO435" s="201"/>
      <c r="AP435" s="266">
        <f t="shared" si="156"/>
        <v>0</v>
      </c>
      <c r="AQ435" s="266">
        <f t="shared" si="157"/>
        <v>0</v>
      </c>
    </row>
    <row r="436" spans="1:43" x14ac:dyDescent="0.25">
      <c r="A436" s="629">
        <v>15</v>
      </c>
      <c r="B436" s="291" t="s">
        <v>29</v>
      </c>
      <c r="C436" s="622"/>
      <c r="D436" s="620">
        <v>0</v>
      </c>
      <c r="E436" s="620">
        <v>0</v>
      </c>
      <c r="F436" s="620">
        <v>0</v>
      </c>
      <c r="G436" s="620">
        <v>0</v>
      </c>
      <c r="H436" s="620">
        <v>0</v>
      </c>
      <c r="I436" s="620">
        <v>0</v>
      </c>
      <c r="J436" s="620">
        <v>0</v>
      </c>
      <c r="K436" s="620">
        <v>0</v>
      </c>
      <c r="L436" s="314">
        <f t="shared" si="159"/>
        <v>0</v>
      </c>
      <c r="M436" s="314">
        <f t="shared" si="160"/>
        <v>0</v>
      </c>
      <c r="N436" s="620">
        <v>0</v>
      </c>
      <c r="O436" s="620">
        <v>0</v>
      </c>
      <c r="P436" s="620">
        <v>0</v>
      </c>
      <c r="Q436" s="620">
        <v>0</v>
      </c>
      <c r="R436" s="620">
        <v>0</v>
      </c>
      <c r="S436" s="620">
        <v>0</v>
      </c>
      <c r="T436" s="620">
        <v>0</v>
      </c>
      <c r="U436" s="620">
        <v>0</v>
      </c>
      <c r="V436" s="314">
        <f t="shared" si="152"/>
        <v>0</v>
      </c>
      <c r="W436" s="314">
        <f t="shared" si="153"/>
        <v>0</v>
      </c>
      <c r="X436" s="620">
        <v>0</v>
      </c>
      <c r="Y436" s="620">
        <v>0</v>
      </c>
      <c r="Z436" s="620">
        <v>0</v>
      </c>
      <c r="AA436" s="620">
        <v>0</v>
      </c>
      <c r="AB436" s="620">
        <v>0</v>
      </c>
      <c r="AC436" s="620">
        <v>0</v>
      </c>
      <c r="AD436" s="620">
        <v>0</v>
      </c>
      <c r="AE436" s="620">
        <v>0</v>
      </c>
      <c r="AF436" s="319">
        <f t="shared" si="154"/>
        <v>0</v>
      </c>
      <c r="AG436" s="319">
        <f t="shared" si="155"/>
        <v>0</v>
      </c>
      <c r="AH436" s="620">
        <v>0</v>
      </c>
      <c r="AI436" s="620">
        <v>0</v>
      </c>
      <c r="AJ436" s="620">
        <v>0</v>
      </c>
      <c r="AK436" s="620">
        <v>0</v>
      </c>
      <c r="AL436" s="620">
        <v>0</v>
      </c>
      <c r="AM436" s="620">
        <v>0</v>
      </c>
      <c r="AN436" s="620">
        <v>0</v>
      </c>
      <c r="AO436" s="620">
        <v>0</v>
      </c>
      <c r="AP436" s="319">
        <f t="shared" si="156"/>
        <v>0</v>
      </c>
      <c r="AQ436" s="319">
        <f t="shared" si="157"/>
        <v>0</v>
      </c>
    </row>
    <row r="437" spans="1:43" x14ac:dyDescent="0.25">
      <c r="A437" s="18"/>
      <c r="B437" s="89"/>
      <c r="C437" s="40"/>
      <c r="D437" s="201"/>
      <c r="E437" s="201"/>
      <c r="F437" s="201"/>
      <c r="G437" s="201"/>
      <c r="H437" s="201"/>
      <c r="I437" s="201"/>
      <c r="J437" s="201"/>
      <c r="K437" s="201"/>
      <c r="L437" s="189">
        <f t="shared" si="159"/>
        <v>0</v>
      </c>
      <c r="M437" s="189">
        <f t="shared" si="160"/>
        <v>0</v>
      </c>
      <c r="N437" s="201"/>
      <c r="O437" s="201"/>
      <c r="P437" s="201"/>
      <c r="Q437" s="201"/>
      <c r="R437" s="201"/>
      <c r="S437" s="201"/>
      <c r="T437" s="201"/>
      <c r="U437" s="201"/>
      <c r="V437" s="189">
        <f t="shared" si="152"/>
        <v>0</v>
      </c>
      <c r="W437" s="189">
        <f t="shared" si="153"/>
        <v>0</v>
      </c>
      <c r="X437" s="201"/>
      <c r="Y437" s="201"/>
      <c r="Z437" s="201"/>
      <c r="AA437" s="201"/>
      <c r="AB437" s="201"/>
      <c r="AC437" s="201"/>
      <c r="AD437" s="201"/>
      <c r="AE437" s="201"/>
      <c r="AF437" s="266">
        <f t="shared" si="154"/>
        <v>0</v>
      </c>
      <c r="AG437" s="266">
        <f t="shared" si="155"/>
        <v>0</v>
      </c>
      <c r="AH437" s="201"/>
      <c r="AI437" s="201"/>
      <c r="AJ437" s="201"/>
      <c r="AK437" s="201"/>
      <c r="AL437" s="201"/>
      <c r="AM437" s="201"/>
      <c r="AN437" s="201"/>
      <c r="AO437" s="201"/>
      <c r="AP437" s="266">
        <f t="shared" si="156"/>
        <v>0</v>
      </c>
      <c r="AQ437" s="266">
        <f t="shared" si="157"/>
        <v>0</v>
      </c>
    </row>
    <row r="438" spans="1:43" x14ac:dyDescent="0.25">
      <c r="A438" s="629">
        <v>16</v>
      </c>
      <c r="B438" s="291" t="s">
        <v>30</v>
      </c>
      <c r="C438" s="622"/>
      <c r="D438" s="620">
        <v>0</v>
      </c>
      <c r="E438" s="620">
        <v>0</v>
      </c>
      <c r="F438" s="620">
        <v>0</v>
      </c>
      <c r="G438" s="620">
        <v>0</v>
      </c>
      <c r="H438" s="620">
        <v>0</v>
      </c>
      <c r="I438" s="620">
        <v>0</v>
      </c>
      <c r="J438" s="620">
        <v>0</v>
      </c>
      <c r="K438" s="620">
        <v>0</v>
      </c>
      <c r="L438" s="314">
        <f t="shared" si="159"/>
        <v>0</v>
      </c>
      <c r="M438" s="314">
        <f t="shared" si="160"/>
        <v>0</v>
      </c>
      <c r="N438" s="620">
        <v>0</v>
      </c>
      <c r="O438" s="620">
        <v>0</v>
      </c>
      <c r="P438" s="620">
        <v>0</v>
      </c>
      <c r="Q438" s="620">
        <v>0</v>
      </c>
      <c r="R438" s="620">
        <v>0</v>
      </c>
      <c r="S438" s="620">
        <v>0</v>
      </c>
      <c r="T438" s="620">
        <v>0</v>
      </c>
      <c r="U438" s="620">
        <v>0</v>
      </c>
      <c r="V438" s="314">
        <f t="shared" si="152"/>
        <v>0</v>
      </c>
      <c r="W438" s="314">
        <f t="shared" si="153"/>
        <v>0</v>
      </c>
      <c r="X438" s="620">
        <v>0</v>
      </c>
      <c r="Y438" s="620">
        <v>0</v>
      </c>
      <c r="Z438" s="620">
        <v>0</v>
      </c>
      <c r="AA438" s="620">
        <v>0</v>
      </c>
      <c r="AB438" s="620">
        <v>0</v>
      </c>
      <c r="AC438" s="620">
        <v>0</v>
      </c>
      <c r="AD438" s="620">
        <v>0</v>
      </c>
      <c r="AE438" s="620">
        <v>0</v>
      </c>
      <c r="AF438" s="319">
        <f t="shared" si="154"/>
        <v>0</v>
      </c>
      <c r="AG438" s="319">
        <f t="shared" si="155"/>
        <v>0</v>
      </c>
      <c r="AH438" s="620">
        <v>0</v>
      </c>
      <c r="AI438" s="620">
        <v>0</v>
      </c>
      <c r="AJ438" s="620">
        <v>0</v>
      </c>
      <c r="AK438" s="620">
        <v>0</v>
      </c>
      <c r="AL438" s="620">
        <v>0</v>
      </c>
      <c r="AM438" s="620">
        <v>0</v>
      </c>
      <c r="AN438" s="620">
        <v>0</v>
      </c>
      <c r="AO438" s="620">
        <v>0</v>
      </c>
      <c r="AP438" s="319">
        <f t="shared" si="156"/>
        <v>0</v>
      </c>
      <c r="AQ438" s="319">
        <f t="shared" si="157"/>
        <v>0</v>
      </c>
    </row>
    <row r="439" spans="1:43" x14ac:dyDescent="0.25">
      <c r="A439" s="18"/>
      <c r="B439" s="89"/>
      <c r="C439" s="40"/>
      <c r="D439" s="201"/>
      <c r="E439" s="201"/>
      <c r="F439" s="201"/>
      <c r="G439" s="201"/>
      <c r="H439" s="201"/>
      <c r="I439" s="201"/>
      <c r="J439" s="201"/>
      <c r="K439" s="201"/>
      <c r="L439" s="189">
        <f t="shared" si="159"/>
        <v>0</v>
      </c>
      <c r="M439" s="189">
        <f t="shared" si="160"/>
        <v>0</v>
      </c>
      <c r="N439" s="201"/>
      <c r="O439" s="201"/>
      <c r="P439" s="201"/>
      <c r="Q439" s="201"/>
      <c r="R439" s="201"/>
      <c r="S439" s="201"/>
      <c r="T439" s="201"/>
      <c r="U439" s="201"/>
      <c r="V439" s="189">
        <f t="shared" si="152"/>
        <v>0</v>
      </c>
      <c r="W439" s="189">
        <f t="shared" si="153"/>
        <v>0</v>
      </c>
      <c r="X439" s="201"/>
      <c r="Y439" s="201"/>
      <c r="Z439" s="201"/>
      <c r="AA439" s="201"/>
      <c r="AB439" s="201"/>
      <c r="AC439" s="201"/>
      <c r="AD439" s="201"/>
      <c r="AE439" s="201"/>
      <c r="AF439" s="266">
        <f t="shared" si="154"/>
        <v>0</v>
      </c>
      <c r="AG439" s="266">
        <f t="shared" si="155"/>
        <v>0</v>
      </c>
      <c r="AH439" s="201"/>
      <c r="AI439" s="201"/>
      <c r="AJ439" s="201"/>
      <c r="AK439" s="201"/>
      <c r="AL439" s="201"/>
      <c r="AM439" s="201"/>
      <c r="AN439" s="201"/>
      <c r="AO439" s="201"/>
      <c r="AP439" s="266">
        <f t="shared" si="156"/>
        <v>0</v>
      </c>
      <c r="AQ439" s="266">
        <f t="shared" si="157"/>
        <v>0</v>
      </c>
    </row>
    <row r="440" spans="1:43" x14ac:dyDescent="0.25">
      <c r="A440" s="629">
        <v>17</v>
      </c>
      <c r="B440" s="291" t="s">
        <v>31</v>
      </c>
      <c r="C440" s="622"/>
      <c r="D440" s="620">
        <v>0</v>
      </c>
      <c r="E440" s="620">
        <v>0</v>
      </c>
      <c r="F440" s="620">
        <v>0</v>
      </c>
      <c r="G440" s="620">
        <v>0</v>
      </c>
      <c r="H440" s="620">
        <v>0</v>
      </c>
      <c r="I440" s="620">
        <v>0</v>
      </c>
      <c r="J440" s="620">
        <v>0</v>
      </c>
      <c r="K440" s="620">
        <v>0</v>
      </c>
      <c r="L440" s="314">
        <f t="shared" si="159"/>
        <v>0</v>
      </c>
      <c r="M440" s="314">
        <f t="shared" si="160"/>
        <v>0</v>
      </c>
      <c r="N440" s="620">
        <v>0</v>
      </c>
      <c r="O440" s="620">
        <v>0</v>
      </c>
      <c r="P440" s="620">
        <v>0</v>
      </c>
      <c r="Q440" s="620">
        <v>0</v>
      </c>
      <c r="R440" s="620">
        <v>0</v>
      </c>
      <c r="S440" s="620">
        <v>0</v>
      </c>
      <c r="T440" s="620">
        <v>0</v>
      </c>
      <c r="U440" s="620">
        <v>0</v>
      </c>
      <c r="V440" s="314">
        <f t="shared" si="152"/>
        <v>0</v>
      </c>
      <c r="W440" s="314">
        <f t="shared" si="153"/>
        <v>0</v>
      </c>
      <c r="X440" s="620">
        <v>0</v>
      </c>
      <c r="Y440" s="620">
        <v>0</v>
      </c>
      <c r="Z440" s="620">
        <v>0</v>
      </c>
      <c r="AA440" s="620">
        <v>0</v>
      </c>
      <c r="AB440" s="620">
        <v>0</v>
      </c>
      <c r="AC440" s="620">
        <v>0</v>
      </c>
      <c r="AD440" s="620">
        <v>0</v>
      </c>
      <c r="AE440" s="620">
        <v>0</v>
      </c>
      <c r="AF440" s="319">
        <f t="shared" si="154"/>
        <v>0</v>
      </c>
      <c r="AG440" s="319">
        <f t="shared" si="155"/>
        <v>0</v>
      </c>
      <c r="AH440" s="620">
        <v>0</v>
      </c>
      <c r="AI440" s="620">
        <v>0</v>
      </c>
      <c r="AJ440" s="620">
        <v>0</v>
      </c>
      <c r="AK440" s="620">
        <v>0</v>
      </c>
      <c r="AL440" s="620">
        <v>0</v>
      </c>
      <c r="AM440" s="620">
        <v>0</v>
      </c>
      <c r="AN440" s="620">
        <v>0</v>
      </c>
      <c r="AO440" s="620">
        <v>0</v>
      </c>
      <c r="AP440" s="319">
        <f t="shared" si="156"/>
        <v>0</v>
      </c>
      <c r="AQ440" s="319">
        <f t="shared" si="157"/>
        <v>0</v>
      </c>
    </row>
    <row r="441" spans="1:43" x14ac:dyDescent="0.25">
      <c r="A441" s="18"/>
      <c r="B441" s="89"/>
      <c r="C441" s="40"/>
      <c r="D441" s="201"/>
      <c r="E441" s="201"/>
      <c r="F441" s="201"/>
      <c r="G441" s="201"/>
      <c r="H441" s="201"/>
      <c r="I441" s="201"/>
      <c r="J441" s="201"/>
      <c r="K441" s="201"/>
      <c r="L441" s="189">
        <f t="shared" si="159"/>
        <v>0</v>
      </c>
      <c r="M441" s="189">
        <f t="shared" si="160"/>
        <v>0</v>
      </c>
      <c r="N441" s="201"/>
      <c r="O441" s="201"/>
      <c r="P441" s="201"/>
      <c r="Q441" s="201"/>
      <c r="R441" s="201"/>
      <c r="S441" s="201"/>
      <c r="T441" s="201"/>
      <c r="U441" s="201"/>
      <c r="V441" s="189">
        <f t="shared" si="152"/>
        <v>0</v>
      </c>
      <c r="W441" s="189">
        <f t="shared" si="153"/>
        <v>0</v>
      </c>
      <c r="X441" s="201"/>
      <c r="Y441" s="201"/>
      <c r="Z441" s="201"/>
      <c r="AA441" s="201"/>
      <c r="AB441" s="201"/>
      <c r="AC441" s="201"/>
      <c r="AD441" s="201"/>
      <c r="AE441" s="201"/>
      <c r="AF441" s="266">
        <f t="shared" si="154"/>
        <v>0</v>
      </c>
      <c r="AG441" s="266">
        <f t="shared" si="155"/>
        <v>0</v>
      </c>
      <c r="AH441" s="201"/>
      <c r="AI441" s="201"/>
      <c r="AJ441" s="201"/>
      <c r="AK441" s="201"/>
      <c r="AL441" s="201"/>
      <c r="AM441" s="201"/>
      <c r="AN441" s="201"/>
      <c r="AO441" s="201"/>
      <c r="AP441" s="266">
        <f t="shared" si="156"/>
        <v>0</v>
      </c>
      <c r="AQ441" s="266">
        <f t="shared" si="157"/>
        <v>0</v>
      </c>
    </row>
    <row r="442" spans="1:43" x14ac:dyDescent="0.25">
      <c r="A442" s="629">
        <v>18</v>
      </c>
      <c r="B442" s="291" t="s">
        <v>51</v>
      </c>
      <c r="C442" s="622"/>
      <c r="D442" s="620">
        <v>0</v>
      </c>
      <c r="E442" s="620">
        <v>0</v>
      </c>
      <c r="F442" s="620">
        <v>0</v>
      </c>
      <c r="G442" s="620">
        <v>0</v>
      </c>
      <c r="H442" s="620">
        <v>0</v>
      </c>
      <c r="I442" s="620">
        <v>0</v>
      </c>
      <c r="J442" s="620">
        <v>0</v>
      </c>
      <c r="K442" s="620">
        <v>0</v>
      </c>
      <c r="L442" s="314">
        <f t="shared" si="159"/>
        <v>0</v>
      </c>
      <c r="M442" s="314">
        <f t="shared" si="160"/>
        <v>0</v>
      </c>
      <c r="N442" s="620">
        <v>0</v>
      </c>
      <c r="O442" s="620">
        <v>0</v>
      </c>
      <c r="P442" s="620">
        <v>0</v>
      </c>
      <c r="Q442" s="620">
        <v>0</v>
      </c>
      <c r="R442" s="620">
        <v>0</v>
      </c>
      <c r="S442" s="620">
        <v>0</v>
      </c>
      <c r="T442" s="620">
        <v>0</v>
      </c>
      <c r="U442" s="620">
        <v>0</v>
      </c>
      <c r="V442" s="314">
        <f t="shared" si="152"/>
        <v>0</v>
      </c>
      <c r="W442" s="314">
        <f t="shared" si="153"/>
        <v>0</v>
      </c>
      <c r="X442" s="620">
        <v>0</v>
      </c>
      <c r="Y442" s="620">
        <v>0</v>
      </c>
      <c r="Z442" s="620">
        <v>0</v>
      </c>
      <c r="AA442" s="620">
        <v>0</v>
      </c>
      <c r="AB442" s="620">
        <v>0</v>
      </c>
      <c r="AC442" s="620">
        <v>0</v>
      </c>
      <c r="AD442" s="620">
        <v>0</v>
      </c>
      <c r="AE442" s="620">
        <v>0</v>
      </c>
      <c r="AF442" s="319">
        <f t="shared" si="154"/>
        <v>0</v>
      </c>
      <c r="AG442" s="319">
        <f t="shared" si="155"/>
        <v>0</v>
      </c>
      <c r="AH442" s="620">
        <v>0</v>
      </c>
      <c r="AI442" s="620">
        <v>0</v>
      </c>
      <c r="AJ442" s="620">
        <v>0</v>
      </c>
      <c r="AK442" s="620">
        <v>0</v>
      </c>
      <c r="AL442" s="620">
        <v>0</v>
      </c>
      <c r="AM442" s="620">
        <v>0</v>
      </c>
      <c r="AN442" s="620">
        <v>0</v>
      </c>
      <c r="AO442" s="620">
        <v>0</v>
      </c>
      <c r="AP442" s="319">
        <f t="shared" si="156"/>
        <v>0</v>
      </c>
      <c r="AQ442" s="319">
        <f t="shared" si="157"/>
        <v>0</v>
      </c>
    </row>
    <row r="443" spans="1:43" x14ac:dyDescent="0.25">
      <c r="A443" s="18"/>
      <c r="B443" s="89"/>
      <c r="C443" s="40"/>
      <c r="D443" s="201"/>
      <c r="E443" s="201"/>
      <c r="F443" s="201"/>
      <c r="G443" s="201"/>
      <c r="H443" s="201"/>
      <c r="I443" s="201"/>
      <c r="J443" s="201"/>
      <c r="K443" s="201"/>
      <c r="L443" s="189">
        <f t="shared" si="159"/>
        <v>0</v>
      </c>
      <c r="M443" s="189">
        <f t="shared" si="160"/>
        <v>0</v>
      </c>
      <c r="N443" s="201"/>
      <c r="O443" s="201"/>
      <c r="P443" s="201"/>
      <c r="Q443" s="201"/>
      <c r="R443" s="201"/>
      <c r="S443" s="201"/>
      <c r="T443" s="201"/>
      <c r="U443" s="201"/>
      <c r="V443" s="189">
        <f t="shared" si="152"/>
        <v>0</v>
      </c>
      <c r="W443" s="189">
        <f t="shared" si="153"/>
        <v>0</v>
      </c>
      <c r="X443" s="201"/>
      <c r="Y443" s="201"/>
      <c r="Z443" s="201"/>
      <c r="AA443" s="201"/>
      <c r="AB443" s="201"/>
      <c r="AC443" s="201"/>
      <c r="AD443" s="201"/>
      <c r="AE443" s="201"/>
      <c r="AF443" s="266">
        <f t="shared" si="154"/>
        <v>0</v>
      </c>
      <c r="AG443" s="266">
        <f t="shared" si="155"/>
        <v>0</v>
      </c>
      <c r="AH443" s="201"/>
      <c r="AI443" s="201"/>
      <c r="AJ443" s="201"/>
      <c r="AK443" s="201"/>
      <c r="AL443" s="201"/>
      <c r="AM443" s="201"/>
      <c r="AN443" s="201"/>
      <c r="AO443" s="201"/>
      <c r="AP443" s="266">
        <f t="shared" si="156"/>
        <v>0</v>
      </c>
      <c r="AQ443" s="266">
        <f t="shared" si="157"/>
        <v>0</v>
      </c>
    </row>
    <row r="444" spans="1:43" x14ac:dyDescent="0.25">
      <c r="A444" s="629">
        <v>19</v>
      </c>
      <c r="B444" s="291" t="s">
        <v>52</v>
      </c>
      <c r="C444" s="622"/>
      <c r="D444" s="620">
        <v>0</v>
      </c>
      <c r="E444" s="620">
        <v>0</v>
      </c>
      <c r="F444" s="620">
        <v>0</v>
      </c>
      <c r="G444" s="620">
        <v>0</v>
      </c>
      <c r="H444" s="620">
        <v>0</v>
      </c>
      <c r="I444" s="620">
        <v>0</v>
      </c>
      <c r="J444" s="620">
        <v>0</v>
      </c>
      <c r="K444" s="620">
        <v>0</v>
      </c>
      <c r="L444" s="314">
        <f t="shared" si="159"/>
        <v>0</v>
      </c>
      <c r="M444" s="314">
        <f t="shared" si="160"/>
        <v>0</v>
      </c>
      <c r="N444" s="620">
        <v>0</v>
      </c>
      <c r="O444" s="620">
        <v>0</v>
      </c>
      <c r="P444" s="620">
        <v>0</v>
      </c>
      <c r="Q444" s="620">
        <v>0</v>
      </c>
      <c r="R444" s="620">
        <v>0</v>
      </c>
      <c r="S444" s="620">
        <v>0</v>
      </c>
      <c r="T444" s="620">
        <v>0</v>
      </c>
      <c r="U444" s="620">
        <v>0</v>
      </c>
      <c r="V444" s="314">
        <f t="shared" si="152"/>
        <v>0</v>
      </c>
      <c r="W444" s="314">
        <f t="shared" si="153"/>
        <v>0</v>
      </c>
      <c r="X444" s="620">
        <v>0</v>
      </c>
      <c r="Y444" s="620">
        <v>0</v>
      </c>
      <c r="Z444" s="620">
        <v>0</v>
      </c>
      <c r="AA444" s="620">
        <v>0</v>
      </c>
      <c r="AB444" s="620">
        <v>0</v>
      </c>
      <c r="AC444" s="620">
        <v>0</v>
      </c>
      <c r="AD444" s="620">
        <v>0</v>
      </c>
      <c r="AE444" s="620">
        <v>0</v>
      </c>
      <c r="AF444" s="319">
        <f t="shared" si="154"/>
        <v>0</v>
      </c>
      <c r="AG444" s="319">
        <f t="shared" si="155"/>
        <v>0</v>
      </c>
      <c r="AH444" s="620">
        <v>0</v>
      </c>
      <c r="AI444" s="620">
        <v>0</v>
      </c>
      <c r="AJ444" s="620">
        <v>0</v>
      </c>
      <c r="AK444" s="620">
        <v>0</v>
      </c>
      <c r="AL444" s="620">
        <v>0</v>
      </c>
      <c r="AM444" s="620">
        <v>0</v>
      </c>
      <c r="AN444" s="620">
        <v>0</v>
      </c>
      <c r="AO444" s="620">
        <v>0</v>
      </c>
      <c r="AP444" s="319">
        <f t="shared" si="156"/>
        <v>0</v>
      </c>
      <c r="AQ444" s="319">
        <f t="shared" si="157"/>
        <v>0</v>
      </c>
    </row>
    <row r="445" spans="1:43" x14ac:dyDescent="0.25">
      <c r="A445" s="18"/>
      <c r="B445" s="32"/>
      <c r="C445" s="40"/>
      <c r="D445" s="201"/>
      <c r="E445" s="201"/>
      <c r="F445" s="201"/>
      <c r="G445" s="201"/>
      <c r="H445" s="201"/>
      <c r="I445" s="201"/>
      <c r="J445" s="201"/>
      <c r="K445" s="201"/>
      <c r="L445" s="189">
        <f t="shared" si="159"/>
        <v>0</v>
      </c>
      <c r="M445" s="189">
        <f t="shared" si="160"/>
        <v>0</v>
      </c>
      <c r="N445" s="201"/>
      <c r="O445" s="201"/>
      <c r="P445" s="201"/>
      <c r="Q445" s="201"/>
      <c r="R445" s="201"/>
      <c r="S445" s="201"/>
      <c r="T445" s="201"/>
      <c r="U445" s="201"/>
      <c r="V445" s="189">
        <f t="shared" si="152"/>
        <v>0</v>
      </c>
      <c r="W445" s="189">
        <f t="shared" si="153"/>
        <v>0</v>
      </c>
      <c r="X445" s="201"/>
      <c r="Y445" s="201"/>
      <c r="Z445" s="201"/>
      <c r="AA445" s="201"/>
      <c r="AB445" s="201"/>
      <c r="AC445" s="201"/>
      <c r="AD445" s="201"/>
      <c r="AE445" s="201"/>
      <c r="AF445" s="266">
        <f t="shared" si="154"/>
        <v>0</v>
      </c>
      <c r="AG445" s="266">
        <f t="shared" si="155"/>
        <v>0</v>
      </c>
      <c r="AH445" s="201"/>
      <c r="AI445" s="201"/>
      <c r="AJ445" s="201"/>
      <c r="AK445" s="201"/>
      <c r="AL445" s="201"/>
      <c r="AM445" s="201"/>
      <c r="AN445" s="201"/>
      <c r="AO445" s="201"/>
      <c r="AP445" s="266">
        <f t="shared" si="156"/>
        <v>0</v>
      </c>
      <c r="AQ445" s="266">
        <f t="shared" si="157"/>
        <v>0</v>
      </c>
    </row>
    <row r="446" spans="1:43" x14ac:dyDescent="0.25">
      <c r="A446" s="642" t="s">
        <v>69</v>
      </c>
      <c r="B446" s="564" t="s">
        <v>41</v>
      </c>
      <c r="C446" s="638"/>
      <c r="D446" s="639">
        <f>D447+D449+D451+D453+D455+D457+D459+D461+D463+D465+D467+D469+D471+D473+D475+D477+D479+D481+D483</f>
        <v>0</v>
      </c>
      <c r="E446" s="639">
        <f t="shared" ref="E446:AJ446" si="166">E447+E449+E451+E453+E455+E457+E459+E461+E463+E465+E467+E469+E471+E473+E475+E477+E479+E481+E483</f>
        <v>0</v>
      </c>
      <c r="F446" s="639">
        <f t="shared" si="166"/>
        <v>0</v>
      </c>
      <c r="G446" s="639">
        <f t="shared" si="166"/>
        <v>0</v>
      </c>
      <c r="H446" s="639">
        <f t="shared" si="166"/>
        <v>0</v>
      </c>
      <c r="I446" s="639">
        <f t="shared" si="166"/>
        <v>0</v>
      </c>
      <c r="J446" s="639">
        <f t="shared" si="166"/>
        <v>0</v>
      </c>
      <c r="K446" s="639">
        <f t="shared" si="166"/>
        <v>0</v>
      </c>
      <c r="L446" s="631">
        <f t="shared" si="159"/>
        <v>0</v>
      </c>
      <c r="M446" s="631">
        <f t="shared" si="160"/>
        <v>0</v>
      </c>
      <c r="N446" s="639">
        <f t="shared" si="166"/>
        <v>0</v>
      </c>
      <c r="O446" s="639">
        <f t="shared" si="166"/>
        <v>0</v>
      </c>
      <c r="P446" s="639">
        <f t="shared" si="166"/>
        <v>0</v>
      </c>
      <c r="Q446" s="639">
        <f t="shared" si="166"/>
        <v>0</v>
      </c>
      <c r="R446" s="639">
        <f t="shared" si="166"/>
        <v>0</v>
      </c>
      <c r="S446" s="639">
        <f t="shared" si="166"/>
        <v>0</v>
      </c>
      <c r="T446" s="639">
        <f t="shared" si="166"/>
        <v>0</v>
      </c>
      <c r="U446" s="639">
        <f t="shared" si="166"/>
        <v>0</v>
      </c>
      <c r="V446" s="631">
        <f t="shared" si="152"/>
        <v>0</v>
      </c>
      <c r="W446" s="631">
        <f t="shared" si="153"/>
        <v>0</v>
      </c>
      <c r="X446" s="639">
        <f t="shared" si="166"/>
        <v>0</v>
      </c>
      <c r="Y446" s="639">
        <f t="shared" si="166"/>
        <v>0</v>
      </c>
      <c r="Z446" s="639">
        <f t="shared" si="166"/>
        <v>0</v>
      </c>
      <c r="AA446" s="639">
        <f t="shared" si="166"/>
        <v>0</v>
      </c>
      <c r="AB446" s="639">
        <f t="shared" si="166"/>
        <v>0</v>
      </c>
      <c r="AC446" s="639">
        <f t="shared" si="166"/>
        <v>0</v>
      </c>
      <c r="AD446" s="639">
        <f t="shared" si="166"/>
        <v>0</v>
      </c>
      <c r="AE446" s="639">
        <f t="shared" si="166"/>
        <v>0</v>
      </c>
      <c r="AF446" s="641">
        <f t="shared" si="154"/>
        <v>0</v>
      </c>
      <c r="AG446" s="641">
        <f t="shared" si="155"/>
        <v>0</v>
      </c>
      <c r="AH446" s="639">
        <f t="shared" si="166"/>
        <v>0</v>
      </c>
      <c r="AI446" s="639">
        <f t="shared" si="166"/>
        <v>0</v>
      </c>
      <c r="AJ446" s="639">
        <f t="shared" si="166"/>
        <v>0</v>
      </c>
      <c r="AK446" s="639">
        <f t="shared" ref="AK446:AO446" si="167">AK447+AK449+AK451+AK453+AK455+AK457+AK459+AK461+AK463+AK465+AK467+AK469+AK471+AK473+AK475+AK477+AK479+AK481+AK483</f>
        <v>0</v>
      </c>
      <c r="AL446" s="639">
        <f t="shared" si="167"/>
        <v>0</v>
      </c>
      <c r="AM446" s="639">
        <f t="shared" si="167"/>
        <v>0</v>
      </c>
      <c r="AN446" s="639">
        <f t="shared" si="167"/>
        <v>0</v>
      </c>
      <c r="AO446" s="639">
        <f t="shared" si="167"/>
        <v>0</v>
      </c>
      <c r="AP446" s="641">
        <f t="shared" si="156"/>
        <v>0</v>
      </c>
      <c r="AQ446" s="641">
        <f t="shared" si="157"/>
        <v>0</v>
      </c>
    </row>
    <row r="447" spans="1:43" x14ac:dyDescent="0.25">
      <c r="A447" s="629">
        <v>1</v>
      </c>
      <c r="B447" s="291" t="s">
        <v>20</v>
      </c>
      <c r="C447" s="622"/>
      <c r="D447" s="620">
        <v>0</v>
      </c>
      <c r="E447" s="620">
        <v>0</v>
      </c>
      <c r="F447" s="620">
        <v>0</v>
      </c>
      <c r="G447" s="620">
        <v>0</v>
      </c>
      <c r="H447" s="620">
        <v>0</v>
      </c>
      <c r="I447" s="620">
        <v>0</v>
      </c>
      <c r="J447" s="620">
        <v>0</v>
      </c>
      <c r="K447" s="620">
        <v>0</v>
      </c>
      <c r="L447" s="314">
        <f t="shared" si="159"/>
        <v>0</v>
      </c>
      <c r="M447" s="314">
        <f t="shared" si="160"/>
        <v>0</v>
      </c>
      <c r="N447" s="620">
        <v>0</v>
      </c>
      <c r="O447" s="620">
        <v>0</v>
      </c>
      <c r="P447" s="620">
        <v>0</v>
      </c>
      <c r="Q447" s="620">
        <v>0</v>
      </c>
      <c r="R447" s="620">
        <v>0</v>
      </c>
      <c r="S447" s="620">
        <v>0</v>
      </c>
      <c r="T447" s="620">
        <v>0</v>
      </c>
      <c r="U447" s="620">
        <v>0</v>
      </c>
      <c r="V447" s="314">
        <f t="shared" si="152"/>
        <v>0</v>
      </c>
      <c r="W447" s="314">
        <f t="shared" si="153"/>
        <v>0</v>
      </c>
      <c r="X447" s="620">
        <v>0</v>
      </c>
      <c r="Y447" s="620">
        <v>0</v>
      </c>
      <c r="Z447" s="620">
        <v>0</v>
      </c>
      <c r="AA447" s="620">
        <v>0</v>
      </c>
      <c r="AB447" s="620">
        <v>0</v>
      </c>
      <c r="AC447" s="620">
        <v>0</v>
      </c>
      <c r="AD447" s="620">
        <v>0</v>
      </c>
      <c r="AE447" s="620">
        <v>0</v>
      </c>
      <c r="AF447" s="319">
        <f t="shared" si="154"/>
        <v>0</v>
      </c>
      <c r="AG447" s="319">
        <f t="shared" si="155"/>
        <v>0</v>
      </c>
      <c r="AH447" s="620">
        <v>0</v>
      </c>
      <c r="AI447" s="620">
        <v>0</v>
      </c>
      <c r="AJ447" s="620">
        <v>0</v>
      </c>
      <c r="AK447" s="620">
        <v>0</v>
      </c>
      <c r="AL447" s="620">
        <v>0</v>
      </c>
      <c r="AM447" s="620">
        <v>0</v>
      </c>
      <c r="AN447" s="620">
        <v>0</v>
      </c>
      <c r="AO447" s="620">
        <v>0</v>
      </c>
      <c r="AP447" s="319">
        <f t="shared" si="156"/>
        <v>0</v>
      </c>
      <c r="AQ447" s="319">
        <f t="shared" si="157"/>
        <v>0</v>
      </c>
    </row>
    <row r="448" spans="1:43" x14ac:dyDescent="0.25">
      <c r="A448" s="18"/>
      <c r="B448" s="89"/>
      <c r="C448" s="40"/>
      <c r="D448" s="201"/>
      <c r="E448" s="201"/>
      <c r="F448" s="201"/>
      <c r="G448" s="201"/>
      <c r="H448" s="201"/>
      <c r="I448" s="201"/>
      <c r="J448" s="201"/>
      <c r="K448" s="201"/>
      <c r="L448" s="189">
        <f t="shared" si="159"/>
        <v>0</v>
      </c>
      <c r="M448" s="189">
        <f t="shared" si="160"/>
        <v>0</v>
      </c>
      <c r="N448" s="201"/>
      <c r="O448" s="201"/>
      <c r="P448" s="201"/>
      <c r="Q448" s="201"/>
      <c r="R448" s="201"/>
      <c r="S448" s="201"/>
      <c r="T448" s="201"/>
      <c r="U448" s="201"/>
      <c r="V448" s="189">
        <f t="shared" si="152"/>
        <v>0</v>
      </c>
      <c r="W448" s="189">
        <f t="shared" si="153"/>
        <v>0</v>
      </c>
      <c r="X448" s="201"/>
      <c r="Y448" s="201"/>
      <c r="Z448" s="201"/>
      <c r="AA448" s="201"/>
      <c r="AB448" s="201"/>
      <c r="AC448" s="201"/>
      <c r="AD448" s="201"/>
      <c r="AE448" s="201"/>
      <c r="AF448" s="266">
        <f t="shared" si="154"/>
        <v>0</v>
      </c>
      <c r="AG448" s="266">
        <f t="shared" si="155"/>
        <v>0</v>
      </c>
      <c r="AH448" s="201"/>
      <c r="AI448" s="201"/>
      <c r="AJ448" s="201"/>
      <c r="AK448" s="201"/>
      <c r="AL448" s="201"/>
      <c r="AM448" s="201"/>
      <c r="AN448" s="201"/>
      <c r="AO448" s="201"/>
      <c r="AP448" s="266">
        <f t="shared" si="156"/>
        <v>0</v>
      </c>
      <c r="AQ448" s="266">
        <f t="shared" si="157"/>
        <v>0</v>
      </c>
    </row>
    <row r="449" spans="1:43" x14ac:dyDescent="0.25">
      <c r="A449" s="629">
        <v>2</v>
      </c>
      <c r="B449" s="291" t="s">
        <v>21</v>
      </c>
      <c r="C449" s="622"/>
      <c r="D449" s="620">
        <v>0</v>
      </c>
      <c r="E449" s="620">
        <v>0</v>
      </c>
      <c r="F449" s="620">
        <v>0</v>
      </c>
      <c r="G449" s="620">
        <v>0</v>
      </c>
      <c r="H449" s="620">
        <v>0</v>
      </c>
      <c r="I449" s="620">
        <v>0</v>
      </c>
      <c r="J449" s="620">
        <v>0</v>
      </c>
      <c r="K449" s="620">
        <v>0</v>
      </c>
      <c r="L449" s="314">
        <f t="shared" si="159"/>
        <v>0</v>
      </c>
      <c r="M449" s="314">
        <f t="shared" si="160"/>
        <v>0</v>
      </c>
      <c r="N449" s="620">
        <v>0</v>
      </c>
      <c r="O449" s="620">
        <v>0</v>
      </c>
      <c r="P449" s="620">
        <v>0</v>
      </c>
      <c r="Q449" s="620">
        <v>0</v>
      </c>
      <c r="R449" s="620">
        <v>0</v>
      </c>
      <c r="S449" s="620">
        <v>0</v>
      </c>
      <c r="T449" s="620">
        <v>0</v>
      </c>
      <c r="U449" s="620">
        <v>0</v>
      </c>
      <c r="V449" s="314">
        <f t="shared" si="152"/>
        <v>0</v>
      </c>
      <c r="W449" s="314">
        <f t="shared" si="153"/>
        <v>0</v>
      </c>
      <c r="X449" s="620">
        <v>0</v>
      </c>
      <c r="Y449" s="620">
        <v>0</v>
      </c>
      <c r="Z449" s="620">
        <v>0</v>
      </c>
      <c r="AA449" s="620">
        <v>0</v>
      </c>
      <c r="AB449" s="620">
        <v>0</v>
      </c>
      <c r="AC449" s="620">
        <v>0</v>
      </c>
      <c r="AD449" s="620">
        <v>0</v>
      </c>
      <c r="AE449" s="620">
        <v>0</v>
      </c>
      <c r="AF449" s="319">
        <f t="shared" si="154"/>
        <v>0</v>
      </c>
      <c r="AG449" s="319">
        <f t="shared" si="155"/>
        <v>0</v>
      </c>
      <c r="AH449" s="620">
        <v>0</v>
      </c>
      <c r="AI449" s="620">
        <v>0</v>
      </c>
      <c r="AJ449" s="620">
        <v>0</v>
      </c>
      <c r="AK449" s="620">
        <v>0</v>
      </c>
      <c r="AL449" s="620">
        <v>0</v>
      </c>
      <c r="AM449" s="620">
        <v>0</v>
      </c>
      <c r="AN449" s="620">
        <v>0</v>
      </c>
      <c r="AO449" s="620">
        <v>0</v>
      </c>
      <c r="AP449" s="319">
        <f t="shared" si="156"/>
        <v>0</v>
      </c>
      <c r="AQ449" s="319">
        <f t="shared" si="157"/>
        <v>0</v>
      </c>
    </row>
    <row r="450" spans="1:43" x14ac:dyDescent="0.25">
      <c r="A450" s="18"/>
      <c r="B450" s="89"/>
      <c r="C450" s="40"/>
      <c r="D450" s="201"/>
      <c r="E450" s="201"/>
      <c r="F450" s="201"/>
      <c r="G450" s="201"/>
      <c r="H450" s="201"/>
      <c r="I450" s="201"/>
      <c r="J450" s="201"/>
      <c r="K450" s="201"/>
      <c r="L450" s="189">
        <f t="shared" si="159"/>
        <v>0</v>
      </c>
      <c r="M450" s="189">
        <f t="shared" si="160"/>
        <v>0</v>
      </c>
      <c r="N450" s="201"/>
      <c r="O450" s="201"/>
      <c r="P450" s="201"/>
      <c r="Q450" s="201"/>
      <c r="R450" s="201"/>
      <c r="S450" s="201"/>
      <c r="T450" s="201"/>
      <c r="U450" s="201"/>
      <c r="V450" s="189">
        <f t="shared" si="152"/>
        <v>0</v>
      </c>
      <c r="W450" s="189">
        <f t="shared" si="153"/>
        <v>0</v>
      </c>
      <c r="X450" s="201"/>
      <c r="Y450" s="201"/>
      <c r="Z450" s="201"/>
      <c r="AA450" s="201"/>
      <c r="AB450" s="201"/>
      <c r="AC450" s="201"/>
      <c r="AD450" s="201"/>
      <c r="AE450" s="201"/>
      <c r="AF450" s="266">
        <f t="shared" si="154"/>
        <v>0</v>
      </c>
      <c r="AG450" s="266">
        <f t="shared" si="155"/>
        <v>0</v>
      </c>
      <c r="AH450" s="201"/>
      <c r="AI450" s="201"/>
      <c r="AJ450" s="201"/>
      <c r="AK450" s="201"/>
      <c r="AL450" s="201"/>
      <c r="AM450" s="201"/>
      <c r="AN450" s="201"/>
      <c r="AO450" s="201"/>
      <c r="AP450" s="266">
        <f t="shared" si="156"/>
        <v>0</v>
      </c>
      <c r="AQ450" s="266">
        <f t="shared" si="157"/>
        <v>0</v>
      </c>
    </row>
    <row r="451" spans="1:43" x14ac:dyDescent="0.25">
      <c r="A451" s="629">
        <v>3</v>
      </c>
      <c r="B451" s="291" t="s">
        <v>22</v>
      </c>
      <c r="C451" s="622"/>
      <c r="D451" s="620">
        <v>0</v>
      </c>
      <c r="E451" s="620">
        <v>0</v>
      </c>
      <c r="F451" s="620">
        <v>0</v>
      </c>
      <c r="G451" s="620">
        <v>0</v>
      </c>
      <c r="H451" s="620">
        <v>0</v>
      </c>
      <c r="I451" s="620">
        <v>0</v>
      </c>
      <c r="J451" s="620">
        <v>0</v>
      </c>
      <c r="K451" s="620">
        <v>0</v>
      </c>
      <c r="L451" s="314">
        <f t="shared" si="159"/>
        <v>0</v>
      </c>
      <c r="M451" s="314">
        <f t="shared" si="160"/>
        <v>0</v>
      </c>
      <c r="N451" s="620">
        <v>0</v>
      </c>
      <c r="O451" s="620">
        <v>0</v>
      </c>
      <c r="P451" s="620">
        <v>0</v>
      </c>
      <c r="Q451" s="620">
        <v>0</v>
      </c>
      <c r="R451" s="620">
        <v>0</v>
      </c>
      <c r="S451" s="620">
        <v>0</v>
      </c>
      <c r="T451" s="620">
        <v>0</v>
      </c>
      <c r="U451" s="620">
        <v>0</v>
      </c>
      <c r="V451" s="314">
        <f t="shared" si="152"/>
        <v>0</v>
      </c>
      <c r="W451" s="314">
        <f t="shared" si="153"/>
        <v>0</v>
      </c>
      <c r="X451" s="620">
        <v>0</v>
      </c>
      <c r="Y451" s="620">
        <v>0</v>
      </c>
      <c r="Z451" s="620">
        <v>0</v>
      </c>
      <c r="AA451" s="620">
        <v>0</v>
      </c>
      <c r="AB451" s="620">
        <v>0</v>
      </c>
      <c r="AC451" s="620">
        <v>0</v>
      </c>
      <c r="AD451" s="620">
        <v>0</v>
      </c>
      <c r="AE451" s="620">
        <v>0</v>
      </c>
      <c r="AF451" s="319">
        <f t="shared" si="154"/>
        <v>0</v>
      </c>
      <c r="AG451" s="319">
        <f t="shared" si="155"/>
        <v>0</v>
      </c>
      <c r="AH451" s="620">
        <v>0</v>
      </c>
      <c r="AI451" s="620">
        <v>0</v>
      </c>
      <c r="AJ451" s="620">
        <v>0</v>
      </c>
      <c r="AK451" s="620">
        <v>0</v>
      </c>
      <c r="AL451" s="620">
        <v>0</v>
      </c>
      <c r="AM451" s="620">
        <v>0</v>
      </c>
      <c r="AN451" s="620">
        <v>0</v>
      </c>
      <c r="AO451" s="620">
        <v>0</v>
      </c>
      <c r="AP451" s="319">
        <f t="shared" si="156"/>
        <v>0</v>
      </c>
      <c r="AQ451" s="319">
        <f t="shared" si="157"/>
        <v>0</v>
      </c>
    </row>
    <row r="452" spans="1:43" x14ac:dyDescent="0.25">
      <c r="A452" s="18"/>
      <c r="B452" s="89"/>
      <c r="C452" s="40"/>
      <c r="D452" s="201"/>
      <c r="E452" s="201"/>
      <c r="F452" s="201"/>
      <c r="G452" s="201"/>
      <c r="H452" s="201"/>
      <c r="I452" s="201"/>
      <c r="J452" s="201"/>
      <c r="K452" s="201"/>
      <c r="L452" s="189">
        <f t="shared" si="159"/>
        <v>0</v>
      </c>
      <c r="M452" s="189">
        <f t="shared" si="160"/>
        <v>0</v>
      </c>
      <c r="N452" s="201"/>
      <c r="O452" s="201"/>
      <c r="P452" s="201"/>
      <c r="Q452" s="201"/>
      <c r="R452" s="201"/>
      <c r="S452" s="201"/>
      <c r="T452" s="201"/>
      <c r="U452" s="201"/>
      <c r="V452" s="189">
        <f t="shared" si="152"/>
        <v>0</v>
      </c>
      <c r="W452" s="189">
        <f t="shared" si="153"/>
        <v>0</v>
      </c>
      <c r="X452" s="201"/>
      <c r="Y452" s="201"/>
      <c r="Z452" s="201"/>
      <c r="AA452" s="201"/>
      <c r="AB452" s="201"/>
      <c r="AC452" s="201"/>
      <c r="AD452" s="201"/>
      <c r="AE452" s="201"/>
      <c r="AF452" s="266">
        <f t="shared" si="154"/>
        <v>0</v>
      </c>
      <c r="AG452" s="266">
        <f t="shared" si="155"/>
        <v>0</v>
      </c>
      <c r="AH452" s="201"/>
      <c r="AI452" s="201"/>
      <c r="AJ452" s="201"/>
      <c r="AK452" s="201"/>
      <c r="AL452" s="201"/>
      <c r="AM452" s="201"/>
      <c r="AN452" s="201"/>
      <c r="AO452" s="201"/>
      <c r="AP452" s="266">
        <f t="shared" si="156"/>
        <v>0</v>
      </c>
      <c r="AQ452" s="266">
        <f t="shared" si="157"/>
        <v>0</v>
      </c>
    </row>
    <row r="453" spans="1:43" x14ac:dyDescent="0.25">
      <c r="A453" s="629">
        <v>4</v>
      </c>
      <c r="B453" s="291" t="s">
        <v>23</v>
      </c>
      <c r="C453" s="622"/>
      <c r="D453" s="620">
        <v>0</v>
      </c>
      <c r="E453" s="620">
        <v>0</v>
      </c>
      <c r="F453" s="620">
        <v>0</v>
      </c>
      <c r="G453" s="620">
        <v>0</v>
      </c>
      <c r="H453" s="620">
        <v>0</v>
      </c>
      <c r="I453" s="620">
        <v>0</v>
      </c>
      <c r="J453" s="620">
        <v>0</v>
      </c>
      <c r="K453" s="620">
        <v>0</v>
      </c>
      <c r="L453" s="314">
        <f t="shared" si="159"/>
        <v>0</v>
      </c>
      <c r="M453" s="314">
        <f t="shared" si="160"/>
        <v>0</v>
      </c>
      <c r="N453" s="620">
        <v>0</v>
      </c>
      <c r="O453" s="620">
        <v>0</v>
      </c>
      <c r="P453" s="620">
        <v>0</v>
      </c>
      <c r="Q453" s="620">
        <v>0</v>
      </c>
      <c r="R453" s="620">
        <v>0</v>
      </c>
      <c r="S453" s="620">
        <v>0</v>
      </c>
      <c r="T453" s="620">
        <v>0</v>
      </c>
      <c r="U453" s="620">
        <v>0</v>
      </c>
      <c r="V453" s="314">
        <f t="shared" si="152"/>
        <v>0</v>
      </c>
      <c r="W453" s="314">
        <f t="shared" si="153"/>
        <v>0</v>
      </c>
      <c r="X453" s="620">
        <v>0</v>
      </c>
      <c r="Y453" s="620">
        <v>0</v>
      </c>
      <c r="Z453" s="620">
        <v>0</v>
      </c>
      <c r="AA453" s="620">
        <v>0</v>
      </c>
      <c r="AB453" s="620">
        <v>0</v>
      </c>
      <c r="AC453" s="620">
        <v>0</v>
      </c>
      <c r="AD453" s="620">
        <v>0</v>
      </c>
      <c r="AE453" s="620">
        <v>0</v>
      </c>
      <c r="AF453" s="319">
        <f t="shared" si="154"/>
        <v>0</v>
      </c>
      <c r="AG453" s="319">
        <f t="shared" si="155"/>
        <v>0</v>
      </c>
      <c r="AH453" s="620">
        <v>0</v>
      </c>
      <c r="AI453" s="620">
        <v>0</v>
      </c>
      <c r="AJ453" s="620">
        <v>0</v>
      </c>
      <c r="AK453" s="620">
        <v>0</v>
      </c>
      <c r="AL453" s="620">
        <v>0</v>
      </c>
      <c r="AM453" s="620">
        <v>0</v>
      </c>
      <c r="AN453" s="620">
        <v>0</v>
      </c>
      <c r="AO453" s="620">
        <v>0</v>
      </c>
      <c r="AP453" s="319">
        <f t="shared" si="156"/>
        <v>0</v>
      </c>
      <c r="AQ453" s="319">
        <f t="shared" si="157"/>
        <v>0</v>
      </c>
    </row>
    <row r="454" spans="1:43" x14ac:dyDescent="0.25">
      <c r="A454" s="18"/>
      <c r="B454" s="89"/>
      <c r="C454" s="40"/>
      <c r="D454" s="201"/>
      <c r="E454" s="201"/>
      <c r="F454" s="201"/>
      <c r="G454" s="201"/>
      <c r="H454" s="201"/>
      <c r="I454" s="201"/>
      <c r="J454" s="201"/>
      <c r="K454" s="201"/>
      <c r="L454" s="189">
        <f t="shared" si="159"/>
        <v>0</v>
      </c>
      <c r="M454" s="189">
        <f t="shared" si="160"/>
        <v>0</v>
      </c>
      <c r="N454" s="201"/>
      <c r="O454" s="201"/>
      <c r="P454" s="201"/>
      <c r="Q454" s="201"/>
      <c r="R454" s="201"/>
      <c r="S454" s="201"/>
      <c r="T454" s="201"/>
      <c r="U454" s="201"/>
      <c r="V454" s="189">
        <f t="shared" si="152"/>
        <v>0</v>
      </c>
      <c r="W454" s="189">
        <f t="shared" si="153"/>
        <v>0</v>
      </c>
      <c r="X454" s="201"/>
      <c r="Y454" s="201"/>
      <c r="Z454" s="201"/>
      <c r="AA454" s="201"/>
      <c r="AB454" s="201"/>
      <c r="AC454" s="201"/>
      <c r="AD454" s="201"/>
      <c r="AE454" s="201"/>
      <c r="AF454" s="266">
        <f t="shared" si="154"/>
        <v>0</v>
      </c>
      <c r="AG454" s="266">
        <f t="shared" si="155"/>
        <v>0</v>
      </c>
      <c r="AH454" s="201"/>
      <c r="AI454" s="201"/>
      <c r="AJ454" s="201"/>
      <c r="AK454" s="201"/>
      <c r="AL454" s="201"/>
      <c r="AM454" s="201"/>
      <c r="AN454" s="201"/>
      <c r="AO454" s="201"/>
      <c r="AP454" s="266">
        <f t="shared" si="156"/>
        <v>0</v>
      </c>
      <c r="AQ454" s="266">
        <f t="shared" si="157"/>
        <v>0</v>
      </c>
    </row>
    <row r="455" spans="1:43" x14ac:dyDescent="0.25">
      <c r="A455" s="629">
        <v>5</v>
      </c>
      <c r="B455" s="291" t="s">
        <v>46</v>
      </c>
      <c r="C455" s="622"/>
      <c r="D455" s="620">
        <v>0</v>
      </c>
      <c r="E455" s="620">
        <v>0</v>
      </c>
      <c r="F455" s="620">
        <v>0</v>
      </c>
      <c r="G455" s="620">
        <v>0</v>
      </c>
      <c r="H455" s="620">
        <v>0</v>
      </c>
      <c r="I455" s="620">
        <v>0</v>
      </c>
      <c r="J455" s="620">
        <v>0</v>
      </c>
      <c r="K455" s="620">
        <v>0</v>
      </c>
      <c r="L455" s="314">
        <f t="shared" si="159"/>
        <v>0</v>
      </c>
      <c r="M455" s="314">
        <f t="shared" si="160"/>
        <v>0</v>
      </c>
      <c r="N455" s="620">
        <v>0</v>
      </c>
      <c r="O455" s="620">
        <v>0</v>
      </c>
      <c r="P455" s="620">
        <v>0</v>
      </c>
      <c r="Q455" s="620">
        <v>0</v>
      </c>
      <c r="R455" s="620">
        <v>0</v>
      </c>
      <c r="S455" s="620">
        <v>0</v>
      </c>
      <c r="T455" s="620">
        <v>0</v>
      </c>
      <c r="U455" s="620">
        <v>0</v>
      </c>
      <c r="V455" s="314">
        <f t="shared" si="152"/>
        <v>0</v>
      </c>
      <c r="W455" s="314">
        <f t="shared" si="153"/>
        <v>0</v>
      </c>
      <c r="X455" s="620">
        <v>0</v>
      </c>
      <c r="Y455" s="620">
        <v>0</v>
      </c>
      <c r="Z455" s="620">
        <v>0</v>
      </c>
      <c r="AA455" s="620">
        <v>0</v>
      </c>
      <c r="AB455" s="620">
        <v>0</v>
      </c>
      <c r="AC455" s="620">
        <v>0</v>
      </c>
      <c r="AD455" s="620">
        <v>0</v>
      </c>
      <c r="AE455" s="620">
        <v>0</v>
      </c>
      <c r="AF455" s="319">
        <f t="shared" si="154"/>
        <v>0</v>
      </c>
      <c r="AG455" s="319">
        <f t="shared" si="155"/>
        <v>0</v>
      </c>
      <c r="AH455" s="620">
        <v>0</v>
      </c>
      <c r="AI455" s="620">
        <v>0</v>
      </c>
      <c r="AJ455" s="620">
        <v>0</v>
      </c>
      <c r="AK455" s="620">
        <v>0</v>
      </c>
      <c r="AL455" s="620">
        <v>0</v>
      </c>
      <c r="AM455" s="620">
        <v>0</v>
      </c>
      <c r="AN455" s="620">
        <v>0</v>
      </c>
      <c r="AO455" s="620">
        <v>0</v>
      </c>
      <c r="AP455" s="319">
        <f t="shared" si="156"/>
        <v>0</v>
      </c>
      <c r="AQ455" s="319">
        <f t="shared" si="157"/>
        <v>0</v>
      </c>
    </row>
    <row r="456" spans="1:43" x14ac:dyDescent="0.25">
      <c r="A456" s="18"/>
      <c r="B456" s="89"/>
      <c r="C456" s="40"/>
      <c r="D456" s="201"/>
      <c r="E456" s="201"/>
      <c r="F456" s="201"/>
      <c r="G456" s="201"/>
      <c r="H456" s="201"/>
      <c r="I456" s="201"/>
      <c r="J456" s="201"/>
      <c r="K456" s="201"/>
      <c r="L456" s="189">
        <f t="shared" si="159"/>
        <v>0</v>
      </c>
      <c r="M456" s="189">
        <f t="shared" si="160"/>
        <v>0</v>
      </c>
      <c r="N456" s="201"/>
      <c r="O456" s="201"/>
      <c r="P456" s="201"/>
      <c r="Q456" s="201"/>
      <c r="R456" s="201"/>
      <c r="S456" s="201"/>
      <c r="T456" s="201"/>
      <c r="U456" s="201"/>
      <c r="V456" s="189">
        <f t="shared" si="152"/>
        <v>0</v>
      </c>
      <c r="W456" s="189">
        <f t="shared" si="153"/>
        <v>0</v>
      </c>
      <c r="X456" s="201"/>
      <c r="Y456" s="201"/>
      <c r="Z456" s="201"/>
      <c r="AA456" s="201"/>
      <c r="AB456" s="201"/>
      <c r="AC456" s="201"/>
      <c r="AD456" s="201"/>
      <c r="AE456" s="201"/>
      <c r="AF456" s="266">
        <f t="shared" si="154"/>
        <v>0</v>
      </c>
      <c r="AG456" s="266">
        <f t="shared" si="155"/>
        <v>0</v>
      </c>
      <c r="AH456" s="201"/>
      <c r="AI456" s="201"/>
      <c r="AJ456" s="201"/>
      <c r="AK456" s="201"/>
      <c r="AL456" s="201"/>
      <c r="AM456" s="201"/>
      <c r="AN456" s="201"/>
      <c r="AO456" s="201"/>
      <c r="AP456" s="266">
        <f t="shared" si="156"/>
        <v>0</v>
      </c>
      <c r="AQ456" s="266">
        <f t="shared" si="157"/>
        <v>0</v>
      </c>
    </row>
    <row r="457" spans="1:43" x14ac:dyDescent="0.25">
      <c r="A457" s="629">
        <v>6</v>
      </c>
      <c r="B457" s="291" t="s">
        <v>47</v>
      </c>
      <c r="C457" s="622"/>
      <c r="D457" s="620">
        <v>0</v>
      </c>
      <c r="E457" s="620">
        <v>0</v>
      </c>
      <c r="F457" s="620">
        <v>0</v>
      </c>
      <c r="G457" s="620">
        <v>0</v>
      </c>
      <c r="H457" s="620">
        <v>0</v>
      </c>
      <c r="I457" s="620">
        <v>0</v>
      </c>
      <c r="J457" s="620">
        <v>0</v>
      </c>
      <c r="K457" s="620">
        <v>0</v>
      </c>
      <c r="L457" s="314">
        <f t="shared" si="159"/>
        <v>0</v>
      </c>
      <c r="M457" s="314">
        <f t="shared" si="160"/>
        <v>0</v>
      </c>
      <c r="N457" s="620">
        <v>0</v>
      </c>
      <c r="O457" s="620">
        <v>0</v>
      </c>
      <c r="P457" s="620">
        <v>0</v>
      </c>
      <c r="Q457" s="620">
        <v>0</v>
      </c>
      <c r="R457" s="620">
        <v>0</v>
      </c>
      <c r="S457" s="620">
        <v>0</v>
      </c>
      <c r="T457" s="620">
        <v>0</v>
      </c>
      <c r="U457" s="620">
        <v>0</v>
      </c>
      <c r="V457" s="314">
        <f t="shared" si="152"/>
        <v>0</v>
      </c>
      <c r="W457" s="314">
        <f t="shared" si="153"/>
        <v>0</v>
      </c>
      <c r="X457" s="620">
        <v>0</v>
      </c>
      <c r="Y457" s="620">
        <v>0</v>
      </c>
      <c r="Z457" s="620">
        <v>0</v>
      </c>
      <c r="AA457" s="620">
        <v>0</v>
      </c>
      <c r="AB457" s="620">
        <v>0</v>
      </c>
      <c r="AC457" s="620">
        <v>0</v>
      </c>
      <c r="AD457" s="620">
        <v>0</v>
      </c>
      <c r="AE457" s="620">
        <v>0</v>
      </c>
      <c r="AF457" s="319">
        <f t="shared" si="154"/>
        <v>0</v>
      </c>
      <c r="AG457" s="319">
        <f t="shared" si="155"/>
        <v>0</v>
      </c>
      <c r="AH457" s="620">
        <v>0</v>
      </c>
      <c r="AI457" s="620">
        <v>0</v>
      </c>
      <c r="AJ457" s="620">
        <v>0</v>
      </c>
      <c r="AK457" s="620">
        <v>0</v>
      </c>
      <c r="AL457" s="620">
        <v>0</v>
      </c>
      <c r="AM457" s="620">
        <v>0</v>
      </c>
      <c r="AN457" s="620">
        <v>0</v>
      </c>
      <c r="AO457" s="620">
        <v>0</v>
      </c>
      <c r="AP457" s="319">
        <f t="shared" si="156"/>
        <v>0</v>
      </c>
      <c r="AQ457" s="319">
        <f t="shared" si="157"/>
        <v>0</v>
      </c>
    </row>
    <row r="458" spans="1:43" x14ac:dyDescent="0.25">
      <c r="A458" s="18"/>
      <c r="B458" s="89"/>
      <c r="C458" s="40"/>
      <c r="D458" s="201"/>
      <c r="E458" s="201"/>
      <c r="F458" s="201"/>
      <c r="G458" s="201"/>
      <c r="H458" s="201"/>
      <c r="I458" s="201"/>
      <c r="J458" s="201"/>
      <c r="K458" s="201"/>
      <c r="L458" s="189">
        <f t="shared" si="159"/>
        <v>0</v>
      </c>
      <c r="M458" s="189">
        <f t="shared" si="160"/>
        <v>0</v>
      </c>
      <c r="N458" s="201"/>
      <c r="O458" s="201"/>
      <c r="P458" s="201"/>
      <c r="Q458" s="201"/>
      <c r="R458" s="201"/>
      <c r="S458" s="201"/>
      <c r="T458" s="201"/>
      <c r="U458" s="201"/>
      <c r="V458" s="189">
        <f t="shared" si="152"/>
        <v>0</v>
      </c>
      <c r="W458" s="189">
        <f t="shared" si="153"/>
        <v>0</v>
      </c>
      <c r="X458" s="201"/>
      <c r="Y458" s="201"/>
      <c r="Z458" s="201"/>
      <c r="AA458" s="201"/>
      <c r="AB458" s="201"/>
      <c r="AC458" s="201"/>
      <c r="AD458" s="201"/>
      <c r="AE458" s="201"/>
      <c r="AF458" s="266">
        <f t="shared" si="154"/>
        <v>0</v>
      </c>
      <c r="AG458" s="266">
        <f t="shared" si="155"/>
        <v>0</v>
      </c>
      <c r="AH458" s="201"/>
      <c r="AI458" s="201"/>
      <c r="AJ458" s="201"/>
      <c r="AK458" s="201"/>
      <c r="AL458" s="201"/>
      <c r="AM458" s="201"/>
      <c r="AN458" s="201"/>
      <c r="AO458" s="201"/>
      <c r="AP458" s="266">
        <f t="shared" si="156"/>
        <v>0</v>
      </c>
      <c r="AQ458" s="266">
        <f t="shared" si="157"/>
        <v>0</v>
      </c>
    </row>
    <row r="459" spans="1:43" x14ac:dyDescent="0.25">
      <c r="A459" s="629">
        <v>7</v>
      </c>
      <c r="B459" s="291" t="s">
        <v>24</v>
      </c>
      <c r="C459" s="622"/>
      <c r="D459" s="620">
        <v>0</v>
      </c>
      <c r="E459" s="620">
        <v>0</v>
      </c>
      <c r="F459" s="620">
        <v>0</v>
      </c>
      <c r="G459" s="620">
        <v>0</v>
      </c>
      <c r="H459" s="620">
        <v>0</v>
      </c>
      <c r="I459" s="620">
        <v>0</v>
      </c>
      <c r="J459" s="620">
        <v>0</v>
      </c>
      <c r="K459" s="620">
        <v>0</v>
      </c>
      <c r="L459" s="314">
        <f t="shared" si="159"/>
        <v>0</v>
      </c>
      <c r="M459" s="314">
        <f t="shared" si="160"/>
        <v>0</v>
      </c>
      <c r="N459" s="620">
        <v>0</v>
      </c>
      <c r="O459" s="620">
        <v>0</v>
      </c>
      <c r="P459" s="620">
        <v>0</v>
      </c>
      <c r="Q459" s="620">
        <v>0</v>
      </c>
      <c r="R459" s="620">
        <v>0</v>
      </c>
      <c r="S459" s="620">
        <v>0</v>
      </c>
      <c r="T459" s="620">
        <v>0</v>
      </c>
      <c r="U459" s="620">
        <v>0</v>
      </c>
      <c r="V459" s="314">
        <f t="shared" si="152"/>
        <v>0</v>
      </c>
      <c r="W459" s="314">
        <f t="shared" si="153"/>
        <v>0</v>
      </c>
      <c r="X459" s="620">
        <v>0</v>
      </c>
      <c r="Y459" s="620">
        <v>0</v>
      </c>
      <c r="Z459" s="620">
        <v>0</v>
      </c>
      <c r="AA459" s="620">
        <v>0</v>
      </c>
      <c r="AB459" s="620">
        <v>0</v>
      </c>
      <c r="AC459" s="620">
        <v>0</v>
      </c>
      <c r="AD459" s="620">
        <v>0</v>
      </c>
      <c r="AE459" s="620">
        <v>0</v>
      </c>
      <c r="AF459" s="319">
        <f t="shared" si="154"/>
        <v>0</v>
      </c>
      <c r="AG459" s="319">
        <f t="shared" si="155"/>
        <v>0</v>
      </c>
      <c r="AH459" s="620">
        <v>0</v>
      </c>
      <c r="AI459" s="620">
        <v>0</v>
      </c>
      <c r="AJ459" s="620">
        <v>0</v>
      </c>
      <c r="AK459" s="620">
        <v>0</v>
      </c>
      <c r="AL459" s="620">
        <v>0</v>
      </c>
      <c r="AM459" s="620">
        <v>0</v>
      </c>
      <c r="AN459" s="620">
        <v>0</v>
      </c>
      <c r="AO459" s="620">
        <v>0</v>
      </c>
      <c r="AP459" s="319">
        <f t="shared" si="156"/>
        <v>0</v>
      </c>
      <c r="AQ459" s="319">
        <f t="shared" si="157"/>
        <v>0</v>
      </c>
    </row>
    <row r="460" spans="1:43" x14ac:dyDescent="0.25">
      <c r="A460" s="18"/>
      <c r="B460" s="89"/>
      <c r="C460" s="40"/>
      <c r="D460" s="201"/>
      <c r="E460" s="201"/>
      <c r="F460" s="201"/>
      <c r="G460" s="201"/>
      <c r="H460" s="201"/>
      <c r="I460" s="201"/>
      <c r="J460" s="201"/>
      <c r="K460" s="201"/>
      <c r="L460" s="189">
        <f t="shared" si="159"/>
        <v>0</v>
      </c>
      <c r="M460" s="189">
        <f t="shared" si="160"/>
        <v>0</v>
      </c>
      <c r="N460" s="201"/>
      <c r="O460" s="201"/>
      <c r="P460" s="201"/>
      <c r="Q460" s="201"/>
      <c r="R460" s="201"/>
      <c r="S460" s="201"/>
      <c r="T460" s="201"/>
      <c r="U460" s="201"/>
      <c r="V460" s="189">
        <f t="shared" si="152"/>
        <v>0</v>
      </c>
      <c r="W460" s="189">
        <f t="shared" si="153"/>
        <v>0</v>
      </c>
      <c r="X460" s="201"/>
      <c r="Y460" s="201"/>
      <c r="Z460" s="201"/>
      <c r="AA460" s="201"/>
      <c r="AB460" s="201"/>
      <c r="AC460" s="201"/>
      <c r="AD460" s="201"/>
      <c r="AE460" s="201"/>
      <c r="AF460" s="266">
        <f t="shared" si="154"/>
        <v>0</v>
      </c>
      <c r="AG460" s="266">
        <f t="shared" si="155"/>
        <v>0</v>
      </c>
      <c r="AH460" s="201"/>
      <c r="AI460" s="201"/>
      <c r="AJ460" s="201"/>
      <c r="AK460" s="201"/>
      <c r="AL460" s="201"/>
      <c r="AM460" s="201"/>
      <c r="AN460" s="201"/>
      <c r="AO460" s="201"/>
      <c r="AP460" s="266">
        <f t="shared" si="156"/>
        <v>0</v>
      </c>
      <c r="AQ460" s="266">
        <f t="shared" si="157"/>
        <v>0</v>
      </c>
    </row>
    <row r="461" spans="1:43" x14ac:dyDescent="0.25">
      <c r="A461" s="629">
        <v>8</v>
      </c>
      <c r="B461" s="291" t="s">
        <v>25</v>
      </c>
      <c r="C461" s="622"/>
      <c r="D461" s="620">
        <v>0</v>
      </c>
      <c r="E461" s="620">
        <v>0</v>
      </c>
      <c r="F461" s="620">
        <v>0</v>
      </c>
      <c r="G461" s="620">
        <v>0</v>
      </c>
      <c r="H461" s="620">
        <v>0</v>
      </c>
      <c r="I461" s="620">
        <v>0</v>
      </c>
      <c r="J461" s="620">
        <v>0</v>
      </c>
      <c r="K461" s="620">
        <v>0</v>
      </c>
      <c r="L461" s="314">
        <f t="shared" si="159"/>
        <v>0</v>
      </c>
      <c r="M461" s="314">
        <f t="shared" si="160"/>
        <v>0</v>
      </c>
      <c r="N461" s="620">
        <v>0</v>
      </c>
      <c r="O461" s="620">
        <v>0</v>
      </c>
      <c r="P461" s="620">
        <v>0</v>
      </c>
      <c r="Q461" s="620">
        <v>0</v>
      </c>
      <c r="R461" s="620">
        <v>0</v>
      </c>
      <c r="S461" s="620">
        <v>0</v>
      </c>
      <c r="T461" s="620">
        <v>0</v>
      </c>
      <c r="U461" s="620">
        <v>0</v>
      </c>
      <c r="V461" s="314">
        <f t="shared" si="152"/>
        <v>0</v>
      </c>
      <c r="W461" s="314">
        <f t="shared" si="153"/>
        <v>0</v>
      </c>
      <c r="X461" s="620">
        <v>0</v>
      </c>
      <c r="Y461" s="620">
        <v>0</v>
      </c>
      <c r="Z461" s="620">
        <v>0</v>
      </c>
      <c r="AA461" s="620">
        <v>0</v>
      </c>
      <c r="AB461" s="620">
        <v>0</v>
      </c>
      <c r="AC461" s="620">
        <v>0</v>
      </c>
      <c r="AD461" s="620">
        <v>0</v>
      </c>
      <c r="AE461" s="620">
        <v>0</v>
      </c>
      <c r="AF461" s="319">
        <f t="shared" si="154"/>
        <v>0</v>
      </c>
      <c r="AG461" s="319">
        <f t="shared" si="155"/>
        <v>0</v>
      </c>
      <c r="AH461" s="620">
        <v>0</v>
      </c>
      <c r="AI461" s="620">
        <v>0</v>
      </c>
      <c r="AJ461" s="620">
        <v>0</v>
      </c>
      <c r="AK461" s="620">
        <v>0</v>
      </c>
      <c r="AL461" s="620">
        <v>0</v>
      </c>
      <c r="AM461" s="620">
        <v>0</v>
      </c>
      <c r="AN461" s="620">
        <v>0</v>
      </c>
      <c r="AO461" s="620">
        <v>0</v>
      </c>
      <c r="AP461" s="319">
        <f t="shared" si="156"/>
        <v>0</v>
      </c>
      <c r="AQ461" s="319">
        <f t="shared" si="157"/>
        <v>0</v>
      </c>
    </row>
    <row r="462" spans="1:43" x14ac:dyDescent="0.25">
      <c r="A462" s="18"/>
      <c r="B462" s="89"/>
      <c r="C462" s="40"/>
      <c r="D462" s="201"/>
      <c r="E462" s="201"/>
      <c r="F462" s="201"/>
      <c r="G462" s="201"/>
      <c r="H462" s="201"/>
      <c r="I462" s="201"/>
      <c r="J462" s="201"/>
      <c r="K462" s="201"/>
      <c r="L462" s="189">
        <f t="shared" si="159"/>
        <v>0</v>
      </c>
      <c r="M462" s="189">
        <f t="shared" si="160"/>
        <v>0</v>
      </c>
      <c r="N462" s="201"/>
      <c r="O462" s="201"/>
      <c r="P462" s="201"/>
      <c r="Q462" s="201"/>
      <c r="R462" s="201"/>
      <c r="S462" s="201"/>
      <c r="T462" s="201"/>
      <c r="U462" s="201"/>
      <c r="V462" s="189">
        <f t="shared" si="152"/>
        <v>0</v>
      </c>
      <c r="W462" s="189">
        <f t="shared" si="153"/>
        <v>0</v>
      </c>
      <c r="X462" s="201"/>
      <c r="Y462" s="201"/>
      <c r="Z462" s="201"/>
      <c r="AA462" s="201"/>
      <c r="AB462" s="201"/>
      <c r="AC462" s="201"/>
      <c r="AD462" s="201"/>
      <c r="AE462" s="201"/>
      <c r="AF462" s="266">
        <f t="shared" si="154"/>
        <v>0</v>
      </c>
      <c r="AG462" s="266">
        <f t="shared" si="155"/>
        <v>0</v>
      </c>
      <c r="AH462" s="201"/>
      <c r="AI462" s="201"/>
      <c r="AJ462" s="201"/>
      <c r="AK462" s="201"/>
      <c r="AL462" s="201"/>
      <c r="AM462" s="201"/>
      <c r="AN462" s="201"/>
      <c r="AO462" s="201"/>
      <c r="AP462" s="266">
        <f t="shared" si="156"/>
        <v>0</v>
      </c>
      <c r="AQ462" s="266">
        <f t="shared" si="157"/>
        <v>0</v>
      </c>
    </row>
    <row r="463" spans="1:43" x14ac:dyDescent="0.25">
      <c r="A463" s="629">
        <v>9</v>
      </c>
      <c r="B463" s="291" t="s">
        <v>26</v>
      </c>
      <c r="C463" s="622"/>
      <c r="D463" s="620">
        <v>0</v>
      </c>
      <c r="E463" s="620">
        <v>0</v>
      </c>
      <c r="F463" s="620">
        <v>0</v>
      </c>
      <c r="G463" s="620">
        <v>0</v>
      </c>
      <c r="H463" s="620">
        <v>0</v>
      </c>
      <c r="I463" s="620">
        <v>0</v>
      </c>
      <c r="J463" s="620">
        <v>0</v>
      </c>
      <c r="K463" s="620">
        <v>0</v>
      </c>
      <c r="L463" s="314">
        <f t="shared" si="159"/>
        <v>0</v>
      </c>
      <c r="M463" s="314">
        <f t="shared" si="160"/>
        <v>0</v>
      </c>
      <c r="N463" s="620">
        <v>0</v>
      </c>
      <c r="O463" s="620">
        <v>0</v>
      </c>
      <c r="P463" s="620">
        <v>0</v>
      </c>
      <c r="Q463" s="620">
        <v>0</v>
      </c>
      <c r="R463" s="620">
        <v>0</v>
      </c>
      <c r="S463" s="620">
        <v>0</v>
      </c>
      <c r="T463" s="620">
        <v>0</v>
      </c>
      <c r="U463" s="620">
        <v>0</v>
      </c>
      <c r="V463" s="314">
        <f t="shared" si="152"/>
        <v>0</v>
      </c>
      <c r="W463" s="314">
        <f t="shared" si="153"/>
        <v>0</v>
      </c>
      <c r="X463" s="620">
        <v>0</v>
      </c>
      <c r="Y463" s="620">
        <v>0</v>
      </c>
      <c r="Z463" s="620">
        <v>0</v>
      </c>
      <c r="AA463" s="620">
        <v>0</v>
      </c>
      <c r="AB463" s="620">
        <v>0</v>
      </c>
      <c r="AC463" s="620">
        <v>0</v>
      </c>
      <c r="AD463" s="620">
        <v>0</v>
      </c>
      <c r="AE463" s="620">
        <v>0</v>
      </c>
      <c r="AF463" s="319">
        <f t="shared" si="154"/>
        <v>0</v>
      </c>
      <c r="AG463" s="319">
        <f t="shared" si="155"/>
        <v>0</v>
      </c>
      <c r="AH463" s="620">
        <v>0</v>
      </c>
      <c r="AI463" s="620">
        <v>0</v>
      </c>
      <c r="AJ463" s="620">
        <v>0</v>
      </c>
      <c r="AK463" s="620">
        <v>0</v>
      </c>
      <c r="AL463" s="620">
        <v>0</v>
      </c>
      <c r="AM463" s="620">
        <v>0</v>
      </c>
      <c r="AN463" s="620">
        <v>0</v>
      </c>
      <c r="AO463" s="620">
        <v>0</v>
      </c>
      <c r="AP463" s="319">
        <f t="shared" si="156"/>
        <v>0</v>
      </c>
      <c r="AQ463" s="319">
        <f t="shared" si="157"/>
        <v>0</v>
      </c>
    </row>
    <row r="464" spans="1:43" x14ac:dyDescent="0.25">
      <c r="A464" s="18"/>
      <c r="B464" s="89"/>
      <c r="C464" s="40"/>
      <c r="D464" s="201"/>
      <c r="E464" s="201"/>
      <c r="F464" s="201"/>
      <c r="G464" s="201"/>
      <c r="H464" s="201"/>
      <c r="I464" s="201"/>
      <c r="J464" s="201"/>
      <c r="K464" s="201"/>
      <c r="L464" s="189">
        <f t="shared" si="159"/>
        <v>0</v>
      </c>
      <c r="M464" s="189">
        <f t="shared" si="160"/>
        <v>0</v>
      </c>
      <c r="N464" s="201"/>
      <c r="O464" s="201"/>
      <c r="P464" s="201"/>
      <c r="Q464" s="201"/>
      <c r="R464" s="201"/>
      <c r="S464" s="201"/>
      <c r="T464" s="201"/>
      <c r="U464" s="201"/>
      <c r="V464" s="189">
        <f t="shared" si="152"/>
        <v>0</v>
      </c>
      <c r="W464" s="189">
        <f t="shared" si="153"/>
        <v>0</v>
      </c>
      <c r="X464" s="201"/>
      <c r="Y464" s="201"/>
      <c r="Z464" s="201"/>
      <c r="AA464" s="201"/>
      <c r="AB464" s="201"/>
      <c r="AC464" s="201"/>
      <c r="AD464" s="201"/>
      <c r="AE464" s="201"/>
      <c r="AF464" s="266">
        <f t="shared" si="154"/>
        <v>0</v>
      </c>
      <c r="AG464" s="266">
        <f t="shared" si="155"/>
        <v>0</v>
      </c>
      <c r="AH464" s="201"/>
      <c r="AI464" s="201"/>
      <c r="AJ464" s="201"/>
      <c r="AK464" s="201"/>
      <c r="AL464" s="201"/>
      <c r="AM464" s="201"/>
      <c r="AN464" s="201"/>
      <c r="AO464" s="201"/>
      <c r="AP464" s="266">
        <f t="shared" si="156"/>
        <v>0</v>
      </c>
      <c r="AQ464" s="266">
        <f t="shared" si="157"/>
        <v>0</v>
      </c>
    </row>
    <row r="465" spans="1:43" x14ac:dyDescent="0.25">
      <c r="A465" s="629">
        <v>10</v>
      </c>
      <c r="B465" s="291" t="s">
        <v>27</v>
      </c>
      <c r="C465" s="622"/>
      <c r="D465" s="620">
        <v>0</v>
      </c>
      <c r="E465" s="620">
        <v>0</v>
      </c>
      <c r="F465" s="620">
        <v>0</v>
      </c>
      <c r="G465" s="620">
        <v>0</v>
      </c>
      <c r="H465" s="620">
        <v>0</v>
      </c>
      <c r="I465" s="620">
        <v>0</v>
      </c>
      <c r="J465" s="620">
        <v>0</v>
      </c>
      <c r="K465" s="620">
        <v>0</v>
      </c>
      <c r="L465" s="314">
        <f t="shared" si="159"/>
        <v>0</v>
      </c>
      <c r="M465" s="314">
        <f t="shared" si="160"/>
        <v>0</v>
      </c>
      <c r="N465" s="620">
        <v>0</v>
      </c>
      <c r="O465" s="620">
        <v>0</v>
      </c>
      <c r="P465" s="620">
        <v>0</v>
      </c>
      <c r="Q465" s="620">
        <v>0</v>
      </c>
      <c r="R465" s="620">
        <v>0</v>
      </c>
      <c r="S465" s="620">
        <v>0</v>
      </c>
      <c r="T465" s="620">
        <v>0</v>
      </c>
      <c r="U465" s="620">
        <v>0</v>
      </c>
      <c r="V465" s="314">
        <f t="shared" si="152"/>
        <v>0</v>
      </c>
      <c r="W465" s="314">
        <f t="shared" si="153"/>
        <v>0</v>
      </c>
      <c r="X465" s="620">
        <v>0</v>
      </c>
      <c r="Y465" s="620">
        <v>0</v>
      </c>
      <c r="Z465" s="620">
        <v>0</v>
      </c>
      <c r="AA465" s="620">
        <v>0</v>
      </c>
      <c r="AB465" s="620">
        <v>0</v>
      </c>
      <c r="AC465" s="620">
        <v>0</v>
      </c>
      <c r="AD465" s="620">
        <v>0</v>
      </c>
      <c r="AE465" s="620">
        <v>0</v>
      </c>
      <c r="AF465" s="319">
        <f t="shared" si="154"/>
        <v>0</v>
      </c>
      <c r="AG465" s="319">
        <f t="shared" si="155"/>
        <v>0</v>
      </c>
      <c r="AH465" s="620">
        <v>0</v>
      </c>
      <c r="AI465" s="620">
        <v>0</v>
      </c>
      <c r="AJ465" s="620">
        <v>0</v>
      </c>
      <c r="AK465" s="620">
        <v>0</v>
      </c>
      <c r="AL465" s="620">
        <v>0</v>
      </c>
      <c r="AM465" s="620">
        <v>0</v>
      </c>
      <c r="AN465" s="620">
        <v>0</v>
      </c>
      <c r="AO465" s="620">
        <v>0</v>
      </c>
      <c r="AP465" s="319">
        <f t="shared" si="156"/>
        <v>0</v>
      </c>
      <c r="AQ465" s="319">
        <f t="shared" si="157"/>
        <v>0</v>
      </c>
    </row>
    <row r="466" spans="1:43" x14ac:dyDescent="0.25">
      <c r="A466" s="18"/>
      <c r="B466" s="89"/>
      <c r="C466" s="40"/>
      <c r="D466" s="201"/>
      <c r="E466" s="201"/>
      <c r="F466" s="201"/>
      <c r="G466" s="201"/>
      <c r="H466" s="201"/>
      <c r="I466" s="201"/>
      <c r="J466" s="201"/>
      <c r="K466" s="201"/>
      <c r="L466" s="189">
        <f t="shared" si="159"/>
        <v>0</v>
      </c>
      <c r="M466" s="189">
        <f t="shared" si="160"/>
        <v>0</v>
      </c>
      <c r="N466" s="201"/>
      <c r="O466" s="201"/>
      <c r="P466" s="201"/>
      <c r="Q466" s="201"/>
      <c r="R466" s="201"/>
      <c r="S466" s="201"/>
      <c r="T466" s="201"/>
      <c r="U466" s="201"/>
      <c r="V466" s="189">
        <f t="shared" si="152"/>
        <v>0</v>
      </c>
      <c r="W466" s="189">
        <f t="shared" si="153"/>
        <v>0</v>
      </c>
      <c r="X466" s="201"/>
      <c r="Y466" s="201"/>
      <c r="Z466" s="201"/>
      <c r="AA466" s="201"/>
      <c r="AB466" s="201"/>
      <c r="AC466" s="201"/>
      <c r="AD466" s="201"/>
      <c r="AE466" s="201"/>
      <c r="AF466" s="266">
        <f t="shared" si="154"/>
        <v>0</v>
      </c>
      <c r="AG466" s="266">
        <f t="shared" si="155"/>
        <v>0</v>
      </c>
      <c r="AH466" s="201"/>
      <c r="AI466" s="201"/>
      <c r="AJ466" s="201"/>
      <c r="AK466" s="201"/>
      <c r="AL466" s="201"/>
      <c r="AM466" s="201"/>
      <c r="AN466" s="201"/>
      <c r="AO466" s="201"/>
      <c r="AP466" s="266">
        <f t="shared" si="156"/>
        <v>0</v>
      </c>
      <c r="AQ466" s="266">
        <f t="shared" si="157"/>
        <v>0</v>
      </c>
    </row>
    <row r="467" spans="1:43" x14ac:dyDescent="0.25">
      <c r="A467" s="629">
        <v>11</v>
      </c>
      <c r="B467" s="291" t="s">
        <v>48</v>
      </c>
      <c r="C467" s="622"/>
      <c r="D467" s="620">
        <v>0</v>
      </c>
      <c r="E467" s="620">
        <v>0</v>
      </c>
      <c r="F467" s="620">
        <v>0</v>
      </c>
      <c r="G467" s="620">
        <v>0</v>
      </c>
      <c r="H467" s="620">
        <v>0</v>
      </c>
      <c r="I467" s="620">
        <v>0</v>
      </c>
      <c r="J467" s="620">
        <v>0</v>
      </c>
      <c r="K467" s="620">
        <v>0</v>
      </c>
      <c r="L467" s="314">
        <f t="shared" si="159"/>
        <v>0</v>
      </c>
      <c r="M467" s="314">
        <f t="shared" si="160"/>
        <v>0</v>
      </c>
      <c r="N467" s="620">
        <v>0</v>
      </c>
      <c r="O467" s="620">
        <v>0</v>
      </c>
      <c r="P467" s="620">
        <v>0</v>
      </c>
      <c r="Q467" s="620">
        <v>0</v>
      </c>
      <c r="R467" s="620">
        <v>0</v>
      </c>
      <c r="S467" s="620">
        <v>0</v>
      </c>
      <c r="T467" s="620">
        <v>0</v>
      </c>
      <c r="U467" s="620">
        <v>0</v>
      </c>
      <c r="V467" s="314">
        <f t="shared" si="152"/>
        <v>0</v>
      </c>
      <c r="W467" s="314">
        <f t="shared" si="153"/>
        <v>0</v>
      </c>
      <c r="X467" s="620">
        <v>0</v>
      </c>
      <c r="Y467" s="620">
        <v>0</v>
      </c>
      <c r="Z467" s="620">
        <v>0</v>
      </c>
      <c r="AA467" s="620">
        <v>0</v>
      </c>
      <c r="AB467" s="620">
        <v>0</v>
      </c>
      <c r="AC467" s="620">
        <v>0</v>
      </c>
      <c r="AD467" s="620">
        <v>0</v>
      </c>
      <c r="AE467" s="620">
        <v>0</v>
      </c>
      <c r="AF467" s="319">
        <f t="shared" si="154"/>
        <v>0</v>
      </c>
      <c r="AG467" s="319">
        <f t="shared" si="155"/>
        <v>0</v>
      </c>
      <c r="AH467" s="620">
        <v>0</v>
      </c>
      <c r="AI467" s="620">
        <v>0</v>
      </c>
      <c r="AJ467" s="620">
        <v>0</v>
      </c>
      <c r="AK467" s="620">
        <v>0</v>
      </c>
      <c r="AL467" s="620">
        <v>0</v>
      </c>
      <c r="AM467" s="620">
        <v>0</v>
      </c>
      <c r="AN467" s="620">
        <v>0</v>
      </c>
      <c r="AO467" s="620">
        <v>0</v>
      </c>
      <c r="AP467" s="319">
        <f t="shared" si="156"/>
        <v>0</v>
      </c>
      <c r="AQ467" s="319">
        <f t="shared" si="157"/>
        <v>0</v>
      </c>
    </row>
    <row r="468" spans="1:43" x14ac:dyDescent="0.25">
      <c r="A468" s="18"/>
      <c r="B468" s="89"/>
      <c r="C468" s="40"/>
      <c r="D468" s="201"/>
      <c r="E468" s="201"/>
      <c r="F468" s="201"/>
      <c r="G468" s="201"/>
      <c r="H468" s="201"/>
      <c r="I468" s="201"/>
      <c r="J468" s="201"/>
      <c r="K468" s="201"/>
      <c r="L468" s="189">
        <f t="shared" si="159"/>
        <v>0</v>
      </c>
      <c r="M468" s="189">
        <f t="shared" si="160"/>
        <v>0</v>
      </c>
      <c r="N468" s="201"/>
      <c r="O468" s="201"/>
      <c r="P468" s="201"/>
      <c r="Q468" s="201"/>
      <c r="R468" s="201"/>
      <c r="S468" s="201"/>
      <c r="T468" s="201"/>
      <c r="U468" s="201"/>
      <c r="V468" s="189">
        <f t="shared" ref="V468:V500" si="168">N468+P468+R468+T468</f>
        <v>0</v>
      </c>
      <c r="W468" s="189">
        <f t="shared" ref="W468:W500" si="169">O468+Q468+S468+U468</f>
        <v>0</v>
      </c>
      <c r="X468" s="201"/>
      <c r="Y468" s="201"/>
      <c r="Z468" s="201"/>
      <c r="AA468" s="201"/>
      <c r="AB468" s="201"/>
      <c r="AC468" s="201"/>
      <c r="AD468" s="201"/>
      <c r="AE468" s="201"/>
      <c r="AF468" s="266">
        <f t="shared" ref="AF468:AF501" si="170">X468+Z468+AB468+AD468</f>
        <v>0</v>
      </c>
      <c r="AG468" s="266">
        <f t="shared" ref="AG468:AG501" si="171">Y468+AA468+AC468+AE468</f>
        <v>0</v>
      </c>
      <c r="AH468" s="201"/>
      <c r="AI468" s="201"/>
      <c r="AJ468" s="201"/>
      <c r="AK468" s="201"/>
      <c r="AL468" s="201"/>
      <c r="AM468" s="201"/>
      <c r="AN468" s="201"/>
      <c r="AO468" s="201"/>
      <c r="AP468" s="266">
        <f t="shared" ref="AP468:AP501" si="172">AH468+AJ468+AL468+AN468</f>
        <v>0</v>
      </c>
      <c r="AQ468" s="266">
        <f t="shared" ref="AQ468:AQ501" si="173">AI468+AK468+AM468+AO468</f>
        <v>0</v>
      </c>
    </row>
    <row r="469" spans="1:43" x14ac:dyDescent="0.25">
      <c r="A469" s="629">
        <v>12</v>
      </c>
      <c r="B469" s="291" t="s">
        <v>49</v>
      </c>
      <c r="C469" s="622"/>
      <c r="D469" s="620">
        <v>0</v>
      </c>
      <c r="E469" s="620">
        <v>0</v>
      </c>
      <c r="F469" s="620">
        <v>0</v>
      </c>
      <c r="G469" s="620">
        <v>0</v>
      </c>
      <c r="H469" s="620">
        <v>0</v>
      </c>
      <c r="I469" s="620">
        <v>0</v>
      </c>
      <c r="J469" s="620">
        <v>0</v>
      </c>
      <c r="K469" s="620">
        <v>0</v>
      </c>
      <c r="L469" s="314">
        <f t="shared" si="159"/>
        <v>0</v>
      </c>
      <c r="M469" s="314">
        <f t="shared" si="160"/>
        <v>0</v>
      </c>
      <c r="N469" s="620">
        <v>0</v>
      </c>
      <c r="O469" s="620">
        <v>0</v>
      </c>
      <c r="P469" s="620">
        <v>0</v>
      </c>
      <c r="Q469" s="620">
        <v>0</v>
      </c>
      <c r="R469" s="620">
        <v>0</v>
      </c>
      <c r="S469" s="620">
        <v>0</v>
      </c>
      <c r="T469" s="620">
        <v>0</v>
      </c>
      <c r="U469" s="620">
        <v>0</v>
      </c>
      <c r="V469" s="314">
        <f t="shared" si="168"/>
        <v>0</v>
      </c>
      <c r="W469" s="314">
        <f t="shared" si="169"/>
        <v>0</v>
      </c>
      <c r="X469" s="620">
        <v>0</v>
      </c>
      <c r="Y469" s="620">
        <v>0</v>
      </c>
      <c r="Z469" s="620">
        <v>0</v>
      </c>
      <c r="AA469" s="620">
        <v>0</v>
      </c>
      <c r="AB469" s="620">
        <v>0</v>
      </c>
      <c r="AC469" s="620">
        <v>0</v>
      </c>
      <c r="AD469" s="620">
        <v>0</v>
      </c>
      <c r="AE469" s="620">
        <v>0</v>
      </c>
      <c r="AF469" s="319">
        <f t="shared" si="170"/>
        <v>0</v>
      </c>
      <c r="AG469" s="319">
        <f t="shared" si="171"/>
        <v>0</v>
      </c>
      <c r="AH469" s="620">
        <v>0</v>
      </c>
      <c r="AI469" s="620">
        <v>0</v>
      </c>
      <c r="AJ469" s="620">
        <v>0</v>
      </c>
      <c r="AK469" s="620">
        <v>0</v>
      </c>
      <c r="AL469" s="620">
        <v>0</v>
      </c>
      <c r="AM469" s="620">
        <v>0</v>
      </c>
      <c r="AN469" s="620">
        <v>0</v>
      </c>
      <c r="AO469" s="620">
        <v>0</v>
      </c>
      <c r="AP469" s="319">
        <f t="shared" si="172"/>
        <v>0</v>
      </c>
      <c r="AQ469" s="319">
        <f t="shared" si="173"/>
        <v>0</v>
      </c>
    </row>
    <row r="470" spans="1:43" x14ac:dyDescent="0.25">
      <c r="A470" s="18"/>
      <c r="B470" s="89"/>
      <c r="C470" s="40"/>
      <c r="D470" s="201"/>
      <c r="E470" s="201"/>
      <c r="F470" s="201"/>
      <c r="G470" s="201"/>
      <c r="H470" s="201"/>
      <c r="I470" s="201"/>
      <c r="J470" s="201"/>
      <c r="K470" s="201"/>
      <c r="L470" s="189">
        <f t="shared" ref="L470:L500" si="174">D470+F470+H470+J470</f>
        <v>0</v>
      </c>
      <c r="M470" s="189">
        <f t="shared" ref="M470:M500" si="175">E470+G470+I470+K470</f>
        <v>0</v>
      </c>
      <c r="N470" s="201"/>
      <c r="O470" s="201"/>
      <c r="P470" s="201"/>
      <c r="Q470" s="201"/>
      <c r="R470" s="201"/>
      <c r="S470" s="201"/>
      <c r="T470" s="201"/>
      <c r="U470" s="201"/>
      <c r="V470" s="189">
        <f t="shared" si="168"/>
        <v>0</v>
      </c>
      <c r="W470" s="189">
        <f t="shared" si="169"/>
        <v>0</v>
      </c>
      <c r="X470" s="201"/>
      <c r="Y470" s="201"/>
      <c r="Z470" s="201"/>
      <c r="AA470" s="201"/>
      <c r="AB470" s="201"/>
      <c r="AC470" s="201"/>
      <c r="AD470" s="201"/>
      <c r="AE470" s="201"/>
      <c r="AF470" s="266">
        <f t="shared" si="170"/>
        <v>0</v>
      </c>
      <c r="AG470" s="266">
        <f t="shared" si="171"/>
        <v>0</v>
      </c>
      <c r="AH470" s="201"/>
      <c r="AI470" s="201"/>
      <c r="AJ470" s="201"/>
      <c r="AK470" s="201"/>
      <c r="AL470" s="201"/>
      <c r="AM470" s="201"/>
      <c r="AN470" s="201"/>
      <c r="AO470" s="201"/>
      <c r="AP470" s="266">
        <f t="shared" si="172"/>
        <v>0</v>
      </c>
      <c r="AQ470" s="266">
        <f t="shared" si="173"/>
        <v>0</v>
      </c>
    </row>
    <row r="471" spans="1:43" x14ac:dyDescent="0.25">
      <c r="A471" s="629">
        <v>13</v>
      </c>
      <c r="B471" s="291" t="s">
        <v>50</v>
      </c>
      <c r="C471" s="622"/>
      <c r="D471" s="620">
        <v>0</v>
      </c>
      <c r="E471" s="620">
        <v>0</v>
      </c>
      <c r="F471" s="620">
        <v>0</v>
      </c>
      <c r="G471" s="620">
        <v>0</v>
      </c>
      <c r="H471" s="620">
        <v>0</v>
      </c>
      <c r="I471" s="620">
        <v>0</v>
      </c>
      <c r="J471" s="620">
        <v>0</v>
      </c>
      <c r="K471" s="620">
        <v>0</v>
      </c>
      <c r="L471" s="314">
        <f t="shared" si="174"/>
        <v>0</v>
      </c>
      <c r="M471" s="314">
        <f t="shared" si="175"/>
        <v>0</v>
      </c>
      <c r="N471" s="620">
        <v>0</v>
      </c>
      <c r="O471" s="620">
        <v>0</v>
      </c>
      <c r="P471" s="620">
        <v>0</v>
      </c>
      <c r="Q471" s="620">
        <v>0</v>
      </c>
      <c r="R471" s="620">
        <v>0</v>
      </c>
      <c r="S471" s="620">
        <v>0</v>
      </c>
      <c r="T471" s="620">
        <v>0</v>
      </c>
      <c r="U471" s="620">
        <v>0</v>
      </c>
      <c r="V471" s="314">
        <f t="shared" si="168"/>
        <v>0</v>
      </c>
      <c r="W471" s="314">
        <f t="shared" si="169"/>
        <v>0</v>
      </c>
      <c r="X471" s="620">
        <v>0</v>
      </c>
      <c r="Y471" s="620">
        <v>0</v>
      </c>
      <c r="Z471" s="620">
        <v>0</v>
      </c>
      <c r="AA471" s="620">
        <v>0</v>
      </c>
      <c r="AB471" s="620">
        <v>0</v>
      </c>
      <c r="AC471" s="620">
        <v>0</v>
      </c>
      <c r="AD471" s="620">
        <v>0</v>
      </c>
      <c r="AE471" s="620">
        <v>0</v>
      </c>
      <c r="AF471" s="319">
        <f t="shared" si="170"/>
        <v>0</v>
      </c>
      <c r="AG471" s="319">
        <f t="shared" si="171"/>
        <v>0</v>
      </c>
      <c r="AH471" s="620">
        <v>0</v>
      </c>
      <c r="AI471" s="620">
        <v>0</v>
      </c>
      <c r="AJ471" s="620">
        <v>0</v>
      </c>
      <c r="AK471" s="620">
        <v>0</v>
      </c>
      <c r="AL471" s="620">
        <v>0</v>
      </c>
      <c r="AM471" s="620">
        <v>0</v>
      </c>
      <c r="AN471" s="620">
        <v>0</v>
      </c>
      <c r="AO471" s="620">
        <v>0</v>
      </c>
      <c r="AP471" s="319">
        <f t="shared" si="172"/>
        <v>0</v>
      </c>
      <c r="AQ471" s="319">
        <f t="shared" si="173"/>
        <v>0</v>
      </c>
    </row>
    <row r="472" spans="1:43" x14ac:dyDescent="0.25">
      <c r="A472" s="18"/>
      <c r="B472" s="89"/>
      <c r="C472" s="40"/>
      <c r="D472" s="201"/>
      <c r="E472" s="201"/>
      <c r="F472" s="201"/>
      <c r="G472" s="201"/>
      <c r="H472" s="201"/>
      <c r="I472" s="201"/>
      <c r="J472" s="201"/>
      <c r="K472" s="201"/>
      <c r="L472" s="189">
        <f t="shared" si="174"/>
        <v>0</v>
      </c>
      <c r="M472" s="189">
        <f t="shared" si="175"/>
        <v>0</v>
      </c>
      <c r="N472" s="201"/>
      <c r="O472" s="201"/>
      <c r="P472" s="201"/>
      <c r="Q472" s="201"/>
      <c r="R472" s="201"/>
      <c r="S472" s="201"/>
      <c r="T472" s="201"/>
      <c r="U472" s="201"/>
      <c r="V472" s="189">
        <f t="shared" si="168"/>
        <v>0</v>
      </c>
      <c r="W472" s="189">
        <f t="shared" si="169"/>
        <v>0</v>
      </c>
      <c r="X472" s="201"/>
      <c r="Y472" s="201"/>
      <c r="Z472" s="201"/>
      <c r="AA472" s="201"/>
      <c r="AB472" s="201"/>
      <c r="AC472" s="201"/>
      <c r="AD472" s="201"/>
      <c r="AE472" s="201"/>
      <c r="AF472" s="266">
        <f t="shared" si="170"/>
        <v>0</v>
      </c>
      <c r="AG472" s="266">
        <f t="shared" si="171"/>
        <v>0</v>
      </c>
      <c r="AH472" s="201"/>
      <c r="AI472" s="201"/>
      <c r="AJ472" s="201"/>
      <c r="AK472" s="201"/>
      <c r="AL472" s="201"/>
      <c r="AM472" s="201"/>
      <c r="AN472" s="201"/>
      <c r="AO472" s="201"/>
      <c r="AP472" s="266">
        <f t="shared" si="172"/>
        <v>0</v>
      </c>
      <c r="AQ472" s="266">
        <f t="shared" si="173"/>
        <v>0</v>
      </c>
    </row>
    <row r="473" spans="1:43" x14ac:dyDescent="0.25">
      <c r="A473" s="629">
        <v>14</v>
      </c>
      <c r="B473" s="291" t="s">
        <v>28</v>
      </c>
      <c r="C473" s="622"/>
      <c r="D473" s="620">
        <v>0</v>
      </c>
      <c r="E473" s="620">
        <v>0</v>
      </c>
      <c r="F473" s="620">
        <v>0</v>
      </c>
      <c r="G473" s="620">
        <v>0</v>
      </c>
      <c r="H473" s="620">
        <v>0</v>
      </c>
      <c r="I473" s="620">
        <v>0</v>
      </c>
      <c r="J473" s="620">
        <v>0</v>
      </c>
      <c r="K473" s="620">
        <v>0</v>
      </c>
      <c r="L473" s="314">
        <f t="shared" si="174"/>
        <v>0</v>
      </c>
      <c r="M473" s="314">
        <f t="shared" si="175"/>
        <v>0</v>
      </c>
      <c r="N473" s="620">
        <v>0</v>
      </c>
      <c r="O473" s="620">
        <v>0</v>
      </c>
      <c r="P473" s="620">
        <v>0</v>
      </c>
      <c r="Q473" s="620">
        <v>0</v>
      </c>
      <c r="R473" s="620">
        <v>0</v>
      </c>
      <c r="S473" s="620">
        <v>0</v>
      </c>
      <c r="T473" s="620">
        <v>0</v>
      </c>
      <c r="U473" s="620">
        <v>0</v>
      </c>
      <c r="V473" s="314">
        <f t="shared" si="168"/>
        <v>0</v>
      </c>
      <c r="W473" s="314">
        <f t="shared" si="169"/>
        <v>0</v>
      </c>
      <c r="X473" s="620">
        <v>0</v>
      </c>
      <c r="Y473" s="620">
        <v>0</v>
      </c>
      <c r="Z473" s="620">
        <v>0</v>
      </c>
      <c r="AA473" s="620">
        <v>0</v>
      </c>
      <c r="AB473" s="620">
        <v>0</v>
      </c>
      <c r="AC473" s="620">
        <v>0</v>
      </c>
      <c r="AD473" s="620">
        <v>0</v>
      </c>
      <c r="AE473" s="620">
        <v>0</v>
      </c>
      <c r="AF473" s="319">
        <f t="shared" si="170"/>
        <v>0</v>
      </c>
      <c r="AG473" s="319">
        <f t="shared" si="171"/>
        <v>0</v>
      </c>
      <c r="AH473" s="620">
        <v>0</v>
      </c>
      <c r="AI473" s="620">
        <v>0</v>
      </c>
      <c r="AJ473" s="620">
        <v>0</v>
      </c>
      <c r="AK473" s="620">
        <v>0</v>
      </c>
      <c r="AL473" s="620">
        <v>0</v>
      </c>
      <c r="AM473" s="620">
        <v>0</v>
      </c>
      <c r="AN473" s="620">
        <v>0</v>
      </c>
      <c r="AO473" s="620">
        <v>0</v>
      </c>
      <c r="AP473" s="319">
        <f t="shared" si="172"/>
        <v>0</v>
      </c>
      <c r="AQ473" s="319">
        <f t="shared" si="173"/>
        <v>0</v>
      </c>
    </row>
    <row r="474" spans="1:43" x14ac:dyDescent="0.25">
      <c r="A474" s="18"/>
      <c r="B474" s="89"/>
      <c r="C474" s="40"/>
      <c r="D474" s="201"/>
      <c r="E474" s="201"/>
      <c r="F474" s="201"/>
      <c r="G474" s="201"/>
      <c r="H474" s="201"/>
      <c r="I474" s="201"/>
      <c r="J474" s="201"/>
      <c r="K474" s="201"/>
      <c r="L474" s="189">
        <f t="shared" si="174"/>
        <v>0</v>
      </c>
      <c r="M474" s="189">
        <f t="shared" si="175"/>
        <v>0</v>
      </c>
      <c r="N474" s="201"/>
      <c r="O474" s="201"/>
      <c r="P474" s="201"/>
      <c r="Q474" s="201"/>
      <c r="R474" s="201"/>
      <c r="S474" s="201"/>
      <c r="T474" s="201"/>
      <c r="U474" s="201"/>
      <c r="V474" s="189">
        <f t="shared" si="168"/>
        <v>0</v>
      </c>
      <c r="W474" s="189">
        <f t="shared" si="169"/>
        <v>0</v>
      </c>
      <c r="X474" s="201"/>
      <c r="Y474" s="201"/>
      <c r="Z474" s="201"/>
      <c r="AA474" s="201"/>
      <c r="AB474" s="201"/>
      <c r="AC474" s="201"/>
      <c r="AD474" s="201"/>
      <c r="AE474" s="201"/>
      <c r="AF474" s="266">
        <f t="shared" si="170"/>
        <v>0</v>
      </c>
      <c r="AG474" s="266">
        <f t="shared" si="171"/>
        <v>0</v>
      </c>
      <c r="AH474" s="201"/>
      <c r="AI474" s="201"/>
      <c r="AJ474" s="201"/>
      <c r="AK474" s="201"/>
      <c r="AL474" s="201"/>
      <c r="AM474" s="201"/>
      <c r="AN474" s="201"/>
      <c r="AO474" s="201"/>
      <c r="AP474" s="266">
        <f t="shared" si="172"/>
        <v>0</v>
      </c>
      <c r="AQ474" s="266">
        <f t="shared" si="173"/>
        <v>0</v>
      </c>
    </row>
    <row r="475" spans="1:43" x14ac:dyDescent="0.25">
      <c r="A475" s="629">
        <v>15</v>
      </c>
      <c r="B475" s="291" t="s">
        <v>29</v>
      </c>
      <c r="C475" s="622"/>
      <c r="D475" s="620">
        <v>0</v>
      </c>
      <c r="E475" s="620">
        <v>0</v>
      </c>
      <c r="F475" s="620">
        <v>0</v>
      </c>
      <c r="G475" s="620">
        <v>0</v>
      </c>
      <c r="H475" s="620">
        <v>0</v>
      </c>
      <c r="I475" s="620">
        <v>0</v>
      </c>
      <c r="J475" s="620">
        <v>0</v>
      </c>
      <c r="K475" s="620">
        <v>0</v>
      </c>
      <c r="L475" s="314">
        <f t="shared" si="174"/>
        <v>0</v>
      </c>
      <c r="M475" s="314">
        <f t="shared" si="175"/>
        <v>0</v>
      </c>
      <c r="N475" s="620">
        <v>0</v>
      </c>
      <c r="O475" s="620">
        <v>0</v>
      </c>
      <c r="P475" s="620">
        <v>0</v>
      </c>
      <c r="Q475" s="620">
        <v>0</v>
      </c>
      <c r="R475" s="620">
        <v>0</v>
      </c>
      <c r="S475" s="620">
        <v>0</v>
      </c>
      <c r="T475" s="620">
        <v>0</v>
      </c>
      <c r="U475" s="620">
        <v>0</v>
      </c>
      <c r="V475" s="314">
        <f t="shared" si="168"/>
        <v>0</v>
      </c>
      <c r="W475" s="314">
        <f t="shared" si="169"/>
        <v>0</v>
      </c>
      <c r="X475" s="620">
        <v>0</v>
      </c>
      <c r="Y475" s="620">
        <v>0</v>
      </c>
      <c r="Z475" s="620">
        <v>0</v>
      </c>
      <c r="AA475" s="620">
        <v>0</v>
      </c>
      <c r="AB475" s="620">
        <v>0</v>
      </c>
      <c r="AC475" s="620">
        <v>0</v>
      </c>
      <c r="AD475" s="620">
        <v>0</v>
      </c>
      <c r="AE475" s="620">
        <v>0</v>
      </c>
      <c r="AF475" s="319">
        <f t="shared" si="170"/>
        <v>0</v>
      </c>
      <c r="AG475" s="319">
        <f t="shared" si="171"/>
        <v>0</v>
      </c>
      <c r="AH475" s="620">
        <v>0</v>
      </c>
      <c r="AI475" s="620">
        <v>0</v>
      </c>
      <c r="AJ475" s="620">
        <v>0</v>
      </c>
      <c r="AK475" s="620">
        <v>0</v>
      </c>
      <c r="AL475" s="620">
        <v>0</v>
      </c>
      <c r="AM475" s="620">
        <v>0</v>
      </c>
      <c r="AN475" s="620">
        <v>0</v>
      </c>
      <c r="AO475" s="620">
        <v>0</v>
      </c>
      <c r="AP475" s="319">
        <f t="shared" si="172"/>
        <v>0</v>
      </c>
      <c r="AQ475" s="319">
        <f t="shared" si="173"/>
        <v>0</v>
      </c>
    </row>
    <row r="476" spans="1:43" x14ac:dyDescent="0.25">
      <c r="A476" s="18"/>
      <c r="B476" s="89"/>
      <c r="C476" s="40"/>
      <c r="D476" s="201"/>
      <c r="E476" s="201"/>
      <c r="F476" s="201"/>
      <c r="G476" s="201"/>
      <c r="H476" s="201"/>
      <c r="I476" s="201"/>
      <c r="J476" s="201"/>
      <c r="K476" s="201"/>
      <c r="L476" s="189">
        <f t="shared" si="174"/>
        <v>0</v>
      </c>
      <c r="M476" s="189">
        <f t="shared" si="175"/>
        <v>0</v>
      </c>
      <c r="N476" s="201"/>
      <c r="O476" s="201"/>
      <c r="P476" s="201"/>
      <c r="Q476" s="201"/>
      <c r="R476" s="201"/>
      <c r="S476" s="201"/>
      <c r="T476" s="201"/>
      <c r="U476" s="201"/>
      <c r="V476" s="189">
        <f t="shared" si="168"/>
        <v>0</v>
      </c>
      <c r="W476" s="189">
        <f t="shared" si="169"/>
        <v>0</v>
      </c>
      <c r="X476" s="201"/>
      <c r="Y476" s="201"/>
      <c r="Z476" s="201"/>
      <c r="AA476" s="201"/>
      <c r="AB476" s="201"/>
      <c r="AC476" s="201"/>
      <c r="AD476" s="201"/>
      <c r="AE476" s="201"/>
      <c r="AF476" s="266">
        <f t="shared" si="170"/>
        <v>0</v>
      </c>
      <c r="AG476" s="266">
        <f t="shared" si="171"/>
        <v>0</v>
      </c>
      <c r="AH476" s="201"/>
      <c r="AI476" s="201"/>
      <c r="AJ476" s="201"/>
      <c r="AK476" s="201"/>
      <c r="AL476" s="201"/>
      <c r="AM476" s="201"/>
      <c r="AN476" s="201"/>
      <c r="AO476" s="201"/>
      <c r="AP476" s="266">
        <f t="shared" si="172"/>
        <v>0</v>
      </c>
      <c r="AQ476" s="266">
        <f t="shared" si="173"/>
        <v>0</v>
      </c>
    </row>
    <row r="477" spans="1:43" x14ac:dyDescent="0.25">
      <c r="A477" s="629">
        <v>16</v>
      </c>
      <c r="B477" s="291" t="s">
        <v>30</v>
      </c>
      <c r="C477" s="622"/>
      <c r="D477" s="620">
        <v>0</v>
      </c>
      <c r="E477" s="620">
        <v>0</v>
      </c>
      <c r="F477" s="620">
        <v>0</v>
      </c>
      <c r="G477" s="620">
        <v>0</v>
      </c>
      <c r="H477" s="620">
        <v>0</v>
      </c>
      <c r="I477" s="620">
        <v>0</v>
      </c>
      <c r="J477" s="620">
        <v>0</v>
      </c>
      <c r="K477" s="620">
        <v>0</v>
      </c>
      <c r="L477" s="314">
        <f t="shared" si="174"/>
        <v>0</v>
      </c>
      <c r="M477" s="314">
        <f t="shared" si="175"/>
        <v>0</v>
      </c>
      <c r="N477" s="620">
        <v>0</v>
      </c>
      <c r="O477" s="620">
        <v>0</v>
      </c>
      <c r="P477" s="620">
        <v>0</v>
      </c>
      <c r="Q477" s="620">
        <v>0</v>
      </c>
      <c r="R477" s="620">
        <v>0</v>
      </c>
      <c r="S477" s="620">
        <v>0</v>
      </c>
      <c r="T477" s="620">
        <v>0</v>
      </c>
      <c r="U477" s="620">
        <v>0</v>
      </c>
      <c r="V477" s="314">
        <f t="shared" si="168"/>
        <v>0</v>
      </c>
      <c r="W477" s="314">
        <f t="shared" si="169"/>
        <v>0</v>
      </c>
      <c r="X477" s="620">
        <v>0</v>
      </c>
      <c r="Y477" s="620">
        <v>0</v>
      </c>
      <c r="Z477" s="620">
        <v>0</v>
      </c>
      <c r="AA477" s="620">
        <v>0</v>
      </c>
      <c r="AB477" s="620">
        <v>0</v>
      </c>
      <c r="AC477" s="620">
        <v>0</v>
      </c>
      <c r="AD477" s="620">
        <v>0</v>
      </c>
      <c r="AE477" s="620">
        <v>0</v>
      </c>
      <c r="AF477" s="319">
        <f t="shared" si="170"/>
        <v>0</v>
      </c>
      <c r="AG477" s="319">
        <f t="shared" si="171"/>
        <v>0</v>
      </c>
      <c r="AH477" s="620">
        <v>0</v>
      </c>
      <c r="AI477" s="620">
        <v>0</v>
      </c>
      <c r="AJ477" s="620">
        <v>0</v>
      </c>
      <c r="AK477" s="620">
        <v>0</v>
      </c>
      <c r="AL477" s="620">
        <v>0</v>
      </c>
      <c r="AM477" s="620">
        <v>0</v>
      </c>
      <c r="AN477" s="620">
        <v>0</v>
      </c>
      <c r="AO477" s="620">
        <v>0</v>
      </c>
      <c r="AP477" s="319">
        <f t="shared" si="172"/>
        <v>0</v>
      </c>
      <c r="AQ477" s="319">
        <f t="shared" si="173"/>
        <v>0</v>
      </c>
    </row>
    <row r="478" spans="1:43" x14ac:dyDescent="0.25">
      <c r="A478" s="18"/>
      <c r="B478" s="89"/>
      <c r="C478" s="40"/>
      <c r="D478" s="201"/>
      <c r="E478" s="201"/>
      <c r="F478" s="201"/>
      <c r="G478" s="201"/>
      <c r="H478" s="201"/>
      <c r="I478" s="201"/>
      <c r="J478" s="201"/>
      <c r="K478" s="201"/>
      <c r="L478" s="189">
        <f t="shared" si="174"/>
        <v>0</v>
      </c>
      <c r="M478" s="189">
        <f t="shared" si="175"/>
        <v>0</v>
      </c>
      <c r="N478" s="201"/>
      <c r="O478" s="201"/>
      <c r="P478" s="201"/>
      <c r="Q478" s="201"/>
      <c r="R478" s="201"/>
      <c r="S478" s="201"/>
      <c r="T478" s="201"/>
      <c r="U478" s="201"/>
      <c r="V478" s="189">
        <f t="shared" si="168"/>
        <v>0</v>
      </c>
      <c r="W478" s="189">
        <f t="shared" si="169"/>
        <v>0</v>
      </c>
      <c r="X478" s="201"/>
      <c r="Y478" s="201"/>
      <c r="Z478" s="201"/>
      <c r="AA478" s="201"/>
      <c r="AB478" s="201"/>
      <c r="AC478" s="201"/>
      <c r="AD478" s="201"/>
      <c r="AE478" s="201"/>
      <c r="AF478" s="266">
        <f t="shared" si="170"/>
        <v>0</v>
      </c>
      <c r="AG478" s="266">
        <f t="shared" si="171"/>
        <v>0</v>
      </c>
      <c r="AH478" s="201"/>
      <c r="AI478" s="201"/>
      <c r="AJ478" s="201"/>
      <c r="AK478" s="201"/>
      <c r="AL478" s="201"/>
      <c r="AM478" s="201"/>
      <c r="AN478" s="201"/>
      <c r="AO478" s="201"/>
      <c r="AP478" s="266">
        <f t="shared" si="172"/>
        <v>0</v>
      </c>
      <c r="AQ478" s="266">
        <f t="shared" si="173"/>
        <v>0</v>
      </c>
    </row>
    <row r="479" spans="1:43" x14ac:dyDescent="0.25">
      <c r="A479" s="629">
        <v>17</v>
      </c>
      <c r="B479" s="291" t="s">
        <v>31</v>
      </c>
      <c r="C479" s="622"/>
      <c r="D479" s="620">
        <v>0</v>
      </c>
      <c r="E479" s="620">
        <v>0</v>
      </c>
      <c r="F479" s="620">
        <v>0</v>
      </c>
      <c r="G479" s="620">
        <v>0</v>
      </c>
      <c r="H479" s="620">
        <v>0</v>
      </c>
      <c r="I479" s="620">
        <v>0</v>
      </c>
      <c r="J479" s="620">
        <v>0</v>
      </c>
      <c r="K479" s="620">
        <v>0</v>
      </c>
      <c r="L479" s="314">
        <f t="shared" si="174"/>
        <v>0</v>
      </c>
      <c r="M479" s="314">
        <f t="shared" si="175"/>
        <v>0</v>
      </c>
      <c r="N479" s="620">
        <v>0</v>
      </c>
      <c r="O479" s="620">
        <v>0</v>
      </c>
      <c r="P479" s="620">
        <v>0</v>
      </c>
      <c r="Q479" s="620">
        <v>0</v>
      </c>
      <c r="R479" s="620">
        <v>0</v>
      </c>
      <c r="S479" s="620">
        <v>0</v>
      </c>
      <c r="T479" s="620">
        <v>0</v>
      </c>
      <c r="U479" s="620">
        <v>0</v>
      </c>
      <c r="V479" s="314">
        <f t="shared" si="168"/>
        <v>0</v>
      </c>
      <c r="W479" s="314">
        <f t="shared" si="169"/>
        <v>0</v>
      </c>
      <c r="X479" s="620">
        <v>0</v>
      </c>
      <c r="Y479" s="620">
        <v>0</v>
      </c>
      <c r="Z479" s="620">
        <v>0</v>
      </c>
      <c r="AA479" s="620">
        <v>0</v>
      </c>
      <c r="AB479" s="620">
        <v>0</v>
      </c>
      <c r="AC479" s="620">
        <v>0</v>
      </c>
      <c r="AD479" s="620">
        <v>0</v>
      </c>
      <c r="AE479" s="620">
        <v>0</v>
      </c>
      <c r="AF479" s="319">
        <f t="shared" si="170"/>
        <v>0</v>
      </c>
      <c r="AG479" s="319">
        <f t="shared" si="171"/>
        <v>0</v>
      </c>
      <c r="AH479" s="620">
        <v>0</v>
      </c>
      <c r="AI479" s="620">
        <v>0</v>
      </c>
      <c r="AJ479" s="620">
        <v>0</v>
      </c>
      <c r="AK479" s="620">
        <v>0</v>
      </c>
      <c r="AL479" s="620">
        <v>0</v>
      </c>
      <c r="AM479" s="620">
        <v>0</v>
      </c>
      <c r="AN479" s="620">
        <v>0</v>
      </c>
      <c r="AO479" s="620">
        <v>0</v>
      </c>
      <c r="AP479" s="319">
        <f t="shared" si="172"/>
        <v>0</v>
      </c>
      <c r="AQ479" s="319">
        <f t="shared" si="173"/>
        <v>0</v>
      </c>
    </row>
    <row r="480" spans="1:43" x14ac:dyDescent="0.25">
      <c r="A480" s="18"/>
      <c r="B480" s="89"/>
      <c r="C480" s="40"/>
      <c r="D480" s="201"/>
      <c r="E480" s="201"/>
      <c r="F480" s="201"/>
      <c r="G480" s="201"/>
      <c r="H480" s="201"/>
      <c r="I480" s="201"/>
      <c r="J480" s="201"/>
      <c r="K480" s="201"/>
      <c r="L480" s="189">
        <f t="shared" si="174"/>
        <v>0</v>
      </c>
      <c r="M480" s="189">
        <f t="shared" si="175"/>
        <v>0</v>
      </c>
      <c r="N480" s="201"/>
      <c r="O480" s="201"/>
      <c r="P480" s="201"/>
      <c r="Q480" s="201"/>
      <c r="R480" s="201"/>
      <c r="S480" s="201"/>
      <c r="T480" s="201"/>
      <c r="U480" s="201"/>
      <c r="V480" s="189">
        <f t="shared" si="168"/>
        <v>0</v>
      </c>
      <c r="W480" s="189">
        <f t="shared" si="169"/>
        <v>0</v>
      </c>
      <c r="X480" s="201"/>
      <c r="Y480" s="201"/>
      <c r="Z480" s="201"/>
      <c r="AA480" s="201"/>
      <c r="AB480" s="201"/>
      <c r="AC480" s="201"/>
      <c r="AD480" s="201"/>
      <c r="AE480" s="201"/>
      <c r="AF480" s="266">
        <f t="shared" si="170"/>
        <v>0</v>
      </c>
      <c r="AG480" s="266">
        <f t="shared" si="171"/>
        <v>0</v>
      </c>
      <c r="AH480" s="201"/>
      <c r="AI480" s="201"/>
      <c r="AJ480" s="201"/>
      <c r="AK480" s="201"/>
      <c r="AL480" s="201"/>
      <c r="AM480" s="201"/>
      <c r="AN480" s="201"/>
      <c r="AO480" s="201"/>
      <c r="AP480" s="266">
        <f t="shared" si="172"/>
        <v>0</v>
      </c>
      <c r="AQ480" s="266">
        <f t="shared" si="173"/>
        <v>0</v>
      </c>
    </row>
    <row r="481" spans="1:44" x14ac:dyDescent="0.25">
      <c r="A481" s="629">
        <v>18</v>
      </c>
      <c r="B481" s="291" t="s">
        <v>51</v>
      </c>
      <c r="C481" s="622"/>
      <c r="D481" s="620">
        <v>0</v>
      </c>
      <c r="E481" s="620">
        <v>0</v>
      </c>
      <c r="F481" s="620">
        <v>0</v>
      </c>
      <c r="G481" s="620">
        <v>0</v>
      </c>
      <c r="H481" s="620">
        <v>0</v>
      </c>
      <c r="I481" s="620">
        <v>0</v>
      </c>
      <c r="J481" s="620">
        <v>0</v>
      </c>
      <c r="K481" s="620">
        <v>0</v>
      </c>
      <c r="L481" s="314">
        <f t="shared" si="174"/>
        <v>0</v>
      </c>
      <c r="M481" s="314">
        <f t="shared" si="175"/>
        <v>0</v>
      </c>
      <c r="N481" s="620">
        <v>0</v>
      </c>
      <c r="O481" s="620">
        <v>0</v>
      </c>
      <c r="P481" s="620">
        <v>0</v>
      </c>
      <c r="Q481" s="620">
        <v>0</v>
      </c>
      <c r="R481" s="620">
        <v>0</v>
      </c>
      <c r="S481" s="620">
        <v>0</v>
      </c>
      <c r="T481" s="620">
        <v>0</v>
      </c>
      <c r="U481" s="620">
        <v>0</v>
      </c>
      <c r="V481" s="314">
        <f t="shared" si="168"/>
        <v>0</v>
      </c>
      <c r="W481" s="314">
        <f t="shared" si="169"/>
        <v>0</v>
      </c>
      <c r="X481" s="620">
        <v>0</v>
      </c>
      <c r="Y481" s="620">
        <v>0</v>
      </c>
      <c r="Z481" s="620">
        <v>0</v>
      </c>
      <c r="AA481" s="620">
        <v>0</v>
      </c>
      <c r="AB481" s="620">
        <v>0</v>
      </c>
      <c r="AC481" s="620">
        <v>0</v>
      </c>
      <c r="AD481" s="620">
        <v>0</v>
      </c>
      <c r="AE481" s="620">
        <v>0</v>
      </c>
      <c r="AF481" s="319">
        <f t="shared" si="170"/>
        <v>0</v>
      </c>
      <c r="AG481" s="319">
        <f t="shared" si="171"/>
        <v>0</v>
      </c>
      <c r="AH481" s="620">
        <v>0</v>
      </c>
      <c r="AI481" s="620">
        <v>0</v>
      </c>
      <c r="AJ481" s="620">
        <v>0</v>
      </c>
      <c r="AK481" s="620">
        <v>0</v>
      </c>
      <c r="AL481" s="620">
        <v>0</v>
      </c>
      <c r="AM481" s="620">
        <v>0</v>
      </c>
      <c r="AN481" s="620">
        <v>0</v>
      </c>
      <c r="AO481" s="620">
        <v>0</v>
      </c>
      <c r="AP481" s="319">
        <f t="shared" si="172"/>
        <v>0</v>
      </c>
      <c r="AQ481" s="319">
        <f t="shared" si="173"/>
        <v>0</v>
      </c>
    </row>
    <row r="482" spans="1:44" x14ac:dyDescent="0.25">
      <c r="A482" s="18"/>
      <c r="B482" s="89"/>
      <c r="C482" s="40"/>
      <c r="D482" s="201"/>
      <c r="E482" s="201"/>
      <c r="F482" s="201"/>
      <c r="G482" s="201"/>
      <c r="H482" s="201"/>
      <c r="I482" s="201"/>
      <c r="J482" s="201"/>
      <c r="K482" s="201"/>
      <c r="L482" s="189">
        <f t="shared" si="174"/>
        <v>0</v>
      </c>
      <c r="M482" s="189">
        <f t="shared" si="175"/>
        <v>0</v>
      </c>
      <c r="N482" s="201"/>
      <c r="O482" s="201"/>
      <c r="P482" s="201"/>
      <c r="Q482" s="201"/>
      <c r="R482" s="201"/>
      <c r="S482" s="201"/>
      <c r="T482" s="201"/>
      <c r="U482" s="201"/>
      <c r="V482" s="189">
        <f t="shared" si="168"/>
        <v>0</v>
      </c>
      <c r="W482" s="189">
        <f t="shared" si="169"/>
        <v>0</v>
      </c>
      <c r="X482" s="201"/>
      <c r="Y482" s="201"/>
      <c r="Z482" s="201"/>
      <c r="AA482" s="201"/>
      <c r="AB482" s="201"/>
      <c r="AC482" s="201"/>
      <c r="AD482" s="201"/>
      <c r="AE482" s="201"/>
      <c r="AF482" s="266">
        <f t="shared" si="170"/>
        <v>0</v>
      </c>
      <c r="AG482" s="266">
        <f t="shared" si="171"/>
        <v>0</v>
      </c>
      <c r="AH482" s="201"/>
      <c r="AI482" s="201"/>
      <c r="AJ482" s="201"/>
      <c r="AK482" s="201"/>
      <c r="AL482" s="201"/>
      <c r="AM482" s="201"/>
      <c r="AN482" s="201"/>
      <c r="AO482" s="201"/>
      <c r="AP482" s="266">
        <f t="shared" si="172"/>
        <v>0</v>
      </c>
      <c r="AQ482" s="266">
        <f t="shared" si="173"/>
        <v>0</v>
      </c>
    </row>
    <row r="483" spans="1:44" x14ac:dyDescent="0.25">
      <c r="A483" s="629">
        <v>19</v>
      </c>
      <c r="B483" s="291" t="s">
        <v>52</v>
      </c>
      <c r="C483" s="622"/>
      <c r="D483" s="620">
        <v>0</v>
      </c>
      <c r="E483" s="620">
        <v>0</v>
      </c>
      <c r="F483" s="620">
        <v>0</v>
      </c>
      <c r="G483" s="620">
        <v>0</v>
      </c>
      <c r="H483" s="620">
        <v>0</v>
      </c>
      <c r="I483" s="620">
        <v>0</v>
      </c>
      <c r="J483" s="620">
        <v>0</v>
      </c>
      <c r="K483" s="620">
        <v>0</v>
      </c>
      <c r="L483" s="314">
        <f t="shared" si="174"/>
        <v>0</v>
      </c>
      <c r="M483" s="314">
        <f t="shared" si="175"/>
        <v>0</v>
      </c>
      <c r="N483" s="620">
        <v>0</v>
      </c>
      <c r="O483" s="620">
        <v>0</v>
      </c>
      <c r="P483" s="620">
        <v>0</v>
      </c>
      <c r="Q483" s="620">
        <v>0</v>
      </c>
      <c r="R483" s="620">
        <v>0</v>
      </c>
      <c r="S483" s="620">
        <v>0</v>
      </c>
      <c r="T483" s="620">
        <v>0</v>
      </c>
      <c r="U483" s="620">
        <v>0</v>
      </c>
      <c r="V483" s="314">
        <f t="shared" si="168"/>
        <v>0</v>
      </c>
      <c r="W483" s="314">
        <f t="shared" si="169"/>
        <v>0</v>
      </c>
      <c r="X483" s="620">
        <v>0</v>
      </c>
      <c r="Y483" s="620">
        <v>0</v>
      </c>
      <c r="Z483" s="620">
        <v>0</v>
      </c>
      <c r="AA483" s="620">
        <v>0</v>
      </c>
      <c r="AB483" s="620">
        <v>0</v>
      </c>
      <c r="AC483" s="620">
        <v>0</v>
      </c>
      <c r="AD483" s="620">
        <v>0</v>
      </c>
      <c r="AE483" s="620">
        <v>0</v>
      </c>
      <c r="AF483" s="319">
        <f t="shared" si="170"/>
        <v>0</v>
      </c>
      <c r="AG483" s="319">
        <f t="shared" si="171"/>
        <v>0</v>
      </c>
      <c r="AH483" s="620">
        <v>0</v>
      </c>
      <c r="AI483" s="620">
        <v>0</v>
      </c>
      <c r="AJ483" s="620">
        <v>0</v>
      </c>
      <c r="AK483" s="620">
        <v>0</v>
      </c>
      <c r="AL483" s="620">
        <v>0</v>
      </c>
      <c r="AM483" s="620">
        <v>0</v>
      </c>
      <c r="AN483" s="620">
        <v>0</v>
      </c>
      <c r="AO483" s="620">
        <v>0</v>
      </c>
      <c r="AP483" s="319">
        <f t="shared" si="172"/>
        <v>0</v>
      </c>
      <c r="AQ483" s="319">
        <f t="shared" si="173"/>
        <v>0</v>
      </c>
    </row>
    <row r="484" spans="1:44" x14ac:dyDescent="0.25">
      <c r="A484" s="18"/>
      <c r="B484" s="32"/>
      <c r="C484" s="40"/>
      <c r="D484" s="201"/>
      <c r="E484" s="201"/>
      <c r="F484" s="201"/>
      <c r="G484" s="201"/>
      <c r="H484" s="201"/>
      <c r="I484" s="201"/>
      <c r="J484" s="201"/>
      <c r="K484" s="201"/>
      <c r="L484" s="189">
        <f t="shared" si="174"/>
        <v>0</v>
      </c>
      <c r="M484" s="189">
        <f t="shared" si="175"/>
        <v>0</v>
      </c>
      <c r="N484" s="201"/>
      <c r="O484" s="201"/>
      <c r="P484" s="201"/>
      <c r="Q484" s="201"/>
      <c r="R484" s="201"/>
      <c r="S484" s="201"/>
      <c r="T484" s="201"/>
      <c r="U484" s="201"/>
      <c r="V484" s="189">
        <f t="shared" si="168"/>
        <v>0</v>
      </c>
      <c r="W484" s="189">
        <f t="shared" si="169"/>
        <v>0</v>
      </c>
      <c r="X484" s="201"/>
      <c r="Y484" s="201"/>
      <c r="Z484" s="201"/>
      <c r="AA484" s="201"/>
      <c r="AB484" s="201"/>
      <c r="AC484" s="201"/>
      <c r="AD484" s="201"/>
      <c r="AE484" s="201"/>
      <c r="AF484" s="266">
        <f t="shared" si="170"/>
        <v>0</v>
      </c>
      <c r="AG484" s="266">
        <f t="shared" si="171"/>
        <v>0</v>
      </c>
      <c r="AH484" s="201"/>
      <c r="AI484" s="201"/>
      <c r="AJ484" s="201"/>
      <c r="AK484" s="201"/>
      <c r="AL484" s="201"/>
      <c r="AM484" s="201"/>
      <c r="AN484" s="201"/>
      <c r="AO484" s="201"/>
      <c r="AP484" s="266">
        <f t="shared" si="172"/>
        <v>0</v>
      </c>
      <c r="AQ484" s="266">
        <f t="shared" si="173"/>
        <v>0</v>
      </c>
    </row>
    <row r="485" spans="1:44" s="315" customFormat="1" ht="47.25" x14ac:dyDescent="0.25">
      <c r="A485" s="276">
        <v>5</v>
      </c>
      <c r="B485" s="310" t="s">
        <v>70</v>
      </c>
      <c r="C485" s="310"/>
      <c r="D485" s="323">
        <f t="shared" ref="D485:K485" si="176">D486+D501</f>
        <v>0</v>
      </c>
      <c r="E485" s="323">
        <f t="shared" si="176"/>
        <v>0</v>
      </c>
      <c r="F485" s="323">
        <f t="shared" si="176"/>
        <v>0</v>
      </c>
      <c r="G485" s="323">
        <f t="shared" si="176"/>
        <v>0</v>
      </c>
      <c r="H485" s="323">
        <f t="shared" si="176"/>
        <v>0</v>
      </c>
      <c r="I485" s="323">
        <f t="shared" si="176"/>
        <v>0</v>
      </c>
      <c r="J485" s="323">
        <f t="shared" si="176"/>
        <v>0</v>
      </c>
      <c r="K485" s="323">
        <f t="shared" si="176"/>
        <v>0</v>
      </c>
      <c r="L485" s="314">
        <f t="shared" si="174"/>
        <v>0</v>
      </c>
      <c r="M485" s="314">
        <f t="shared" si="175"/>
        <v>0</v>
      </c>
      <c r="N485" s="323">
        <f t="shared" ref="N485:U485" si="177">N486+N501</f>
        <v>0</v>
      </c>
      <c r="O485" s="323">
        <f t="shared" si="177"/>
        <v>0</v>
      </c>
      <c r="P485" s="323">
        <f t="shared" si="177"/>
        <v>0</v>
      </c>
      <c r="Q485" s="323">
        <f t="shared" si="177"/>
        <v>0</v>
      </c>
      <c r="R485" s="323">
        <f t="shared" si="177"/>
        <v>0</v>
      </c>
      <c r="S485" s="323">
        <f t="shared" si="177"/>
        <v>0</v>
      </c>
      <c r="T485" s="323">
        <f t="shared" si="177"/>
        <v>0</v>
      </c>
      <c r="U485" s="323">
        <f t="shared" si="177"/>
        <v>0</v>
      </c>
      <c r="V485" s="314">
        <f t="shared" si="168"/>
        <v>0</v>
      </c>
      <c r="W485" s="314">
        <f t="shared" si="169"/>
        <v>0</v>
      </c>
      <c r="X485" s="323">
        <f t="shared" ref="X485:AE485" si="178">X486+X501</f>
        <v>0</v>
      </c>
      <c r="Y485" s="323">
        <f t="shared" si="178"/>
        <v>0</v>
      </c>
      <c r="Z485" s="323">
        <f t="shared" si="178"/>
        <v>0</v>
      </c>
      <c r="AA485" s="323">
        <f t="shared" si="178"/>
        <v>0</v>
      </c>
      <c r="AB485" s="323">
        <f t="shared" si="178"/>
        <v>0</v>
      </c>
      <c r="AC485" s="323">
        <f t="shared" si="178"/>
        <v>0</v>
      </c>
      <c r="AD485" s="323">
        <f t="shared" si="178"/>
        <v>0</v>
      </c>
      <c r="AE485" s="323">
        <f t="shared" si="178"/>
        <v>0</v>
      </c>
      <c r="AF485" s="319">
        <f t="shared" si="170"/>
        <v>0</v>
      </c>
      <c r="AG485" s="319">
        <f t="shared" si="171"/>
        <v>0</v>
      </c>
      <c r="AH485" s="323">
        <f t="shared" ref="AH485:AO485" si="179">AH486+AH501</f>
        <v>0</v>
      </c>
      <c r="AI485" s="323">
        <f t="shared" si="179"/>
        <v>0</v>
      </c>
      <c r="AJ485" s="323">
        <f t="shared" si="179"/>
        <v>0</v>
      </c>
      <c r="AK485" s="323">
        <f t="shared" si="179"/>
        <v>0</v>
      </c>
      <c r="AL485" s="323">
        <f t="shared" si="179"/>
        <v>0</v>
      </c>
      <c r="AM485" s="323">
        <f t="shared" si="179"/>
        <v>0</v>
      </c>
      <c r="AN485" s="323">
        <f t="shared" si="179"/>
        <v>0</v>
      </c>
      <c r="AO485" s="323">
        <f t="shared" si="179"/>
        <v>0</v>
      </c>
      <c r="AP485" s="319">
        <f t="shared" si="172"/>
        <v>0</v>
      </c>
      <c r="AQ485" s="319">
        <f t="shared" si="173"/>
        <v>0</v>
      </c>
    </row>
    <row r="486" spans="1:44" x14ac:dyDescent="0.25">
      <c r="A486" s="642" t="s">
        <v>71</v>
      </c>
      <c r="B486" s="564" t="s">
        <v>39</v>
      </c>
      <c r="C486" s="638"/>
      <c r="D486" s="639">
        <f t="shared" ref="D486:K486" si="180">D487+D489+D491+D493+D495+D497+D499</f>
        <v>0</v>
      </c>
      <c r="E486" s="639">
        <f t="shared" si="180"/>
        <v>0</v>
      </c>
      <c r="F486" s="639">
        <f t="shared" si="180"/>
        <v>0</v>
      </c>
      <c r="G486" s="639">
        <f t="shared" si="180"/>
        <v>0</v>
      </c>
      <c r="H486" s="639">
        <f t="shared" si="180"/>
        <v>0</v>
      </c>
      <c r="I486" s="639">
        <f t="shared" si="180"/>
        <v>0</v>
      </c>
      <c r="J486" s="639">
        <f t="shared" si="180"/>
        <v>0</v>
      </c>
      <c r="K486" s="639">
        <f t="shared" si="180"/>
        <v>0</v>
      </c>
      <c r="L486" s="639">
        <f t="shared" si="174"/>
        <v>0</v>
      </c>
      <c r="M486" s="639">
        <f t="shared" si="175"/>
        <v>0</v>
      </c>
      <c r="N486" s="639">
        <f t="shared" ref="N486:U486" si="181">N487+N489+N491+N493+N495+N497+N499</f>
        <v>0</v>
      </c>
      <c r="O486" s="639">
        <f t="shared" si="181"/>
        <v>0</v>
      </c>
      <c r="P486" s="639">
        <f t="shared" si="181"/>
        <v>0</v>
      </c>
      <c r="Q486" s="639">
        <f t="shared" si="181"/>
        <v>0</v>
      </c>
      <c r="R486" s="639">
        <f t="shared" si="181"/>
        <v>0</v>
      </c>
      <c r="S486" s="639">
        <f t="shared" si="181"/>
        <v>0</v>
      </c>
      <c r="T486" s="639">
        <f t="shared" si="181"/>
        <v>0</v>
      </c>
      <c r="U486" s="639">
        <f t="shared" si="181"/>
        <v>0</v>
      </c>
      <c r="V486" s="639">
        <f t="shared" si="168"/>
        <v>0</v>
      </c>
      <c r="W486" s="639">
        <f t="shared" si="169"/>
        <v>0</v>
      </c>
      <c r="X486" s="639">
        <f t="shared" ref="X486:AE486" si="182">X487+X489+X491+X493+X495+X497+X499</f>
        <v>0</v>
      </c>
      <c r="Y486" s="639">
        <f t="shared" si="182"/>
        <v>0</v>
      </c>
      <c r="Z486" s="639">
        <f t="shared" si="182"/>
        <v>0</v>
      </c>
      <c r="AA486" s="639">
        <f t="shared" si="182"/>
        <v>0</v>
      </c>
      <c r="AB486" s="639">
        <f t="shared" si="182"/>
        <v>0</v>
      </c>
      <c r="AC486" s="639">
        <f t="shared" si="182"/>
        <v>0</v>
      </c>
      <c r="AD486" s="639">
        <f t="shared" si="182"/>
        <v>0</v>
      </c>
      <c r="AE486" s="639">
        <f t="shared" si="182"/>
        <v>0</v>
      </c>
      <c r="AF486" s="641">
        <f t="shared" si="170"/>
        <v>0</v>
      </c>
      <c r="AG486" s="641">
        <f t="shared" si="171"/>
        <v>0</v>
      </c>
      <c r="AH486" s="639">
        <f t="shared" ref="AH486:AO486" si="183">AH487+AH489+AH491+AH493+AH495+AH497+AH499</f>
        <v>0</v>
      </c>
      <c r="AI486" s="639">
        <f t="shared" si="183"/>
        <v>0</v>
      </c>
      <c r="AJ486" s="639">
        <f t="shared" si="183"/>
        <v>0</v>
      </c>
      <c r="AK486" s="639">
        <f t="shared" si="183"/>
        <v>0</v>
      </c>
      <c r="AL486" s="639">
        <f t="shared" si="183"/>
        <v>0</v>
      </c>
      <c r="AM486" s="639">
        <f t="shared" si="183"/>
        <v>0</v>
      </c>
      <c r="AN486" s="639">
        <f t="shared" si="183"/>
        <v>0</v>
      </c>
      <c r="AO486" s="639">
        <f t="shared" si="183"/>
        <v>0</v>
      </c>
      <c r="AP486" s="641">
        <f t="shared" si="172"/>
        <v>0</v>
      </c>
      <c r="AQ486" s="641">
        <f t="shared" si="173"/>
        <v>0</v>
      </c>
    </row>
    <row r="487" spans="1:44" x14ac:dyDescent="0.25">
      <c r="A487" s="274">
        <v>1</v>
      </c>
      <c r="B487" s="291" t="s">
        <v>46</v>
      </c>
      <c r="C487" s="622"/>
      <c r="D487" s="620">
        <f t="shared" ref="D487:K487" si="184">SUM(D488:D488)</f>
        <v>0</v>
      </c>
      <c r="E487" s="620">
        <f t="shared" si="184"/>
        <v>0</v>
      </c>
      <c r="F487" s="620">
        <f t="shared" si="184"/>
        <v>0</v>
      </c>
      <c r="G487" s="620">
        <f t="shared" si="184"/>
        <v>0</v>
      </c>
      <c r="H487" s="620">
        <f t="shared" si="184"/>
        <v>0</v>
      </c>
      <c r="I487" s="620">
        <f t="shared" si="184"/>
        <v>0</v>
      </c>
      <c r="J487" s="620">
        <f t="shared" si="184"/>
        <v>0</v>
      </c>
      <c r="K487" s="620">
        <f t="shared" si="184"/>
        <v>0</v>
      </c>
      <c r="L487" s="620">
        <f t="shared" si="174"/>
        <v>0</v>
      </c>
      <c r="M487" s="620">
        <f t="shared" si="175"/>
        <v>0</v>
      </c>
      <c r="N487" s="620">
        <f t="shared" ref="N487:AQ487" si="185">SUM(N488:N488)</f>
        <v>0</v>
      </c>
      <c r="O487" s="620">
        <f t="shared" si="185"/>
        <v>0</v>
      </c>
      <c r="P487" s="620">
        <f t="shared" si="185"/>
        <v>0</v>
      </c>
      <c r="Q487" s="620">
        <f t="shared" si="185"/>
        <v>0</v>
      </c>
      <c r="R487" s="620">
        <f t="shared" si="185"/>
        <v>0</v>
      </c>
      <c r="S487" s="620">
        <f t="shared" si="185"/>
        <v>0</v>
      </c>
      <c r="T487" s="620">
        <f t="shared" si="185"/>
        <v>0</v>
      </c>
      <c r="U487" s="620">
        <f t="shared" si="185"/>
        <v>0</v>
      </c>
      <c r="V487" s="620">
        <f t="shared" si="185"/>
        <v>0</v>
      </c>
      <c r="W487" s="620">
        <f t="shared" si="185"/>
        <v>0</v>
      </c>
      <c r="X487" s="620">
        <f t="shared" si="185"/>
        <v>0</v>
      </c>
      <c r="Y487" s="620">
        <f t="shared" si="185"/>
        <v>0</v>
      </c>
      <c r="Z487" s="620">
        <f t="shared" si="185"/>
        <v>0</v>
      </c>
      <c r="AA487" s="620">
        <f t="shared" si="185"/>
        <v>0</v>
      </c>
      <c r="AB487" s="620">
        <f t="shared" si="185"/>
        <v>0</v>
      </c>
      <c r="AC487" s="620">
        <f t="shared" si="185"/>
        <v>0</v>
      </c>
      <c r="AD487" s="620">
        <f t="shared" si="185"/>
        <v>0</v>
      </c>
      <c r="AE487" s="620">
        <f t="shared" si="185"/>
        <v>0</v>
      </c>
      <c r="AF487" s="620">
        <f t="shared" si="185"/>
        <v>0</v>
      </c>
      <c r="AG487" s="620">
        <f t="shared" si="185"/>
        <v>0</v>
      </c>
      <c r="AH487" s="620">
        <f t="shared" si="185"/>
        <v>0</v>
      </c>
      <c r="AI487" s="620">
        <f t="shared" si="185"/>
        <v>0</v>
      </c>
      <c r="AJ487" s="620">
        <f t="shared" si="185"/>
        <v>0</v>
      </c>
      <c r="AK487" s="620">
        <f t="shared" si="185"/>
        <v>0</v>
      </c>
      <c r="AL487" s="620">
        <f t="shared" si="185"/>
        <v>0</v>
      </c>
      <c r="AM487" s="620">
        <f t="shared" si="185"/>
        <v>0</v>
      </c>
      <c r="AN487" s="620">
        <f t="shared" si="185"/>
        <v>0</v>
      </c>
      <c r="AO487" s="620">
        <f t="shared" si="185"/>
        <v>0</v>
      </c>
      <c r="AP487" s="620">
        <f t="shared" si="185"/>
        <v>0</v>
      </c>
      <c r="AQ487" s="620">
        <f t="shared" si="185"/>
        <v>0</v>
      </c>
    </row>
    <row r="488" spans="1:44" s="151" customFormat="1" x14ac:dyDescent="0.25">
      <c r="A488" s="43">
        <v>1</v>
      </c>
      <c r="B488" s="155"/>
      <c r="C488" s="255"/>
      <c r="D488" s="416"/>
      <c r="E488" s="416"/>
      <c r="F488" s="416"/>
      <c r="G488" s="416"/>
      <c r="H488" s="416"/>
      <c r="I488" s="416"/>
      <c r="J488" s="46"/>
      <c r="K488" s="46"/>
      <c r="L488" s="189">
        <f t="shared" si="174"/>
        <v>0</v>
      </c>
      <c r="M488" s="189">
        <f t="shared" si="175"/>
        <v>0</v>
      </c>
      <c r="N488" s="46"/>
      <c r="O488" s="46"/>
      <c r="P488" s="46"/>
      <c r="Q488" s="46"/>
      <c r="R488" s="416"/>
      <c r="S488" s="416"/>
      <c r="T488" s="46"/>
      <c r="U488" s="46"/>
      <c r="V488" s="189">
        <f t="shared" si="168"/>
        <v>0</v>
      </c>
      <c r="W488" s="189">
        <f t="shared" si="169"/>
        <v>0</v>
      </c>
      <c r="X488" s="46"/>
      <c r="Y488" s="46"/>
      <c r="Z488" s="46"/>
      <c r="AA488" s="46"/>
      <c r="AB488" s="46"/>
      <c r="AC488" s="46"/>
      <c r="AD488" s="46"/>
      <c r="AE488" s="46"/>
      <c r="AF488" s="266">
        <f t="shared" si="170"/>
        <v>0</v>
      </c>
      <c r="AG488" s="266">
        <f t="shared" si="171"/>
        <v>0</v>
      </c>
      <c r="AH488" s="46"/>
      <c r="AI488" s="46"/>
      <c r="AJ488" s="46"/>
      <c r="AK488" s="46"/>
      <c r="AL488" s="46"/>
      <c r="AM488" s="46"/>
      <c r="AN488" s="46"/>
      <c r="AO488" s="46"/>
      <c r="AP488" s="266">
        <f t="shared" si="172"/>
        <v>0</v>
      </c>
      <c r="AQ488" s="266">
        <f t="shared" si="173"/>
        <v>0</v>
      </c>
      <c r="AR488" s="153"/>
    </row>
    <row r="489" spans="1:44" x14ac:dyDescent="0.25">
      <c r="A489" s="274">
        <v>2</v>
      </c>
      <c r="B489" s="291" t="s">
        <v>47</v>
      </c>
      <c r="C489" s="622"/>
      <c r="D489" s="620">
        <f t="shared" ref="D489:K489" si="186">SUM(D490:D490)</f>
        <v>0</v>
      </c>
      <c r="E489" s="620">
        <f t="shared" si="186"/>
        <v>0</v>
      </c>
      <c r="F489" s="620">
        <f t="shared" si="186"/>
        <v>0</v>
      </c>
      <c r="G489" s="620">
        <f t="shared" si="186"/>
        <v>0</v>
      </c>
      <c r="H489" s="620">
        <f t="shared" si="186"/>
        <v>0</v>
      </c>
      <c r="I489" s="620">
        <f t="shared" si="186"/>
        <v>0</v>
      </c>
      <c r="J489" s="620">
        <f t="shared" si="186"/>
        <v>0</v>
      </c>
      <c r="K489" s="620">
        <f t="shared" si="186"/>
        <v>0</v>
      </c>
      <c r="L489" s="620">
        <f t="shared" si="174"/>
        <v>0</v>
      </c>
      <c r="M489" s="620">
        <f t="shared" si="175"/>
        <v>0</v>
      </c>
      <c r="N489" s="620">
        <f t="shared" ref="N489:U489" si="187">SUM(N490:N490)</f>
        <v>0</v>
      </c>
      <c r="O489" s="620">
        <f t="shared" si="187"/>
        <v>0</v>
      </c>
      <c r="P489" s="620">
        <f t="shared" si="187"/>
        <v>0</v>
      </c>
      <c r="Q489" s="620">
        <f t="shared" si="187"/>
        <v>0</v>
      </c>
      <c r="R489" s="620">
        <f t="shared" si="187"/>
        <v>0</v>
      </c>
      <c r="S489" s="620">
        <f t="shared" si="187"/>
        <v>0</v>
      </c>
      <c r="T489" s="620">
        <f t="shared" si="187"/>
        <v>0</v>
      </c>
      <c r="U489" s="620">
        <f t="shared" si="187"/>
        <v>0</v>
      </c>
      <c r="V489" s="620">
        <f t="shared" si="168"/>
        <v>0</v>
      </c>
      <c r="W489" s="620">
        <f t="shared" si="169"/>
        <v>0</v>
      </c>
      <c r="X489" s="620">
        <f t="shared" ref="X489:AQ489" si="188">SUM(X490:X490)</f>
        <v>0</v>
      </c>
      <c r="Y489" s="620">
        <f t="shared" si="188"/>
        <v>0</v>
      </c>
      <c r="Z489" s="620">
        <f t="shared" si="188"/>
        <v>0</v>
      </c>
      <c r="AA489" s="620">
        <f t="shared" si="188"/>
        <v>0</v>
      </c>
      <c r="AB489" s="620">
        <f t="shared" si="188"/>
        <v>0</v>
      </c>
      <c r="AC489" s="620">
        <f t="shared" si="188"/>
        <v>0</v>
      </c>
      <c r="AD489" s="620">
        <f t="shared" si="188"/>
        <v>0</v>
      </c>
      <c r="AE489" s="620">
        <f t="shared" si="188"/>
        <v>0</v>
      </c>
      <c r="AF489" s="620">
        <f t="shared" si="188"/>
        <v>0</v>
      </c>
      <c r="AG489" s="620">
        <f t="shared" si="188"/>
        <v>0</v>
      </c>
      <c r="AH489" s="620">
        <f t="shared" si="188"/>
        <v>0</v>
      </c>
      <c r="AI489" s="620">
        <f t="shared" si="188"/>
        <v>0</v>
      </c>
      <c r="AJ489" s="620">
        <f t="shared" si="188"/>
        <v>0</v>
      </c>
      <c r="AK489" s="620">
        <f t="shared" si="188"/>
        <v>0</v>
      </c>
      <c r="AL489" s="620">
        <f t="shared" si="188"/>
        <v>0</v>
      </c>
      <c r="AM489" s="620">
        <f t="shared" si="188"/>
        <v>0</v>
      </c>
      <c r="AN489" s="620">
        <f t="shared" si="188"/>
        <v>0</v>
      </c>
      <c r="AO489" s="620">
        <f t="shared" si="188"/>
        <v>0</v>
      </c>
      <c r="AP489" s="620">
        <f t="shared" si="188"/>
        <v>0</v>
      </c>
      <c r="AQ489" s="620">
        <f t="shared" si="188"/>
        <v>0</v>
      </c>
      <c r="AR489" s="147"/>
    </row>
    <row r="490" spans="1:44" s="151" customFormat="1" x14ac:dyDescent="0.25">
      <c r="A490" s="43">
        <v>1</v>
      </c>
      <c r="B490" s="98"/>
      <c r="C490" s="255"/>
      <c r="D490" s="284"/>
      <c r="E490" s="284"/>
      <c r="F490" s="284"/>
      <c r="G490" s="284"/>
      <c r="H490" s="284"/>
      <c r="I490" s="284"/>
      <c r="J490" s="206"/>
      <c r="K490" s="206"/>
      <c r="L490" s="189">
        <f t="shared" si="174"/>
        <v>0</v>
      </c>
      <c r="M490" s="189">
        <f t="shared" si="175"/>
        <v>0</v>
      </c>
      <c r="N490" s="206"/>
      <c r="O490" s="206"/>
      <c r="P490" s="206"/>
      <c r="Q490" s="206"/>
      <c r="R490" s="206"/>
      <c r="S490" s="284"/>
      <c r="T490" s="206"/>
      <c r="U490" s="206"/>
      <c r="V490" s="189">
        <f t="shared" si="168"/>
        <v>0</v>
      </c>
      <c r="W490" s="189">
        <f t="shared" si="169"/>
        <v>0</v>
      </c>
      <c r="X490" s="206"/>
      <c r="Y490" s="206"/>
      <c r="Z490" s="206"/>
      <c r="AA490" s="206"/>
      <c r="AB490" s="206"/>
      <c r="AC490" s="206"/>
      <c r="AD490" s="206"/>
      <c r="AE490" s="206"/>
      <c r="AF490" s="266">
        <f t="shared" si="170"/>
        <v>0</v>
      </c>
      <c r="AG490" s="266">
        <f t="shared" si="171"/>
        <v>0</v>
      </c>
      <c r="AH490" s="206"/>
      <c r="AI490" s="206"/>
      <c r="AJ490" s="206"/>
      <c r="AK490" s="206"/>
      <c r="AL490" s="206"/>
      <c r="AM490" s="206"/>
      <c r="AN490" s="206"/>
      <c r="AO490" s="206"/>
      <c r="AP490" s="266">
        <f t="shared" si="172"/>
        <v>0</v>
      </c>
      <c r="AQ490" s="266">
        <f t="shared" si="173"/>
        <v>0</v>
      </c>
      <c r="AR490" s="153"/>
    </row>
    <row r="491" spans="1:44" s="315" customFormat="1" x14ac:dyDescent="0.25">
      <c r="A491" s="274">
        <v>3</v>
      </c>
      <c r="B491" s="291" t="s">
        <v>82</v>
      </c>
      <c r="C491" s="622"/>
      <c r="D491" s="620">
        <v>0</v>
      </c>
      <c r="E491" s="620">
        <v>0</v>
      </c>
      <c r="F491" s="620">
        <v>0</v>
      </c>
      <c r="G491" s="620">
        <v>0</v>
      </c>
      <c r="H491" s="620">
        <v>0</v>
      </c>
      <c r="I491" s="620">
        <v>0</v>
      </c>
      <c r="J491" s="620">
        <v>0</v>
      </c>
      <c r="K491" s="620">
        <v>0</v>
      </c>
      <c r="L491" s="314">
        <f t="shared" si="174"/>
        <v>0</v>
      </c>
      <c r="M491" s="314">
        <f t="shared" si="175"/>
        <v>0</v>
      </c>
      <c r="N491" s="620">
        <v>0</v>
      </c>
      <c r="O491" s="620">
        <v>0</v>
      </c>
      <c r="P491" s="620">
        <v>0</v>
      </c>
      <c r="Q491" s="620">
        <v>0</v>
      </c>
      <c r="R491" s="620">
        <v>0</v>
      </c>
      <c r="S491" s="620">
        <v>0</v>
      </c>
      <c r="T491" s="620">
        <v>0</v>
      </c>
      <c r="U491" s="620">
        <v>0</v>
      </c>
      <c r="V491" s="314">
        <f t="shared" si="168"/>
        <v>0</v>
      </c>
      <c r="W491" s="314">
        <f t="shared" si="169"/>
        <v>0</v>
      </c>
      <c r="X491" s="620">
        <v>0</v>
      </c>
      <c r="Y491" s="620">
        <v>0</v>
      </c>
      <c r="Z491" s="620">
        <v>0</v>
      </c>
      <c r="AA491" s="620">
        <v>0</v>
      </c>
      <c r="AB491" s="620">
        <v>0</v>
      </c>
      <c r="AC491" s="620">
        <v>0</v>
      </c>
      <c r="AD491" s="620">
        <v>0</v>
      </c>
      <c r="AE491" s="620">
        <v>0</v>
      </c>
      <c r="AF491" s="319">
        <f t="shared" si="170"/>
        <v>0</v>
      </c>
      <c r="AG491" s="319">
        <f t="shared" si="171"/>
        <v>0</v>
      </c>
      <c r="AH491" s="620">
        <v>0</v>
      </c>
      <c r="AI491" s="620">
        <v>0</v>
      </c>
      <c r="AJ491" s="620">
        <v>0</v>
      </c>
      <c r="AK491" s="620">
        <v>0</v>
      </c>
      <c r="AL491" s="620">
        <v>0</v>
      </c>
      <c r="AM491" s="620">
        <v>0</v>
      </c>
      <c r="AN491" s="620">
        <v>0</v>
      </c>
      <c r="AO491" s="620">
        <v>0</v>
      </c>
      <c r="AP491" s="319">
        <f t="shared" si="172"/>
        <v>0</v>
      </c>
      <c r="AQ491" s="319">
        <f t="shared" si="173"/>
        <v>0</v>
      </c>
      <c r="AR491" s="325"/>
    </row>
    <row r="492" spans="1:44" s="151" customFormat="1" x14ac:dyDescent="0.25">
      <c r="A492" s="154"/>
      <c r="B492" s="180"/>
      <c r="C492" s="52"/>
      <c r="D492" s="205"/>
      <c r="E492" s="205"/>
      <c r="F492" s="205"/>
      <c r="G492" s="205"/>
      <c r="H492" s="205"/>
      <c r="I492" s="205"/>
      <c r="J492" s="205"/>
      <c r="K492" s="205"/>
      <c r="L492" s="189">
        <f t="shared" si="174"/>
        <v>0</v>
      </c>
      <c r="M492" s="189">
        <f t="shared" si="175"/>
        <v>0</v>
      </c>
      <c r="N492" s="205"/>
      <c r="O492" s="205"/>
      <c r="P492" s="205"/>
      <c r="Q492" s="205"/>
      <c r="R492" s="205"/>
      <c r="S492" s="205"/>
      <c r="T492" s="205"/>
      <c r="U492" s="205"/>
      <c r="V492" s="189">
        <f t="shared" si="168"/>
        <v>0</v>
      </c>
      <c r="W492" s="189">
        <f t="shared" si="169"/>
        <v>0</v>
      </c>
      <c r="X492" s="205"/>
      <c r="Y492" s="205"/>
      <c r="Z492" s="205"/>
      <c r="AA492" s="205"/>
      <c r="AB492" s="205"/>
      <c r="AC492" s="205"/>
      <c r="AD492" s="205"/>
      <c r="AE492" s="205"/>
      <c r="AF492" s="266">
        <f t="shared" si="170"/>
        <v>0</v>
      </c>
      <c r="AG492" s="266">
        <f t="shared" si="171"/>
        <v>0</v>
      </c>
      <c r="AH492" s="205"/>
      <c r="AI492" s="205"/>
      <c r="AJ492" s="205"/>
      <c r="AK492" s="205"/>
      <c r="AL492" s="205"/>
      <c r="AM492" s="205"/>
      <c r="AN492" s="205"/>
      <c r="AO492" s="205"/>
      <c r="AP492" s="266">
        <f t="shared" si="172"/>
        <v>0</v>
      </c>
      <c r="AQ492" s="266">
        <f t="shared" si="173"/>
        <v>0</v>
      </c>
      <c r="AR492" s="153"/>
    </row>
    <row r="493" spans="1:44" s="151" customFormat="1" x14ac:dyDescent="0.25">
      <c r="A493" s="629">
        <v>4</v>
      </c>
      <c r="B493" s="291" t="s">
        <v>49</v>
      </c>
      <c r="C493" s="622"/>
      <c r="D493" s="620">
        <v>0</v>
      </c>
      <c r="E493" s="620">
        <v>0</v>
      </c>
      <c r="F493" s="620">
        <v>0</v>
      </c>
      <c r="G493" s="620">
        <v>0</v>
      </c>
      <c r="H493" s="620">
        <v>0</v>
      </c>
      <c r="I493" s="620">
        <v>0</v>
      </c>
      <c r="J493" s="620">
        <v>0</v>
      </c>
      <c r="K493" s="620">
        <v>0</v>
      </c>
      <c r="L493" s="314">
        <f t="shared" si="174"/>
        <v>0</v>
      </c>
      <c r="M493" s="314">
        <f t="shared" si="175"/>
        <v>0</v>
      </c>
      <c r="N493" s="620">
        <v>0</v>
      </c>
      <c r="O493" s="620">
        <v>0</v>
      </c>
      <c r="P493" s="620">
        <v>0</v>
      </c>
      <c r="Q493" s="620">
        <v>0</v>
      </c>
      <c r="R493" s="620">
        <v>0</v>
      </c>
      <c r="S493" s="620">
        <v>0</v>
      </c>
      <c r="T493" s="620">
        <v>0</v>
      </c>
      <c r="U493" s="620">
        <v>0</v>
      </c>
      <c r="V493" s="314">
        <f t="shared" si="168"/>
        <v>0</v>
      </c>
      <c r="W493" s="314">
        <f t="shared" si="169"/>
        <v>0</v>
      </c>
      <c r="X493" s="620">
        <v>0</v>
      </c>
      <c r="Y493" s="620">
        <v>0</v>
      </c>
      <c r="Z493" s="620">
        <v>0</v>
      </c>
      <c r="AA493" s="620">
        <v>0</v>
      </c>
      <c r="AB493" s="620">
        <v>0</v>
      </c>
      <c r="AC493" s="620">
        <v>0</v>
      </c>
      <c r="AD493" s="620">
        <v>0</v>
      </c>
      <c r="AE493" s="620">
        <v>0</v>
      </c>
      <c r="AF493" s="319">
        <f t="shared" si="170"/>
        <v>0</v>
      </c>
      <c r="AG493" s="319">
        <f t="shared" si="171"/>
        <v>0</v>
      </c>
      <c r="AH493" s="620">
        <v>0</v>
      </c>
      <c r="AI493" s="620">
        <v>0</v>
      </c>
      <c r="AJ493" s="620">
        <v>0</v>
      </c>
      <c r="AK493" s="620">
        <v>0</v>
      </c>
      <c r="AL493" s="620">
        <v>0</v>
      </c>
      <c r="AM493" s="620">
        <v>0</v>
      </c>
      <c r="AN493" s="620">
        <v>0</v>
      </c>
      <c r="AO493" s="620">
        <v>0</v>
      </c>
      <c r="AP493" s="319">
        <f t="shared" si="172"/>
        <v>0</v>
      </c>
      <c r="AQ493" s="319">
        <f t="shared" si="173"/>
        <v>0</v>
      </c>
      <c r="AR493" s="153"/>
    </row>
    <row r="494" spans="1:44" s="151" customFormat="1" x14ac:dyDescent="0.25">
      <c r="A494" s="154"/>
      <c r="B494" s="180"/>
      <c r="C494" s="52"/>
      <c r="D494" s="205"/>
      <c r="E494" s="205"/>
      <c r="F494" s="205"/>
      <c r="G494" s="205"/>
      <c r="H494" s="205"/>
      <c r="I494" s="205"/>
      <c r="J494" s="205"/>
      <c r="K494" s="205"/>
      <c r="L494" s="189">
        <f t="shared" si="174"/>
        <v>0</v>
      </c>
      <c r="M494" s="189">
        <f t="shared" si="175"/>
        <v>0</v>
      </c>
      <c r="N494" s="205"/>
      <c r="O494" s="205"/>
      <c r="P494" s="205"/>
      <c r="Q494" s="205"/>
      <c r="R494" s="205"/>
      <c r="S494" s="205"/>
      <c r="T494" s="205"/>
      <c r="U494" s="205"/>
      <c r="V494" s="189">
        <f t="shared" si="168"/>
        <v>0</v>
      </c>
      <c r="W494" s="189">
        <f t="shared" si="169"/>
        <v>0</v>
      </c>
      <c r="X494" s="205"/>
      <c r="Y494" s="205"/>
      <c r="Z494" s="205"/>
      <c r="AA494" s="205"/>
      <c r="AB494" s="205"/>
      <c r="AC494" s="205"/>
      <c r="AD494" s="205"/>
      <c r="AE494" s="205"/>
      <c r="AF494" s="266">
        <f t="shared" si="170"/>
        <v>0</v>
      </c>
      <c r="AG494" s="266">
        <f t="shared" si="171"/>
        <v>0</v>
      </c>
      <c r="AH494" s="205"/>
      <c r="AI494" s="205"/>
      <c r="AJ494" s="205"/>
      <c r="AK494" s="205"/>
      <c r="AL494" s="205"/>
      <c r="AM494" s="205"/>
      <c r="AN494" s="205"/>
      <c r="AO494" s="205"/>
      <c r="AP494" s="266">
        <f t="shared" si="172"/>
        <v>0</v>
      </c>
      <c r="AQ494" s="266">
        <f t="shared" si="173"/>
        <v>0</v>
      </c>
      <c r="AR494" s="153"/>
    </row>
    <row r="495" spans="1:44" s="151" customFormat="1" x14ac:dyDescent="0.25">
      <c r="A495" s="629">
        <v>5</v>
      </c>
      <c r="B495" s="291" t="s">
        <v>50</v>
      </c>
      <c r="C495" s="622"/>
      <c r="D495" s="620">
        <v>0</v>
      </c>
      <c r="E495" s="620">
        <v>0</v>
      </c>
      <c r="F495" s="620">
        <v>0</v>
      </c>
      <c r="G495" s="620">
        <v>0</v>
      </c>
      <c r="H495" s="620">
        <v>0</v>
      </c>
      <c r="I495" s="620">
        <v>0</v>
      </c>
      <c r="J495" s="620">
        <v>0</v>
      </c>
      <c r="K495" s="620">
        <v>0</v>
      </c>
      <c r="L495" s="314">
        <f t="shared" si="174"/>
        <v>0</v>
      </c>
      <c r="M495" s="314">
        <f t="shared" si="175"/>
        <v>0</v>
      </c>
      <c r="N495" s="620">
        <v>0</v>
      </c>
      <c r="O495" s="620">
        <v>0</v>
      </c>
      <c r="P495" s="620">
        <v>0</v>
      </c>
      <c r="Q495" s="620">
        <v>0</v>
      </c>
      <c r="R495" s="620">
        <v>0</v>
      </c>
      <c r="S495" s="620">
        <v>0</v>
      </c>
      <c r="T495" s="620">
        <v>0</v>
      </c>
      <c r="U495" s="620">
        <v>0</v>
      </c>
      <c r="V495" s="314">
        <f t="shared" si="168"/>
        <v>0</v>
      </c>
      <c r="W495" s="314">
        <f t="shared" si="169"/>
        <v>0</v>
      </c>
      <c r="X495" s="620">
        <v>0</v>
      </c>
      <c r="Y495" s="620">
        <v>0</v>
      </c>
      <c r="Z495" s="620">
        <v>0</v>
      </c>
      <c r="AA495" s="620">
        <v>0</v>
      </c>
      <c r="AB495" s="620">
        <v>0</v>
      </c>
      <c r="AC495" s="620">
        <v>0</v>
      </c>
      <c r="AD495" s="620">
        <v>0</v>
      </c>
      <c r="AE495" s="620">
        <v>0</v>
      </c>
      <c r="AF495" s="319">
        <f t="shared" si="170"/>
        <v>0</v>
      </c>
      <c r="AG495" s="319">
        <f t="shared" si="171"/>
        <v>0</v>
      </c>
      <c r="AH495" s="620">
        <v>0</v>
      </c>
      <c r="AI495" s="620">
        <v>0</v>
      </c>
      <c r="AJ495" s="620">
        <v>0</v>
      </c>
      <c r="AK495" s="620">
        <v>0</v>
      </c>
      <c r="AL495" s="620">
        <v>0</v>
      </c>
      <c r="AM495" s="620">
        <v>0</v>
      </c>
      <c r="AN495" s="620">
        <v>0</v>
      </c>
      <c r="AO495" s="620">
        <v>0</v>
      </c>
      <c r="AP495" s="319">
        <f t="shared" si="172"/>
        <v>0</v>
      </c>
      <c r="AQ495" s="319">
        <f t="shared" si="173"/>
        <v>0</v>
      </c>
      <c r="AR495" s="153"/>
    </row>
    <row r="496" spans="1:44" s="151" customFormat="1" x14ac:dyDescent="0.25">
      <c r="A496" s="43"/>
      <c r="B496" s="92"/>
      <c r="C496" s="52"/>
      <c r="D496" s="205"/>
      <c r="E496" s="205"/>
      <c r="F496" s="205"/>
      <c r="G496" s="205"/>
      <c r="H496" s="205"/>
      <c r="I496" s="205"/>
      <c r="J496" s="205"/>
      <c r="K496" s="205"/>
      <c r="L496" s="189">
        <f t="shared" si="174"/>
        <v>0</v>
      </c>
      <c r="M496" s="189">
        <f t="shared" si="175"/>
        <v>0</v>
      </c>
      <c r="N496" s="205"/>
      <c r="O496" s="205"/>
      <c r="P496" s="205"/>
      <c r="Q496" s="205"/>
      <c r="R496" s="205"/>
      <c r="S496" s="205"/>
      <c r="T496" s="205"/>
      <c r="U496" s="205"/>
      <c r="V496" s="189">
        <f t="shared" si="168"/>
        <v>0</v>
      </c>
      <c r="W496" s="189">
        <f t="shared" si="169"/>
        <v>0</v>
      </c>
      <c r="X496" s="205"/>
      <c r="Y496" s="205"/>
      <c r="Z496" s="205"/>
      <c r="AA496" s="205"/>
      <c r="AB496" s="205"/>
      <c r="AC496" s="205"/>
      <c r="AD496" s="205"/>
      <c r="AE496" s="205"/>
      <c r="AF496" s="266">
        <f t="shared" si="170"/>
        <v>0</v>
      </c>
      <c r="AG496" s="266">
        <f t="shared" si="171"/>
        <v>0</v>
      </c>
      <c r="AH496" s="205"/>
      <c r="AI496" s="205"/>
      <c r="AJ496" s="205"/>
      <c r="AK496" s="205"/>
      <c r="AL496" s="205"/>
      <c r="AM496" s="205"/>
      <c r="AN496" s="205"/>
      <c r="AO496" s="205"/>
      <c r="AP496" s="266">
        <f t="shared" si="172"/>
        <v>0</v>
      </c>
      <c r="AQ496" s="266">
        <f t="shared" si="173"/>
        <v>0</v>
      </c>
      <c r="AR496" s="153"/>
    </row>
    <row r="497" spans="1:44" s="151" customFormat="1" x14ac:dyDescent="0.25">
      <c r="A497" s="629">
        <v>6</v>
      </c>
      <c r="B497" s="291" t="s">
        <v>51</v>
      </c>
      <c r="C497" s="622"/>
      <c r="D497" s="620">
        <v>0</v>
      </c>
      <c r="E497" s="620">
        <v>0</v>
      </c>
      <c r="F497" s="620">
        <v>0</v>
      </c>
      <c r="G497" s="620">
        <v>0</v>
      </c>
      <c r="H497" s="620">
        <v>0</v>
      </c>
      <c r="I497" s="620">
        <v>0</v>
      </c>
      <c r="J497" s="620">
        <v>0</v>
      </c>
      <c r="K497" s="620">
        <v>0</v>
      </c>
      <c r="L497" s="314">
        <f t="shared" si="174"/>
        <v>0</v>
      </c>
      <c r="M497" s="314">
        <f t="shared" si="175"/>
        <v>0</v>
      </c>
      <c r="N497" s="620">
        <v>0</v>
      </c>
      <c r="O497" s="620">
        <v>0</v>
      </c>
      <c r="P497" s="620">
        <v>0</v>
      </c>
      <c r="Q497" s="620">
        <v>0</v>
      </c>
      <c r="R497" s="620">
        <v>0</v>
      </c>
      <c r="S497" s="620">
        <v>0</v>
      </c>
      <c r="T497" s="620">
        <v>0</v>
      </c>
      <c r="U497" s="620">
        <v>0</v>
      </c>
      <c r="V497" s="314">
        <f t="shared" si="168"/>
        <v>0</v>
      </c>
      <c r="W497" s="314">
        <f t="shared" si="169"/>
        <v>0</v>
      </c>
      <c r="X497" s="620">
        <v>0</v>
      </c>
      <c r="Y497" s="620">
        <v>0</v>
      </c>
      <c r="Z497" s="620">
        <v>0</v>
      </c>
      <c r="AA497" s="620">
        <v>0</v>
      </c>
      <c r="AB497" s="620">
        <v>0</v>
      </c>
      <c r="AC497" s="620">
        <v>0</v>
      </c>
      <c r="AD497" s="620">
        <v>0</v>
      </c>
      <c r="AE497" s="620">
        <v>0</v>
      </c>
      <c r="AF497" s="319">
        <f t="shared" si="170"/>
        <v>0</v>
      </c>
      <c r="AG497" s="319">
        <f t="shared" si="171"/>
        <v>0</v>
      </c>
      <c r="AH497" s="620">
        <v>0</v>
      </c>
      <c r="AI497" s="620">
        <v>0</v>
      </c>
      <c r="AJ497" s="620">
        <v>0</v>
      </c>
      <c r="AK497" s="620">
        <v>0</v>
      </c>
      <c r="AL497" s="620">
        <v>0</v>
      </c>
      <c r="AM497" s="620">
        <v>0</v>
      </c>
      <c r="AN497" s="620">
        <v>0</v>
      </c>
      <c r="AO497" s="620">
        <v>0</v>
      </c>
      <c r="AP497" s="319">
        <f t="shared" si="172"/>
        <v>0</v>
      </c>
      <c r="AQ497" s="319">
        <f t="shared" si="173"/>
        <v>0</v>
      </c>
      <c r="AR497" s="153"/>
    </row>
    <row r="498" spans="1:44" s="151" customFormat="1" x14ac:dyDescent="0.25">
      <c r="A498" s="43"/>
      <c r="B498" s="92"/>
      <c r="C498" s="52"/>
      <c r="D498" s="205"/>
      <c r="E498" s="205"/>
      <c r="F498" s="205"/>
      <c r="G498" s="205"/>
      <c r="H498" s="205"/>
      <c r="I498" s="205"/>
      <c r="J498" s="205"/>
      <c r="K498" s="205"/>
      <c r="L498" s="189">
        <f t="shared" si="174"/>
        <v>0</v>
      </c>
      <c r="M498" s="189">
        <f t="shared" si="175"/>
        <v>0</v>
      </c>
      <c r="N498" s="205"/>
      <c r="O498" s="205"/>
      <c r="P498" s="205"/>
      <c r="Q498" s="205"/>
      <c r="R498" s="205"/>
      <c r="S498" s="205"/>
      <c r="T498" s="205"/>
      <c r="U498" s="205"/>
      <c r="V498" s="189">
        <f t="shared" si="168"/>
        <v>0</v>
      </c>
      <c r="W498" s="189">
        <f t="shared" si="169"/>
        <v>0</v>
      </c>
      <c r="X498" s="205"/>
      <c r="Y498" s="205"/>
      <c r="Z498" s="205"/>
      <c r="AA498" s="205"/>
      <c r="AB498" s="205"/>
      <c r="AC498" s="205"/>
      <c r="AD498" s="205"/>
      <c r="AE498" s="205"/>
      <c r="AF498" s="266">
        <f t="shared" si="170"/>
        <v>0</v>
      </c>
      <c r="AG498" s="266">
        <f t="shared" si="171"/>
        <v>0</v>
      </c>
      <c r="AH498" s="205"/>
      <c r="AI498" s="205"/>
      <c r="AJ498" s="205"/>
      <c r="AK498" s="205"/>
      <c r="AL498" s="205"/>
      <c r="AM498" s="205"/>
      <c r="AN498" s="205"/>
      <c r="AO498" s="205"/>
      <c r="AP498" s="266">
        <f t="shared" si="172"/>
        <v>0</v>
      </c>
      <c r="AQ498" s="266">
        <f t="shared" si="173"/>
        <v>0</v>
      </c>
      <c r="AR498" s="153"/>
    </row>
    <row r="499" spans="1:44" x14ac:dyDescent="0.25">
      <c r="A499" s="274">
        <v>7</v>
      </c>
      <c r="B499" s="291" t="s">
        <v>83</v>
      </c>
      <c r="C499" s="622"/>
      <c r="D499" s="620">
        <f t="shared" ref="D499:K499" si="189">SUM(D500:D500)</f>
        <v>0</v>
      </c>
      <c r="E499" s="620">
        <f t="shared" si="189"/>
        <v>0</v>
      </c>
      <c r="F499" s="620">
        <f t="shared" si="189"/>
        <v>0</v>
      </c>
      <c r="G499" s="620">
        <f t="shared" si="189"/>
        <v>0</v>
      </c>
      <c r="H499" s="620">
        <f t="shared" si="189"/>
        <v>0</v>
      </c>
      <c r="I499" s="620">
        <f t="shared" si="189"/>
        <v>0</v>
      </c>
      <c r="J499" s="620">
        <f t="shared" si="189"/>
        <v>0</v>
      </c>
      <c r="K499" s="620">
        <f t="shared" si="189"/>
        <v>0</v>
      </c>
      <c r="L499" s="620">
        <f t="shared" si="174"/>
        <v>0</v>
      </c>
      <c r="M499" s="620">
        <f t="shared" si="175"/>
        <v>0</v>
      </c>
      <c r="N499" s="620">
        <f t="shared" ref="N499:AQ499" si="190">SUM(N500:N500)</f>
        <v>0</v>
      </c>
      <c r="O499" s="620">
        <f t="shared" si="190"/>
        <v>0</v>
      </c>
      <c r="P499" s="620">
        <f t="shared" si="190"/>
        <v>0</v>
      </c>
      <c r="Q499" s="620">
        <f t="shared" si="190"/>
        <v>0</v>
      </c>
      <c r="R499" s="620">
        <f t="shared" si="190"/>
        <v>0</v>
      </c>
      <c r="S499" s="620">
        <f t="shared" si="190"/>
        <v>0</v>
      </c>
      <c r="T499" s="620">
        <f t="shared" si="190"/>
        <v>0</v>
      </c>
      <c r="U499" s="620">
        <f t="shared" si="190"/>
        <v>0</v>
      </c>
      <c r="V499" s="620">
        <f t="shared" si="190"/>
        <v>0</v>
      </c>
      <c r="W499" s="620">
        <f t="shared" si="190"/>
        <v>0</v>
      </c>
      <c r="X499" s="620">
        <f t="shared" si="190"/>
        <v>0</v>
      </c>
      <c r="Y499" s="620">
        <f t="shared" si="190"/>
        <v>0</v>
      </c>
      <c r="Z499" s="620">
        <f t="shared" si="190"/>
        <v>0</v>
      </c>
      <c r="AA499" s="620">
        <f t="shared" si="190"/>
        <v>0</v>
      </c>
      <c r="AB499" s="620">
        <f t="shared" si="190"/>
        <v>0</v>
      </c>
      <c r="AC499" s="620">
        <f t="shared" si="190"/>
        <v>0</v>
      </c>
      <c r="AD499" s="620">
        <f t="shared" si="190"/>
        <v>0</v>
      </c>
      <c r="AE499" s="620">
        <f t="shared" si="190"/>
        <v>0</v>
      </c>
      <c r="AF499" s="620">
        <f t="shared" si="190"/>
        <v>0</v>
      </c>
      <c r="AG499" s="620">
        <f t="shared" si="190"/>
        <v>0</v>
      </c>
      <c r="AH499" s="620">
        <f t="shared" si="190"/>
        <v>0</v>
      </c>
      <c r="AI499" s="620">
        <f t="shared" si="190"/>
        <v>0</v>
      </c>
      <c r="AJ499" s="620">
        <f t="shared" si="190"/>
        <v>0</v>
      </c>
      <c r="AK499" s="620">
        <f t="shared" si="190"/>
        <v>0</v>
      </c>
      <c r="AL499" s="620">
        <f t="shared" si="190"/>
        <v>0</v>
      </c>
      <c r="AM499" s="620">
        <f t="shared" si="190"/>
        <v>0</v>
      </c>
      <c r="AN499" s="620">
        <f t="shared" si="190"/>
        <v>0</v>
      </c>
      <c r="AO499" s="620">
        <f t="shared" si="190"/>
        <v>0</v>
      </c>
      <c r="AP499" s="620">
        <f t="shared" si="190"/>
        <v>0</v>
      </c>
      <c r="AQ499" s="620">
        <f t="shared" si="190"/>
        <v>0</v>
      </c>
      <c r="AR499" s="147"/>
    </row>
    <row r="500" spans="1:44" s="151" customFormat="1" x14ac:dyDescent="0.25">
      <c r="A500" s="43">
        <v>1</v>
      </c>
      <c r="B500" s="155"/>
      <c r="C500" s="255"/>
      <c r="D500" s="416"/>
      <c r="E500" s="416"/>
      <c r="F500" s="46"/>
      <c r="G500" s="46"/>
      <c r="H500" s="46"/>
      <c r="I500" s="46"/>
      <c r="J500" s="46"/>
      <c r="K500" s="46"/>
      <c r="L500" s="189">
        <f t="shared" si="174"/>
        <v>0</v>
      </c>
      <c r="M500" s="189">
        <f t="shared" si="175"/>
        <v>0</v>
      </c>
      <c r="N500" s="46"/>
      <c r="O500" s="46"/>
      <c r="P500" s="46"/>
      <c r="Q500" s="46"/>
      <c r="R500" s="46"/>
      <c r="S500" s="46"/>
      <c r="T500" s="46"/>
      <c r="U500" s="46"/>
      <c r="V500" s="189">
        <f t="shared" si="168"/>
        <v>0</v>
      </c>
      <c r="W500" s="189">
        <f t="shared" si="169"/>
        <v>0</v>
      </c>
      <c r="X500" s="46"/>
      <c r="Y500" s="46"/>
      <c r="Z500" s="46"/>
      <c r="AA500" s="46"/>
      <c r="AB500" s="46"/>
      <c r="AC500" s="46"/>
      <c r="AD500" s="46"/>
      <c r="AE500" s="46"/>
      <c r="AF500" s="266">
        <f t="shared" si="170"/>
        <v>0</v>
      </c>
      <c r="AG500" s="266">
        <f t="shared" si="171"/>
        <v>0</v>
      </c>
      <c r="AH500" s="46"/>
      <c r="AI500" s="46"/>
      <c r="AJ500" s="46"/>
      <c r="AK500" s="46"/>
      <c r="AL500" s="46"/>
      <c r="AM500" s="46"/>
      <c r="AN500" s="46"/>
      <c r="AO500" s="46"/>
      <c r="AP500" s="266">
        <f t="shared" si="172"/>
        <v>0</v>
      </c>
      <c r="AQ500" s="266">
        <f t="shared" si="173"/>
        <v>0</v>
      </c>
      <c r="AR500" s="153"/>
    </row>
    <row r="501" spans="1:44" x14ac:dyDescent="0.25">
      <c r="A501" s="643" t="s">
        <v>87</v>
      </c>
      <c r="B501" s="564" t="s">
        <v>41</v>
      </c>
      <c r="C501" s="638"/>
      <c r="D501" s="639">
        <f t="shared" ref="D501:K501" si="191">D502+D504+D506+D508+D510+D512+D514</f>
        <v>0</v>
      </c>
      <c r="E501" s="639">
        <f t="shared" si="191"/>
        <v>0</v>
      </c>
      <c r="F501" s="639">
        <f t="shared" si="191"/>
        <v>0</v>
      </c>
      <c r="G501" s="639">
        <f t="shared" si="191"/>
        <v>0</v>
      </c>
      <c r="H501" s="639">
        <f t="shared" si="191"/>
        <v>0</v>
      </c>
      <c r="I501" s="639">
        <f t="shared" si="191"/>
        <v>0</v>
      </c>
      <c r="J501" s="639">
        <f t="shared" si="191"/>
        <v>0</v>
      </c>
      <c r="K501" s="639">
        <f t="shared" si="191"/>
        <v>0</v>
      </c>
      <c r="L501" s="639">
        <f t="shared" ref="L501:L502" si="192">D501+F501+H501+J501</f>
        <v>0</v>
      </c>
      <c r="M501" s="639">
        <f t="shared" ref="M501:M502" si="193">E501+G501+I501+K501</f>
        <v>0</v>
      </c>
      <c r="N501" s="639">
        <f t="shared" ref="N501:U501" si="194">N502+N504+N506+N508+N510+N512+N514</f>
        <v>0</v>
      </c>
      <c r="O501" s="639">
        <f t="shared" si="194"/>
        <v>0</v>
      </c>
      <c r="P501" s="639">
        <f t="shared" si="194"/>
        <v>0</v>
      </c>
      <c r="Q501" s="639">
        <f t="shared" si="194"/>
        <v>0</v>
      </c>
      <c r="R501" s="639">
        <f t="shared" si="194"/>
        <v>0</v>
      </c>
      <c r="S501" s="639">
        <f t="shared" si="194"/>
        <v>0</v>
      </c>
      <c r="T501" s="639">
        <f t="shared" si="194"/>
        <v>0</v>
      </c>
      <c r="U501" s="639">
        <f t="shared" si="194"/>
        <v>0</v>
      </c>
      <c r="V501" s="639">
        <f t="shared" ref="V501:V505" si="195">N501+P501+R501+T501</f>
        <v>0</v>
      </c>
      <c r="W501" s="639">
        <f t="shared" ref="W501:W505" si="196">O501+Q501+S501+U501</f>
        <v>0</v>
      </c>
      <c r="X501" s="639">
        <f t="shared" ref="X501:AE501" si="197">X502+X504+X506+X508+X510+X512+X514</f>
        <v>0</v>
      </c>
      <c r="Y501" s="639">
        <f t="shared" si="197"/>
        <v>0</v>
      </c>
      <c r="Z501" s="639">
        <f t="shared" si="197"/>
        <v>0</v>
      </c>
      <c r="AA501" s="639">
        <f t="shared" si="197"/>
        <v>0</v>
      </c>
      <c r="AB501" s="639">
        <f t="shared" si="197"/>
        <v>0</v>
      </c>
      <c r="AC501" s="639">
        <f t="shared" si="197"/>
        <v>0</v>
      </c>
      <c r="AD501" s="639">
        <f t="shared" si="197"/>
        <v>0</v>
      </c>
      <c r="AE501" s="639">
        <f t="shared" si="197"/>
        <v>0</v>
      </c>
      <c r="AF501" s="641">
        <f t="shared" si="170"/>
        <v>0</v>
      </c>
      <c r="AG501" s="641">
        <f t="shared" si="171"/>
        <v>0</v>
      </c>
      <c r="AH501" s="639">
        <f t="shared" ref="AH501:AO501" si="198">AH502+AH504+AH506+AH508+AH510+AH512+AH514</f>
        <v>0</v>
      </c>
      <c r="AI501" s="639">
        <f t="shared" si="198"/>
        <v>0</v>
      </c>
      <c r="AJ501" s="639">
        <f t="shared" si="198"/>
        <v>0</v>
      </c>
      <c r="AK501" s="639">
        <f t="shared" si="198"/>
        <v>0</v>
      </c>
      <c r="AL501" s="639">
        <f t="shared" si="198"/>
        <v>0</v>
      </c>
      <c r="AM501" s="639">
        <f t="shared" si="198"/>
        <v>0</v>
      </c>
      <c r="AN501" s="639">
        <f t="shared" si="198"/>
        <v>0</v>
      </c>
      <c r="AO501" s="639">
        <f t="shared" si="198"/>
        <v>0</v>
      </c>
      <c r="AP501" s="641">
        <f t="shared" si="172"/>
        <v>0</v>
      </c>
      <c r="AQ501" s="641">
        <f t="shared" si="173"/>
        <v>0</v>
      </c>
      <c r="AR501" s="147"/>
    </row>
    <row r="502" spans="1:44" x14ac:dyDescent="0.25">
      <c r="A502" s="274">
        <v>1</v>
      </c>
      <c r="B502" s="291" t="s">
        <v>46</v>
      </c>
      <c r="C502" s="622"/>
      <c r="D502" s="620">
        <f t="shared" ref="D502:K502" si="199">SUM(D503:D503)</f>
        <v>0</v>
      </c>
      <c r="E502" s="620">
        <f t="shared" si="199"/>
        <v>0</v>
      </c>
      <c r="F502" s="620">
        <f t="shared" si="199"/>
        <v>0</v>
      </c>
      <c r="G502" s="620">
        <f t="shared" si="199"/>
        <v>0</v>
      </c>
      <c r="H502" s="620">
        <f t="shared" si="199"/>
        <v>0</v>
      </c>
      <c r="I502" s="620">
        <f t="shared" si="199"/>
        <v>0</v>
      </c>
      <c r="J502" s="620">
        <f t="shared" si="199"/>
        <v>0</v>
      </c>
      <c r="K502" s="620">
        <f t="shared" si="199"/>
        <v>0</v>
      </c>
      <c r="L502" s="620">
        <f t="shared" si="192"/>
        <v>0</v>
      </c>
      <c r="M502" s="620">
        <f t="shared" si="193"/>
        <v>0</v>
      </c>
      <c r="N502" s="620">
        <f t="shared" ref="N502:AQ502" si="200">SUM(N503:N503)</f>
        <v>0</v>
      </c>
      <c r="O502" s="620">
        <f t="shared" si="200"/>
        <v>0</v>
      </c>
      <c r="P502" s="620">
        <f t="shared" si="200"/>
        <v>0</v>
      </c>
      <c r="Q502" s="620">
        <f t="shared" si="200"/>
        <v>0</v>
      </c>
      <c r="R502" s="620">
        <f t="shared" si="200"/>
        <v>0</v>
      </c>
      <c r="S502" s="620">
        <f t="shared" si="200"/>
        <v>0</v>
      </c>
      <c r="T502" s="620">
        <f t="shared" si="200"/>
        <v>0</v>
      </c>
      <c r="U502" s="620">
        <f t="shared" si="200"/>
        <v>0</v>
      </c>
      <c r="V502" s="620">
        <f t="shared" si="200"/>
        <v>0</v>
      </c>
      <c r="W502" s="620">
        <f t="shared" si="200"/>
        <v>0</v>
      </c>
      <c r="X502" s="620">
        <f t="shared" si="200"/>
        <v>0</v>
      </c>
      <c r="Y502" s="620">
        <f t="shared" si="200"/>
        <v>0</v>
      </c>
      <c r="Z502" s="620">
        <f t="shared" si="200"/>
        <v>0</v>
      </c>
      <c r="AA502" s="620">
        <f t="shared" si="200"/>
        <v>0</v>
      </c>
      <c r="AB502" s="620">
        <f t="shared" si="200"/>
        <v>0</v>
      </c>
      <c r="AC502" s="620">
        <f t="shared" si="200"/>
        <v>0</v>
      </c>
      <c r="AD502" s="620">
        <f t="shared" si="200"/>
        <v>0</v>
      </c>
      <c r="AE502" s="620">
        <f t="shared" si="200"/>
        <v>0</v>
      </c>
      <c r="AF502" s="620">
        <f t="shared" si="200"/>
        <v>0</v>
      </c>
      <c r="AG502" s="620">
        <f t="shared" si="200"/>
        <v>0</v>
      </c>
      <c r="AH502" s="620">
        <f t="shared" si="200"/>
        <v>0</v>
      </c>
      <c r="AI502" s="620">
        <f t="shared" si="200"/>
        <v>0</v>
      </c>
      <c r="AJ502" s="620">
        <f t="shared" si="200"/>
        <v>0</v>
      </c>
      <c r="AK502" s="620">
        <f t="shared" si="200"/>
        <v>0</v>
      </c>
      <c r="AL502" s="620">
        <f t="shared" si="200"/>
        <v>0</v>
      </c>
      <c r="AM502" s="620">
        <f t="shared" si="200"/>
        <v>0</v>
      </c>
      <c r="AN502" s="620">
        <f t="shared" si="200"/>
        <v>0</v>
      </c>
      <c r="AO502" s="620">
        <f t="shared" si="200"/>
        <v>0</v>
      </c>
      <c r="AP502" s="620">
        <f t="shared" si="200"/>
        <v>0</v>
      </c>
      <c r="AQ502" s="620">
        <f t="shared" si="200"/>
        <v>0</v>
      </c>
      <c r="AR502" s="147"/>
    </row>
    <row r="503" spans="1:44" s="151" customFormat="1" x14ac:dyDescent="0.25">
      <c r="A503" s="43"/>
      <c r="B503" s="32"/>
      <c r="C503" s="255"/>
      <c r="D503" s="416"/>
      <c r="E503" s="416"/>
      <c r="F503" s="416"/>
      <c r="G503" s="416"/>
      <c r="H503" s="416"/>
      <c r="I503" s="416"/>
      <c r="J503" s="416"/>
      <c r="K503" s="416"/>
      <c r="L503" s="189">
        <f t="shared" ref="L503:L505" si="201">D503+F503+H503+J503</f>
        <v>0</v>
      </c>
      <c r="M503" s="189">
        <f t="shared" ref="M503:M505" si="202">E503+G503+I503+K503</f>
        <v>0</v>
      </c>
      <c r="N503" s="416"/>
      <c r="O503" s="416"/>
      <c r="P503" s="416"/>
      <c r="Q503" s="416"/>
      <c r="R503" s="416"/>
      <c r="S503" s="416"/>
      <c r="T503" s="46"/>
      <c r="U503" s="46"/>
      <c r="V503" s="189">
        <f t="shared" ref="V503" si="203">N503+P503+R503+T503</f>
        <v>0</v>
      </c>
      <c r="W503" s="189">
        <f t="shared" si="196"/>
        <v>0</v>
      </c>
      <c r="X503" s="46"/>
      <c r="Y503" s="46"/>
      <c r="Z503" s="46"/>
      <c r="AA503" s="46"/>
      <c r="AB503" s="46"/>
      <c r="AC503" s="46"/>
      <c r="AD503" s="46"/>
      <c r="AE503" s="46"/>
      <c r="AF503" s="266">
        <f t="shared" ref="AF503" si="204">X503+Z503+AB503+AD503</f>
        <v>0</v>
      </c>
      <c r="AG503" s="266">
        <f t="shared" ref="AG503" si="205">Y503+AA503+AC503+AE503</f>
        <v>0</v>
      </c>
      <c r="AH503" s="46"/>
      <c r="AI503" s="46"/>
      <c r="AJ503" s="46"/>
      <c r="AK503" s="46"/>
      <c r="AL503" s="46"/>
      <c r="AM503" s="46"/>
      <c r="AN503" s="46"/>
      <c r="AO503" s="46"/>
      <c r="AP503" s="266">
        <f t="shared" ref="AP503" si="206">AH503+AJ503+AL503+AN503</f>
        <v>0</v>
      </c>
      <c r="AQ503" s="266">
        <f t="shared" ref="AQ503" si="207">AI503+AK503+AM503+AO503</f>
        <v>0</v>
      </c>
      <c r="AR503" s="153"/>
    </row>
    <row r="504" spans="1:44" x14ac:dyDescent="0.25">
      <c r="A504" s="274">
        <v>2</v>
      </c>
      <c r="B504" s="291" t="s">
        <v>47</v>
      </c>
      <c r="C504" s="622"/>
      <c r="D504" s="620">
        <f t="shared" ref="D504:K504" si="208">SUM(D505:D505)</f>
        <v>0</v>
      </c>
      <c r="E504" s="620">
        <f t="shared" si="208"/>
        <v>0</v>
      </c>
      <c r="F504" s="620">
        <f t="shared" si="208"/>
        <v>0</v>
      </c>
      <c r="G504" s="620">
        <f t="shared" si="208"/>
        <v>0</v>
      </c>
      <c r="H504" s="620">
        <f t="shared" si="208"/>
        <v>0</v>
      </c>
      <c r="I504" s="620">
        <f t="shared" si="208"/>
        <v>0</v>
      </c>
      <c r="J504" s="620">
        <f t="shared" si="208"/>
        <v>0</v>
      </c>
      <c r="K504" s="620">
        <f t="shared" si="208"/>
        <v>0</v>
      </c>
      <c r="L504" s="620">
        <f t="shared" si="201"/>
        <v>0</v>
      </c>
      <c r="M504" s="620">
        <f t="shared" si="202"/>
        <v>0</v>
      </c>
      <c r="N504" s="620">
        <f t="shared" ref="N504:AQ504" si="209">SUM(N505:N505)</f>
        <v>0</v>
      </c>
      <c r="O504" s="620">
        <f t="shared" si="209"/>
        <v>0</v>
      </c>
      <c r="P504" s="620">
        <f t="shared" si="209"/>
        <v>0</v>
      </c>
      <c r="Q504" s="620">
        <f t="shared" si="209"/>
        <v>0</v>
      </c>
      <c r="R504" s="620">
        <f t="shared" si="209"/>
        <v>0</v>
      </c>
      <c r="S504" s="620">
        <f t="shared" si="209"/>
        <v>0</v>
      </c>
      <c r="T504" s="620">
        <f t="shared" si="209"/>
        <v>0</v>
      </c>
      <c r="U504" s="620">
        <f t="shared" si="209"/>
        <v>0</v>
      </c>
      <c r="V504" s="620">
        <f t="shared" si="209"/>
        <v>0</v>
      </c>
      <c r="W504" s="620">
        <f t="shared" si="209"/>
        <v>0</v>
      </c>
      <c r="X504" s="620">
        <f t="shared" si="209"/>
        <v>0</v>
      </c>
      <c r="Y504" s="620">
        <f t="shared" si="209"/>
        <v>0</v>
      </c>
      <c r="Z504" s="620">
        <f t="shared" si="209"/>
        <v>0</v>
      </c>
      <c r="AA504" s="620">
        <f t="shared" si="209"/>
        <v>0</v>
      </c>
      <c r="AB504" s="620">
        <f t="shared" si="209"/>
        <v>0</v>
      </c>
      <c r="AC504" s="620">
        <f t="shared" si="209"/>
        <v>0</v>
      </c>
      <c r="AD504" s="620">
        <f t="shared" si="209"/>
        <v>0</v>
      </c>
      <c r="AE504" s="620">
        <f t="shared" si="209"/>
        <v>0</v>
      </c>
      <c r="AF504" s="620">
        <f t="shared" si="209"/>
        <v>0</v>
      </c>
      <c r="AG504" s="620">
        <f t="shared" si="209"/>
        <v>0</v>
      </c>
      <c r="AH504" s="620">
        <f t="shared" si="209"/>
        <v>0</v>
      </c>
      <c r="AI504" s="620">
        <f t="shared" si="209"/>
        <v>0</v>
      </c>
      <c r="AJ504" s="620">
        <f t="shared" si="209"/>
        <v>0</v>
      </c>
      <c r="AK504" s="620">
        <f t="shared" si="209"/>
        <v>0</v>
      </c>
      <c r="AL504" s="620">
        <f t="shared" si="209"/>
        <v>0</v>
      </c>
      <c r="AM504" s="620">
        <f t="shared" si="209"/>
        <v>0</v>
      </c>
      <c r="AN504" s="620">
        <f t="shared" si="209"/>
        <v>0</v>
      </c>
      <c r="AO504" s="620">
        <f t="shared" si="209"/>
        <v>0</v>
      </c>
      <c r="AP504" s="620">
        <f t="shared" si="209"/>
        <v>0</v>
      </c>
      <c r="AQ504" s="620">
        <f t="shared" si="209"/>
        <v>0</v>
      </c>
      <c r="AR504" s="147"/>
    </row>
    <row r="505" spans="1:44" s="151" customFormat="1" x14ac:dyDescent="0.25">
      <c r="A505" s="43">
        <v>1</v>
      </c>
      <c r="B505" s="98"/>
      <c r="C505" s="255"/>
      <c r="D505" s="284"/>
      <c r="E505" s="284"/>
      <c r="F505" s="284"/>
      <c r="G505" s="284"/>
      <c r="H505" s="284"/>
      <c r="I505" s="284"/>
      <c r="J505" s="284"/>
      <c r="K505" s="206"/>
      <c r="L505" s="189">
        <f t="shared" si="201"/>
        <v>0</v>
      </c>
      <c r="M505" s="189">
        <f t="shared" si="202"/>
        <v>0</v>
      </c>
      <c r="N505" s="206"/>
      <c r="O505" s="206"/>
      <c r="P505" s="206"/>
      <c r="Q505" s="206"/>
      <c r="R505" s="206"/>
      <c r="S505" s="206"/>
      <c r="T505" s="206"/>
      <c r="U505" s="206"/>
      <c r="V505" s="189">
        <f t="shared" si="195"/>
        <v>0</v>
      </c>
      <c r="W505" s="189">
        <f t="shared" si="196"/>
        <v>0</v>
      </c>
      <c r="X505" s="206"/>
      <c r="Y505" s="206"/>
      <c r="Z505" s="206"/>
      <c r="AA505" s="206"/>
      <c r="AB505" s="206"/>
      <c r="AC505" s="206"/>
      <c r="AD505" s="206"/>
      <c r="AE505" s="206"/>
      <c r="AF505" s="266">
        <f>X505+Z505+AB505+AD505</f>
        <v>0</v>
      </c>
      <c r="AG505" s="266">
        <f>Y505+AA505+AC505+AE505</f>
        <v>0</v>
      </c>
      <c r="AH505" s="206"/>
      <c r="AI505" s="206"/>
      <c r="AJ505" s="206"/>
      <c r="AK505" s="206"/>
      <c r="AL505" s="206"/>
      <c r="AM505" s="206"/>
      <c r="AN505" s="206"/>
      <c r="AO505" s="206"/>
      <c r="AP505" s="266">
        <f>AH505+AJ505+AL505+AN505</f>
        <v>0</v>
      </c>
      <c r="AQ505" s="266">
        <f>AI505+AK505+AM505+AO505</f>
        <v>0</v>
      </c>
      <c r="AR505" s="153"/>
    </row>
    <row r="506" spans="1:44" s="326" customFormat="1" x14ac:dyDescent="0.25">
      <c r="A506" s="274">
        <v>3</v>
      </c>
      <c r="B506" s="291" t="s">
        <v>82</v>
      </c>
      <c r="C506" s="632"/>
      <c r="D506" s="621"/>
      <c r="E506" s="621"/>
      <c r="F506" s="621"/>
      <c r="G506" s="621"/>
      <c r="H506" s="621"/>
      <c r="I506" s="621"/>
      <c r="J506" s="621"/>
      <c r="K506" s="621"/>
      <c r="L506" s="314">
        <f t="shared" ref="L506:L514" si="210">D506+F506+H506+J506</f>
        <v>0</v>
      </c>
      <c r="M506" s="314">
        <f t="shared" ref="M506:M514" si="211">E506+G506+I506+K506</f>
        <v>0</v>
      </c>
      <c r="N506" s="621"/>
      <c r="O506" s="621"/>
      <c r="P506" s="621"/>
      <c r="Q506" s="621"/>
      <c r="R506" s="621"/>
      <c r="S506" s="621"/>
      <c r="T506" s="621"/>
      <c r="U506" s="620"/>
      <c r="V506" s="314">
        <f t="shared" ref="V506:V513" si="212">N506+P506+R506+T506</f>
        <v>0</v>
      </c>
      <c r="W506" s="314">
        <f t="shared" ref="W506:W513" si="213">O506+Q506+S506+U506</f>
        <v>0</v>
      </c>
      <c r="X506" s="620"/>
      <c r="Y506" s="620"/>
      <c r="Z506" s="620"/>
      <c r="AA506" s="620"/>
      <c r="AB506" s="620"/>
      <c r="AC506" s="620"/>
      <c r="AD506" s="620"/>
      <c r="AE506" s="620"/>
      <c r="AF506" s="319">
        <f t="shared" ref="AF506" si="214">X506+Z506+AB506+AD506</f>
        <v>0</v>
      </c>
      <c r="AG506" s="319">
        <f t="shared" ref="AG506" si="215">Y506+AA506+AC506+AE506</f>
        <v>0</v>
      </c>
      <c r="AH506" s="620"/>
      <c r="AI506" s="620"/>
      <c r="AJ506" s="620"/>
      <c r="AK506" s="620"/>
      <c r="AL506" s="620"/>
      <c r="AM506" s="620"/>
      <c r="AN506" s="620"/>
      <c r="AO506" s="620"/>
      <c r="AP506" s="319">
        <f t="shared" ref="AP506:AP533" si="216">AH506+AJ506+AL506+AN506</f>
        <v>0</v>
      </c>
      <c r="AQ506" s="319">
        <f t="shared" ref="AQ506:AQ533" si="217">AI506+AK506+AM506+AO506</f>
        <v>0</v>
      </c>
      <c r="AR506" s="327"/>
    </row>
    <row r="507" spans="1:44" s="151" customFormat="1" x14ac:dyDescent="0.25">
      <c r="A507" s="154"/>
      <c r="B507" s="86"/>
      <c r="C507" s="280"/>
      <c r="D507" s="281"/>
      <c r="E507" s="281"/>
      <c r="F507" s="281"/>
      <c r="G507" s="281"/>
      <c r="H507" s="281"/>
      <c r="I507" s="281"/>
      <c r="J507" s="281"/>
      <c r="K507" s="281"/>
      <c r="L507" s="628">
        <f t="shared" si="210"/>
        <v>0</v>
      </c>
      <c r="M507" s="628">
        <f t="shared" si="211"/>
        <v>0</v>
      </c>
      <c r="N507" s="281"/>
      <c r="O507" s="281"/>
      <c r="P507" s="281"/>
      <c r="Q507" s="281"/>
      <c r="R507" s="281"/>
      <c r="S507" s="281"/>
      <c r="T507" s="281"/>
      <c r="U507" s="205"/>
      <c r="V507" s="189">
        <f t="shared" si="212"/>
        <v>0</v>
      </c>
      <c r="W507" s="189">
        <f t="shared" si="213"/>
        <v>0</v>
      </c>
      <c r="X507" s="205"/>
      <c r="Y507" s="205"/>
      <c r="Z507" s="205"/>
      <c r="AA507" s="205"/>
      <c r="AB507" s="205"/>
      <c r="AC507" s="205"/>
      <c r="AD507" s="205"/>
      <c r="AE507" s="205"/>
      <c r="AF507" s="266">
        <f t="shared" ref="AF507:AF533" si="218">X507+Z507+AB507+AD507</f>
        <v>0</v>
      </c>
      <c r="AG507" s="266">
        <f t="shared" ref="AG507:AG533" si="219">Y507+AA507+AC507+AE507</f>
        <v>0</v>
      </c>
      <c r="AH507" s="205"/>
      <c r="AI507" s="205"/>
      <c r="AJ507" s="205"/>
      <c r="AK507" s="205"/>
      <c r="AL507" s="205"/>
      <c r="AM507" s="205"/>
      <c r="AN507" s="205"/>
      <c r="AO507" s="205"/>
      <c r="AP507" s="266">
        <f t="shared" si="216"/>
        <v>0</v>
      </c>
      <c r="AQ507" s="266">
        <f t="shared" si="217"/>
        <v>0</v>
      </c>
      <c r="AR507" s="153"/>
    </row>
    <row r="508" spans="1:44" s="326" customFormat="1" x14ac:dyDescent="0.25">
      <c r="A508" s="274">
        <v>4</v>
      </c>
      <c r="B508" s="291" t="s">
        <v>49</v>
      </c>
      <c r="C508" s="632"/>
      <c r="D508" s="621">
        <f>D509</f>
        <v>0</v>
      </c>
      <c r="E508" s="621">
        <f t="shared" ref="E508:AQ508" si="220">E509</f>
        <v>0</v>
      </c>
      <c r="F508" s="621">
        <f t="shared" si="220"/>
        <v>0</v>
      </c>
      <c r="G508" s="621">
        <f t="shared" si="220"/>
        <v>0</v>
      </c>
      <c r="H508" s="621">
        <f t="shared" si="220"/>
        <v>0</v>
      </c>
      <c r="I508" s="621">
        <f t="shared" si="220"/>
        <v>0</v>
      </c>
      <c r="J508" s="621">
        <f t="shared" si="220"/>
        <v>0</v>
      </c>
      <c r="K508" s="621">
        <f t="shared" si="220"/>
        <v>0</v>
      </c>
      <c r="L508" s="621">
        <f t="shared" si="210"/>
        <v>0</v>
      </c>
      <c r="M508" s="621">
        <f t="shared" si="211"/>
        <v>0</v>
      </c>
      <c r="N508" s="621">
        <f t="shared" si="220"/>
        <v>0</v>
      </c>
      <c r="O508" s="621">
        <f t="shared" si="220"/>
        <v>0</v>
      </c>
      <c r="P508" s="621">
        <f t="shared" si="220"/>
        <v>0</v>
      </c>
      <c r="Q508" s="621">
        <f t="shared" si="220"/>
        <v>0</v>
      </c>
      <c r="R508" s="621">
        <f t="shared" si="220"/>
        <v>0</v>
      </c>
      <c r="S508" s="621">
        <f t="shared" si="220"/>
        <v>0</v>
      </c>
      <c r="T508" s="621">
        <f t="shared" si="220"/>
        <v>0</v>
      </c>
      <c r="U508" s="621">
        <f t="shared" si="220"/>
        <v>0</v>
      </c>
      <c r="V508" s="621">
        <f t="shared" si="212"/>
        <v>0</v>
      </c>
      <c r="W508" s="621">
        <f t="shared" si="213"/>
        <v>0</v>
      </c>
      <c r="X508" s="621">
        <f t="shared" si="220"/>
        <v>0</v>
      </c>
      <c r="Y508" s="621">
        <f t="shared" si="220"/>
        <v>0</v>
      </c>
      <c r="Z508" s="621">
        <f t="shared" si="220"/>
        <v>0</v>
      </c>
      <c r="AA508" s="621">
        <f t="shared" si="220"/>
        <v>0</v>
      </c>
      <c r="AB508" s="621">
        <f t="shared" si="220"/>
        <v>0</v>
      </c>
      <c r="AC508" s="621">
        <f t="shared" si="220"/>
        <v>0</v>
      </c>
      <c r="AD508" s="621">
        <f t="shared" si="220"/>
        <v>0</v>
      </c>
      <c r="AE508" s="621">
        <f t="shared" si="220"/>
        <v>0</v>
      </c>
      <c r="AF508" s="621">
        <f t="shared" si="220"/>
        <v>0</v>
      </c>
      <c r="AG508" s="621">
        <f t="shared" si="220"/>
        <v>0</v>
      </c>
      <c r="AH508" s="621">
        <f t="shared" si="220"/>
        <v>0</v>
      </c>
      <c r="AI508" s="621">
        <f t="shared" si="220"/>
        <v>0</v>
      </c>
      <c r="AJ508" s="621">
        <f t="shared" si="220"/>
        <v>0</v>
      </c>
      <c r="AK508" s="621">
        <f t="shared" si="220"/>
        <v>0</v>
      </c>
      <c r="AL508" s="621">
        <f t="shared" si="220"/>
        <v>0</v>
      </c>
      <c r="AM508" s="621">
        <f t="shared" si="220"/>
        <v>0</v>
      </c>
      <c r="AN508" s="621">
        <f t="shared" si="220"/>
        <v>0</v>
      </c>
      <c r="AO508" s="621">
        <f t="shared" si="220"/>
        <v>0</v>
      </c>
      <c r="AP508" s="621">
        <f t="shared" si="220"/>
        <v>0</v>
      </c>
      <c r="AQ508" s="621">
        <f t="shared" si="220"/>
        <v>0</v>
      </c>
      <c r="AR508" s="327"/>
    </row>
    <row r="509" spans="1:44" s="151" customFormat="1" x14ac:dyDescent="0.25">
      <c r="A509" s="154"/>
      <c r="B509" s="31"/>
      <c r="C509" s="393"/>
      <c r="D509" s="281"/>
      <c r="E509" s="281"/>
      <c r="F509" s="281"/>
      <c r="G509" s="281"/>
      <c r="H509" s="281"/>
      <c r="I509" s="281"/>
      <c r="J509" s="281"/>
      <c r="K509" s="284"/>
      <c r="L509" s="628">
        <f t="shared" si="210"/>
        <v>0</v>
      </c>
      <c r="M509" s="628">
        <f t="shared" si="211"/>
        <v>0</v>
      </c>
      <c r="N509" s="281"/>
      <c r="O509" s="281"/>
      <c r="P509" s="281"/>
      <c r="Q509" s="281"/>
      <c r="R509" s="281"/>
      <c r="S509" s="281"/>
      <c r="T509" s="281"/>
      <c r="U509" s="206"/>
      <c r="V509" s="189">
        <f t="shared" si="212"/>
        <v>0</v>
      </c>
      <c r="W509" s="189">
        <f t="shared" si="213"/>
        <v>0</v>
      </c>
      <c r="X509" s="205"/>
      <c r="Y509" s="205"/>
      <c r="Z509" s="205"/>
      <c r="AA509" s="205"/>
      <c r="AB509" s="205"/>
      <c r="AC509" s="205"/>
      <c r="AD509" s="205"/>
      <c r="AE509" s="205"/>
      <c r="AF509" s="266">
        <f t="shared" si="218"/>
        <v>0</v>
      </c>
      <c r="AG509" s="266">
        <f t="shared" si="219"/>
        <v>0</v>
      </c>
      <c r="AH509" s="205"/>
      <c r="AI509" s="205"/>
      <c r="AJ509" s="205"/>
      <c r="AK509" s="205"/>
      <c r="AL509" s="205"/>
      <c r="AM509" s="205"/>
      <c r="AN509" s="205"/>
      <c r="AO509" s="205"/>
      <c r="AP509" s="266">
        <f t="shared" si="216"/>
        <v>0</v>
      </c>
      <c r="AQ509" s="266">
        <f t="shared" si="217"/>
        <v>0</v>
      </c>
      <c r="AR509" s="153"/>
    </row>
    <row r="510" spans="1:44" s="326" customFormat="1" x14ac:dyDescent="0.25">
      <c r="A510" s="274">
        <v>5</v>
      </c>
      <c r="B510" s="291" t="s">
        <v>50</v>
      </c>
      <c r="C510" s="632"/>
      <c r="D510" s="621"/>
      <c r="E510" s="621"/>
      <c r="F510" s="621"/>
      <c r="G510" s="621"/>
      <c r="H510" s="621"/>
      <c r="I510" s="621"/>
      <c r="J510" s="621"/>
      <c r="K510" s="621"/>
      <c r="L510" s="314">
        <f t="shared" si="210"/>
        <v>0</v>
      </c>
      <c r="M510" s="314">
        <f t="shared" si="211"/>
        <v>0</v>
      </c>
      <c r="N510" s="621"/>
      <c r="O510" s="621"/>
      <c r="P510" s="621"/>
      <c r="Q510" s="621"/>
      <c r="R510" s="621"/>
      <c r="S510" s="621"/>
      <c r="T510" s="621"/>
      <c r="U510" s="620"/>
      <c r="V510" s="314">
        <f t="shared" si="212"/>
        <v>0</v>
      </c>
      <c r="W510" s="314">
        <f t="shared" si="213"/>
        <v>0</v>
      </c>
      <c r="X510" s="620"/>
      <c r="Y510" s="620"/>
      <c r="Z510" s="620"/>
      <c r="AA510" s="620"/>
      <c r="AB510" s="620"/>
      <c r="AC510" s="620"/>
      <c r="AD510" s="620"/>
      <c r="AE510" s="620"/>
      <c r="AF510" s="319">
        <f t="shared" si="218"/>
        <v>0</v>
      </c>
      <c r="AG510" s="319">
        <f t="shared" si="219"/>
        <v>0</v>
      </c>
      <c r="AH510" s="620"/>
      <c r="AI510" s="620"/>
      <c r="AJ510" s="620"/>
      <c r="AK510" s="620"/>
      <c r="AL510" s="620"/>
      <c r="AM510" s="620"/>
      <c r="AN510" s="620"/>
      <c r="AO510" s="620"/>
      <c r="AP510" s="319">
        <f t="shared" si="216"/>
        <v>0</v>
      </c>
      <c r="AQ510" s="319">
        <f t="shared" si="217"/>
        <v>0</v>
      </c>
      <c r="AR510" s="327"/>
    </row>
    <row r="511" spans="1:44" s="151" customFormat="1" x14ac:dyDescent="0.25">
      <c r="A511" s="43"/>
      <c r="B511" s="89"/>
      <c r="C511" s="280"/>
      <c r="D511" s="281"/>
      <c r="E511" s="281"/>
      <c r="F511" s="281"/>
      <c r="G511" s="281"/>
      <c r="H511" s="281"/>
      <c r="I511" s="281"/>
      <c r="J511" s="281"/>
      <c r="K511" s="281"/>
      <c r="L511" s="628">
        <f t="shared" si="210"/>
        <v>0</v>
      </c>
      <c r="M511" s="628">
        <f t="shared" si="211"/>
        <v>0</v>
      </c>
      <c r="N511" s="281"/>
      <c r="O511" s="281"/>
      <c r="P511" s="281"/>
      <c r="Q511" s="281"/>
      <c r="R511" s="281"/>
      <c r="S511" s="281"/>
      <c r="T511" s="281"/>
      <c r="U511" s="205"/>
      <c r="V511" s="189">
        <f t="shared" si="212"/>
        <v>0</v>
      </c>
      <c r="W511" s="189">
        <f t="shared" si="213"/>
        <v>0</v>
      </c>
      <c r="X511" s="205"/>
      <c r="Y511" s="205"/>
      <c r="Z511" s="205"/>
      <c r="AA511" s="205"/>
      <c r="AB511" s="205"/>
      <c r="AC511" s="205"/>
      <c r="AD511" s="205"/>
      <c r="AE511" s="205"/>
      <c r="AF511" s="266">
        <f t="shared" si="218"/>
        <v>0</v>
      </c>
      <c r="AG511" s="266">
        <f t="shared" si="219"/>
        <v>0</v>
      </c>
      <c r="AH511" s="205"/>
      <c r="AI511" s="205"/>
      <c r="AJ511" s="205"/>
      <c r="AK511" s="205"/>
      <c r="AL511" s="205"/>
      <c r="AM511" s="205"/>
      <c r="AN511" s="205"/>
      <c r="AO511" s="205"/>
      <c r="AP511" s="266">
        <f t="shared" si="216"/>
        <v>0</v>
      </c>
      <c r="AQ511" s="266">
        <f t="shared" si="217"/>
        <v>0</v>
      </c>
      <c r="AR511" s="153"/>
    </row>
    <row r="512" spans="1:44" s="326" customFormat="1" x14ac:dyDescent="0.25">
      <c r="A512" s="274">
        <v>6</v>
      </c>
      <c r="B512" s="291" t="s">
        <v>51</v>
      </c>
      <c r="C512" s="632"/>
      <c r="D512" s="621"/>
      <c r="E512" s="621"/>
      <c r="F512" s="621"/>
      <c r="G512" s="621"/>
      <c r="H512" s="621"/>
      <c r="I512" s="621"/>
      <c r="J512" s="621"/>
      <c r="K512" s="621"/>
      <c r="L512" s="314">
        <f t="shared" si="210"/>
        <v>0</v>
      </c>
      <c r="M512" s="314">
        <f t="shared" si="211"/>
        <v>0</v>
      </c>
      <c r="N512" s="621"/>
      <c r="O512" s="621"/>
      <c r="P512" s="621"/>
      <c r="Q512" s="621"/>
      <c r="R512" s="621"/>
      <c r="S512" s="621"/>
      <c r="T512" s="621"/>
      <c r="U512" s="620"/>
      <c r="V512" s="314">
        <f t="shared" si="212"/>
        <v>0</v>
      </c>
      <c r="W512" s="314">
        <f t="shared" si="213"/>
        <v>0</v>
      </c>
      <c r="X512" s="620"/>
      <c r="Y512" s="620"/>
      <c r="Z512" s="620"/>
      <c r="AA512" s="620"/>
      <c r="AB512" s="620"/>
      <c r="AC512" s="620"/>
      <c r="AD512" s="620"/>
      <c r="AE512" s="620"/>
      <c r="AF512" s="319">
        <f t="shared" si="218"/>
        <v>0</v>
      </c>
      <c r="AG512" s="319">
        <f t="shared" si="219"/>
        <v>0</v>
      </c>
      <c r="AH512" s="620"/>
      <c r="AI512" s="620"/>
      <c r="AJ512" s="620"/>
      <c r="AK512" s="620"/>
      <c r="AL512" s="620"/>
      <c r="AM512" s="620"/>
      <c r="AN512" s="620"/>
      <c r="AO512" s="620"/>
      <c r="AP512" s="319">
        <f t="shared" si="216"/>
        <v>0</v>
      </c>
      <c r="AQ512" s="319">
        <f t="shared" si="217"/>
        <v>0</v>
      </c>
      <c r="AR512" s="327"/>
    </row>
    <row r="513" spans="1:44" s="151" customFormat="1" x14ac:dyDescent="0.25">
      <c r="A513" s="43"/>
      <c r="B513" s="92"/>
      <c r="C513" s="52"/>
      <c r="D513" s="205"/>
      <c r="E513" s="205"/>
      <c r="F513" s="205"/>
      <c r="G513" s="205"/>
      <c r="H513" s="205"/>
      <c r="I513" s="205"/>
      <c r="J513" s="205"/>
      <c r="K513" s="205"/>
      <c r="L513" s="189">
        <f t="shared" si="210"/>
        <v>0</v>
      </c>
      <c r="M513" s="189">
        <f t="shared" si="211"/>
        <v>0</v>
      </c>
      <c r="N513" s="205"/>
      <c r="O513" s="205"/>
      <c r="P513" s="205"/>
      <c r="Q513" s="205"/>
      <c r="R513" s="205"/>
      <c r="S513" s="205"/>
      <c r="T513" s="205"/>
      <c r="U513" s="205"/>
      <c r="V513" s="189">
        <f t="shared" si="212"/>
        <v>0</v>
      </c>
      <c r="W513" s="189">
        <f t="shared" si="213"/>
        <v>0</v>
      </c>
      <c r="X513" s="205"/>
      <c r="Y513" s="205"/>
      <c r="Z513" s="205"/>
      <c r="AA513" s="205"/>
      <c r="AB513" s="205"/>
      <c r="AC513" s="205"/>
      <c r="AD513" s="205"/>
      <c r="AE513" s="205"/>
      <c r="AF513" s="266">
        <f t="shared" si="218"/>
        <v>0</v>
      </c>
      <c r="AG513" s="266">
        <f t="shared" si="219"/>
        <v>0</v>
      </c>
      <c r="AH513" s="205"/>
      <c r="AI513" s="205"/>
      <c r="AJ513" s="205"/>
      <c r="AK513" s="205"/>
      <c r="AL513" s="205"/>
      <c r="AM513" s="205"/>
      <c r="AN513" s="205"/>
      <c r="AO513" s="205"/>
      <c r="AP513" s="266">
        <f t="shared" si="216"/>
        <v>0</v>
      </c>
      <c r="AQ513" s="266">
        <f t="shared" si="217"/>
        <v>0</v>
      </c>
      <c r="AR513" s="153"/>
    </row>
    <row r="514" spans="1:44" x14ac:dyDescent="0.25">
      <c r="A514" s="274">
        <v>7</v>
      </c>
      <c r="B514" s="291" t="s">
        <v>83</v>
      </c>
      <c r="C514" s="622"/>
      <c r="D514" s="620">
        <f t="shared" ref="D514:K514" si="221">SUM(D515:D515)</f>
        <v>0</v>
      </c>
      <c r="E514" s="620">
        <f t="shared" si="221"/>
        <v>0</v>
      </c>
      <c r="F514" s="620">
        <f t="shared" si="221"/>
        <v>0</v>
      </c>
      <c r="G514" s="620">
        <f t="shared" si="221"/>
        <v>0</v>
      </c>
      <c r="H514" s="620">
        <f t="shared" si="221"/>
        <v>0</v>
      </c>
      <c r="I514" s="620">
        <f t="shared" si="221"/>
        <v>0</v>
      </c>
      <c r="J514" s="620">
        <f t="shared" si="221"/>
        <v>0</v>
      </c>
      <c r="K514" s="620">
        <f t="shared" si="221"/>
        <v>0</v>
      </c>
      <c r="L514" s="620">
        <f t="shared" si="210"/>
        <v>0</v>
      </c>
      <c r="M514" s="620">
        <f t="shared" si="211"/>
        <v>0</v>
      </c>
      <c r="N514" s="620">
        <f t="shared" ref="N514:AQ514" si="222">SUM(N515:N515)</f>
        <v>0</v>
      </c>
      <c r="O514" s="620">
        <f t="shared" si="222"/>
        <v>0</v>
      </c>
      <c r="P514" s="620">
        <f t="shared" si="222"/>
        <v>0</v>
      </c>
      <c r="Q514" s="620">
        <f t="shared" si="222"/>
        <v>0</v>
      </c>
      <c r="R514" s="620">
        <f t="shared" si="222"/>
        <v>0</v>
      </c>
      <c r="S514" s="620">
        <f t="shared" si="222"/>
        <v>0</v>
      </c>
      <c r="T514" s="620">
        <f t="shared" si="222"/>
        <v>0</v>
      </c>
      <c r="U514" s="620">
        <f t="shared" si="222"/>
        <v>0</v>
      </c>
      <c r="V514" s="620">
        <f t="shared" si="222"/>
        <v>0</v>
      </c>
      <c r="W514" s="620">
        <f t="shared" si="222"/>
        <v>0</v>
      </c>
      <c r="X514" s="620">
        <f t="shared" si="222"/>
        <v>0</v>
      </c>
      <c r="Y514" s="620">
        <f t="shared" si="222"/>
        <v>0</v>
      </c>
      <c r="Z514" s="620">
        <f t="shared" si="222"/>
        <v>0</v>
      </c>
      <c r="AA514" s="620">
        <f t="shared" si="222"/>
        <v>0</v>
      </c>
      <c r="AB514" s="620">
        <f t="shared" si="222"/>
        <v>0</v>
      </c>
      <c r="AC514" s="620">
        <f t="shared" si="222"/>
        <v>0</v>
      </c>
      <c r="AD514" s="620">
        <f t="shared" si="222"/>
        <v>0</v>
      </c>
      <c r="AE514" s="620">
        <f t="shared" si="222"/>
        <v>0</v>
      </c>
      <c r="AF514" s="620">
        <f t="shared" si="222"/>
        <v>0</v>
      </c>
      <c r="AG514" s="620">
        <f t="shared" si="222"/>
        <v>0</v>
      </c>
      <c r="AH514" s="620">
        <f t="shared" si="222"/>
        <v>0</v>
      </c>
      <c r="AI514" s="620">
        <f t="shared" si="222"/>
        <v>0</v>
      </c>
      <c r="AJ514" s="620">
        <f t="shared" si="222"/>
        <v>0</v>
      </c>
      <c r="AK514" s="620">
        <f t="shared" si="222"/>
        <v>0</v>
      </c>
      <c r="AL514" s="620">
        <f t="shared" si="222"/>
        <v>0</v>
      </c>
      <c r="AM514" s="620">
        <f t="shared" si="222"/>
        <v>0</v>
      </c>
      <c r="AN514" s="620">
        <f t="shared" si="222"/>
        <v>0</v>
      </c>
      <c r="AO514" s="620">
        <f t="shared" si="222"/>
        <v>0</v>
      </c>
      <c r="AP514" s="620">
        <f t="shared" si="222"/>
        <v>0</v>
      </c>
      <c r="AQ514" s="620">
        <f t="shared" si="222"/>
        <v>0</v>
      </c>
      <c r="AR514" s="147"/>
    </row>
    <row r="515" spans="1:44" s="634" customFormat="1" x14ac:dyDescent="0.25">
      <c r="A515" s="172"/>
      <c r="B515" s="454"/>
      <c r="C515" s="255"/>
      <c r="D515" s="416"/>
      <c r="E515" s="416"/>
      <c r="F515" s="416"/>
      <c r="G515" s="416"/>
      <c r="H515" s="416"/>
      <c r="I515" s="416"/>
      <c r="J515" s="416"/>
      <c r="K515" s="416"/>
      <c r="L515" s="628">
        <f t="shared" ref="L515:L523" si="223">D515+F515+H515+J515</f>
        <v>0</v>
      </c>
      <c r="M515" s="628">
        <f t="shared" ref="M515:M523" si="224">E515+G515+I515+K515</f>
        <v>0</v>
      </c>
      <c r="N515" s="416"/>
      <c r="O515" s="416"/>
      <c r="P515" s="416"/>
      <c r="Q515" s="416"/>
      <c r="R515" s="416"/>
      <c r="S515" s="416"/>
      <c r="T515" s="416"/>
      <c r="U515" s="416"/>
      <c r="V515" s="628">
        <f t="shared" ref="V515" si="225">N515+P515+R515+T515</f>
        <v>0</v>
      </c>
      <c r="W515" s="628">
        <f t="shared" ref="W515:W538" si="226">O515+Q515+S515+U515</f>
        <v>0</v>
      </c>
      <c r="X515" s="416"/>
      <c r="Y515" s="416"/>
      <c r="Z515" s="416"/>
      <c r="AA515" s="416"/>
      <c r="AB515" s="416"/>
      <c r="AC515" s="416"/>
      <c r="AD515" s="416"/>
      <c r="AE515" s="416"/>
      <c r="AF515" s="266">
        <f t="shared" ref="AF515" si="227">X515+Z515+AB515+AD515</f>
        <v>0</v>
      </c>
      <c r="AG515" s="266">
        <f t="shared" ref="AG515" si="228">Y515+AA515+AC515+AE515</f>
        <v>0</v>
      </c>
      <c r="AH515" s="416"/>
      <c r="AI515" s="416"/>
      <c r="AJ515" s="416"/>
      <c r="AK515" s="416"/>
      <c r="AL515" s="416"/>
      <c r="AM515" s="416"/>
      <c r="AN515" s="416"/>
      <c r="AO515" s="416"/>
      <c r="AP515" s="266">
        <f t="shared" ref="AP515" si="229">AH515+AJ515+AL515+AN515</f>
        <v>0</v>
      </c>
      <c r="AQ515" s="266">
        <f t="shared" ref="AQ515" si="230">AI515+AK515+AM515+AO515</f>
        <v>0</v>
      </c>
      <c r="AR515" s="633"/>
    </row>
    <row r="516" spans="1:44" s="315" customFormat="1" x14ac:dyDescent="0.25">
      <c r="A516" s="312">
        <v>6</v>
      </c>
      <c r="B516" s="310" t="s">
        <v>131</v>
      </c>
      <c r="C516" s="311"/>
      <c r="D516" s="324"/>
      <c r="E516" s="324"/>
      <c r="F516" s="324"/>
      <c r="G516" s="324"/>
      <c r="H516" s="324"/>
      <c r="I516" s="324"/>
      <c r="J516" s="324"/>
      <c r="K516" s="324"/>
      <c r="L516" s="314">
        <f t="shared" si="223"/>
        <v>0</v>
      </c>
      <c r="M516" s="314">
        <f t="shared" si="224"/>
        <v>0</v>
      </c>
      <c r="N516" s="324"/>
      <c r="O516" s="324"/>
      <c r="P516" s="324"/>
      <c r="Q516" s="324"/>
      <c r="R516" s="324"/>
      <c r="S516" s="324"/>
      <c r="T516" s="324"/>
      <c r="U516" s="324"/>
      <c r="V516" s="314">
        <f t="shared" ref="V516:V538" si="231">N516+P516+R516+T516</f>
        <v>0</v>
      </c>
      <c r="W516" s="314">
        <f t="shared" si="226"/>
        <v>0</v>
      </c>
      <c r="X516" s="324"/>
      <c r="Y516" s="324"/>
      <c r="Z516" s="324"/>
      <c r="AA516" s="324"/>
      <c r="AB516" s="324"/>
      <c r="AC516" s="324"/>
      <c r="AD516" s="324"/>
      <c r="AE516" s="324"/>
      <c r="AF516" s="319">
        <f t="shared" si="218"/>
        <v>0</v>
      </c>
      <c r="AG516" s="319">
        <f t="shared" si="219"/>
        <v>0</v>
      </c>
      <c r="AH516" s="324"/>
      <c r="AI516" s="324"/>
      <c r="AJ516" s="324"/>
      <c r="AK516" s="324"/>
      <c r="AL516" s="324"/>
      <c r="AM516" s="324"/>
      <c r="AN516" s="324"/>
      <c r="AO516" s="324"/>
      <c r="AP516" s="319">
        <f t="shared" si="216"/>
        <v>0</v>
      </c>
      <c r="AQ516" s="319">
        <f t="shared" si="217"/>
        <v>0</v>
      </c>
      <c r="AR516" s="325"/>
    </row>
    <row r="517" spans="1:44" x14ac:dyDescent="0.25">
      <c r="A517" s="54"/>
      <c r="B517" s="99"/>
      <c r="C517" s="100"/>
      <c r="D517" s="223"/>
      <c r="E517" s="223"/>
      <c r="F517" s="223"/>
      <c r="G517" s="223"/>
      <c r="H517" s="223"/>
      <c r="I517" s="223"/>
      <c r="J517" s="223"/>
      <c r="K517" s="223"/>
      <c r="L517" s="189">
        <f t="shared" si="223"/>
        <v>0</v>
      </c>
      <c r="M517" s="189">
        <f t="shared" si="224"/>
        <v>0</v>
      </c>
      <c r="N517" s="223"/>
      <c r="O517" s="223"/>
      <c r="P517" s="223"/>
      <c r="Q517" s="223"/>
      <c r="R517" s="223"/>
      <c r="S517" s="223"/>
      <c r="T517" s="223"/>
      <c r="U517" s="223"/>
      <c r="V517" s="189">
        <f t="shared" si="231"/>
        <v>0</v>
      </c>
      <c r="W517" s="189">
        <f t="shared" si="226"/>
        <v>0</v>
      </c>
      <c r="X517" s="223"/>
      <c r="Y517" s="223"/>
      <c r="Z517" s="223"/>
      <c r="AA517" s="223"/>
      <c r="AB517" s="223"/>
      <c r="AC517" s="223"/>
      <c r="AD517" s="223"/>
      <c r="AE517" s="223"/>
      <c r="AF517" s="266">
        <f t="shared" si="218"/>
        <v>0</v>
      </c>
      <c r="AG517" s="266">
        <f t="shared" si="219"/>
        <v>0</v>
      </c>
      <c r="AH517" s="223"/>
      <c r="AI517" s="223"/>
      <c r="AJ517" s="223"/>
      <c r="AK517" s="223"/>
      <c r="AL517" s="223"/>
      <c r="AM517" s="223"/>
      <c r="AN517" s="223"/>
      <c r="AO517" s="223"/>
      <c r="AP517" s="266">
        <f t="shared" si="216"/>
        <v>0</v>
      </c>
      <c r="AQ517" s="266">
        <f t="shared" si="217"/>
        <v>0</v>
      </c>
      <c r="AR517" s="147"/>
    </row>
    <row r="518" spans="1:44" s="315" customFormat="1" ht="31.5" x14ac:dyDescent="0.25">
      <c r="A518" s="313">
        <v>7</v>
      </c>
      <c r="B518" s="310" t="s">
        <v>132</v>
      </c>
      <c r="C518" s="311"/>
      <c r="D518" s="324">
        <f t="shared" ref="D518:AO518" si="232">D519+D521+D523+D525+D527</f>
        <v>0</v>
      </c>
      <c r="E518" s="324">
        <f t="shared" si="232"/>
        <v>0</v>
      </c>
      <c r="F518" s="324">
        <f t="shared" si="232"/>
        <v>0</v>
      </c>
      <c r="G518" s="324">
        <f t="shared" si="232"/>
        <v>0</v>
      </c>
      <c r="H518" s="324">
        <f t="shared" si="232"/>
        <v>0</v>
      </c>
      <c r="I518" s="324">
        <f t="shared" si="232"/>
        <v>0</v>
      </c>
      <c r="J518" s="324">
        <f t="shared" si="232"/>
        <v>0</v>
      </c>
      <c r="K518" s="324">
        <f t="shared" si="232"/>
        <v>0</v>
      </c>
      <c r="L518" s="314">
        <f t="shared" si="223"/>
        <v>0</v>
      </c>
      <c r="M518" s="314">
        <f t="shared" si="224"/>
        <v>0</v>
      </c>
      <c r="N518" s="324">
        <f t="shared" si="232"/>
        <v>0</v>
      </c>
      <c r="O518" s="324">
        <f t="shared" si="232"/>
        <v>0</v>
      </c>
      <c r="P518" s="324">
        <f t="shared" si="232"/>
        <v>0</v>
      </c>
      <c r="Q518" s="324">
        <f t="shared" si="232"/>
        <v>0</v>
      </c>
      <c r="R518" s="324">
        <f t="shared" si="232"/>
        <v>0</v>
      </c>
      <c r="S518" s="324">
        <f t="shared" si="232"/>
        <v>0</v>
      </c>
      <c r="T518" s="324">
        <f t="shared" si="232"/>
        <v>0</v>
      </c>
      <c r="U518" s="324">
        <f t="shared" si="232"/>
        <v>0</v>
      </c>
      <c r="V518" s="314">
        <f t="shared" si="231"/>
        <v>0</v>
      </c>
      <c r="W518" s="314">
        <f t="shared" si="226"/>
        <v>0</v>
      </c>
      <c r="X518" s="324">
        <f t="shared" si="232"/>
        <v>0</v>
      </c>
      <c r="Y518" s="324">
        <f t="shared" si="232"/>
        <v>0</v>
      </c>
      <c r="Z518" s="324">
        <f t="shared" si="232"/>
        <v>0</v>
      </c>
      <c r="AA518" s="324">
        <f t="shared" si="232"/>
        <v>0</v>
      </c>
      <c r="AB518" s="324">
        <f t="shared" si="232"/>
        <v>0</v>
      </c>
      <c r="AC518" s="324">
        <f t="shared" si="232"/>
        <v>0</v>
      </c>
      <c r="AD518" s="324">
        <f t="shared" si="232"/>
        <v>0</v>
      </c>
      <c r="AE518" s="324">
        <f t="shared" si="232"/>
        <v>0</v>
      </c>
      <c r="AF518" s="319">
        <f t="shared" si="218"/>
        <v>0</v>
      </c>
      <c r="AG518" s="319">
        <f t="shared" si="219"/>
        <v>0</v>
      </c>
      <c r="AH518" s="324">
        <f t="shared" si="232"/>
        <v>0</v>
      </c>
      <c r="AI518" s="324">
        <f t="shared" si="232"/>
        <v>0</v>
      </c>
      <c r="AJ518" s="324">
        <f t="shared" si="232"/>
        <v>0</v>
      </c>
      <c r="AK518" s="324">
        <f t="shared" si="232"/>
        <v>0</v>
      </c>
      <c r="AL518" s="324">
        <f t="shared" si="232"/>
        <v>0</v>
      </c>
      <c r="AM518" s="324">
        <f t="shared" si="232"/>
        <v>0</v>
      </c>
      <c r="AN518" s="324">
        <f t="shared" si="232"/>
        <v>0</v>
      </c>
      <c r="AO518" s="324">
        <f t="shared" si="232"/>
        <v>0</v>
      </c>
      <c r="AP518" s="319">
        <f t="shared" si="216"/>
        <v>0</v>
      </c>
      <c r="AQ518" s="319">
        <f t="shared" si="217"/>
        <v>0</v>
      </c>
      <c r="AR518" s="325"/>
    </row>
    <row r="519" spans="1:44" x14ac:dyDescent="0.25">
      <c r="A519" s="653">
        <v>1</v>
      </c>
      <c r="B519" s="291" t="s">
        <v>133</v>
      </c>
      <c r="C519" s="622"/>
      <c r="D519" s="319"/>
      <c r="E519" s="319"/>
      <c r="F519" s="319"/>
      <c r="G519" s="319"/>
      <c r="H519" s="319"/>
      <c r="I519" s="319"/>
      <c r="J519" s="319"/>
      <c r="K519" s="319"/>
      <c r="L519" s="314">
        <f t="shared" si="223"/>
        <v>0</v>
      </c>
      <c r="M519" s="314">
        <f t="shared" si="224"/>
        <v>0</v>
      </c>
      <c r="N519" s="319"/>
      <c r="O519" s="319"/>
      <c r="P519" s="319"/>
      <c r="Q519" s="319"/>
      <c r="R519" s="319"/>
      <c r="S519" s="319"/>
      <c r="T519" s="319"/>
      <c r="U519" s="319"/>
      <c r="V519" s="314">
        <f t="shared" si="231"/>
        <v>0</v>
      </c>
      <c r="W519" s="314">
        <f t="shared" si="226"/>
        <v>0</v>
      </c>
      <c r="X519" s="319"/>
      <c r="Y519" s="319"/>
      <c r="Z519" s="319"/>
      <c r="AA519" s="319"/>
      <c r="AB519" s="319"/>
      <c r="AC519" s="319"/>
      <c r="AD519" s="319"/>
      <c r="AE519" s="319"/>
      <c r="AF519" s="319">
        <f t="shared" si="218"/>
        <v>0</v>
      </c>
      <c r="AG519" s="319">
        <f t="shared" si="219"/>
        <v>0</v>
      </c>
      <c r="AH519" s="319"/>
      <c r="AI519" s="319"/>
      <c r="AJ519" s="319"/>
      <c r="AK519" s="319"/>
      <c r="AL519" s="319"/>
      <c r="AM519" s="319"/>
      <c r="AN519" s="319"/>
      <c r="AO519" s="319"/>
      <c r="AP519" s="319">
        <f t="shared" si="216"/>
        <v>0</v>
      </c>
      <c r="AQ519" s="319">
        <f t="shared" si="217"/>
        <v>0</v>
      </c>
      <c r="AR519" s="147"/>
    </row>
    <row r="520" spans="1:44" x14ac:dyDescent="0.25">
      <c r="A520" s="173"/>
      <c r="B520" s="89"/>
      <c r="C520" s="40"/>
      <c r="D520" s="266"/>
      <c r="E520" s="266"/>
      <c r="F520" s="266"/>
      <c r="G520" s="266"/>
      <c r="H520" s="266"/>
      <c r="I520" s="266"/>
      <c r="J520" s="266"/>
      <c r="K520" s="266"/>
      <c r="L520" s="189">
        <f t="shared" si="223"/>
        <v>0</v>
      </c>
      <c r="M520" s="189">
        <f t="shared" si="224"/>
        <v>0</v>
      </c>
      <c r="N520" s="266"/>
      <c r="O520" s="266"/>
      <c r="P520" s="266"/>
      <c r="Q520" s="266"/>
      <c r="R520" s="266"/>
      <c r="S520" s="266"/>
      <c r="T520" s="266"/>
      <c r="U520" s="266"/>
      <c r="V520" s="189">
        <f t="shared" si="231"/>
        <v>0</v>
      </c>
      <c r="W520" s="189">
        <f t="shared" si="226"/>
        <v>0</v>
      </c>
      <c r="X520" s="266"/>
      <c r="Y520" s="266"/>
      <c r="Z520" s="266"/>
      <c r="AA520" s="266"/>
      <c r="AB520" s="266"/>
      <c r="AC520" s="266"/>
      <c r="AD520" s="266"/>
      <c r="AE520" s="266"/>
      <c r="AF520" s="266">
        <f t="shared" si="218"/>
        <v>0</v>
      </c>
      <c r="AG520" s="266">
        <f t="shared" si="219"/>
        <v>0</v>
      </c>
      <c r="AH520" s="266"/>
      <c r="AI520" s="266"/>
      <c r="AJ520" s="266"/>
      <c r="AK520" s="266"/>
      <c r="AL520" s="266"/>
      <c r="AM520" s="266"/>
      <c r="AN520" s="266"/>
      <c r="AO520" s="266"/>
      <c r="AP520" s="266">
        <f t="shared" si="216"/>
        <v>0</v>
      </c>
      <c r="AQ520" s="266">
        <f t="shared" si="217"/>
        <v>0</v>
      </c>
      <c r="AR520" s="147"/>
    </row>
    <row r="521" spans="1:44" ht="31.5" x14ac:dyDescent="0.25">
      <c r="A521" s="654">
        <v>2</v>
      </c>
      <c r="B521" s="291" t="s">
        <v>134</v>
      </c>
      <c r="C521" s="622"/>
      <c r="D521" s="319"/>
      <c r="E521" s="319"/>
      <c r="F521" s="319"/>
      <c r="G521" s="319"/>
      <c r="H521" s="319"/>
      <c r="I521" s="319"/>
      <c r="J521" s="319"/>
      <c r="K521" s="319"/>
      <c r="L521" s="314">
        <f t="shared" si="223"/>
        <v>0</v>
      </c>
      <c r="M521" s="314">
        <f t="shared" si="224"/>
        <v>0</v>
      </c>
      <c r="N521" s="319"/>
      <c r="O521" s="319"/>
      <c r="P521" s="319"/>
      <c r="Q521" s="319"/>
      <c r="R521" s="319"/>
      <c r="S521" s="319"/>
      <c r="T521" s="319"/>
      <c r="U521" s="319"/>
      <c r="V521" s="314">
        <f t="shared" si="231"/>
        <v>0</v>
      </c>
      <c r="W521" s="314">
        <f t="shared" si="226"/>
        <v>0</v>
      </c>
      <c r="X521" s="319"/>
      <c r="Y521" s="319"/>
      <c r="Z521" s="319"/>
      <c r="AA521" s="319"/>
      <c r="AB521" s="319"/>
      <c r="AC521" s="319"/>
      <c r="AD521" s="319"/>
      <c r="AE521" s="319"/>
      <c r="AF521" s="319">
        <f t="shared" si="218"/>
        <v>0</v>
      </c>
      <c r="AG521" s="319">
        <f t="shared" si="219"/>
        <v>0</v>
      </c>
      <c r="AH521" s="319"/>
      <c r="AI521" s="319"/>
      <c r="AJ521" s="319"/>
      <c r="AK521" s="319"/>
      <c r="AL521" s="319"/>
      <c r="AM521" s="319"/>
      <c r="AN521" s="319"/>
      <c r="AO521" s="319"/>
      <c r="AP521" s="319">
        <f t="shared" si="216"/>
        <v>0</v>
      </c>
      <c r="AQ521" s="319">
        <f t="shared" si="217"/>
        <v>0</v>
      </c>
      <c r="AR521" s="147"/>
    </row>
    <row r="522" spans="1:44" x14ac:dyDescent="0.25">
      <c r="A522" s="173"/>
      <c r="B522" s="89"/>
      <c r="C522" s="40"/>
      <c r="D522" s="266"/>
      <c r="E522" s="266"/>
      <c r="F522" s="266"/>
      <c r="G522" s="266"/>
      <c r="H522" s="266"/>
      <c r="I522" s="266"/>
      <c r="J522" s="266"/>
      <c r="K522" s="266"/>
      <c r="L522" s="189">
        <f t="shared" si="223"/>
        <v>0</v>
      </c>
      <c r="M522" s="189">
        <f t="shared" si="224"/>
        <v>0</v>
      </c>
      <c r="N522" s="266"/>
      <c r="O522" s="266"/>
      <c r="P522" s="266"/>
      <c r="Q522" s="266"/>
      <c r="R522" s="266"/>
      <c r="S522" s="266"/>
      <c r="T522" s="266"/>
      <c r="U522" s="266"/>
      <c r="V522" s="189">
        <f t="shared" si="231"/>
        <v>0</v>
      </c>
      <c r="W522" s="189">
        <f t="shared" si="226"/>
        <v>0</v>
      </c>
      <c r="X522" s="266"/>
      <c r="Y522" s="266"/>
      <c r="Z522" s="266"/>
      <c r="AA522" s="266"/>
      <c r="AB522" s="266"/>
      <c r="AC522" s="266"/>
      <c r="AD522" s="266"/>
      <c r="AE522" s="266"/>
      <c r="AF522" s="266">
        <f t="shared" si="218"/>
        <v>0</v>
      </c>
      <c r="AG522" s="266">
        <f t="shared" si="219"/>
        <v>0</v>
      </c>
      <c r="AH522" s="266"/>
      <c r="AI522" s="266"/>
      <c r="AJ522" s="266"/>
      <c r="AK522" s="266"/>
      <c r="AL522" s="266"/>
      <c r="AM522" s="266"/>
      <c r="AN522" s="266"/>
      <c r="AO522" s="266"/>
      <c r="AP522" s="266">
        <f t="shared" si="216"/>
        <v>0</v>
      </c>
      <c r="AQ522" s="266">
        <f t="shared" si="217"/>
        <v>0</v>
      </c>
      <c r="AR522" s="147"/>
    </row>
    <row r="523" spans="1:44" x14ac:dyDescent="0.25">
      <c r="A523" s="653">
        <v>3</v>
      </c>
      <c r="B523" s="644" t="s">
        <v>135</v>
      </c>
      <c r="C523" s="622"/>
      <c r="D523" s="319"/>
      <c r="E523" s="319"/>
      <c r="F523" s="319"/>
      <c r="G523" s="319"/>
      <c r="H523" s="319"/>
      <c r="I523" s="319"/>
      <c r="J523" s="319"/>
      <c r="K523" s="319"/>
      <c r="L523" s="314">
        <f t="shared" si="223"/>
        <v>0</v>
      </c>
      <c r="M523" s="314">
        <f t="shared" si="224"/>
        <v>0</v>
      </c>
      <c r="N523" s="319"/>
      <c r="O523" s="319"/>
      <c r="P523" s="319"/>
      <c r="Q523" s="319"/>
      <c r="R523" s="319"/>
      <c r="S523" s="319"/>
      <c r="T523" s="319"/>
      <c r="U523" s="319"/>
      <c r="V523" s="314">
        <f t="shared" si="231"/>
        <v>0</v>
      </c>
      <c r="W523" s="314">
        <f t="shared" si="226"/>
        <v>0</v>
      </c>
      <c r="X523" s="319"/>
      <c r="Y523" s="319"/>
      <c r="Z523" s="319"/>
      <c r="AA523" s="319"/>
      <c r="AB523" s="319"/>
      <c r="AC523" s="319"/>
      <c r="AD523" s="319"/>
      <c r="AE523" s="319"/>
      <c r="AF523" s="319">
        <f t="shared" si="218"/>
        <v>0</v>
      </c>
      <c r="AG523" s="319">
        <f t="shared" si="219"/>
        <v>0</v>
      </c>
      <c r="AH523" s="319"/>
      <c r="AI523" s="319"/>
      <c r="AJ523" s="319"/>
      <c r="AK523" s="319"/>
      <c r="AL523" s="319"/>
      <c r="AM523" s="319"/>
      <c r="AN523" s="319"/>
      <c r="AO523" s="319"/>
      <c r="AP523" s="319">
        <f t="shared" si="216"/>
        <v>0</v>
      </c>
      <c r="AQ523" s="319">
        <f t="shared" si="217"/>
        <v>0</v>
      </c>
      <c r="AR523" s="147"/>
    </row>
    <row r="524" spans="1:44" x14ac:dyDescent="0.25">
      <c r="A524" s="173"/>
      <c r="B524" s="89"/>
      <c r="C524" s="40"/>
      <c r="D524" s="266"/>
      <c r="E524" s="266"/>
      <c r="F524" s="266"/>
      <c r="G524" s="266"/>
      <c r="H524" s="266"/>
      <c r="I524" s="266"/>
      <c r="J524" s="266"/>
      <c r="K524" s="266"/>
      <c r="L524" s="189">
        <f t="shared" ref="L524:L563" si="233">D524+F524+H524+J524</f>
        <v>0</v>
      </c>
      <c r="M524" s="189">
        <f t="shared" ref="M524:M563" si="234">E524+G524+I524+K524</f>
        <v>0</v>
      </c>
      <c r="N524" s="266"/>
      <c r="O524" s="266"/>
      <c r="P524" s="266"/>
      <c r="Q524" s="266"/>
      <c r="R524" s="266"/>
      <c r="S524" s="266"/>
      <c r="T524" s="266"/>
      <c r="U524" s="266"/>
      <c r="V524" s="189">
        <f t="shared" si="231"/>
        <v>0</v>
      </c>
      <c r="W524" s="189">
        <f t="shared" si="226"/>
        <v>0</v>
      </c>
      <c r="X524" s="266"/>
      <c r="Y524" s="266"/>
      <c r="Z524" s="266"/>
      <c r="AA524" s="266"/>
      <c r="AB524" s="266"/>
      <c r="AC524" s="266"/>
      <c r="AD524" s="266"/>
      <c r="AE524" s="266"/>
      <c r="AF524" s="266">
        <f t="shared" si="218"/>
        <v>0</v>
      </c>
      <c r="AG524" s="266">
        <f t="shared" si="219"/>
        <v>0</v>
      </c>
      <c r="AH524" s="266"/>
      <c r="AI524" s="266"/>
      <c r="AJ524" s="266"/>
      <c r="AK524" s="266"/>
      <c r="AL524" s="266"/>
      <c r="AM524" s="266"/>
      <c r="AN524" s="266"/>
      <c r="AO524" s="266"/>
      <c r="AP524" s="266">
        <f t="shared" si="216"/>
        <v>0</v>
      </c>
      <c r="AQ524" s="266">
        <f t="shared" si="217"/>
        <v>0</v>
      </c>
      <c r="AR524" s="147"/>
    </row>
    <row r="525" spans="1:44" x14ac:dyDescent="0.25">
      <c r="A525" s="653">
        <v>4</v>
      </c>
      <c r="B525" s="644" t="s">
        <v>136</v>
      </c>
      <c r="C525" s="622"/>
      <c r="D525" s="319"/>
      <c r="E525" s="319"/>
      <c r="F525" s="319"/>
      <c r="G525" s="319"/>
      <c r="H525" s="319"/>
      <c r="I525" s="319"/>
      <c r="J525" s="319"/>
      <c r="K525" s="319"/>
      <c r="L525" s="314">
        <f t="shared" si="233"/>
        <v>0</v>
      </c>
      <c r="M525" s="314">
        <f t="shared" si="234"/>
        <v>0</v>
      </c>
      <c r="N525" s="319"/>
      <c r="O525" s="319"/>
      <c r="P525" s="319"/>
      <c r="Q525" s="319"/>
      <c r="R525" s="319"/>
      <c r="S525" s="319"/>
      <c r="T525" s="319"/>
      <c r="U525" s="319"/>
      <c r="V525" s="314">
        <f t="shared" si="231"/>
        <v>0</v>
      </c>
      <c r="W525" s="314">
        <f t="shared" si="226"/>
        <v>0</v>
      </c>
      <c r="X525" s="319"/>
      <c r="Y525" s="319"/>
      <c r="Z525" s="319"/>
      <c r="AA525" s="319"/>
      <c r="AB525" s="319"/>
      <c r="AC525" s="319"/>
      <c r="AD525" s="319"/>
      <c r="AE525" s="319"/>
      <c r="AF525" s="319">
        <f t="shared" si="218"/>
        <v>0</v>
      </c>
      <c r="AG525" s="319">
        <f t="shared" si="219"/>
        <v>0</v>
      </c>
      <c r="AH525" s="319"/>
      <c r="AI525" s="319"/>
      <c r="AJ525" s="319"/>
      <c r="AK525" s="319"/>
      <c r="AL525" s="319"/>
      <c r="AM525" s="319"/>
      <c r="AN525" s="319"/>
      <c r="AO525" s="319"/>
      <c r="AP525" s="319">
        <f t="shared" si="216"/>
        <v>0</v>
      </c>
      <c r="AQ525" s="319">
        <f t="shared" si="217"/>
        <v>0</v>
      </c>
      <c r="AR525" s="147"/>
    </row>
    <row r="526" spans="1:44" x14ac:dyDescent="0.25">
      <c r="A526" s="173"/>
      <c r="B526" s="89"/>
      <c r="C526" s="40"/>
      <c r="D526" s="266"/>
      <c r="E526" s="266"/>
      <c r="F526" s="266"/>
      <c r="G526" s="266"/>
      <c r="H526" s="266"/>
      <c r="I526" s="266"/>
      <c r="J526" s="266"/>
      <c r="K526" s="266"/>
      <c r="L526" s="189">
        <f t="shared" si="233"/>
        <v>0</v>
      </c>
      <c r="M526" s="189">
        <f t="shared" si="234"/>
        <v>0</v>
      </c>
      <c r="N526" s="266"/>
      <c r="O526" s="266"/>
      <c r="P526" s="266"/>
      <c r="Q526" s="266"/>
      <c r="R526" s="266"/>
      <c r="S526" s="266"/>
      <c r="T526" s="266"/>
      <c r="U526" s="266"/>
      <c r="V526" s="189">
        <f t="shared" si="231"/>
        <v>0</v>
      </c>
      <c r="W526" s="189">
        <f t="shared" si="226"/>
        <v>0</v>
      </c>
      <c r="X526" s="266"/>
      <c r="Y526" s="266"/>
      <c r="Z526" s="266"/>
      <c r="AA526" s="266"/>
      <c r="AB526" s="266"/>
      <c r="AC526" s="266"/>
      <c r="AD526" s="266"/>
      <c r="AE526" s="266"/>
      <c r="AF526" s="266">
        <f t="shared" si="218"/>
        <v>0</v>
      </c>
      <c r="AG526" s="266">
        <f t="shared" si="219"/>
        <v>0</v>
      </c>
      <c r="AH526" s="266"/>
      <c r="AI526" s="266"/>
      <c r="AJ526" s="266"/>
      <c r="AK526" s="266"/>
      <c r="AL526" s="266"/>
      <c r="AM526" s="266"/>
      <c r="AN526" s="266"/>
      <c r="AO526" s="266"/>
      <c r="AP526" s="266">
        <f t="shared" si="216"/>
        <v>0</v>
      </c>
      <c r="AQ526" s="266">
        <f t="shared" si="217"/>
        <v>0</v>
      </c>
      <c r="AR526" s="147"/>
    </row>
    <row r="527" spans="1:44" x14ac:dyDescent="0.25">
      <c r="A527" s="653">
        <v>5</v>
      </c>
      <c r="B527" s="644" t="s">
        <v>137</v>
      </c>
      <c r="C527" s="622"/>
      <c r="D527" s="319"/>
      <c r="E527" s="319"/>
      <c r="F527" s="319"/>
      <c r="G527" s="319"/>
      <c r="H527" s="319"/>
      <c r="I527" s="319"/>
      <c r="J527" s="319"/>
      <c r="K527" s="319"/>
      <c r="L527" s="314">
        <f t="shared" si="233"/>
        <v>0</v>
      </c>
      <c r="M527" s="314">
        <f t="shared" si="234"/>
        <v>0</v>
      </c>
      <c r="N527" s="319"/>
      <c r="O527" s="319"/>
      <c r="P527" s="319"/>
      <c r="Q527" s="319"/>
      <c r="R527" s="319"/>
      <c r="S527" s="319"/>
      <c r="T527" s="319"/>
      <c r="U527" s="319"/>
      <c r="V527" s="314">
        <f t="shared" si="231"/>
        <v>0</v>
      </c>
      <c r="W527" s="314">
        <f t="shared" si="226"/>
        <v>0</v>
      </c>
      <c r="X527" s="319"/>
      <c r="Y527" s="319"/>
      <c r="Z527" s="319"/>
      <c r="AA527" s="319"/>
      <c r="AB527" s="319"/>
      <c r="AC527" s="319"/>
      <c r="AD527" s="319"/>
      <c r="AE527" s="319"/>
      <c r="AF527" s="319">
        <f t="shared" si="218"/>
        <v>0</v>
      </c>
      <c r="AG527" s="319">
        <f t="shared" si="219"/>
        <v>0</v>
      </c>
      <c r="AH527" s="319"/>
      <c r="AI527" s="319"/>
      <c r="AJ527" s="319"/>
      <c r="AK527" s="319"/>
      <c r="AL527" s="319"/>
      <c r="AM527" s="319"/>
      <c r="AN527" s="319"/>
      <c r="AO527" s="319"/>
      <c r="AP527" s="319">
        <f t="shared" si="216"/>
        <v>0</v>
      </c>
      <c r="AQ527" s="319">
        <f t="shared" si="217"/>
        <v>0</v>
      </c>
      <c r="AR527" s="147"/>
    </row>
    <row r="528" spans="1:44" x14ac:dyDescent="0.25">
      <c r="A528" s="173"/>
      <c r="B528" s="89"/>
      <c r="C528" s="40"/>
      <c r="D528" s="201"/>
      <c r="E528" s="201"/>
      <c r="F528" s="201"/>
      <c r="G528" s="201"/>
      <c r="H528" s="201"/>
      <c r="I528" s="201"/>
      <c r="J528" s="201"/>
      <c r="K528" s="201"/>
      <c r="L528" s="189">
        <f t="shared" si="233"/>
        <v>0</v>
      </c>
      <c r="M528" s="189">
        <f t="shared" si="234"/>
        <v>0</v>
      </c>
      <c r="N528" s="201"/>
      <c r="O528" s="201"/>
      <c r="P528" s="201"/>
      <c r="Q528" s="201"/>
      <c r="R528" s="201"/>
      <c r="S528" s="201"/>
      <c r="T528" s="201"/>
      <c r="U528" s="201"/>
      <c r="V528" s="189">
        <f t="shared" si="231"/>
        <v>0</v>
      </c>
      <c r="W528" s="189">
        <f t="shared" si="226"/>
        <v>0</v>
      </c>
      <c r="X528" s="201"/>
      <c r="Y528" s="201"/>
      <c r="Z528" s="201"/>
      <c r="AA528" s="201"/>
      <c r="AB528" s="201"/>
      <c r="AC528" s="201"/>
      <c r="AD528" s="201"/>
      <c r="AE528" s="201"/>
      <c r="AF528" s="266">
        <f t="shared" si="218"/>
        <v>0</v>
      </c>
      <c r="AG528" s="266">
        <f t="shared" si="219"/>
        <v>0</v>
      </c>
      <c r="AH528" s="201"/>
      <c r="AI528" s="201"/>
      <c r="AJ528" s="201"/>
      <c r="AK528" s="201"/>
      <c r="AL528" s="201"/>
      <c r="AM528" s="201"/>
      <c r="AN528" s="201"/>
      <c r="AO528" s="201"/>
      <c r="AP528" s="266">
        <f t="shared" si="216"/>
        <v>0</v>
      </c>
      <c r="AQ528" s="266">
        <f t="shared" si="217"/>
        <v>0</v>
      </c>
      <c r="AR528" s="147"/>
    </row>
    <row r="529" spans="1:44" s="315" customFormat="1" x14ac:dyDescent="0.25">
      <c r="A529" s="312">
        <v>8</v>
      </c>
      <c r="B529" s="310" t="s">
        <v>138</v>
      </c>
      <c r="C529" s="311"/>
      <c r="D529" s="324">
        <f t="shared" ref="D529:AO529" si="235">D530+D532+D534</f>
        <v>0</v>
      </c>
      <c r="E529" s="324">
        <f t="shared" si="235"/>
        <v>0</v>
      </c>
      <c r="F529" s="324">
        <f t="shared" si="235"/>
        <v>0</v>
      </c>
      <c r="G529" s="324">
        <f t="shared" si="235"/>
        <v>0</v>
      </c>
      <c r="H529" s="324">
        <f t="shared" si="235"/>
        <v>0</v>
      </c>
      <c r="I529" s="324">
        <f t="shared" si="235"/>
        <v>0</v>
      </c>
      <c r="J529" s="324">
        <f t="shared" si="235"/>
        <v>0</v>
      </c>
      <c r="K529" s="324">
        <f t="shared" si="235"/>
        <v>0</v>
      </c>
      <c r="L529" s="314">
        <f t="shared" si="233"/>
        <v>0</v>
      </c>
      <c r="M529" s="314">
        <f t="shared" si="234"/>
        <v>0</v>
      </c>
      <c r="N529" s="324">
        <f t="shared" si="235"/>
        <v>0</v>
      </c>
      <c r="O529" s="324">
        <f t="shared" si="235"/>
        <v>0</v>
      </c>
      <c r="P529" s="324">
        <f t="shared" si="235"/>
        <v>0</v>
      </c>
      <c r="Q529" s="324">
        <f t="shared" si="235"/>
        <v>0</v>
      </c>
      <c r="R529" s="324">
        <f t="shared" si="235"/>
        <v>0</v>
      </c>
      <c r="S529" s="324">
        <f t="shared" si="235"/>
        <v>0</v>
      </c>
      <c r="T529" s="324">
        <f t="shared" si="235"/>
        <v>0</v>
      </c>
      <c r="U529" s="324">
        <f t="shared" si="235"/>
        <v>0</v>
      </c>
      <c r="V529" s="314">
        <f t="shared" si="231"/>
        <v>0</v>
      </c>
      <c r="W529" s="314">
        <f t="shared" si="226"/>
        <v>0</v>
      </c>
      <c r="X529" s="324">
        <f t="shared" si="235"/>
        <v>0</v>
      </c>
      <c r="Y529" s="324">
        <f t="shared" si="235"/>
        <v>0</v>
      </c>
      <c r="Z529" s="324">
        <f t="shared" si="235"/>
        <v>0</v>
      </c>
      <c r="AA529" s="324">
        <f t="shared" si="235"/>
        <v>0</v>
      </c>
      <c r="AB529" s="324">
        <f t="shared" si="235"/>
        <v>0</v>
      </c>
      <c r="AC529" s="324">
        <f t="shared" si="235"/>
        <v>0</v>
      </c>
      <c r="AD529" s="324">
        <f t="shared" si="235"/>
        <v>0</v>
      </c>
      <c r="AE529" s="324">
        <f t="shared" si="235"/>
        <v>0</v>
      </c>
      <c r="AF529" s="319">
        <f t="shared" si="218"/>
        <v>0</v>
      </c>
      <c r="AG529" s="319">
        <f t="shared" si="219"/>
        <v>0</v>
      </c>
      <c r="AH529" s="324">
        <f t="shared" si="235"/>
        <v>0</v>
      </c>
      <c r="AI529" s="324">
        <f t="shared" si="235"/>
        <v>0</v>
      </c>
      <c r="AJ529" s="324">
        <f t="shared" si="235"/>
        <v>0</v>
      </c>
      <c r="AK529" s="324">
        <f t="shared" si="235"/>
        <v>0</v>
      </c>
      <c r="AL529" s="324">
        <f t="shared" si="235"/>
        <v>0</v>
      </c>
      <c r="AM529" s="324">
        <f t="shared" si="235"/>
        <v>0</v>
      </c>
      <c r="AN529" s="324">
        <f t="shared" si="235"/>
        <v>0</v>
      </c>
      <c r="AO529" s="324">
        <f t="shared" si="235"/>
        <v>0</v>
      </c>
      <c r="AP529" s="319">
        <f t="shared" si="216"/>
        <v>0</v>
      </c>
      <c r="AQ529" s="319">
        <f t="shared" si="217"/>
        <v>0</v>
      </c>
      <c r="AR529" s="325"/>
    </row>
    <row r="530" spans="1:44" x14ac:dyDescent="0.25">
      <c r="A530" s="274">
        <v>1</v>
      </c>
      <c r="B530" s="291" t="s">
        <v>139</v>
      </c>
      <c r="C530" s="622"/>
      <c r="D530" s="620">
        <f>D531</f>
        <v>0</v>
      </c>
      <c r="E530" s="620">
        <f t="shared" ref="E530:AJ530" si="236">E531</f>
        <v>0</v>
      </c>
      <c r="F530" s="620">
        <f t="shared" si="236"/>
        <v>0</v>
      </c>
      <c r="G530" s="620">
        <f t="shared" si="236"/>
        <v>0</v>
      </c>
      <c r="H530" s="620">
        <f t="shared" si="236"/>
        <v>0</v>
      </c>
      <c r="I530" s="620">
        <f t="shared" si="236"/>
        <v>0</v>
      </c>
      <c r="J530" s="620">
        <f t="shared" si="236"/>
        <v>0</v>
      </c>
      <c r="K530" s="620">
        <f t="shared" si="236"/>
        <v>0</v>
      </c>
      <c r="L530" s="314">
        <f t="shared" si="233"/>
        <v>0</v>
      </c>
      <c r="M530" s="314">
        <f t="shared" si="234"/>
        <v>0</v>
      </c>
      <c r="N530" s="620">
        <f t="shared" si="236"/>
        <v>0</v>
      </c>
      <c r="O530" s="620">
        <f t="shared" si="236"/>
        <v>0</v>
      </c>
      <c r="P530" s="620">
        <f t="shared" si="236"/>
        <v>0</v>
      </c>
      <c r="Q530" s="620">
        <f t="shared" si="236"/>
        <v>0</v>
      </c>
      <c r="R530" s="620">
        <f t="shared" si="236"/>
        <v>0</v>
      </c>
      <c r="S530" s="620">
        <f t="shared" si="236"/>
        <v>0</v>
      </c>
      <c r="T530" s="620">
        <f t="shared" si="236"/>
        <v>0</v>
      </c>
      <c r="U530" s="620">
        <f t="shared" si="236"/>
        <v>0</v>
      </c>
      <c r="V530" s="314">
        <f t="shared" si="231"/>
        <v>0</v>
      </c>
      <c r="W530" s="314">
        <f t="shared" si="226"/>
        <v>0</v>
      </c>
      <c r="X530" s="620">
        <f t="shared" si="236"/>
        <v>0</v>
      </c>
      <c r="Y530" s="620">
        <f t="shared" si="236"/>
        <v>0</v>
      </c>
      <c r="Z530" s="620">
        <f t="shared" si="236"/>
        <v>0</v>
      </c>
      <c r="AA530" s="620">
        <f t="shared" si="236"/>
        <v>0</v>
      </c>
      <c r="AB530" s="620">
        <f t="shared" si="236"/>
        <v>0</v>
      </c>
      <c r="AC530" s="620">
        <f t="shared" si="236"/>
        <v>0</v>
      </c>
      <c r="AD530" s="620">
        <f t="shared" si="236"/>
        <v>0</v>
      </c>
      <c r="AE530" s="620">
        <f t="shared" si="236"/>
        <v>0</v>
      </c>
      <c r="AF530" s="319">
        <f t="shared" si="218"/>
        <v>0</v>
      </c>
      <c r="AG530" s="319">
        <f t="shared" si="219"/>
        <v>0</v>
      </c>
      <c r="AH530" s="620">
        <f t="shared" si="236"/>
        <v>0</v>
      </c>
      <c r="AI530" s="620">
        <f t="shared" si="236"/>
        <v>0</v>
      </c>
      <c r="AJ530" s="620">
        <f t="shared" si="236"/>
        <v>0</v>
      </c>
      <c r="AK530" s="620">
        <f t="shared" ref="AK530:AO530" si="237">AK531</f>
        <v>0</v>
      </c>
      <c r="AL530" s="620">
        <f t="shared" si="237"/>
        <v>0</v>
      </c>
      <c r="AM530" s="620">
        <f t="shared" si="237"/>
        <v>0</v>
      </c>
      <c r="AN530" s="620">
        <f t="shared" si="237"/>
        <v>0</v>
      </c>
      <c r="AO530" s="620">
        <f t="shared" si="237"/>
        <v>0</v>
      </c>
      <c r="AP530" s="319">
        <f t="shared" si="216"/>
        <v>0</v>
      </c>
      <c r="AQ530" s="319">
        <f t="shared" si="217"/>
        <v>0</v>
      </c>
      <c r="AR530" s="147"/>
    </row>
    <row r="531" spans="1:44" x14ac:dyDescent="0.25">
      <c r="A531" s="56"/>
      <c r="B531" s="55"/>
      <c r="C531" s="40"/>
      <c r="D531" s="46"/>
      <c r="E531" s="46"/>
      <c r="F531" s="46"/>
      <c r="G531" s="46"/>
      <c r="H531" s="46"/>
      <c r="I531" s="46"/>
      <c r="J531" s="46"/>
      <c r="K531" s="46"/>
      <c r="L531" s="189">
        <f t="shared" si="233"/>
        <v>0</v>
      </c>
      <c r="M531" s="189">
        <f t="shared" si="234"/>
        <v>0</v>
      </c>
      <c r="N531" s="46"/>
      <c r="O531" s="46"/>
      <c r="P531" s="46"/>
      <c r="Q531" s="46"/>
      <c r="R531" s="46"/>
      <c r="S531" s="46"/>
      <c r="T531" s="46"/>
      <c r="U531" s="46"/>
      <c r="V531" s="189">
        <f t="shared" si="231"/>
        <v>0</v>
      </c>
      <c r="W531" s="189">
        <f t="shared" si="226"/>
        <v>0</v>
      </c>
      <c r="X531" s="46"/>
      <c r="Y531" s="46"/>
      <c r="Z531" s="46"/>
      <c r="AA531" s="46"/>
      <c r="AB531" s="46"/>
      <c r="AC531" s="46"/>
      <c r="AD531" s="46"/>
      <c r="AE531" s="46"/>
      <c r="AF531" s="266">
        <f t="shared" si="218"/>
        <v>0</v>
      </c>
      <c r="AG531" s="266">
        <f t="shared" si="219"/>
        <v>0</v>
      </c>
      <c r="AH531" s="46"/>
      <c r="AI531" s="46"/>
      <c r="AJ531" s="46"/>
      <c r="AK531" s="46"/>
      <c r="AL531" s="46"/>
      <c r="AM531" s="46"/>
      <c r="AN531" s="46"/>
      <c r="AO531" s="46"/>
      <c r="AP531" s="266">
        <f t="shared" si="216"/>
        <v>0</v>
      </c>
      <c r="AQ531" s="266">
        <f t="shared" si="217"/>
        <v>0</v>
      </c>
      <c r="AR531" s="147"/>
    </row>
    <row r="532" spans="1:44" x14ac:dyDescent="0.25">
      <c r="A532" s="629">
        <v>2</v>
      </c>
      <c r="B532" s="291" t="s">
        <v>140</v>
      </c>
      <c r="C532" s="622"/>
      <c r="D532" s="620">
        <v>0</v>
      </c>
      <c r="E532" s="620">
        <v>0</v>
      </c>
      <c r="F532" s="620">
        <v>0</v>
      </c>
      <c r="G532" s="620">
        <v>0</v>
      </c>
      <c r="H532" s="620">
        <v>0</v>
      </c>
      <c r="I532" s="620">
        <v>0</v>
      </c>
      <c r="J532" s="620">
        <v>0</v>
      </c>
      <c r="K532" s="620">
        <v>0</v>
      </c>
      <c r="L532" s="314">
        <f t="shared" si="233"/>
        <v>0</v>
      </c>
      <c r="M532" s="314">
        <f t="shared" si="234"/>
        <v>0</v>
      </c>
      <c r="N532" s="620">
        <v>0</v>
      </c>
      <c r="O532" s="620">
        <v>0</v>
      </c>
      <c r="P532" s="620">
        <v>0</v>
      </c>
      <c r="Q532" s="620">
        <v>0</v>
      </c>
      <c r="R532" s="620">
        <v>0</v>
      </c>
      <c r="S532" s="620">
        <v>0</v>
      </c>
      <c r="T532" s="620">
        <v>0</v>
      </c>
      <c r="U532" s="620">
        <v>0</v>
      </c>
      <c r="V532" s="314">
        <f t="shared" si="231"/>
        <v>0</v>
      </c>
      <c r="W532" s="314">
        <f t="shared" si="226"/>
        <v>0</v>
      </c>
      <c r="X532" s="620">
        <v>0</v>
      </c>
      <c r="Y532" s="620">
        <v>0</v>
      </c>
      <c r="Z532" s="620">
        <v>0</v>
      </c>
      <c r="AA532" s="620">
        <v>0</v>
      </c>
      <c r="AB532" s="620">
        <v>0</v>
      </c>
      <c r="AC532" s="620">
        <v>0</v>
      </c>
      <c r="AD532" s="620">
        <v>0</v>
      </c>
      <c r="AE532" s="620">
        <v>0</v>
      </c>
      <c r="AF532" s="319">
        <f t="shared" si="218"/>
        <v>0</v>
      </c>
      <c r="AG532" s="319">
        <f t="shared" si="219"/>
        <v>0</v>
      </c>
      <c r="AH532" s="620">
        <v>0</v>
      </c>
      <c r="AI532" s="620">
        <v>0</v>
      </c>
      <c r="AJ532" s="620">
        <v>0</v>
      </c>
      <c r="AK532" s="620">
        <v>0</v>
      </c>
      <c r="AL532" s="620">
        <v>0</v>
      </c>
      <c r="AM532" s="620">
        <v>0</v>
      </c>
      <c r="AN532" s="620">
        <v>0</v>
      </c>
      <c r="AO532" s="620">
        <v>0</v>
      </c>
      <c r="AP532" s="319">
        <f t="shared" si="216"/>
        <v>0</v>
      </c>
      <c r="AQ532" s="319">
        <f t="shared" si="217"/>
        <v>0</v>
      </c>
      <c r="AR532" s="147"/>
    </row>
    <row r="533" spans="1:44" x14ac:dyDescent="0.25">
      <c r="A533" s="56"/>
      <c r="B533" s="89"/>
      <c r="C533" s="40"/>
      <c r="D533" s="201"/>
      <c r="E533" s="201"/>
      <c r="F533" s="201"/>
      <c r="G533" s="201"/>
      <c r="H533" s="201"/>
      <c r="I533" s="201"/>
      <c r="J533" s="201"/>
      <c r="K533" s="201"/>
      <c r="L533" s="189">
        <f t="shared" si="233"/>
        <v>0</v>
      </c>
      <c r="M533" s="189">
        <f t="shared" si="234"/>
        <v>0</v>
      </c>
      <c r="N533" s="201"/>
      <c r="O533" s="201"/>
      <c r="P533" s="201"/>
      <c r="Q533" s="201"/>
      <c r="R533" s="201"/>
      <c r="S533" s="201"/>
      <c r="T533" s="201"/>
      <c r="U533" s="201"/>
      <c r="V533" s="189">
        <f t="shared" si="231"/>
        <v>0</v>
      </c>
      <c r="W533" s="189">
        <f t="shared" si="226"/>
        <v>0</v>
      </c>
      <c r="X533" s="201"/>
      <c r="Y533" s="201"/>
      <c r="Z533" s="201"/>
      <c r="AA533" s="201"/>
      <c r="AB533" s="201"/>
      <c r="AC533" s="201"/>
      <c r="AD533" s="201"/>
      <c r="AE533" s="201"/>
      <c r="AF533" s="266">
        <f t="shared" si="218"/>
        <v>0</v>
      </c>
      <c r="AG533" s="266">
        <f t="shared" si="219"/>
        <v>0</v>
      </c>
      <c r="AH533" s="201"/>
      <c r="AI533" s="201"/>
      <c r="AJ533" s="201"/>
      <c r="AK533" s="201"/>
      <c r="AL533" s="201"/>
      <c r="AM533" s="201"/>
      <c r="AN533" s="201"/>
      <c r="AO533" s="201"/>
      <c r="AP533" s="266">
        <f t="shared" si="216"/>
        <v>0</v>
      </c>
      <c r="AQ533" s="266">
        <f t="shared" si="217"/>
        <v>0</v>
      </c>
      <c r="AR533" s="147"/>
    </row>
    <row r="534" spans="1:44" x14ac:dyDescent="0.25">
      <c r="A534" s="629">
        <v>3</v>
      </c>
      <c r="B534" s="291" t="s">
        <v>141</v>
      </c>
      <c r="C534" s="622"/>
      <c r="D534" s="620">
        <v>0</v>
      </c>
      <c r="E534" s="620">
        <v>0</v>
      </c>
      <c r="F534" s="620">
        <v>0</v>
      </c>
      <c r="G534" s="620">
        <v>0</v>
      </c>
      <c r="H534" s="620">
        <v>0</v>
      </c>
      <c r="I534" s="620">
        <v>0</v>
      </c>
      <c r="J534" s="620">
        <v>0</v>
      </c>
      <c r="K534" s="620">
        <v>0</v>
      </c>
      <c r="L534" s="314">
        <f t="shared" si="233"/>
        <v>0</v>
      </c>
      <c r="M534" s="314">
        <f t="shared" si="234"/>
        <v>0</v>
      </c>
      <c r="N534" s="620">
        <v>0</v>
      </c>
      <c r="O534" s="620">
        <v>0</v>
      </c>
      <c r="P534" s="620">
        <v>0</v>
      </c>
      <c r="Q534" s="620">
        <v>0</v>
      </c>
      <c r="R534" s="620">
        <v>0</v>
      </c>
      <c r="S534" s="620">
        <v>0</v>
      </c>
      <c r="T534" s="620">
        <v>0</v>
      </c>
      <c r="U534" s="620">
        <v>0</v>
      </c>
      <c r="V534" s="314">
        <f t="shared" si="231"/>
        <v>0</v>
      </c>
      <c r="W534" s="314">
        <f t="shared" si="226"/>
        <v>0</v>
      </c>
      <c r="X534" s="620">
        <v>0</v>
      </c>
      <c r="Y534" s="620">
        <v>0</v>
      </c>
      <c r="Z534" s="620">
        <v>0</v>
      </c>
      <c r="AA534" s="620">
        <v>0</v>
      </c>
      <c r="AB534" s="620">
        <v>0</v>
      </c>
      <c r="AC534" s="620">
        <v>0</v>
      </c>
      <c r="AD534" s="620">
        <v>0</v>
      </c>
      <c r="AE534" s="620">
        <v>0</v>
      </c>
      <c r="AF534" s="319">
        <f t="shared" ref="AF534:AF561" si="238">X534+Z534+AB534+AD534</f>
        <v>0</v>
      </c>
      <c r="AG534" s="319">
        <f t="shared" ref="AG534:AG561" si="239">Y534+AA534+AC534+AE534</f>
        <v>0</v>
      </c>
      <c r="AH534" s="620">
        <v>0</v>
      </c>
      <c r="AI534" s="620">
        <v>0</v>
      </c>
      <c r="AJ534" s="620">
        <v>0</v>
      </c>
      <c r="AK534" s="620">
        <v>0</v>
      </c>
      <c r="AL534" s="620">
        <v>0</v>
      </c>
      <c r="AM534" s="620">
        <v>0</v>
      </c>
      <c r="AN534" s="620">
        <v>0</v>
      </c>
      <c r="AO534" s="620">
        <v>0</v>
      </c>
      <c r="AP534" s="319">
        <f t="shared" ref="AP534:AP562" si="240">AH534+AJ534+AL534+AN534</f>
        <v>0</v>
      </c>
      <c r="AQ534" s="319">
        <f t="shared" ref="AQ534:AQ562" si="241">AI534+AK534+AM534+AO534</f>
        <v>0</v>
      </c>
      <c r="AR534" s="147"/>
    </row>
    <row r="535" spans="1:44" x14ac:dyDescent="0.25">
      <c r="A535" s="56"/>
      <c r="B535" s="103"/>
      <c r="C535" s="40"/>
      <c r="D535" s="201"/>
      <c r="E535" s="201"/>
      <c r="F535" s="201"/>
      <c r="G535" s="201"/>
      <c r="H535" s="201"/>
      <c r="I535" s="201"/>
      <c r="J535" s="201"/>
      <c r="K535" s="201"/>
      <c r="L535" s="189">
        <f t="shared" si="233"/>
        <v>0</v>
      </c>
      <c r="M535" s="189">
        <f t="shared" si="234"/>
        <v>0</v>
      </c>
      <c r="N535" s="201"/>
      <c r="O535" s="201"/>
      <c r="P535" s="201"/>
      <c r="Q535" s="201"/>
      <c r="R535" s="201"/>
      <c r="S535" s="201"/>
      <c r="T535" s="201"/>
      <c r="U535" s="201"/>
      <c r="V535" s="189">
        <f t="shared" si="231"/>
        <v>0</v>
      </c>
      <c r="W535" s="189">
        <f t="shared" si="226"/>
        <v>0</v>
      </c>
      <c r="X535" s="201"/>
      <c r="Y535" s="201"/>
      <c r="Z535" s="201"/>
      <c r="AA535" s="201"/>
      <c r="AB535" s="201"/>
      <c r="AC535" s="201"/>
      <c r="AD535" s="201"/>
      <c r="AE535" s="201"/>
      <c r="AF535" s="266">
        <f t="shared" si="238"/>
        <v>0</v>
      </c>
      <c r="AG535" s="266">
        <f t="shared" si="239"/>
        <v>0</v>
      </c>
      <c r="AH535" s="201"/>
      <c r="AI535" s="201"/>
      <c r="AJ535" s="201"/>
      <c r="AK535" s="201"/>
      <c r="AL535" s="201"/>
      <c r="AM535" s="201"/>
      <c r="AN535" s="201"/>
      <c r="AO535" s="201"/>
      <c r="AP535" s="266">
        <f t="shared" si="240"/>
        <v>0</v>
      </c>
      <c r="AQ535" s="266">
        <f t="shared" si="241"/>
        <v>0</v>
      </c>
      <c r="AR535" s="147"/>
    </row>
    <row r="536" spans="1:44" s="315" customFormat="1" x14ac:dyDescent="0.25">
      <c r="A536" s="276">
        <v>9</v>
      </c>
      <c r="B536" s="310" t="s">
        <v>142</v>
      </c>
      <c r="C536" s="311"/>
      <c r="D536" s="324">
        <f>D537+D539</f>
        <v>0</v>
      </c>
      <c r="E536" s="324">
        <f t="shared" ref="E536:AJ536" si="242">E537+E539</f>
        <v>0</v>
      </c>
      <c r="F536" s="324">
        <f t="shared" si="242"/>
        <v>0</v>
      </c>
      <c r="G536" s="324">
        <f t="shared" si="242"/>
        <v>0</v>
      </c>
      <c r="H536" s="324">
        <f t="shared" si="242"/>
        <v>0</v>
      </c>
      <c r="I536" s="324">
        <f t="shared" si="242"/>
        <v>0</v>
      </c>
      <c r="J536" s="324">
        <f t="shared" si="242"/>
        <v>0</v>
      </c>
      <c r="K536" s="324">
        <f t="shared" si="242"/>
        <v>0</v>
      </c>
      <c r="L536" s="314">
        <f t="shared" si="233"/>
        <v>0</v>
      </c>
      <c r="M536" s="314">
        <f t="shared" si="234"/>
        <v>0</v>
      </c>
      <c r="N536" s="324">
        <f t="shared" si="242"/>
        <v>0</v>
      </c>
      <c r="O536" s="324">
        <f t="shared" si="242"/>
        <v>0</v>
      </c>
      <c r="P536" s="324">
        <f t="shared" si="242"/>
        <v>0</v>
      </c>
      <c r="Q536" s="324">
        <f t="shared" si="242"/>
        <v>0</v>
      </c>
      <c r="R536" s="324">
        <f t="shared" si="242"/>
        <v>0</v>
      </c>
      <c r="S536" s="324">
        <f t="shared" si="242"/>
        <v>0</v>
      </c>
      <c r="T536" s="324">
        <f t="shared" si="242"/>
        <v>0</v>
      </c>
      <c r="U536" s="324">
        <f t="shared" si="242"/>
        <v>0</v>
      </c>
      <c r="V536" s="314">
        <f t="shared" si="231"/>
        <v>0</v>
      </c>
      <c r="W536" s="314">
        <f t="shared" si="226"/>
        <v>0</v>
      </c>
      <c r="X536" s="324">
        <f t="shared" si="242"/>
        <v>0</v>
      </c>
      <c r="Y536" s="324">
        <f t="shared" si="242"/>
        <v>0</v>
      </c>
      <c r="Z536" s="324">
        <f t="shared" si="242"/>
        <v>0</v>
      </c>
      <c r="AA536" s="324">
        <f t="shared" si="242"/>
        <v>0</v>
      </c>
      <c r="AB536" s="324">
        <f t="shared" si="242"/>
        <v>0</v>
      </c>
      <c r="AC536" s="324">
        <f t="shared" si="242"/>
        <v>0</v>
      </c>
      <c r="AD536" s="324">
        <f t="shared" si="242"/>
        <v>0</v>
      </c>
      <c r="AE536" s="324">
        <f t="shared" si="242"/>
        <v>0</v>
      </c>
      <c r="AF536" s="319">
        <f t="shared" si="238"/>
        <v>0</v>
      </c>
      <c r="AG536" s="319">
        <f t="shared" si="239"/>
        <v>0</v>
      </c>
      <c r="AH536" s="324">
        <f t="shared" si="242"/>
        <v>0</v>
      </c>
      <c r="AI536" s="324">
        <f t="shared" si="242"/>
        <v>0</v>
      </c>
      <c r="AJ536" s="324">
        <f t="shared" si="242"/>
        <v>0</v>
      </c>
      <c r="AK536" s="324">
        <f t="shared" ref="AK536:AO536" si="243">AK537+AK539</f>
        <v>0</v>
      </c>
      <c r="AL536" s="324">
        <f t="shared" si="243"/>
        <v>0</v>
      </c>
      <c r="AM536" s="324">
        <f t="shared" si="243"/>
        <v>0</v>
      </c>
      <c r="AN536" s="324">
        <f t="shared" si="243"/>
        <v>0</v>
      </c>
      <c r="AO536" s="324">
        <f t="shared" si="243"/>
        <v>0</v>
      </c>
      <c r="AP536" s="319">
        <f t="shared" si="240"/>
        <v>0</v>
      </c>
      <c r="AQ536" s="319">
        <f t="shared" si="241"/>
        <v>0</v>
      </c>
      <c r="AR536" s="325"/>
    </row>
    <row r="537" spans="1:44" x14ac:dyDescent="0.25">
      <c r="A537" s="629">
        <v>1</v>
      </c>
      <c r="B537" s="291" t="s">
        <v>143</v>
      </c>
      <c r="C537" s="622"/>
      <c r="D537" s="620">
        <v>0</v>
      </c>
      <c r="E537" s="620">
        <v>0</v>
      </c>
      <c r="F537" s="620">
        <v>0</v>
      </c>
      <c r="G537" s="620">
        <v>0</v>
      </c>
      <c r="H537" s="620">
        <v>0</v>
      </c>
      <c r="I537" s="620">
        <v>0</v>
      </c>
      <c r="J537" s="620">
        <v>0</v>
      </c>
      <c r="K537" s="620">
        <v>0</v>
      </c>
      <c r="L537" s="314">
        <f t="shared" si="233"/>
        <v>0</v>
      </c>
      <c r="M537" s="314">
        <f t="shared" si="234"/>
        <v>0</v>
      </c>
      <c r="N537" s="620">
        <v>0</v>
      </c>
      <c r="O537" s="620">
        <v>0</v>
      </c>
      <c r="P537" s="620">
        <v>0</v>
      </c>
      <c r="Q537" s="620">
        <v>0</v>
      </c>
      <c r="R537" s="620">
        <v>0</v>
      </c>
      <c r="S537" s="620">
        <v>0</v>
      </c>
      <c r="T537" s="620">
        <v>0</v>
      </c>
      <c r="U537" s="620">
        <v>0</v>
      </c>
      <c r="V537" s="314">
        <f t="shared" si="231"/>
        <v>0</v>
      </c>
      <c r="W537" s="314">
        <f t="shared" si="226"/>
        <v>0</v>
      </c>
      <c r="X537" s="620">
        <v>0</v>
      </c>
      <c r="Y537" s="620">
        <v>0</v>
      </c>
      <c r="Z537" s="620">
        <v>0</v>
      </c>
      <c r="AA537" s="620">
        <v>0</v>
      </c>
      <c r="AB537" s="620">
        <v>0</v>
      </c>
      <c r="AC537" s="620">
        <v>0</v>
      </c>
      <c r="AD537" s="620">
        <v>0</v>
      </c>
      <c r="AE537" s="620">
        <v>0</v>
      </c>
      <c r="AF537" s="319">
        <f t="shared" si="238"/>
        <v>0</v>
      </c>
      <c r="AG537" s="319">
        <f t="shared" si="239"/>
        <v>0</v>
      </c>
      <c r="AH537" s="620">
        <v>0</v>
      </c>
      <c r="AI537" s="620">
        <v>0</v>
      </c>
      <c r="AJ537" s="620">
        <v>0</v>
      </c>
      <c r="AK537" s="620">
        <v>0</v>
      </c>
      <c r="AL537" s="620">
        <v>0</v>
      </c>
      <c r="AM537" s="620">
        <v>0</v>
      </c>
      <c r="AN537" s="620">
        <v>0</v>
      </c>
      <c r="AO537" s="620">
        <v>0</v>
      </c>
      <c r="AP537" s="319">
        <f t="shared" si="240"/>
        <v>0</v>
      </c>
      <c r="AQ537" s="319">
        <f t="shared" si="241"/>
        <v>0</v>
      </c>
      <c r="AR537" s="147"/>
    </row>
    <row r="538" spans="1:44" x14ac:dyDescent="0.25">
      <c r="A538" s="174"/>
      <c r="B538" s="89"/>
      <c r="C538" s="40"/>
      <c r="D538" s="201"/>
      <c r="E538" s="201"/>
      <c r="F538" s="201"/>
      <c r="G538" s="201"/>
      <c r="H538" s="201"/>
      <c r="I538" s="201"/>
      <c r="J538" s="201"/>
      <c r="K538" s="201"/>
      <c r="L538" s="189">
        <f t="shared" si="233"/>
        <v>0</v>
      </c>
      <c r="M538" s="189">
        <f t="shared" si="234"/>
        <v>0</v>
      </c>
      <c r="N538" s="201"/>
      <c r="O538" s="201"/>
      <c r="P538" s="201"/>
      <c r="Q538" s="201"/>
      <c r="R538" s="201"/>
      <c r="S538" s="201"/>
      <c r="T538" s="201"/>
      <c r="U538" s="201"/>
      <c r="V538" s="189">
        <f t="shared" si="231"/>
        <v>0</v>
      </c>
      <c r="W538" s="189">
        <f t="shared" si="226"/>
        <v>0</v>
      </c>
      <c r="X538" s="201"/>
      <c r="Y538" s="201"/>
      <c r="Z538" s="201"/>
      <c r="AA538" s="201"/>
      <c r="AB538" s="201"/>
      <c r="AC538" s="201"/>
      <c r="AD538" s="201"/>
      <c r="AE538" s="201"/>
      <c r="AF538" s="266">
        <f t="shared" si="238"/>
        <v>0</v>
      </c>
      <c r="AG538" s="266">
        <f t="shared" si="239"/>
        <v>0</v>
      </c>
      <c r="AH538" s="201"/>
      <c r="AI538" s="201"/>
      <c r="AJ538" s="201"/>
      <c r="AK538" s="201"/>
      <c r="AL538" s="201"/>
      <c r="AM538" s="201"/>
      <c r="AN538" s="201"/>
      <c r="AO538" s="201"/>
      <c r="AP538" s="266">
        <f t="shared" si="240"/>
        <v>0</v>
      </c>
      <c r="AQ538" s="266">
        <f t="shared" si="241"/>
        <v>0</v>
      </c>
      <c r="AR538" s="147"/>
    </row>
    <row r="539" spans="1:44" x14ac:dyDescent="0.25">
      <c r="A539" s="629">
        <v>2</v>
      </c>
      <c r="B539" s="291" t="s">
        <v>144</v>
      </c>
      <c r="C539" s="622"/>
      <c r="D539" s="620">
        <v>0</v>
      </c>
      <c r="E539" s="620">
        <v>0</v>
      </c>
      <c r="F539" s="620">
        <v>0</v>
      </c>
      <c r="G539" s="620">
        <v>0</v>
      </c>
      <c r="H539" s="620">
        <v>0</v>
      </c>
      <c r="I539" s="620">
        <v>0</v>
      </c>
      <c r="J539" s="620">
        <v>0</v>
      </c>
      <c r="K539" s="620">
        <v>0</v>
      </c>
      <c r="L539" s="314">
        <f t="shared" si="233"/>
        <v>0</v>
      </c>
      <c r="M539" s="314">
        <f t="shared" si="234"/>
        <v>0</v>
      </c>
      <c r="N539" s="620">
        <v>0</v>
      </c>
      <c r="O539" s="620">
        <v>0</v>
      </c>
      <c r="P539" s="620">
        <v>0</v>
      </c>
      <c r="Q539" s="620">
        <v>0</v>
      </c>
      <c r="R539" s="620">
        <v>0</v>
      </c>
      <c r="S539" s="620">
        <v>0</v>
      </c>
      <c r="T539" s="620">
        <v>0</v>
      </c>
      <c r="U539" s="620">
        <v>0</v>
      </c>
      <c r="V539" s="314">
        <f t="shared" ref="V539:V561" si="244">N539+P539+R539+T539</f>
        <v>0</v>
      </c>
      <c r="W539" s="314">
        <f t="shared" ref="W539:W561" si="245">O539+Q539+S539+U539</f>
        <v>0</v>
      </c>
      <c r="X539" s="620">
        <v>0</v>
      </c>
      <c r="Y539" s="620">
        <v>0</v>
      </c>
      <c r="Z539" s="620">
        <v>0</v>
      </c>
      <c r="AA539" s="620">
        <v>0</v>
      </c>
      <c r="AB539" s="620">
        <v>0</v>
      </c>
      <c r="AC539" s="620">
        <v>0</v>
      </c>
      <c r="AD539" s="620">
        <v>0</v>
      </c>
      <c r="AE539" s="620">
        <v>0</v>
      </c>
      <c r="AF539" s="319">
        <f t="shared" si="238"/>
        <v>0</v>
      </c>
      <c r="AG539" s="319">
        <f t="shared" si="239"/>
        <v>0</v>
      </c>
      <c r="AH539" s="620">
        <v>0</v>
      </c>
      <c r="AI539" s="620">
        <v>0</v>
      </c>
      <c r="AJ539" s="620">
        <v>0</v>
      </c>
      <c r="AK539" s="620">
        <v>0</v>
      </c>
      <c r="AL539" s="620">
        <v>0</v>
      </c>
      <c r="AM539" s="620">
        <v>0</v>
      </c>
      <c r="AN539" s="620">
        <v>0</v>
      </c>
      <c r="AO539" s="620">
        <v>0</v>
      </c>
      <c r="AP539" s="319">
        <f t="shared" si="240"/>
        <v>0</v>
      </c>
      <c r="AQ539" s="319">
        <f t="shared" si="241"/>
        <v>0</v>
      </c>
      <c r="AR539" s="147"/>
    </row>
    <row r="540" spans="1:44" x14ac:dyDescent="0.25">
      <c r="A540" s="56"/>
      <c r="B540" s="103"/>
      <c r="C540" s="40"/>
      <c r="D540" s="201"/>
      <c r="E540" s="201"/>
      <c r="F540" s="201"/>
      <c r="G540" s="201"/>
      <c r="H540" s="201"/>
      <c r="I540" s="201"/>
      <c r="J540" s="201"/>
      <c r="K540" s="201"/>
      <c r="L540" s="189">
        <f t="shared" si="233"/>
        <v>0</v>
      </c>
      <c r="M540" s="189">
        <f t="shared" si="234"/>
        <v>0</v>
      </c>
      <c r="N540" s="201"/>
      <c r="O540" s="201"/>
      <c r="P540" s="201"/>
      <c r="Q540" s="201"/>
      <c r="R540" s="201"/>
      <c r="S540" s="201"/>
      <c r="T540" s="201"/>
      <c r="U540" s="201"/>
      <c r="V540" s="189">
        <f t="shared" si="244"/>
        <v>0</v>
      </c>
      <c r="W540" s="189">
        <f t="shared" si="245"/>
        <v>0</v>
      </c>
      <c r="X540" s="201"/>
      <c r="Y540" s="201"/>
      <c r="Z540" s="201"/>
      <c r="AA540" s="201"/>
      <c r="AB540" s="201"/>
      <c r="AC540" s="201"/>
      <c r="AD540" s="201"/>
      <c r="AE540" s="201"/>
      <c r="AF540" s="266">
        <f t="shared" si="238"/>
        <v>0</v>
      </c>
      <c r="AG540" s="266">
        <f t="shared" si="239"/>
        <v>0</v>
      </c>
      <c r="AH540" s="201"/>
      <c r="AI540" s="201"/>
      <c r="AJ540" s="201"/>
      <c r="AK540" s="201"/>
      <c r="AL540" s="201"/>
      <c r="AM540" s="201"/>
      <c r="AN540" s="201"/>
      <c r="AO540" s="201"/>
      <c r="AP540" s="266">
        <f t="shared" si="240"/>
        <v>0</v>
      </c>
      <c r="AQ540" s="266">
        <f t="shared" si="241"/>
        <v>0</v>
      </c>
      <c r="AR540" s="147"/>
    </row>
    <row r="541" spans="1:44" s="315" customFormat="1" ht="31.5" x14ac:dyDescent="0.25">
      <c r="A541" s="276">
        <v>10</v>
      </c>
      <c r="B541" s="310" t="s">
        <v>145</v>
      </c>
      <c r="C541" s="311"/>
      <c r="D541" s="324">
        <f>D542+D544+D546</f>
        <v>0</v>
      </c>
      <c r="E541" s="324">
        <f t="shared" ref="E541:AJ541" si="246">E542+E544+E546</f>
        <v>0</v>
      </c>
      <c r="F541" s="324">
        <f t="shared" si="246"/>
        <v>0</v>
      </c>
      <c r="G541" s="324">
        <f t="shared" si="246"/>
        <v>0</v>
      </c>
      <c r="H541" s="324">
        <f t="shared" si="246"/>
        <v>0</v>
      </c>
      <c r="I541" s="324">
        <f t="shared" si="246"/>
        <v>0</v>
      </c>
      <c r="J541" s="324">
        <f t="shared" si="246"/>
        <v>0</v>
      </c>
      <c r="K541" s="324">
        <f t="shared" si="246"/>
        <v>0</v>
      </c>
      <c r="L541" s="314">
        <f t="shared" si="233"/>
        <v>0</v>
      </c>
      <c r="M541" s="314">
        <f t="shared" si="234"/>
        <v>0</v>
      </c>
      <c r="N541" s="324">
        <f t="shared" si="246"/>
        <v>0</v>
      </c>
      <c r="O541" s="324">
        <f t="shared" si="246"/>
        <v>0</v>
      </c>
      <c r="P541" s="324">
        <f t="shared" si="246"/>
        <v>0</v>
      </c>
      <c r="Q541" s="324">
        <f t="shared" si="246"/>
        <v>0</v>
      </c>
      <c r="R541" s="324">
        <f t="shared" si="246"/>
        <v>0</v>
      </c>
      <c r="S541" s="324">
        <f t="shared" si="246"/>
        <v>0</v>
      </c>
      <c r="T541" s="324">
        <f t="shared" si="246"/>
        <v>0</v>
      </c>
      <c r="U541" s="324">
        <f t="shared" si="246"/>
        <v>0</v>
      </c>
      <c r="V541" s="314">
        <f t="shared" si="244"/>
        <v>0</v>
      </c>
      <c r="W541" s="314">
        <f t="shared" si="245"/>
        <v>0</v>
      </c>
      <c r="X541" s="324">
        <f t="shared" si="246"/>
        <v>0</v>
      </c>
      <c r="Y541" s="324">
        <f t="shared" si="246"/>
        <v>0</v>
      </c>
      <c r="Z541" s="324">
        <f t="shared" si="246"/>
        <v>0</v>
      </c>
      <c r="AA541" s="324">
        <f t="shared" si="246"/>
        <v>0</v>
      </c>
      <c r="AB541" s="324">
        <f t="shared" si="246"/>
        <v>0</v>
      </c>
      <c r="AC541" s="324">
        <f t="shared" si="246"/>
        <v>0</v>
      </c>
      <c r="AD541" s="324">
        <f t="shared" si="246"/>
        <v>0</v>
      </c>
      <c r="AE541" s="324">
        <f t="shared" si="246"/>
        <v>0</v>
      </c>
      <c r="AF541" s="319">
        <f t="shared" si="238"/>
        <v>0</v>
      </c>
      <c r="AG541" s="319">
        <f t="shared" si="239"/>
        <v>0</v>
      </c>
      <c r="AH541" s="324">
        <f t="shared" si="246"/>
        <v>0</v>
      </c>
      <c r="AI541" s="324">
        <f t="shared" si="246"/>
        <v>0</v>
      </c>
      <c r="AJ541" s="324">
        <f t="shared" si="246"/>
        <v>0</v>
      </c>
      <c r="AK541" s="324">
        <f t="shared" ref="AK541:AO541" si="247">AK542+AK544+AK546</f>
        <v>0</v>
      </c>
      <c r="AL541" s="324">
        <f t="shared" si="247"/>
        <v>0</v>
      </c>
      <c r="AM541" s="324">
        <f t="shared" si="247"/>
        <v>0</v>
      </c>
      <c r="AN541" s="324">
        <f t="shared" si="247"/>
        <v>0</v>
      </c>
      <c r="AO541" s="324">
        <f t="shared" si="247"/>
        <v>0</v>
      </c>
      <c r="AP541" s="319">
        <f t="shared" si="240"/>
        <v>0</v>
      </c>
      <c r="AQ541" s="319">
        <f t="shared" si="241"/>
        <v>0</v>
      </c>
      <c r="AR541" s="325"/>
    </row>
    <row r="542" spans="1:44" x14ac:dyDescent="0.25">
      <c r="A542" s="655" t="s">
        <v>146</v>
      </c>
      <c r="B542" s="291" t="s">
        <v>147</v>
      </c>
      <c r="C542" s="622"/>
      <c r="D542" s="620">
        <v>0</v>
      </c>
      <c r="E542" s="620">
        <v>0</v>
      </c>
      <c r="F542" s="620">
        <v>0</v>
      </c>
      <c r="G542" s="620">
        <v>0</v>
      </c>
      <c r="H542" s="620">
        <v>0</v>
      </c>
      <c r="I542" s="620">
        <v>0</v>
      </c>
      <c r="J542" s="620">
        <v>0</v>
      </c>
      <c r="K542" s="620">
        <v>0</v>
      </c>
      <c r="L542" s="314">
        <f t="shared" si="233"/>
        <v>0</v>
      </c>
      <c r="M542" s="314">
        <f t="shared" si="234"/>
        <v>0</v>
      </c>
      <c r="N542" s="620">
        <v>0</v>
      </c>
      <c r="O542" s="620">
        <v>0</v>
      </c>
      <c r="P542" s="620">
        <v>0</v>
      </c>
      <c r="Q542" s="620">
        <v>0</v>
      </c>
      <c r="R542" s="620">
        <v>0</v>
      </c>
      <c r="S542" s="620">
        <v>0</v>
      </c>
      <c r="T542" s="620">
        <v>0</v>
      </c>
      <c r="U542" s="620">
        <v>0</v>
      </c>
      <c r="V542" s="314">
        <f t="shared" si="244"/>
        <v>0</v>
      </c>
      <c r="W542" s="314">
        <f t="shared" si="245"/>
        <v>0</v>
      </c>
      <c r="X542" s="620">
        <v>0</v>
      </c>
      <c r="Y542" s="620">
        <v>0</v>
      </c>
      <c r="Z542" s="620">
        <v>0</v>
      </c>
      <c r="AA542" s="620">
        <v>0</v>
      </c>
      <c r="AB542" s="620">
        <v>0</v>
      </c>
      <c r="AC542" s="620">
        <v>0</v>
      </c>
      <c r="AD542" s="620">
        <v>0</v>
      </c>
      <c r="AE542" s="620">
        <v>0</v>
      </c>
      <c r="AF542" s="319">
        <f t="shared" si="238"/>
        <v>0</v>
      </c>
      <c r="AG542" s="319">
        <f t="shared" si="239"/>
        <v>0</v>
      </c>
      <c r="AH542" s="620">
        <v>0</v>
      </c>
      <c r="AI542" s="620">
        <v>0</v>
      </c>
      <c r="AJ542" s="620">
        <v>0</v>
      </c>
      <c r="AK542" s="620">
        <v>0</v>
      </c>
      <c r="AL542" s="620">
        <v>0</v>
      </c>
      <c r="AM542" s="620">
        <v>0</v>
      </c>
      <c r="AN542" s="620">
        <v>0</v>
      </c>
      <c r="AO542" s="620">
        <v>0</v>
      </c>
      <c r="AP542" s="319">
        <f t="shared" si="240"/>
        <v>0</v>
      </c>
      <c r="AQ542" s="319">
        <f t="shared" si="241"/>
        <v>0</v>
      </c>
      <c r="AR542" s="147"/>
    </row>
    <row r="543" spans="1:44" x14ac:dyDescent="0.25">
      <c r="A543" s="28"/>
      <c r="B543" s="89"/>
      <c r="C543" s="40"/>
      <c r="D543" s="201"/>
      <c r="E543" s="201"/>
      <c r="F543" s="201"/>
      <c r="G543" s="201"/>
      <c r="H543" s="201"/>
      <c r="I543" s="201"/>
      <c r="J543" s="201"/>
      <c r="K543" s="201"/>
      <c r="L543" s="189">
        <f t="shared" si="233"/>
        <v>0</v>
      </c>
      <c r="M543" s="189">
        <f t="shared" si="234"/>
        <v>0</v>
      </c>
      <c r="N543" s="201"/>
      <c r="O543" s="201"/>
      <c r="P543" s="201"/>
      <c r="Q543" s="201"/>
      <c r="R543" s="201"/>
      <c r="S543" s="201"/>
      <c r="T543" s="201"/>
      <c r="U543" s="201"/>
      <c r="V543" s="189">
        <f t="shared" si="244"/>
        <v>0</v>
      </c>
      <c r="W543" s="189">
        <f t="shared" si="245"/>
        <v>0</v>
      </c>
      <c r="X543" s="201"/>
      <c r="Y543" s="201"/>
      <c r="Z543" s="201"/>
      <c r="AA543" s="201"/>
      <c r="AB543" s="201"/>
      <c r="AC543" s="201"/>
      <c r="AD543" s="201"/>
      <c r="AE543" s="201"/>
      <c r="AF543" s="266">
        <f t="shared" si="238"/>
        <v>0</v>
      </c>
      <c r="AG543" s="266">
        <f t="shared" si="239"/>
        <v>0</v>
      </c>
      <c r="AH543" s="201"/>
      <c r="AI543" s="201"/>
      <c r="AJ543" s="201"/>
      <c r="AK543" s="201"/>
      <c r="AL543" s="201"/>
      <c r="AM543" s="201"/>
      <c r="AN543" s="201"/>
      <c r="AO543" s="201"/>
      <c r="AP543" s="266">
        <f t="shared" si="240"/>
        <v>0</v>
      </c>
      <c r="AQ543" s="266">
        <f t="shared" si="241"/>
        <v>0</v>
      </c>
      <c r="AR543" s="147"/>
    </row>
    <row r="544" spans="1:44" x14ac:dyDescent="0.25">
      <c r="A544" s="655" t="s">
        <v>148</v>
      </c>
      <c r="B544" s="291" t="s">
        <v>149</v>
      </c>
      <c r="C544" s="622"/>
      <c r="D544" s="620">
        <v>0</v>
      </c>
      <c r="E544" s="620">
        <v>0</v>
      </c>
      <c r="F544" s="620">
        <v>0</v>
      </c>
      <c r="G544" s="620">
        <v>0</v>
      </c>
      <c r="H544" s="620">
        <v>0</v>
      </c>
      <c r="I544" s="620">
        <v>0</v>
      </c>
      <c r="J544" s="620">
        <v>0</v>
      </c>
      <c r="K544" s="620">
        <v>0</v>
      </c>
      <c r="L544" s="314">
        <f t="shared" si="233"/>
        <v>0</v>
      </c>
      <c r="M544" s="314">
        <f t="shared" si="234"/>
        <v>0</v>
      </c>
      <c r="N544" s="620">
        <v>0</v>
      </c>
      <c r="O544" s="620">
        <v>0</v>
      </c>
      <c r="P544" s="620">
        <v>0</v>
      </c>
      <c r="Q544" s="620">
        <v>0</v>
      </c>
      <c r="R544" s="620">
        <v>0</v>
      </c>
      <c r="S544" s="620">
        <v>0</v>
      </c>
      <c r="T544" s="620">
        <v>0</v>
      </c>
      <c r="U544" s="620">
        <v>0</v>
      </c>
      <c r="V544" s="314">
        <f t="shared" si="244"/>
        <v>0</v>
      </c>
      <c r="W544" s="314">
        <f t="shared" si="245"/>
        <v>0</v>
      </c>
      <c r="X544" s="620">
        <v>0</v>
      </c>
      <c r="Y544" s="620">
        <v>0</v>
      </c>
      <c r="Z544" s="620">
        <v>0</v>
      </c>
      <c r="AA544" s="620">
        <v>0</v>
      </c>
      <c r="AB544" s="620">
        <v>0</v>
      </c>
      <c r="AC544" s="620">
        <v>0</v>
      </c>
      <c r="AD544" s="620">
        <v>0</v>
      </c>
      <c r="AE544" s="620">
        <v>0</v>
      </c>
      <c r="AF544" s="319">
        <f t="shared" si="238"/>
        <v>0</v>
      </c>
      <c r="AG544" s="319">
        <f t="shared" si="239"/>
        <v>0</v>
      </c>
      <c r="AH544" s="620">
        <v>0</v>
      </c>
      <c r="AI544" s="620">
        <v>0</v>
      </c>
      <c r="AJ544" s="620">
        <v>0</v>
      </c>
      <c r="AK544" s="620">
        <v>0</v>
      </c>
      <c r="AL544" s="620">
        <v>0</v>
      </c>
      <c r="AM544" s="620">
        <v>0</v>
      </c>
      <c r="AN544" s="620">
        <v>0</v>
      </c>
      <c r="AO544" s="620">
        <v>0</v>
      </c>
      <c r="AP544" s="319">
        <f t="shared" si="240"/>
        <v>0</v>
      </c>
      <c r="AQ544" s="319">
        <f t="shared" si="241"/>
        <v>0</v>
      </c>
      <c r="AR544" s="147"/>
    </row>
    <row r="545" spans="1:44" x14ac:dyDescent="0.25">
      <c r="A545" s="28"/>
      <c r="B545" s="89"/>
      <c r="C545" s="40"/>
      <c r="D545" s="201"/>
      <c r="E545" s="201"/>
      <c r="F545" s="201"/>
      <c r="G545" s="201"/>
      <c r="H545" s="201"/>
      <c r="I545" s="201"/>
      <c r="J545" s="201"/>
      <c r="K545" s="201"/>
      <c r="L545" s="189">
        <f t="shared" si="233"/>
        <v>0</v>
      </c>
      <c r="M545" s="189">
        <f t="shared" si="234"/>
        <v>0</v>
      </c>
      <c r="N545" s="201"/>
      <c r="O545" s="201"/>
      <c r="P545" s="201"/>
      <c r="Q545" s="201"/>
      <c r="R545" s="201"/>
      <c r="S545" s="201"/>
      <c r="T545" s="201"/>
      <c r="U545" s="201"/>
      <c r="V545" s="189">
        <f t="shared" si="244"/>
        <v>0</v>
      </c>
      <c r="W545" s="189">
        <f t="shared" si="245"/>
        <v>0</v>
      </c>
      <c r="X545" s="201"/>
      <c r="Y545" s="201"/>
      <c r="Z545" s="201"/>
      <c r="AA545" s="201"/>
      <c r="AB545" s="201"/>
      <c r="AC545" s="201"/>
      <c r="AD545" s="201"/>
      <c r="AE545" s="201"/>
      <c r="AF545" s="266">
        <f t="shared" si="238"/>
        <v>0</v>
      </c>
      <c r="AG545" s="266">
        <f t="shared" si="239"/>
        <v>0</v>
      </c>
      <c r="AH545" s="201"/>
      <c r="AI545" s="201"/>
      <c r="AJ545" s="201"/>
      <c r="AK545" s="201"/>
      <c r="AL545" s="201"/>
      <c r="AM545" s="201"/>
      <c r="AN545" s="201"/>
      <c r="AO545" s="201"/>
      <c r="AP545" s="266">
        <f t="shared" si="240"/>
        <v>0</v>
      </c>
      <c r="AQ545" s="266">
        <f t="shared" si="241"/>
        <v>0</v>
      </c>
      <c r="AR545" s="147"/>
    </row>
    <row r="546" spans="1:44" x14ac:dyDescent="0.25">
      <c r="A546" s="655" t="s">
        <v>150</v>
      </c>
      <c r="B546" s="291" t="s">
        <v>151</v>
      </c>
      <c r="C546" s="622"/>
      <c r="D546" s="620">
        <v>0</v>
      </c>
      <c r="E546" s="620">
        <v>0</v>
      </c>
      <c r="F546" s="620">
        <v>0</v>
      </c>
      <c r="G546" s="620">
        <v>0</v>
      </c>
      <c r="H546" s="620">
        <v>0</v>
      </c>
      <c r="I546" s="620">
        <v>0</v>
      </c>
      <c r="J546" s="620">
        <v>0</v>
      </c>
      <c r="K546" s="620">
        <v>0</v>
      </c>
      <c r="L546" s="314">
        <f t="shared" si="233"/>
        <v>0</v>
      </c>
      <c r="M546" s="314">
        <f t="shared" si="234"/>
        <v>0</v>
      </c>
      <c r="N546" s="620">
        <v>0</v>
      </c>
      <c r="O546" s="620">
        <v>0</v>
      </c>
      <c r="P546" s="620">
        <v>0</v>
      </c>
      <c r="Q546" s="620">
        <v>0</v>
      </c>
      <c r="R546" s="620">
        <v>0</v>
      </c>
      <c r="S546" s="620">
        <v>0</v>
      </c>
      <c r="T546" s="620">
        <v>0</v>
      </c>
      <c r="U546" s="620">
        <v>0</v>
      </c>
      <c r="V546" s="314">
        <f t="shared" si="244"/>
        <v>0</v>
      </c>
      <c r="W546" s="314">
        <f t="shared" si="245"/>
        <v>0</v>
      </c>
      <c r="X546" s="620">
        <v>0</v>
      </c>
      <c r="Y546" s="620">
        <v>0</v>
      </c>
      <c r="Z546" s="620">
        <v>0</v>
      </c>
      <c r="AA546" s="620">
        <v>0</v>
      </c>
      <c r="AB546" s="620">
        <v>0</v>
      </c>
      <c r="AC546" s="620">
        <v>0</v>
      </c>
      <c r="AD546" s="620">
        <v>0</v>
      </c>
      <c r="AE546" s="620">
        <v>0</v>
      </c>
      <c r="AF546" s="319">
        <f t="shared" si="238"/>
        <v>0</v>
      </c>
      <c r="AG546" s="319">
        <f t="shared" si="239"/>
        <v>0</v>
      </c>
      <c r="AH546" s="620">
        <v>0</v>
      </c>
      <c r="AI546" s="620">
        <v>0</v>
      </c>
      <c r="AJ546" s="620">
        <v>0</v>
      </c>
      <c r="AK546" s="620">
        <v>0</v>
      </c>
      <c r="AL546" s="620">
        <v>0</v>
      </c>
      <c r="AM546" s="620">
        <v>0</v>
      </c>
      <c r="AN546" s="620">
        <v>0</v>
      </c>
      <c r="AO546" s="620">
        <v>0</v>
      </c>
      <c r="AP546" s="319">
        <f t="shared" si="240"/>
        <v>0</v>
      </c>
      <c r="AQ546" s="319">
        <f t="shared" si="241"/>
        <v>0</v>
      </c>
      <c r="AR546" s="147"/>
    </row>
    <row r="547" spans="1:44" x14ac:dyDescent="0.25">
      <c r="A547" s="28"/>
      <c r="B547" s="89"/>
      <c r="C547" s="40"/>
      <c r="D547" s="201"/>
      <c r="E547" s="201"/>
      <c r="F547" s="201"/>
      <c r="G547" s="201"/>
      <c r="H547" s="201"/>
      <c r="I547" s="201"/>
      <c r="J547" s="201"/>
      <c r="K547" s="201"/>
      <c r="L547" s="189">
        <f t="shared" si="233"/>
        <v>0</v>
      </c>
      <c r="M547" s="189">
        <f t="shared" si="234"/>
        <v>0</v>
      </c>
      <c r="N547" s="201"/>
      <c r="O547" s="201"/>
      <c r="P547" s="201"/>
      <c r="Q547" s="201"/>
      <c r="R547" s="201"/>
      <c r="S547" s="201"/>
      <c r="T547" s="201"/>
      <c r="U547" s="201"/>
      <c r="V547" s="189">
        <f t="shared" si="244"/>
        <v>0</v>
      </c>
      <c r="W547" s="189">
        <f t="shared" si="245"/>
        <v>0</v>
      </c>
      <c r="X547" s="201"/>
      <c r="Y547" s="201"/>
      <c r="Z547" s="201"/>
      <c r="AA547" s="201"/>
      <c r="AB547" s="201"/>
      <c r="AC547" s="201"/>
      <c r="AD547" s="201"/>
      <c r="AE547" s="201"/>
      <c r="AF547" s="266">
        <f t="shared" si="238"/>
        <v>0</v>
      </c>
      <c r="AG547" s="266">
        <f t="shared" si="239"/>
        <v>0</v>
      </c>
      <c r="AH547" s="201"/>
      <c r="AI547" s="201"/>
      <c r="AJ547" s="201"/>
      <c r="AK547" s="201"/>
      <c r="AL547" s="201"/>
      <c r="AM547" s="201"/>
      <c r="AN547" s="201"/>
      <c r="AO547" s="201"/>
      <c r="AP547" s="266">
        <f t="shared" si="240"/>
        <v>0</v>
      </c>
      <c r="AQ547" s="266">
        <f t="shared" si="241"/>
        <v>0</v>
      </c>
      <c r="AR547" s="147"/>
    </row>
    <row r="548" spans="1:44" s="315" customFormat="1" x14ac:dyDescent="0.25">
      <c r="A548" s="276">
        <v>11</v>
      </c>
      <c r="B548" s="310" t="s">
        <v>152</v>
      </c>
      <c r="C548" s="311"/>
      <c r="D548" s="324">
        <f>D549+D551+D553+D555+D557</f>
        <v>0</v>
      </c>
      <c r="E548" s="324">
        <f t="shared" ref="E548:AJ548" si="248">E549+E551+E553+E555+E557</f>
        <v>0</v>
      </c>
      <c r="F548" s="324">
        <f t="shared" si="248"/>
        <v>0</v>
      </c>
      <c r="G548" s="324">
        <f t="shared" si="248"/>
        <v>0</v>
      </c>
      <c r="H548" s="324">
        <f t="shared" si="248"/>
        <v>0</v>
      </c>
      <c r="I548" s="324">
        <f t="shared" si="248"/>
        <v>0</v>
      </c>
      <c r="J548" s="324">
        <f t="shared" si="248"/>
        <v>0</v>
      </c>
      <c r="K548" s="324">
        <f t="shared" si="248"/>
        <v>0</v>
      </c>
      <c r="L548" s="314">
        <f t="shared" si="233"/>
        <v>0</v>
      </c>
      <c r="M548" s="314">
        <f t="shared" si="234"/>
        <v>0</v>
      </c>
      <c r="N548" s="324">
        <f t="shared" si="248"/>
        <v>0</v>
      </c>
      <c r="O548" s="324">
        <f t="shared" si="248"/>
        <v>0</v>
      </c>
      <c r="P548" s="324">
        <f t="shared" si="248"/>
        <v>0</v>
      </c>
      <c r="Q548" s="324">
        <f t="shared" si="248"/>
        <v>0</v>
      </c>
      <c r="R548" s="324">
        <f t="shared" si="248"/>
        <v>0</v>
      </c>
      <c r="S548" s="324">
        <f t="shared" si="248"/>
        <v>0</v>
      </c>
      <c r="T548" s="324">
        <f t="shared" si="248"/>
        <v>0</v>
      </c>
      <c r="U548" s="324">
        <f t="shared" si="248"/>
        <v>0</v>
      </c>
      <c r="V548" s="314">
        <f t="shared" si="244"/>
        <v>0</v>
      </c>
      <c r="W548" s="314">
        <f t="shared" si="245"/>
        <v>0</v>
      </c>
      <c r="X548" s="324">
        <f t="shared" si="248"/>
        <v>0</v>
      </c>
      <c r="Y548" s="324">
        <f t="shared" si="248"/>
        <v>0</v>
      </c>
      <c r="Z548" s="324">
        <f t="shared" si="248"/>
        <v>0</v>
      </c>
      <c r="AA548" s="324">
        <f t="shared" si="248"/>
        <v>0</v>
      </c>
      <c r="AB548" s="324">
        <f t="shared" si="248"/>
        <v>0</v>
      </c>
      <c r="AC548" s="324">
        <f t="shared" si="248"/>
        <v>0</v>
      </c>
      <c r="AD548" s="324">
        <f t="shared" si="248"/>
        <v>0</v>
      </c>
      <c r="AE548" s="324">
        <f t="shared" si="248"/>
        <v>0</v>
      </c>
      <c r="AF548" s="319">
        <f t="shared" si="238"/>
        <v>0</v>
      </c>
      <c r="AG548" s="319">
        <f t="shared" si="239"/>
        <v>0</v>
      </c>
      <c r="AH548" s="324">
        <f t="shared" si="248"/>
        <v>0</v>
      </c>
      <c r="AI548" s="324">
        <f t="shared" si="248"/>
        <v>0</v>
      </c>
      <c r="AJ548" s="324">
        <f t="shared" si="248"/>
        <v>0</v>
      </c>
      <c r="AK548" s="324">
        <f t="shared" ref="AK548:AO548" si="249">AK549+AK551+AK553+AK555+AK557</f>
        <v>0</v>
      </c>
      <c r="AL548" s="324">
        <f t="shared" si="249"/>
        <v>0</v>
      </c>
      <c r="AM548" s="324">
        <f t="shared" si="249"/>
        <v>0</v>
      </c>
      <c r="AN548" s="324">
        <f t="shared" si="249"/>
        <v>0</v>
      </c>
      <c r="AO548" s="324">
        <f t="shared" si="249"/>
        <v>0</v>
      </c>
      <c r="AP548" s="319">
        <f t="shared" si="240"/>
        <v>0</v>
      </c>
      <c r="AQ548" s="319">
        <f t="shared" si="241"/>
        <v>0</v>
      </c>
      <c r="AR548" s="325"/>
    </row>
    <row r="549" spans="1:44" x14ac:dyDescent="0.25">
      <c r="A549" s="629">
        <v>1</v>
      </c>
      <c r="B549" s="291" t="s">
        <v>153</v>
      </c>
      <c r="C549" s="622"/>
      <c r="D549" s="620"/>
      <c r="E549" s="620"/>
      <c r="F549" s="620"/>
      <c r="G549" s="620"/>
      <c r="H549" s="620"/>
      <c r="I549" s="620"/>
      <c r="J549" s="620"/>
      <c r="K549" s="620"/>
      <c r="L549" s="314">
        <f t="shared" si="233"/>
        <v>0</v>
      </c>
      <c r="M549" s="314">
        <f t="shared" si="234"/>
        <v>0</v>
      </c>
      <c r="N549" s="620"/>
      <c r="O549" s="620"/>
      <c r="P549" s="620"/>
      <c r="Q549" s="620"/>
      <c r="R549" s="620"/>
      <c r="S549" s="620"/>
      <c r="T549" s="620"/>
      <c r="U549" s="620"/>
      <c r="V549" s="314">
        <f t="shared" si="244"/>
        <v>0</v>
      </c>
      <c r="W549" s="314">
        <f t="shared" si="245"/>
        <v>0</v>
      </c>
      <c r="X549" s="620"/>
      <c r="Y549" s="620"/>
      <c r="Z549" s="620"/>
      <c r="AA549" s="620"/>
      <c r="AB549" s="620"/>
      <c r="AC549" s="620"/>
      <c r="AD549" s="620"/>
      <c r="AE549" s="620"/>
      <c r="AF549" s="319">
        <f t="shared" si="238"/>
        <v>0</v>
      </c>
      <c r="AG549" s="319">
        <f t="shared" si="239"/>
        <v>0</v>
      </c>
      <c r="AH549" s="620"/>
      <c r="AI549" s="620"/>
      <c r="AJ549" s="620"/>
      <c r="AK549" s="620"/>
      <c r="AL549" s="620"/>
      <c r="AM549" s="620"/>
      <c r="AN549" s="620"/>
      <c r="AO549" s="620"/>
      <c r="AP549" s="319">
        <f t="shared" si="240"/>
        <v>0</v>
      </c>
      <c r="AQ549" s="319">
        <f t="shared" si="241"/>
        <v>0</v>
      </c>
      <c r="AR549" s="147"/>
    </row>
    <row r="550" spans="1:44" x14ac:dyDescent="0.25">
      <c r="A550" s="56"/>
      <c r="B550" s="103"/>
      <c r="C550" s="40"/>
      <c r="D550" s="201"/>
      <c r="E550" s="201"/>
      <c r="F550" s="201"/>
      <c r="G550" s="201"/>
      <c r="H550" s="201"/>
      <c r="I550" s="201"/>
      <c r="J550" s="201"/>
      <c r="K550" s="201"/>
      <c r="L550" s="189">
        <f t="shared" si="233"/>
        <v>0</v>
      </c>
      <c r="M550" s="189">
        <f t="shared" si="234"/>
        <v>0</v>
      </c>
      <c r="N550" s="201"/>
      <c r="O550" s="201"/>
      <c r="P550" s="201"/>
      <c r="Q550" s="201"/>
      <c r="R550" s="201"/>
      <c r="S550" s="201"/>
      <c r="T550" s="201"/>
      <c r="U550" s="201"/>
      <c r="V550" s="189">
        <f t="shared" si="244"/>
        <v>0</v>
      </c>
      <c r="W550" s="189">
        <f t="shared" si="245"/>
        <v>0</v>
      </c>
      <c r="X550" s="201"/>
      <c r="Y550" s="201"/>
      <c r="Z550" s="201"/>
      <c r="AA550" s="201"/>
      <c r="AB550" s="201"/>
      <c r="AC550" s="201"/>
      <c r="AD550" s="201"/>
      <c r="AE550" s="201"/>
      <c r="AF550" s="266">
        <f t="shared" si="238"/>
        <v>0</v>
      </c>
      <c r="AG550" s="266">
        <f t="shared" si="239"/>
        <v>0</v>
      </c>
      <c r="AH550" s="201"/>
      <c r="AI550" s="201"/>
      <c r="AJ550" s="201"/>
      <c r="AK550" s="201"/>
      <c r="AL550" s="201"/>
      <c r="AM550" s="201"/>
      <c r="AN550" s="201"/>
      <c r="AO550" s="201"/>
      <c r="AP550" s="266">
        <f t="shared" si="240"/>
        <v>0</v>
      </c>
      <c r="AQ550" s="266">
        <f t="shared" si="241"/>
        <v>0</v>
      </c>
      <c r="AR550" s="147"/>
    </row>
    <row r="551" spans="1:44" x14ac:dyDescent="0.25">
      <c r="A551" s="274">
        <v>2</v>
      </c>
      <c r="B551" s="291" t="s">
        <v>154</v>
      </c>
      <c r="C551" s="622"/>
      <c r="D551" s="620">
        <f>D552</f>
        <v>0</v>
      </c>
      <c r="E551" s="620">
        <f t="shared" ref="E551:AJ551" si="250">E552</f>
        <v>0</v>
      </c>
      <c r="F551" s="620">
        <f t="shared" si="250"/>
        <v>0</v>
      </c>
      <c r="G551" s="620">
        <f t="shared" si="250"/>
        <v>0</v>
      </c>
      <c r="H551" s="620">
        <f t="shared" si="250"/>
        <v>0</v>
      </c>
      <c r="I551" s="620">
        <f t="shared" si="250"/>
        <v>0</v>
      </c>
      <c r="J551" s="620">
        <f t="shared" si="250"/>
        <v>0</v>
      </c>
      <c r="K551" s="620">
        <f t="shared" si="250"/>
        <v>0</v>
      </c>
      <c r="L551" s="314">
        <f t="shared" si="233"/>
        <v>0</v>
      </c>
      <c r="M551" s="314">
        <f t="shared" si="234"/>
        <v>0</v>
      </c>
      <c r="N551" s="620">
        <f t="shared" si="250"/>
        <v>0</v>
      </c>
      <c r="O551" s="620">
        <f t="shared" si="250"/>
        <v>0</v>
      </c>
      <c r="P551" s="620">
        <f t="shared" si="250"/>
        <v>0</v>
      </c>
      <c r="Q551" s="620">
        <f t="shared" si="250"/>
        <v>0</v>
      </c>
      <c r="R551" s="620">
        <f t="shared" si="250"/>
        <v>0</v>
      </c>
      <c r="S551" s="620">
        <f t="shared" si="250"/>
        <v>0</v>
      </c>
      <c r="T551" s="620">
        <f t="shared" si="250"/>
        <v>0</v>
      </c>
      <c r="U551" s="620">
        <f t="shared" si="250"/>
        <v>0</v>
      </c>
      <c r="V551" s="314">
        <f t="shared" si="244"/>
        <v>0</v>
      </c>
      <c r="W551" s="314">
        <f t="shared" si="245"/>
        <v>0</v>
      </c>
      <c r="X551" s="620">
        <f t="shared" si="250"/>
        <v>0</v>
      </c>
      <c r="Y551" s="620">
        <f t="shared" si="250"/>
        <v>0</v>
      </c>
      <c r="Z551" s="620">
        <f t="shared" si="250"/>
        <v>0</v>
      </c>
      <c r="AA551" s="620">
        <f t="shared" si="250"/>
        <v>0</v>
      </c>
      <c r="AB551" s="620">
        <f t="shared" si="250"/>
        <v>0</v>
      </c>
      <c r="AC551" s="620">
        <f t="shared" si="250"/>
        <v>0</v>
      </c>
      <c r="AD551" s="620">
        <f t="shared" si="250"/>
        <v>0</v>
      </c>
      <c r="AE551" s="620">
        <f t="shared" si="250"/>
        <v>0</v>
      </c>
      <c r="AF551" s="319">
        <f t="shared" si="238"/>
        <v>0</v>
      </c>
      <c r="AG551" s="319">
        <f t="shared" si="239"/>
        <v>0</v>
      </c>
      <c r="AH551" s="620">
        <f t="shared" si="250"/>
        <v>0</v>
      </c>
      <c r="AI551" s="620">
        <f t="shared" si="250"/>
        <v>0</v>
      </c>
      <c r="AJ551" s="620">
        <f t="shared" si="250"/>
        <v>0</v>
      </c>
      <c r="AK551" s="620">
        <f t="shared" ref="AK551:AO551" si="251">AK552</f>
        <v>0</v>
      </c>
      <c r="AL551" s="620">
        <f t="shared" si="251"/>
        <v>0</v>
      </c>
      <c r="AM551" s="620">
        <f t="shared" si="251"/>
        <v>0</v>
      </c>
      <c r="AN551" s="620">
        <f t="shared" si="251"/>
        <v>0</v>
      </c>
      <c r="AO551" s="620">
        <f t="shared" si="251"/>
        <v>0</v>
      </c>
      <c r="AP551" s="319">
        <f t="shared" si="240"/>
        <v>0</v>
      </c>
      <c r="AQ551" s="319">
        <f t="shared" si="241"/>
        <v>0</v>
      </c>
      <c r="AR551" s="147"/>
    </row>
    <row r="552" spans="1:44" x14ac:dyDescent="0.25">
      <c r="A552" s="43"/>
      <c r="B552" s="92"/>
      <c r="C552" s="52"/>
      <c r="D552" s="46"/>
      <c r="E552" s="46"/>
      <c r="F552" s="46"/>
      <c r="G552" s="46"/>
      <c r="H552" s="46"/>
      <c r="I552" s="46"/>
      <c r="J552" s="46"/>
      <c r="K552" s="46"/>
      <c r="L552" s="189">
        <f t="shared" si="233"/>
        <v>0</v>
      </c>
      <c r="M552" s="189">
        <f t="shared" si="234"/>
        <v>0</v>
      </c>
      <c r="N552" s="46"/>
      <c r="O552" s="46"/>
      <c r="P552" s="46"/>
      <c r="Q552" s="46"/>
      <c r="R552" s="46"/>
      <c r="S552" s="46"/>
      <c r="T552" s="46"/>
      <c r="U552" s="46"/>
      <c r="V552" s="189">
        <f t="shared" si="244"/>
        <v>0</v>
      </c>
      <c r="W552" s="189">
        <f t="shared" si="245"/>
        <v>0</v>
      </c>
      <c r="X552" s="46"/>
      <c r="Y552" s="46"/>
      <c r="Z552" s="46"/>
      <c r="AA552" s="46"/>
      <c r="AB552" s="46"/>
      <c r="AC552" s="46"/>
      <c r="AD552" s="46"/>
      <c r="AE552" s="46"/>
      <c r="AF552" s="266">
        <f t="shared" si="238"/>
        <v>0</v>
      </c>
      <c r="AG552" s="266">
        <f t="shared" si="239"/>
        <v>0</v>
      </c>
      <c r="AH552" s="46"/>
      <c r="AI552" s="46"/>
      <c r="AJ552" s="46"/>
      <c r="AK552" s="46"/>
      <c r="AL552" s="46"/>
      <c r="AM552" s="46"/>
      <c r="AN552" s="46"/>
      <c r="AO552" s="46"/>
      <c r="AP552" s="266">
        <f t="shared" si="240"/>
        <v>0</v>
      </c>
      <c r="AQ552" s="266">
        <f t="shared" si="241"/>
        <v>0</v>
      </c>
      <c r="AR552" s="147"/>
    </row>
    <row r="553" spans="1:44" x14ac:dyDescent="0.25">
      <c r="A553" s="629">
        <v>3</v>
      </c>
      <c r="B553" s="645" t="s">
        <v>155</v>
      </c>
      <c r="C553" s="622"/>
      <c r="D553" s="620">
        <v>0</v>
      </c>
      <c r="E553" s="620">
        <v>0</v>
      </c>
      <c r="F553" s="620">
        <v>0</v>
      </c>
      <c r="G553" s="620">
        <v>0</v>
      </c>
      <c r="H553" s="620">
        <v>0</v>
      </c>
      <c r="I553" s="620">
        <v>0</v>
      </c>
      <c r="J553" s="620">
        <v>0</v>
      </c>
      <c r="K553" s="620">
        <v>0</v>
      </c>
      <c r="L553" s="314">
        <f t="shared" si="233"/>
        <v>0</v>
      </c>
      <c r="M553" s="314">
        <f t="shared" si="234"/>
        <v>0</v>
      </c>
      <c r="N553" s="620">
        <v>0</v>
      </c>
      <c r="O553" s="620">
        <v>0</v>
      </c>
      <c r="P553" s="620">
        <v>0</v>
      </c>
      <c r="Q553" s="620">
        <v>0</v>
      </c>
      <c r="R553" s="620">
        <v>0</v>
      </c>
      <c r="S553" s="620">
        <v>0</v>
      </c>
      <c r="T553" s="620">
        <v>0</v>
      </c>
      <c r="U553" s="620">
        <v>0</v>
      </c>
      <c r="V553" s="314">
        <f t="shared" si="244"/>
        <v>0</v>
      </c>
      <c r="W553" s="314">
        <f t="shared" si="245"/>
        <v>0</v>
      </c>
      <c r="X553" s="620">
        <v>0</v>
      </c>
      <c r="Y553" s="620">
        <v>0</v>
      </c>
      <c r="Z553" s="620">
        <v>0</v>
      </c>
      <c r="AA553" s="620">
        <v>0</v>
      </c>
      <c r="AB553" s="620">
        <v>0</v>
      </c>
      <c r="AC553" s="620">
        <v>0</v>
      </c>
      <c r="AD553" s="620">
        <v>0</v>
      </c>
      <c r="AE553" s="620">
        <v>0</v>
      </c>
      <c r="AF553" s="319">
        <f t="shared" si="238"/>
        <v>0</v>
      </c>
      <c r="AG553" s="319">
        <f t="shared" si="239"/>
        <v>0</v>
      </c>
      <c r="AH553" s="620">
        <v>0</v>
      </c>
      <c r="AI553" s="620">
        <v>0</v>
      </c>
      <c r="AJ553" s="620">
        <v>0</v>
      </c>
      <c r="AK553" s="620">
        <v>0</v>
      </c>
      <c r="AL553" s="620">
        <v>0</v>
      </c>
      <c r="AM553" s="620">
        <v>0</v>
      </c>
      <c r="AN553" s="620">
        <v>0</v>
      </c>
      <c r="AO553" s="620">
        <v>0</v>
      </c>
      <c r="AP553" s="319">
        <f t="shared" si="240"/>
        <v>0</v>
      </c>
      <c r="AQ553" s="319">
        <f t="shared" si="241"/>
        <v>0</v>
      </c>
      <c r="AR553" s="147"/>
    </row>
    <row r="554" spans="1:44" x14ac:dyDescent="0.25">
      <c r="A554" s="174"/>
      <c r="B554" s="102"/>
      <c r="C554" s="40"/>
      <c r="D554" s="201"/>
      <c r="E554" s="201"/>
      <c r="F554" s="201"/>
      <c r="G554" s="201"/>
      <c r="H554" s="201"/>
      <c r="I554" s="201"/>
      <c r="J554" s="201"/>
      <c r="K554" s="201"/>
      <c r="L554" s="189">
        <f t="shared" si="233"/>
        <v>0</v>
      </c>
      <c r="M554" s="189">
        <f t="shared" si="234"/>
        <v>0</v>
      </c>
      <c r="N554" s="201"/>
      <c r="O554" s="201"/>
      <c r="P554" s="201"/>
      <c r="Q554" s="201"/>
      <c r="R554" s="201"/>
      <c r="S554" s="201"/>
      <c r="T554" s="201"/>
      <c r="U554" s="201"/>
      <c r="V554" s="189">
        <f t="shared" si="244"/>
        <v>0</v>
      </c>
      <c r="W554" s="189">
        <f t="shared" si="245"/>
        <v>0</v>
      </c>
      <c r="X554" s="201"/>
      <c r="Y554" s="201"/>
      <c r="Z554" s="201"/>
      <c r="AA554" s="201"/>
      <c r="AB554" s="201"/>
      <c r="AC554" s="201"/>
      <c r="AD554" s="201"/>
      <c r="AE554" s="201"/>
      <c r="AF554" s="266">
        <f t="shared" si="238"/>
        <v>0</v>
      </c>
      <c r="AG554" s="266">
        <f t="shared" si="239"/>
        <v>0</v>
      </c>
      <c r="AH554" s="201"/>
      <c r="AI554" s="201"/>
      <c r="AJ554" s="201"/>
      <c r="AK554" s="201"/>
      <c r="AL554" s="201"/>
      <c r="AM554" s="201"/>
      <c r="AN554" s="201"/>
      <c r="AO554" s="201"/>
      <c r="AP554" s="266">
        <f t="shared" si="240"/>
        <v>0</v>
      </c>
      <c r="AQ554" s="266">
        <f t="shared" si="241"/>
        <v>0</v>
      </c>
      <c r="AR554" s="147"/>
    </row>
    <row r="555" spans="1:44" x14ac:dyDescent="0.25">
      <c r="A555" s="629">
        <v>4</v>
      </c>
      <c r="B555" s="645" t="s">
        <v>156</v>
      </c>
      <c r="C555" s="622"/>
      <c r="D555" s="620">
        <v>0</v>
      </c>
      <c r="E555" s="620">
        <v>0</v>
      </c>
      <c r="F555" s="620">
        <v>0</v>
      </c>
      <c r="G555" s="620">
        <v>0</v>
      </c>
      <c r="H555" s="620">
        <v>0</v>
      </c>
      <c r="I555" s="620">
        <v>0</v>
      </c>
      <c r="J555" s="620">
        <v>0</v>
      </c>
      <c r="K555" s="620">
        <v>0</v>
      </c>
      <c r="L555" s="314">
        <f t="shared" si="233"/>
        <v>0</v>
      </c>
      <c r="M555" s="314">
        <f t="shared" si="234"/>
        <v>0</v>
      </c>
      <c r="N555" s="620">
        <v>0</v>
      </c>
      <c r="O555" s="620">
        <v>0</v>
      </c>
      <c r="P555" s="620">
        <v>0</v>
      </c>
      <c r="Q555" s="620">
        <v>0</v>
      </c>
      <c r="R555" s="620">
        <v>0</v>
      </c>
      <c r="S555" s="620">
        <v>0</v>
      </c>
      <c r="T555" s="620">
        <v>0</v>
      </c>
      <c r="U555" s="620">
        <v>0</v>
      </c>
      <c r="V555" s="314">
        <f t="shared" si="244"/>
        <v>0</v>
      </c>
      <c r="W555" s="314">
        <f t="shared" si="245"/>
        <v>0</v>
      </c>
      <c r="X555" s="620">
        <v>0</v>
      </c>
      <c r="Y555" s="620">
        <v>0</v>
      </c>
      <c r="Z555" s="620">
        <v>0</v>
      </c>
      <c r="AA555" s="620">
        <v>0</v>
      </c>
      <c r="AB555" s="620">
        <v>0</v>
      </c>
      <c r="AC555" s="620">
        <v>0</v>
      </c>
      <c r="AD555" s="620">
        <v>0</v>
      </c>
      <c r="AE555" s="620">
        <v>0</v>
      </c>
      <c r="AF555" s="319">
        <f t="shared" si="238"/>
        <v>0</v>
      </c>
      <c r="AG555" s="319">
        <f t="shared" si="239"/>
        <v>0</v>
      </c>
      <c r="AH555" s="620">
        <v>0</v>
      </c>
      <c r="AI555" s="620">
        <v>0</v>
      </c>
      <c r="AJ555" s="620">
        <v>0</v>
      </c>
      <c r="AK555" s="620">
        <v>0</v>
      </c>
      <c r="AL555" s="620">
        <v>0</v>
      </c>
      <c r="AM555" s="620">
        <v>0</v>
      </c>
      <c r="AN555" s="620">
        <v>0</v>
      </c>
      <c r="AO555" s="620">
        <v>0</v>
      </c>
      <c r="AP555" s="319">
        <f t="shared" si="240"/>
        <v>0</v>
      </c>
      <c r="AQ555" s="319">
        <f t="shared" si="241"/>
        <v>0</v>
      </c>
      <c r="AR555" s="147"/>
    </row>
    <row r="556" spans="1:44" x14ac:dyDescent="0.25">
      <c r="A556" s="174"/>
      <c r="B556" s="104"/>
      <c r="C556" s="40"/>
      <c r="D556" s="201"/>
      <c r="E556" s="201"/>
      <c r="F556" s="201"/>
      <c r="G556" s="201"/>
      <c r="H556" s="201"/>
      <c r="I556" s="201"/>
      <c r="J556" s="201"/>
      <c r="K556" s="201"/>
      <c r="L556" s="189">
        <f t="shared" si="233"/>
        <v>0</v>
      </c>
      <c r="M556" s="189">
        <f t="shared" si="234"/>
        <v>0</v>
      </c>
      <c r="N556" s="201"/>
      <c r="O556" s="201"/>
      <c r="P556" s="201"/>
      <c r="Q556" s="201"/>
      <c r="R556" s="201"/>
      <c r="S556" s="201"/>
      <c r="T556" s="201"/>
      <c r="U556" s="201"/>
      <c r="V556" s="189">
        <f t="shared" si="244"/>
        <v>0</v>
      </c>
      <c r="W556" s="189">
        <f t="shared" si="245"/>
        <v>0</v>
      </c>
      <c r="X556" s="201"/>
      <c r="Y556" s="201"/>
      <c r="Z556" s="201"/>
      <c r="AA556" s="201"/>
      <c r="AB556" s="201"/>
      <c r="AC556" s="201"/>
      <c r="AD556" s="201"/>
      <c r="AE556" s="201"/>
      <c r="AF556" s="266">
        <f t="shared" si="238"/>
        <v>0</v>
      </c>
      <c r="AG556" s="266">
        <f t="shared" si="239"/>
        <v>0</v>
      </c>
      <c r="AH556" s="201"/>
      <c r="AI556" s="201"/>
      <c r="AJ556" s="201"/>
      <c r="AK556" s="201"/>
      <c r="AL556" s="201"/>
      <c r="AM556" s="201"/>
      <c r="AN556" s="201"/>
      <c r="AO556" s="201"/>
      <c r="AP556" s="266">
        <f t="shared" si="240"/>
        <v>0</v>
      </c>
      <c r="AQ556" s="266">
        <f t="shared" si="241"/>
        <v>0</v>
      </c>
      <c r="AR556" s="147"/>
    </row>
    <row r="557" spans="1:44" x14ac:dyDescent="0.25">
      <c r="A557" s="274">
        <v>5</v>
      </c>
      <c r="B557" s="291" t="s">
        <v>157</v>
      </c>
      <c r="C557" s="622"/>
      <c r="D557" s="620">
        <f>D558+D561</f>
        <v>0</v>
      </c>
      <c r="E557" s="620">
        <f t="shared" ref="E557:AJ557" si="252">E558+E561</f>
        <v>0</v>
      </c>
      <c r="F557" s="620">
        <f t="shared" si="252"/>
        <v>0</v>
      </c>
      <c r="G557" s="620">
        <f t="shared" si="252"/>
        <v>0</v>
      </c>
      <c r="H557" s="620">
        <f t="shared" si="252"/>
        <v>0</v>
      </c>
      <c r="I557" s="620">
        <f t="shared" si="252"/>
        <v>0</v>
      </c>
      <c r="J557" s="620">
        <f t="shared" si="252"/>
        <v>0</v>
      </c>
      <c r="K557" s="620">
        <f t="shared" si="252"/>
        <v>0</v>
      </c>
      <c r="L557" s="314">
        <f t="shared" si="233"/>
        <v>0</v>
      </c>
      <c r="M557" s="314">
        <f t="shared" si="234"/>
        <v>0</v>
      </c>
      <c r="N557" s="620">
        <f t="shared" si="252"/>
        <v>0</v>
      </c>
      <c r="O557" s="620">
        <f t="shared" si="252"/>
        <v>0</v>
      </c>
      <c r="P557" s="620">
        <f t="shared" si="252"/>
        <v>0</v>
      </c>
      <c r="Q557" s="620">
        <f t="shared" si="252"/>
        <v>0</v>
      </c>
      <c r="R557" s="620">
        <f t="shared" si="252"/>
        <v>0</v>
      </c>
      <c r="S557" s="620">
        <f t="shared" si="252"/>
        <v>0</v>
      </c>
      <c r="T557" s="620">
        <f t="shared" si="252"/>
        <v>0</v>
      </c>
      <c r="U557" s="620">
        <f t="shared" si="252"/>
        <v>0</v>
      </c>
      <c r="V557" s="314">
        <f t="shared" si="244"/>
        <v>0</v>
      </c>
      <c r="W557" s="314">
        <f t="shared" si="245"/>
        <v>0</v>
      </c>
      <c r="X557" s="620">
        <f t="shared" si="252"/>
        <v>0</v>
      </c>
      <c r="Y557" s="620">
        <f t="shared" si="252"/>
        <v>0</v>
      </c>
      <c r="Z557" s="620">
        <f t="shared" si="252"/>
        <v>0</v>
      </c>
      <c r="AA557" s="620">
        <f t="shared" si="252"/>
        <v>0</v>
      </c>
      <c r="AB557" s="620">
        <f t="shared" si="252"/>
        <v>0</v>
      </c>
      <c r="AC557" s="620">
        <f t="shared" si="252"/>
        <v>0</v>
      </c>
      <c r="AD557" s="620">
        <f t="shared" si="252"/>
        <v>0</v>
      </c>
      <c r="AE557" s="620">
        <f t="shared" si="252"/>
        <v>0</v>
      </c>
      <c r="AF557" s="319">
        <f t="shared" si="238"/>
        <v>0</v>
      </c>
      <c r="AG557" s="319">
        <f t="shared" si="239"/>
        <v>0</v>
      </c>
      <c r="AH557" s="620">
        <f t="shared" si="252"/>
        <v>0</v>
      </c>
      <c r="AI557" s="620">
        <f t="shared" si="252"/>
        <v>0</v>
      </c>
      <c r="AJ557" s="620">
        <f t="shared" si="252"/>
        <v>0</v>
      </c>
      <c r="AK557" s="620">
        <f t="shared" ref="AK557:AO557" si="253">AK558+AK561</f>
        <v>0</v>
      </c>
      <c r="AL557" s="620">
        <f t="shared" si="253"/>
        <v>0</v>
      </c>
      <c r="AM557" s="620">
        <f t="shared" si="253"/>
        <v>0</v>
      </c>
      <c r="AN557" s="620">
        <f t="shared" si="253"/>
        <v>0</v>
      </c>
      <c r="AO557" s="620">
        <f t="shared" si="253"/>
        <v>0</v>
      </c>
      <c r="AP557" s="319">
        <f t="shared" si="240"/>
        <v>0</v>
      </c>
      <c r="AQ557" s="319">
        <f t="shared" si="241"/>
        <v>0</v>
      </c>
      <c r="AR557" s="147"/>
    </row>
    <row r="558" spans="1:44" s="326" customFormat="1" x14ac:dyDescent="0.25">
      <c r="A558" s="274"/>
      <c r="B558" s="291" t="s">
        <v>200</v>
      </c>
      <c r="C558" s="622"/>
      <c r="D558" s="620">
        <f t="shared" ref="D558:K559" si="254">D559</f>
        <v>0</v>
      </c>
      <c r="E558" s="620">
        <f t="shared" si="254"/>
        <v>0</v>
      </c>
      <c r="F558" s="620">
        <f t="shared" si="254"/>
        <v>0</v>
      </c>
      <c r="G558" s="620">
        <f t="shared" si="254"/>
        <v>0</v>
      </c>
      <c r="H558" s="620">
        <f t="shared" si="254"/>
        <v>0</v>
      </c>
      <c r="I558" s="620">
        <f t="shared" si="254"/>
        <v>0</v>
      </c>
      <c r="J558" s="620">
        <f t="shared" si="254"/>
        <v>0</v>
      </c>
      <c r="K558" s="620">
        <f t="shared" si="254"/>
        <v>0</v>
      </c>
      <c r="L558" s="314">
        <f t="shared" si="233"/>
        <v>0</v>
      </c>
      <c r="M558" s="314">
        <f t="shared" si="234"/>
        <v>0</v>
      </c>
      <c r="N558" s="620">
        <f t="shared" ref="N558:U559" si="255">N559</f>
        <v>0</v>
      </c>
      <c r="O558" s="620">
        <f t="shared" si="255"/>
        <v>0</v>
      </c>
      <c r="P558" s="620">
        <f t="shared" si="255"/>
        <v>0</v>
      </c>
      <c r="Q558" s="620">
        <f t="shared" si="255"/>
        <v>0</v>
      </c>
      <c r="R558" s="620">
        <f t="shared" si="255"/>
        <v>0</v>
      </c>
      <c r="S558" s="620">
        <f t="shared" si="255"/>
        <v>0</v>
      </c>
      <c r="T558" s="620">
        <f t="shared" si="255"/>
        <v>0</v>
      </c>
      <c r="U558" s="620">
        <f t="shared" si="255"/>
        <v>0</v>
      </c>
      <c r="V558" s="314">
        <f t="shared" si="244"/>
        <v>0</v>
      </c>
      <c r="W558" s="314">
        <f t="shared" si="245"/>
        <v>0</v>
      </c>
      <c r="X558" s="620">
        <f t="shared" ref="X558:AE559" si="256">X559</f>
        <v>0</v>
      </c>
      <c r="Y558" s="620">
        <f t="shared" si="256"/>
        <v>0</v>
      </c>
      <c r="Z558" s="620">
        <f t="shared" si="256"/>
        <v>0</v>
      </c>
      <c r="AA558" s="620">
        <f t="shared" si="256"/>
        <v>0</v>
      </c>
      <c r="AB558" s="620">
        <f t="shared" si="256"/>
        <v>0</v>
      </c>
      <c r="AC558" s="620">
        <f t="shared" si="256"/>
        <v>0</v>
      </c>
      <c r="AD558" s="620">
        <f t="shared" si="256"/>
        <v>0</v>
      </c>
      <c r="AE558" s="620">
        <f t="shared" si="256"/>
        <v>0</v>
      </c>
      <c r="AF558" s="319">
        <f t="shared" si="238"/>
        <v>0</v>
      </c>
      <c r="AG558" s="319">
        <f t="shared" si="239"/>
        <v>0</v>
      </c>
      <c r="AH558" s="620">
        <f t="shared" ref="AH558:AO559" si="257">AH559</f>
        <v>0</v>
      </c>
      <c r="AI558" s="620">
        <f t="shared" si="257"/>
        <v>0</v>
      </c>
      <c r="AJ558" s="620">
        <f t="shared" si="257"/>
        <v>0</v>
      </c>
      <c r="AK558" s="620">
        <f t="shared" si="257"/>
        <v>0</v>
      </c>
      <c r="AL558" s="620">
        <f t="shared" si="257"/>
        <v>0</v>
      </c>
      <c r="AM558" s="620">
        <f t="shared" si="257"/>
        <v>0</v>
      </c>
      <c r="AN558" s="620">
        <f t="shared" si="257"/>
        <v>0</v>
      </c>
      <c r="AO558" s="620">
        <f t="shared" si="257"/>
        <v>0</v>
      </c>
      <c r="AP558" s="319">
        <f t="shared" si="240"/>
        <v>0</v>
      </c>
      <c r="AQ558" s="319">
        <f t="shared" si="241"/>
        <v>0</v>
      </c>
      <c r="AR558" s="327"/>
    </row>
    <row r="559" spans="1:44" s="326" customFormat="1" x14ac:dyDescent="0.25">
      <c r="A559" s="274"/>
      <c r="B559" s="291" t="s">
        <v>160</v>
      </c>
      <c r="C559" s="622"/>
      <c r="D559" s="620">
        <f t="shared" si="254"/>
        <v>0</v>
      </c>
      <c r="E559" s="620">
        <f t="shared" si="254"/>
        <v>0</v>
      </c>
      <c r="F559" s="620">
        <f t="shared" si="254"/>
        <v>0</v>
      </c>
      <c r="G559" s="620">
        <f t="shared" si="254"/>
        <v>0</v>
      </c>
      <c r="H559" s="620">
        <f t="shared" si="254"/>
        <v>0</v>
      </c>
      <c r="I559" s="620">
        <f t="shared" si="254"/>
        <v>0</v>
      </c>
      <c r="J559" s="620">
        <f t="shared" si="254"/>
        <v>0</v>
      </c>
      <c r="K559" s="620">
        <f t="shared" si="254"/>
        <v>0</v>
      </c>
      <c r="L559" s="314">
        <f t="shared" si="233"/>
        <v>0</v>
      </c>
      <c r="M559" s="314">
        <f t="shared" si="234"/>
        <v>0</v>
      </c>
      <c r="N559" s="620">
        <f t="shared" si="255"/>
        <v>0</v>
      </c>
      <c r="O559" s="620">
        <f t="shared" si="255"/>
        <v>0</v>
      </c>
      <c r="P559" s="620">
        <f t="shared" si="255"/>
        <v>0</v>
      </c>
      <c r="Q559" s="620">
        <f t="shared" si="255"/>
        <v>0</v>
      </c>
      <c r="R559" s="620">
        <f t="shared" si="255"/>
        <v>0</v>
      </c>
      <c r="S559" s="620">
        <f t="shared" si="255"/>
        <v>0</v>
      </c>
      <c r="T559" s="620">
        <f t="shared" si="255"/>
        <v>0</v>
      </c>
      <c r="U559" s="620">
        <f t="shared" si="255"/>
        <v>0</v>
      </c>
      <c r="V559" s="314">
        <f t="shared" si="244"/>
        <v>0</v>
      </c>
      <c r="W559" s="314">
        <f t="shared" si="245"/>
        <v>0</v>
      </c>
      <c r="X559" s="620">
        <f t="shared" si="256"/>
        <v>0</v>
      </c>
      <c r="Y559" s="620">
        <f t="shared" si="256"/>
        <v>0</v>
      </c>
      <c r="Z559" s="620">
        <f t="shared" si="256"/>
        <v>0</v>
      </c>
      <c r="AA559" s="620">
        <f t="shared" si="256"/>
        <v>0</v>
      </c>
      <c r="AB559" s="620">
        <f t="shared" si="256"/>
        <v>0</v>
      </c>
      <c r="AC559" s="620">
        <f t="shared" si="256"/>
        <v>0</v>
      </c>
      <c r="AD559" s="620">
        <f t="shared" si="256"/>
        <v>0</v>
      </c>
      <c r="AE559" s="620">
        <f t="shared" si="256"/>
        <v>0</v>
      </c>
      <c r="AF559" s="319">
        <f t="shared" si="238"/>
        <v>0</v>
      </c>
      <c r="AG559" s="319">
        <f t="shared" si="239"/>
        <v>0</v>
      </c>
      <c r="AH559" s="620">
        <f t="shared" si="257"/>
        <v>0</v>
      </c>
      <c r="AI559" s="620">
        <f t="shared" si="257"/>
        <v>0</v>
      </c>
      <c r="AJ559" s="620">
        <f t="shared" si="257"/>
        <v>0</v>
      </c>
      <c r="AK559" s="620">
        <f t="shared" si="257"/>
        <v>0</v>
      </c>
      <c r="AL559" s="620">
        <f t="shared" si="257"/>
        <v>0</v>
      </c>
      <c r="AM559" s="620">
        <f t="shared" si="257"/>
        <v>0</v>
      </c>
      <c r="AN559" s="620">
        <f t="shared" si="257"/>
        <v>0</v>
      </c>
      <c r="AO559" s="620">
        <f t="shared" si="257"/>
        <v>0</v>
      </c>
      <c r="AP559" s="319">
        <f t="shared" si="240"/>
        <v>0</v>
      </c>
      <c r="AQ559" s="319">
        <f t="shared" si="241"/>
        <v>0</v>
      </c>
      <c r="AR559" s="327"/>
    </row>
    <row r="560" spans="1:44" x14ac:dyDescent="0.25">
      <c r="A560" s="18"/>
      <c r="B560" s="105"/>
      <c r="C560" s="40"/>
      <c r="D560" s="46"/>
      <c r="E560" s="46"/>
      <c r="F560" s="46"/>
      <c r="G560" s="46"/>
      <c r="H560" s="46"/>
      <c r="I560" s="46"/>
      <c r="J560" s="46"/>
      <c r="K560" s="46"/>
      <c r="L560" s="189">
        <f t="shared" si="233"/>
        <v>0</v>
      </c>
      <c r="M560" s="189">
        <f t="shared" si="234"/>
        <v>0</v>
      </c>
      <c r="N560" s="46"/>
      <c r="O560" s="46"/>
      <c r="P560" s="46"/>
      <c r="Q560" s="46"/>
      <c r="R560" s="46"/>
      <c r="S560" s="46"/>
      <c r="T560" s="46"/>
      <c r="U560" s="46"/>
      <c r="V560" s="189">
        <f t="shared" si="244"/>
        <v>0</v>
      </c>
      <c r="W560" s="189">
        <f t="shared" si="245"/>
        <v>0</v>
      </c>
      <c r="X560" s="46"/>
      <c r="Y560" s="46"/>
      <c r="Z560" s="46"/>
      <c r="AA560" s="46"/>
      <c r="AB560" s="46"/>
      <c r="AC560" s="46"/>
      <c r="AD560" s="46"/>
      <c r="AE560" s="46"/>
      <c r="AF560" s="266">
        <f t="shared" si="238"/>
        <v>0</v>
      </c>
      <c r="AG560" s="266">
        <f t="shared" si="239"/>
        <v>0</v>
      </c>
      <c r="AH560" s="46"/>
      <c r="AI560" s="46"/>
      <c r="AJ560" s="46"/>
      <c r="AK560" s="46"/>
      <c r="AL560" s="46"/>
      <c r="AM560" s="46"/>
      <c r="AN560" s="46"/>
      <c r="AO560" s="46"/>
      <c r="AP560" s="266">
        <f t="shared" si="240"/>
        <v>0</v>
      </c>
      <c r="AQ560" s="266">
        <f t="shared" si="241"/>
        <v>0</v>
      </c>
      <c r="AR560" s="147"/>
    </row>
    <row r="561" spans="1:44" s="326" customFormat="1" x14ac:dyDescent="0.25">
      <c r="A561" s="274"/>
      <c r="B561" s="636" t="s">
        <v>159</v>
      </c>
      <c r="C561" s="622"/>
      <c r="D561" s="620">
        <f t="shared" ref="D561:S561" si="258">D562</f>
        <v>0</v>
      </c>
      <c r="E561" s="620">
        <f t="shared" si="258"/>
        <v>0</v>
      </c>
      <c r="F561" s="620">
        <f t="shared" si="258"/>
        <v>0</v>
      </c>
      <c r="G561" s="620">
        <f t="shared" si="258"/>
        <v>0</v>
      </c>
      <c r="H561" s="620">
        <f t="shared" si="258"/>
        <v>0</v>
      </c>
      <c r="I561" s="620">
        <f t="shared" si="258"/>
        <v>0</v>
      </c>
      <c r="J561" s="620">
        <f t="shared" si="258"/>
        <v>0</v>
      </c>
      <c r="K561" s="620">
        <f t="shared" si="258"/>
        <v>0</v>
      </c>
      <c r="L561" s="314">
        <f t="shared" si="233"/>
        <v>0</v>
      </c>
      <c r="M561" s="314">
        <f t="shared" si="234"/>
        <v>0</v>
      </c>
      <c r="N561" s="620">
        <f t="shared" si="258"/>
        <v>0</v>
      </c>
      <c r="O561" s="620">
        <f t="shared" si="258"/>
        <v>0</v>
      </c>
      <c r="P561" s="620">
        <f t="shared" si="258"/>
        <v>0</v>
      </c>
      <c r="Q561" s="620">
        <f t="shared" si="258"/>
        <v>0</v>
      </c>
      <c r="R561" s="620">
        <f t="shared" si="258"/>
        <v>0</v>
      </c>
      <c r="S561" s="620">
        <f t="shared" si="258"/>
        <v>0</v>
      </c>
      <c r="T561" s="620">
        <f t="shared" ref="T561:AK561" si="259">T562</f>
        <v>0</v>
      </c>
      <c r="U561" s="620">
        <f t="shared" si="259"/>
        <v>0</v>
      </c>
      <c r="V561" s="314">
        <f t="shared" si="244"/>
        <v>0</v>
      </c>
      <c r="W561" s="314">
        <f t="shared" si="245"/>
        <v>0</v>
      </c>
      <c r="X561" s="620">
        <f t="shared" si="259"/>
        <v>0</v>
      </c>
      <c r="Y561" s="620">
        <f t="shared" si="259"/>
        <v>0</v>
      </c>
      <c r="Z561" s="620">
        <f t="shared" si="259"/>
        <v>0</v>
      </c>
      <c r="AA561" s="620">
        <f t="shared" si="259"/>
        <v>0</v>
      </c>
      <c r="AB561" s="620">
        <f t="shared" si="259"/>
        <v>0</v>
      </c>
      <c r="AC561" s="620">
        <f t="shared" si="259"/>
        <v>0</v>
      </c>
      <c r="AD561" s="620">
        <f t="shared" si="259"/>
        <v>0</v>
      </c>
      <c r="AE561" s="620">
        <f t="shared" si="259"/>
        <v>0</v>
      </c>
      <c r="AF561" s="319">
        <f t="shared" si="238"/>
        <v>0</v>
      </c>
      <c r="AG561" s="319">
        <f t="shared" si="239"/>
        <v>0</v>
      </c>
      <c r="AH561" s="620">
        <f t="shared" si="259"/>
        <v>0</v>
      </c>
      <c r="AI561" s="620">
        <f t="shared" si="259"/>
        <v>0</v>
      </c>
      <c r="AJ561" s="620">
        <f t="shared" si="259"/>
        <v>0</v>
      </c>
      <c r="AK561" s="620">
        <f t="shared" si="259"/>
        <v>0</v>
      </c>
      <c r="AL561" s="620">
        <f t="shared" ref="AL561:AO561" si="260">AL562</f>
        <v>0</v>
      </c>
      <c r="AM561" s="620">
        <f t="shared" si="260"/>
        <v>0</v>
      </c>
      <c r="AN561" s="620">
        <f t="shared" si="260"/>
        <v>0</v>
      </c>
      <c r="AO561" s="620">
        <f t="shared" si="260"/>
        <v>0</v>
      </c>
      <c r="AP561" s="319">
        <f t="shared" si="240"/>
        <v>0</v>
      </c>
      <c r="AQ561" s="319">
        <f t="shared" si="241"/>
        <v>0</v>
      </c>
      <c r="AR561" s="327"/>
    </row>
    <row r="562" spans="1:44" x14ac:dyDescent="0.25">
      <c r="A562" s="18"/>
      <c r="B562" s="106"/>
      <c r="C562" s="40"/>
      <c r="D562" s="46"/>
      <c r="E562" s="46"/>
      <c r="F562" s="46"/>
      <c r="G562" s="46"/>
      <c r="H562" s="46"/>
      <c r="I562" s="46"/>
      <c r="J562" s="46"/>
      <c r="K562" s="46"/>
      <c r="L562" s="46">
        <f t="shared" si="233"/>
        <v>0</v>
      </c>
      <c r="M562" s="46">
        <f t="shared" si="234"/>
        <v>0</v>
      </c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266"/>
      <c r="AG562" s="266"/>
      <c r="AH562" s="46"/>
      <c r="AI562" s="46"/>
      <c r="AJ562" s="46"/>
      <c r="AK562" s="46"/>
      <c r="AL562" s="46"/>
      <c r="AM562" s="46"/>
      <c r="AN562" s="46"/>
      <c r="AO562" s="46"/>
      <c r="AP562" s="266">
        <f t="shared" si="240"/>
        <v>0</v>
      </c>
      <c r="AQ562" s="266">
        <f t="shared" si="241"/>
        <v>0</v>
      </c>
      <c r="AR562" s="147"/>
    </row>
    <row r="563" spans="1:44" s="315" customFormat="1" ht="31.5" x14ac:dyDescent="0.25">
      <c r="A563" s="276">
        <v>12</v>
      </c>
      <c r="B563" s="310" t="s">
        <v>161</v>
      </c>
      <c r="C563" s="310"/>
      <c r="D563" s="310"/>
      <c r="E563" s="310"/>
      <c r="F563" s="310"/>
      <c r="G563" s="310"/>
      <c r="H563" s="310"/>
      <c r="I563" s="310"/>
      <c r="J563" s="310"/>
      <c r="K563" s="310"/>
      <c r="L563" s="310">
        <f t="shared" si="233"/>
        <v>0</v>
      </c>
      <c r="M563" s="310">
        <f t="shared" si="234"/>
        <v>0</v>
      </c>
      <c r="N563" s="310"/>
      <c r="O563" s="310"/>
      <c r="P563" s="310"/>
      <c r="Q563" s="310"/>
      <c r="R563" s="310"/>
      <c r="S563" s="310"/>
      <c r="T563" s="310"/>
      <c r="U563" s="310"/>
      <c r="V563" s="310"/>
      <c r="W563" s="310"/>
      <c r="X563" s="310"/>
      <c r="Y563" s="310"/>
      <c r="Z563" s="310"/>
      <c r="AA563" s="310"/>
      <c r="AB563" s="310"/>
      <c r="AC563" s="310"/>
      <c r="AD563" s="310"/>
      <c r="AE563" s="310"/>
      <c r="AF563" s="310"/>
      <c r="AG563" s="310"/>
      <c r="AH563" s="310"/>
      <c r="AI563" s="310"/>
      <c r="AJ563" s="310"/>
      <c r="AK563" s="310"/>
      <c r="AL563" s="310"/>
      <c r="AM563" s="310"/>
      <c r="AN563" s="310"/>
      <c r="AO563" s="310"/>
      <c r="AP563" s="310"/>
      <c r="AQ563" s="310"/>
      <c r="AR563" s="325"/>
    </row>
    <row r="564" spans="1:44" x14ac:dyDescent="0.25">
      <c r="A564" s="57"/>
      <c r="B564" s="58" t="s">
        <v>162</v>
      </c>
      <c r="C564" s="40"/>
      <c r="D564" s="40"/>
      <c r="E564" s="40"/>
      <c r="F564" s="60"/>
      <c r="G564" s="59"/>
      <c r="H564" s="59"/>
      <c r="I564" s="59"/>
      <c r="J564" s="59"/>
      <c r="K564" s="60"/>
      <c r="L564" s="60"/>
      <c r="M564" s="59"/>
      <c r="N564" s="59"/>
      <c r="O564" s="59"/>
      <c r="P564" s="59"/>
      <c r="Q564" s="59"/>
      <c r="R564" s="59"/>
      <c r="S564" s="59"/>
      <c r="T564" s="59"/>
      <c r="U564" s="40"/>
      <c r="V564" s="59"/>
      <c r="W564" s="60"/>
      <c r="X564" s="60"/>
      <c r="Y564" s="60"/>
      <c r="Z564" s="60"/>
      <c r="AA564" s="60"/>
      <c r="AB564" s="60"/>
      <c r="AC564" s="60"/>
      <c r="AD564" s="60"/>
      <c r="AE564" s="60"/>
      <c r="AF564" s="60"/>
      <c r="AG564" s="60"/>
      <c r="AH564" s="60"/>
      <c r="AI564" s="59"/>
      <c r="AJ564" s="59"/>
      <c r="AK564" s="59"/>
      <c r="AL564" s="59"/>
      <c r="AM564" s="59"/>
      <c r="AN564" s="59"/>
      <c r="AO564" s="59"/>
      <c r="AP564" s="59"/>
      <c r="AQ564" s="59"/>
      <c r="AR564" s="147"/>
    </row>
    <row r="565" spans="1:44" ht="31.5" x14ac:dyDescent="0.25">
      <c r="A565" s="61">
        <v>13</v>
      </c>
      <c r="B565" s="9" t="s">
        <v>163</v>
      </c>
      <c r="C565" s="40"/>
      <c r="D565" s="40"/>
      <c r="E565" s="40"/>
      <c r="F565" s="60"/>
      <c r="G565" s="59"/>
      <c r="H565" s="59"/>
      <c r="I565" s="59"/>
      <c r="J565" s="59"/>
      <c r="K565" s="60"/>
      <c r="L565" s="60"/>
      <c r="M565" s="59"/>
      <c r="N565" s="59"/>
      <c r="O565" s="59"/>
      <c r="P565" s="59"/>
      <c r="Q565" s="59"/>
      <c r="R565" s="59"/>
      <c r="S565" s="59"/>
      <c r="T565" s="59"/>
      <c r="U565" s="40"/>
      <c r="V565" s="59"/>
      <c r="W565" s="60"/>
      <c r="X565" s="60"/>
      <c r="Y565" s="60"/>
      <c r="Z565" s="60"/>
      <c r="AA565" s="60"/>
      <c r="AB565" s="60"/>
      <c r="AC565" s="60"/>
      <c r="AD565" s="60"/>
      <c r="AE565" s="60"/>
      <c r="AF565" s="60"/>
      <c r="AG565" s="60"/>
      <c r="AH565" s="60"/>
      <c r="AI565" s="59"/>
      <c r="AJ565" s="59"/>
      <c r="AK565" s="59"/>
      <c r="AL565" s="59"/>
      <c r="AM565" s="59"/>
      <c r="AN565" s="59"/>
      <c r="AO565" s="59"/>
      <c r="AP565" s="59"/>
      <c r="AQ565" s="59"/>
      <c r="AR565" s="147"/>
    </row>
    <row r="566" spans="1:44" x14ac:dyDescent="0.25">
      <c r="A566" s="62" t="s">
        <v>164</v>
      </c>
      <c r="B566" s="82" t="s">
        <v>165</v>
      </c>
      <c r="C566" s="40"/>
      <c r="D566" s="40"/>
      <c r="E566" s="40"/>
      <c r="F566" s="60"/>
      <c r="G566" s="59"/>
      <c r="H566" s="59"/>
      <c r="I566" s="59"/>
      <c r="J566" s="59"/>
      <c r="K566" s="60"/>
      <c r="L566" s="60"/>
      <c r="M566" s="59"/>
      <c r="N566" s="59"/>
      <c r="O566" s="59"/>
      <c r="P566" s="59"/>
      <c r="Q566" s="59"/>
      <c r="R566" s="59"/>
      <c r="S566" s="59"/>
      <c r="T566" s="59"/>
      <c r="U566" s="40"/>
      <c r="V566" s="59"/>
      <c r="W566" s="60"/>
      <c r="X566" s="60"/>
      <c r="Y566" s="60"/>
      <c r="Z566" s="60"/>
      <c r="AA566" s="60"/>
      <c r="AB566" s="60"/>
      <c r="AC566" s="60"/>
      <c r="AD566" s="60"/>
      <c r="AE566" s="60"/>
      <c r="AF566" s="60"/>
      <c r="AG566" s="60"/>
      <c r="AH566" s="60"/>
      <c r="AI566" s="59"/>
      <c r="AJ566" s="59"/>
      <c r="AK566" s="59"/>
      <c r="AL566" s="59"/>
      <c r="AM566" s="59"/>
      <c r="AN566" s="59"/>
      <c r="AO566" s="59"/>
      <c r="AP566" s="59"/>
      <c r="AQ566" s="59"/>
      <c r="AR566" s="147"/>
    </row>
    <row r="567" spans="1:44" x14ac:dyDescent="0.25">
      <c r="A567" s="175"/>
      <c r="B567" s="107"/>
      <c r="C567" s="40"/>
      <c r="D567" s="40"/>
      <c r="E567" s="40"/>
      <c r="F567" s="60"/>
      <c r="G567" s="59"/>
      <c r="H567" s="59"/>
      <c r="I567" s="59"/>
      <c r="J567" s="59"/>
      <c r="K567" s="60"/>
      <c r="L567" s="60"/>
      <c r="M567" s="59"/>
      <c r="N567" s="59"/>
      <c r="O567" s="59"/>
      <c r="P567" s="59"/>
      <c r="Q567" s="59"/>
      <c r="R567" s="59"/>
      <c r="S567" s="59"/>
      <c r="T567" s="59"/>
      <c r="U567" s="40"/>
      <c r="V567" s="59"/>
      <c r="W567" s="60"/>
      <c r="X567" s="60"/>
      <c r="Y567" s="60"/>
      <c r="Z567" s="60"/>
      <c r="AA567" s="60"/>
      <c r="AB567" s="60"/>
      <c r="AC567" s="60"/>
      <c r="AD567" s="60"/>
      <c r="AE567" s="60"/>
      <c r="AF567" s="60"/>
      <c r="AG567" s="60"/>
      <c r="AH567" s="60"/>
      <c r="AI567" s="59"/>
      <c r="AJ567" s="59"/>
      <c r="AK567" s="59"/>
      <c r="AL567" s="59"/>
      <c r="AM567" s="59"/>
      <c r="AN567" s="59"/>
      <c r="AO567" s="59"/>
      <c r="AP567" s="59"/>
      <c r="AQ567" s="59"/>
      <c r="AR567" s="147"/>
    </row>
    <row r="568" spans="1:44" x14ac:dyDescent="0.25">
      <c r="A568" s="175"/>
      <c r="B568" s="107"/>
      <c r="C568" s="40"/>
      <c r="D568" s="40"/>
      <c r="E568" s="40"/>
      <c r="F568" s="60"/>
      <c r="G568" s="59"/>
      <c r="H568" s="59"/>
      <c r="I568" s="59"/>
      <c r="J568" s="59"/>
      <c r="K568" s="60"/>
      <c r="L568" s="60"/>
      <c r="M568" s="59"/>
      <c r="N568" s="59"/>
      <c r="O568" s="59"/>
      <c r="P568" s="59"/>
      <c r="Q568" s="59"/>
      <c r="R568" s="59"/>
      <c r="S568" s="59"/>
      <c r="T568" s="59"/>
      <c r="U568" s="40"/>
      <c r="V568" s="59"/>
      <c r="W568" s="60"/>
      <c r="X568" s="60"/>
      <c r="Y568" s="60"/>
      <c r="Z568" s="60"/>
      <c r="AA568" s="60"/>
      <c r="AB568" s="60"/>
      <c r="AC568" s="60"/>
      <c r="AD568" s="60"/>
      <c r="AE568" s="60"/>
      <c r="AF568" s="60"/>
      <c r="AG568" s="60"/>
      <c r="AH568" s="60"/>
      <c r="AI568" s="59"/>
      <c r="AJ568" s="59"/>
      <c r="AK568" s="59"/>
      <c r="AL568" s="59"/>
      <c r="AM568" s="59"/>
      <c r="AN568" s="59"/>
      <c r="AO568" s="59"/>
      <c r="AP568" s="59"/>
      <c r="AQ568" s="59"/>
      <c r="AR568" s="147"/>
    </row>
    <row r="569" spans="1:44" x14ac:dyDescent="0.25">
      <c r="A569" s="63" t="s">
        <v>166</v>
      </c>
      <c r="B569" s="82" t="s">
        <v>37</v>
      </c>
      <c r="C569" s="40"/>
      <c r="D569" s="40"/>
      <c r="E569" s="40"/>
      <c r="F569" s="60"/>
      <c r="G569" s="59"/>
      <c r="H569" s="59"/>
      <c r="I569" s="59"/>
      <c r="J569" s="59"/>
      <c r="K569" s="60"/>
      <c r="L569" s="60"/>
      <c r="M569" s="59"/>
      <c r="N569" s="59"/>
      <c r="O569" s="59"/>
      <c r="P569" s="59"/>
      <c r="Q569" s="59"/>
      <c r="R569" s="59"/>
      <c r="S569" s="59"/>
      <c r="T569" s="59"/>
      <c r="U569" s="40"/>
      <c r="V569" s="59"/>
      <c r="W569" s="60"/>
      <c r="X569" s="60"/>
      <c r="Y569" s="60"/>
      <c r="Z569" s="60"/>
      <c r="AA569" s="60"/>
      <c r="AB569" s="60"/>
      <c r="AC569" s="60"/>
      <c r="AD569" s="60"/>
      <c r="AE569" s="60"/>
      <c r="AF569" s="60"/>
      <c r="AG569" s="60"/>
      <c r="AH569" s="60"/>
      <c r="AI569" s="59"/>
      <c r="AJ569" s="59"/>
      <c r="AK569" s="59"/>
      <c r="AL569" s="59"/>
      <c r="AM569" s="59"/>
      <c r="AN569" s="59"/>
      <c r="AO569" s="59"/>
      <c r="AP569" s="59"/>
      <c r="AQ569" s="59"/>
      <c r="AR569" s="147"/>
    </row>
    <row r="570" spans="1:44" x14ac:dyDescent="0.25">
      <c r="A570" s="64"/>
      <c r="B570" s="65"/>
      <c r="C570" s="40"/>
      <c r="D570" s="40"/>
      <c r="E570" s="40"/>
      <c r="F570" s="60"/>
      <c r="G570" s="59"/>
      <c r="H570" s="59"/>
      <c r="I570" s="59"/>
      <c r="J570" s="59"/>
      <c r="K570" s="60"/>
      <c r="L570" s="60"/>
      <c r="M570" s="59"/>
      <c r="N570" s="59"/>
      <c r="O570" s="59"/>
      <c r="P570" s="59"/>
      <c r="Q570" s="59"/>
      <c r="R570" s="59"/>
      <c r="S570" s="59"/>
      <c r="T570" s="59"/>
      <c r="U570" s="40"/>
      <c r="V570" s="59"/>
      <c r="W570" s="60"/>
      <c r="X570" s="60"/>
      <c r="Y570" s="60"/>
      <c r="Z570" s="60"/>
      <c r="AA570" s="60"/>
      <c r="AB570" s="60"/>
      <c r="AC570" s="60"/>
      <c r="AD570" s="60"/>
      <c r="AE570" s="60"/>
      <c r="AF570" s="60"/>
      <c r="AG570" s="60"/>
      <c r="AH570" s="60"/>
      <c r="AI570" s="59"/>
      <c r="AJ570" s="59"/>
      <c r="AK570" s="59"/>
      <c r="AL570" s="59"/>
      <c r="AM570" s="59"/>
      <c r="AN570" s="59"/>
      <c r="AO570" s="59"/>
      <c r="AP570" s="59"/>
      <c r="AQ570" s="59"/>
      <c r="AR570" s="147"/>
    </row>
    <row r="571" spans="1:44" x14ac:dyDescent="0.25">
      <c r="A571" s="176"/>
      <c r="B571" s="66" t="s">
        <v>167</v>
      </c>
      <c r="C571" s="66"/>
      <c r="D571" s="108"/>
      <c r="E571" s="108"/>
      <c r="F571" s="109"/>
      <c r="G571" s="109"/>
      <c r="H571" s="109"/>
      <c r="I571" s="109"/>
      <c r="J571" s="109"/>
      <c r="K571" s="109"/>
      <c r="L571" s="109"/>
      <c r="M571" s="109"/>
      <c r="N571" s="109"/>
      <c r="O571" s="109"/>
      <c r="P571" s="109"/>
      <c r="Q571" s="109"/>
      <c r="R571" s="109"/>
      <c r="S571" s="109"/>
      <c r="T571" s="109"/>
      <c r="U571" s="108"/>
      <c r="V571" s="109"/>
      <c r="W571" s="108"/>
      <c r="X571" s="108"/>
      <c r="Y571" s="108"/>
      <c r="Z571" s="108"/>
      <c r="AA571" s="108"/>
      <c r="AB571" s="108"/>
      <c r="AC571" s="108"/>
      <c r="AD571" s="108"/>
      <c r="AE571" s="108"/>
      <c r="AF571" s="108"/>
      <c r="AG571" s="108"/>
      <c r="AH571" s="108"/>
      <c r="AI571" s="109"/>
      <c r="AJ571" s="171"/>
      <c r="AK571" s="171"/>
      <c r="AL571" s="171"/>
      <c r="AM571" s="171"/>
      <c r="AN571" s="171"/>
      <c r="AO571" s="171"/>
      <c r="AP571" s="171"/>
      <c r="AQ571" s="171"/>
      <c r="AR571" s="147"/>
    </row>
    <row r="572" spans="1:44" x14ac:dyDescent="0.25">
      <c r="A572" s="177">
        <v>1</v>
      </c>
      <c r="B572" s="781" t="s">
        <v>168</v>
      </c>
      <c r="C572" s="782"/>
      <c r="D572" s="108"/>
      <c r="E572" s="108"/>
      <c r="F572" s="109"/>
      <c r="G572" s="109"/>
      <c r="H572" s="109"/>
      <c r="I572" s="109"/>
      <c r="J572" s="109"/>
      <c r="K572" s="109"/>
      <c r="L572" s="109"/>
      <c r="M572" s="109"/>
      <c r="N572" s="109"/>
      <c r="O572" s="109"/>
      <c r="P572" s="109"/>
      <c r="Q572" s="109"/>
      <c r="R572" s="109"/>
      <c r="S572" s="109"/>
      <c r="T572" s="109"/>
      <c r="U572" s="108"/>
      <c r="V572" s="109"/>
      <c r="W572" s="108"/>
      <c r="X572" s="108"/>
      <c r="Y572" s="108"/>
      <c r="Z572" s="108"/>
      <c r="AA572" s="108"/>
      <c r="AB572" s="108"/>
      <c r="AC572" s="108"/>
      <c r="AD572" s="108"/>
      <c r="AE572" s="108"/>
      <c r="AF572" s="108"/>
      <c r="AG572" s="108"/>
      <c r="AH572" s="108"/>
      <c r="AI572" s="109"/>
      <c r="AJ572" s="171"/>
      <c r="AK572" s="171"/>
      <c r="AL572" s="171"/>
      <c r="AM572" s="171"/>
      <c r="AN572" s="171"/>
      <c r="AO572" s="171"/>
      <c r="AP572" s="171"/>
      <c r="AQ572" s="171"/>
      <c r="AR572" s="147"/>
    </row>
    <row r="573" spans="1:44" x14ac:dyDescent="0.25">
      <c r="A573" s="177">
        <v>2</v>
      </c>
      <c r="B573" s="781" t="s">
        <v>169</v>
      </c>
      <c r="C573" s="782"/>
      <c r="D573" s="108"/>
      <c r="E573" s="108"/>
      <c r="F573" s="109"/>
      <c r="G573" s="109"/>
      <c r="H573" s="109"/>
      <c r="I573" s="109"/>
      <c r="J573" s="109"/>
      <c r="K573" s="109"/>
      <c r="L573" s="109"/>
      <c r="M573" s="109"/>
      <c r="N573" s="109"/>
      <c r="O573" s="109"/>
      <c r="P573" s="109"/>
      <c r="Q573" s="109"/>
      <c r="R573" s="109"/>
      <c r="S573" s="109"/>
      <c r="T573" s="109"/>
      <c r="U573" s="108"/>
      <c r="V573" s="109"/>
      <c r="W573" s="108"/>
      <c r="X573" s="108"/>
      <c r="Y573" s="108"/>
      <c r="Z573" s="108"/>
      <c r="AA573" s="108"/>
      <c r="AB573" s="108"/>
      <c r="AC573" s="108"/>
      <c r="AD573" s="108"/>
      <c r="AE573" s="108"/>
      <c r="AF573" s="108"/>
      <c r="AG573" s="108"/>
      <c r="AH573" s="108"/>
      <c r="AI573" s="109"/>
      <c r="AJ573" s="171"/>
      <c r="AK573" s="171"/>
      <c r="AL573" s="171"/>
      <c r="AM573" s="171"/>
      <c r="AN573" s="171"/>
      <c r="AO573" s="171"/>
      <c r="AP573" s="171"/>
      <c r="AQ573" s="171"/>
      <c r="AR573" s="147"/>
    </row>
    <row r="574" spans="1:44" x14ac:dyDescent="0.25">
      <c r="A574" s="177">
        <v>3</v>
      </c>
      <c r="B574" s="781" t="s">
        <v>170</v>
      </c>
      <c r="C574" s="782"/>
      <c r="D574" s="108"/>
      <c r="E574" s="108"/>
      <c r="F574" s="109"/>
      <c r="G574" s="109"/>
      <c r="H574" s="109"/>
      <c r="I574" s="109"/>
      <c r="J574" s="109"/>
      <c r="K574" s="109"/>
      <c r="L574" s="109"/>
      <c r="M574" s="109"/>
      <c r="N574" s="109"/>
      <c r="O574" s="109"/>
      <c r="P574" s="109"/>
      <c r="Q574" s="109"/>
      <c r="R574" s="109"/>
      <c r="S574" s="109"/>
      <c r="T574" s="109"/>
      <c r="U574" s="108"/>
      <c r="V574" s="109"/>
      <c r="W574" s="108"/>
      <c r="X574" s="108"/>
      <c r="Y574" s="108"/>
      <c r="Z574" s="108"/>
      <c r="AA574" s="108"/>
      <c r="AB574" s="108"/>
      <c r="AC574" s="108"/>
      <c r="AD574" s="108"/>
      <c r="AE574" s="108"/>
      <c r="AF574" s="108"/>
      <c r="AG574" s="108"/>
      <c r="AH574" s="108"/>
      <c r="AI574" s="109"/>
      <c r="AJ574" s="171"/>
      <c r="AK574" s="171"/>
      <c r="AL574" s="171"/>
      <c r="AM574" s="171"/>
      <c r="AN574" s="171"/>
      <c r="AO574" s="171"/>
      <c r="AP574" s="171"/>
      <c r="AQ574" s="171"/>
      <c r="AR574" s="147"/>
    </row>
    <row r="575" spans="1:44" x14ac:dyDescent="0.25">
      <c r="A575" s="177">
        <v>4</v>
      </c>
      <c r="B575" s="781" t="s">
        <v>171</v>
      </c>
      <c r="C575" s="782"/>
      <c r="D575" s="108"/>
      <c r="E575" s="108"/>
      <c r="F575" s="109"/>
      <c r="G575" s="109"/>
      <c r="H575" s="109"/>
      <c r="I575" s="109"/>
      <c r="J575" s="109"/>
      <c r="K575" s="109"/>
      <c r="L575" s="109"/>
      <c r="M575" s="109"/>
      <c r="N575" s="109"/>
      <c r="O575" s="109"/>
      <c r="P575" s="109"/>
      <c r="Q575" s="109"/>
      <c r="R575" s="109"/>
      <c r="S575" s="109"/>
      <c r="T575" s="109"/>
      <c r="U575" s="108"/>
      <c r="V575" s="109"/>
      <c r="W575" s="108"/>
      <c r="X575" s="108"/>
      <c r="Y575" s="108"/>
      <c r="Z575" s="108"/>
      <c r="AA575" s="108"/>
      <c r="AB575" s="108"/>
      <c r="AC575" s="108"/>
      <c r="AD575" s="108"/>
      <c r="AE575" s="108"/>
      <c r="AF575" s="108"/>
      <c r="AG575" s="108"/>
      <c r="AH575" s="108"/>
      <c r="AI575" s="109"/>
      <c r="AJ575" s="171"/>
      <c r="AK575" s="171"/>
      <c r="AL575" s="171"/>
      <c r="AM575" s="171"/>
      <c r="AN575" s="171"/>
      <c r="AO575" s="171"/>
      <c r="AP575" s="171"/>
      <c r="AQ575" s="171"/>
      <c r="AR575" s="147"/>
    </row>
    <row r="576" spans="1:44" x14ac:dyDescent="0.25">
      <c r="A576" s="177">
        <v>5</v>
      </c>
      <c r="B576" s="781" t="s">
        <v>172</v>
      </c>
      <c r="C576" s="782"/>
      <c r="D576" s="108"/>
      <c r="E576" s="108"/>
      <c r="F576" s="109"/>
      <c r="G576" s="109"/>
      <c r="H576" s="109"/>
      <c r="I576" s="109"/>
      <c r="J576" s="109"/>
      <c r="K576" s="109"/>
      <c r="L576" s="109"/>
      <c r="M576" s="109"/>
      <c r="N576" s="109"/>
      <c r="O576" s="109"/>
      <c r="P576" s="109"/>
      <c r="Q576" s="109"/>
      <c r="R576" s="109"/>
      <c r="S576" s="109"/>
      <c r="T576" s="109"/>
      <c r="U576" s="108"/>
      <c r="V576" s="109"/>
      <c r="W576" s="108"/>
      <c r="X576" s="108"/>
      <c r="Y576" s="108"/>
      <c r="Z576" s="108"/>
      <c r="AA576" s="108"/>
      <c r="AB576" s="108"/>
      <c r="AC576" s="108"/>
      <c r="AD576" s="108"/>
      <c r="AE576" s="108"/>
      <c r="AF576" s="108"/>
      <c r="AG576" s="108"/>
      <c r="AH576" s="108"/>
      <c r="AI576" s="109"/>
      <c r="AJ576" s="171"/>
      <c r="AK576" s="171"/>
      <c r="AL576" s="171"/>
      <c r="AM576" s="171"/>
      <c r="AN576" s="171"/>
      <c r="AO576" s="171"/>
      <c r="AP576" s="171"/>
      <c r="AQ576" s="171"/>
      <c r="AR576" s="147"/>
    </row>
    <row r="577" spans="1:44" x14ac:dyDescent="0.25">
      <c r="A577" s="177">
        <v>6</v>
      </c>
      <c r="B577" s="781" t="s">
        <v>173</v>
      </c>
      <c r="C577" s="782"/>
      <c r="D577" s="108"/>
      <c r="E577" s="108"/>
      <c r="F577" s="109"/>
      <c r="G577" s="109"/>
      <c r="H577" s="109"/>
      <c r="I577" s="109"/>
      <c r="J577" s="109"/>
      <c r="K577" s="109"/>
      <c r="L577" s="109"/>
      <c r="M577" s="109"/>
      <c r="N577" s="109"/>
      <c r="O577" s="109"/>
      <c r="P577" s="109"/>
      <c r="Q577" s="109"/>
      <c r="R577" s="109"/>
      <c r="S577" s="109"/>
      <c r="T577" s="109"/>
      <c r="U577" s="108"/>
      <c r="V577" s="109"/>
      <c r="W577" s="108"/>
      <c r="X577" s="108"/>
      <c r="Y577" s="108"/>
      <c r="Z577" s="108"/>
      <c r="AA577" s="108"/>
      <c r="AB577" s="108"/>
      <c r="AC577" s="108"/>
      <c r="AD577" s="108"/>
      <c r="AE577" s="108"/>
      <c r="AF577" s="108"/>
      <c r="AG577" s="108"/>
      <c r="AH577" s="108"/>
      <c r="AI577" s="109"/>
      <c r="AJ577" s="171"/>
      <c r="AK577" s="171"/>
      <c r="AL577" s="171"/>
      <c r="AM577" s="171"/>
      <c r="AN577" s="171"/>
      <c r="AO577" s="171"/>
      <c r="AP577" s="171"/>
      <c r="AQ577" s="171"/>
      <c r="AR577" s="147"/>
    </row>
    <row r="578" spans="1:44" x14ac:dyDescent="0.25">
      <c r="A578" s="177">
        <v>7</v>
      </c>
      <c r="B578" s="781" t="s">
        <v>174</v>
      </c>
      <c r="C578" s="782"/>
      <c r="D578" s="108"/>
      <c r="E578" s="108"/>
      <c r="F578" s="109"/>
      <c r="G578" s="109"/>
      <c r="H578" s="109"/>
      <c r="I578" s="109"/>
      <c r="J578" s="109"/>
      <c r="K578" s="109"/>
      <c r="L578" s="109"/>
      <c r="M578" s="109"/>
      <c r="N578" s="109"/>
      <c r="O578" s="109"/>
      <c r="P578" s="109"/>
      <c r="Q578" s="109"/>
      <c r="R578" s="109"/>
      <c r="S578" s="109"/>
      <c r="T578" s="109"/>
      <c r="U578" s="108"/>
      <c r="V578" s="109"/>
      <c r="W578" s="108"/>
      <c r="X578" s="108"/>
      <c r="Y578" s="108"/>
      <c r="Z578" s="108"/>
      <c r="AA578" s="108"/>
      <c r="AB578" s="108"/>
      <c r="AC578" s="108"/>
      <c r="AD578" s="108"/>
      <c r="AE578" s="108"/>
      <c r="AF578" s="108"/>
      <c r="AG578" s="108"/>
      <c r="AH578" s="108"/>
      <c r="AI578" s="109"/>
      <c r="AJ578" s="171"/>
      <c r="AK578" s="171"/>
      <c r="AL578" s="171"/>
      <c r="AM578" s="171"/>
      <c r="AN578" s="171"/>
      <c r="AO578" s="171"/>
      <c r="AP578" s="171"/>
      <c r="AQ578" s="171"/>
      <c r="AR578" s="147"/>
    </row>
    <row r="579" spans="1:44" ht="16.5" thickBot="1" x14ac:dyDescent="0.3">
      <c r="A579" s="178">
        <v>8</v>
      </c>
      <c r="B579" s="781" t="s">
        <v>175</v>
      </c>
      <c r="C579" s="782"/>
      <c r="D579" s="108"/>
      <c r="E579" s="108"/>
      <c r="F579" s="109"/>
      <c r="G579" s="109"/>
      <c r="H579" s="109"/>
      <c r="I579" s="109"/>
      <c r="J579" s="109"/>
      <c r="K579" s="109"/>
      <c r="L579" s="109"/>
      <c r="M579" s="109"/>
      <c r="N579" s="109"/>
      <c r="O579" s="109"/>
      <c r="P579" s="109"/>
      <c r="Q579" s="109"/>
      <c r="R579" s="109"/>
      <c r="S579" s="109"/>
      <c r="T579" s="109"/>
      <c r="U579" s="108"/>
      <c r="V579" s="109"/>
      <c r="W579" s="108"/>
      <c r="X579" s="108"/>
      <c r="Y579" s="108"/>
      <c r="Z579" s="108"/>
      <c r="AA579" s="108"/>
      <c r="AB579" s="108"/>
      <c r="AC579" s="108"/>
      <c r="AD579" s="108"/>
      <c r="AE579" s="108"/>
      <c r="AF579" s="108"/>
      <c r="AG579" s="108"/>
      <c r="AH579" s="108"/>
      <c r="AI579" s="109"/>
      <c r="AJ579" s="171"/>
      <c r="AK579" s="171"/>
      <c r="AL579" s="171"/>
      <c r="AM579" s="171"/>
      <c r="AN579" s="171"/>
      <c r="AO579" s="171"/>
      <c r="AP579" s="171"/>
      <c r="AQ579" s="171"/>
      <c r="AR579" s="147"/>
    </row>
  </sheetData>
  <autoFilter ref="B19:AQ579"/>
  <customSheetViews>
    <customSheetView guid="{8BB7B736-A7C4-429C-ACC3-971252C535EE}" scale="70" showPageBreaks="1" fitToPage="1" printArea="1" showAutoFilter="1" view="pageBreakPreview" topLeftCell="A13">
      <pane xSplit="2" ySplit="7" topLeftCell="R20" activePane="bottomRight" state="frozen"/>
      <selection pane="bottomRight" activeCell="V58" sqref="V58"/>
      <pageMargins left="0.9055118110236221" right="0.31496062992125984" top="0.74803149606299213" bottom="0.74803149606299213" header="0.31496062992125984" footer="0.31496062992125984"/>
      <pageSetup paperSize="8" scale="40" fitToHeight="0" orientation="landscape" r:id="rId1"/>
      <autoFilter ref="B19:AQ976"/>
    </customSheetView>
    <customSheetView guid="{7AA1BFA8-6974-4FCA-A17F-A76092498536}" scale="70" showPageBreaks="1" fitToPage="1" printArea="1" showAutoFilter="1" view="pageBreakPreview" topLeftCell="A13">
      <pane xSplit="2" ySplit="7" topLeftCell="AF125" activePane="bottomRight" state="frozen"/>
      <selection pane="bottomRight" activeCell="AH150" sqref="AH150"/>
      <pageMargins left="0.9055118110236221" right="0.31496062992125984" top="0.74803149606299213" bottom="0.74803149606299213" header="0.31496062992125984" footer="0.31496062992125984"/>
      <pageSetup paperSize="8" scale="40" fitToHeight="0" orientation="landscape" r:id="rId2"/>
      <autoFilter ref="B19:AQ976"/>
    </customSheetView>
    <customSheetView guid="{5547C54F-FA41-4061-9BC0-F0DA1FA23736}" scale="70" showPageBreaks="1" fitToPage="1" printArea="1" showAutoFilter="1" view="pageBreakPreview" topLeftCell="A13">
      <pane xSplit="2" ySplit="7" topLeftCell="C131" activePane="bottomRight" state="frozen"/>
      <selection pane="bottomRight" activeCell="A913" sqref="A913:XFD913"/>
      <pageMargins left="0.9055118110236221" right="0.31496062992125984" top="0.74803149606299213" bottom="0.74803149606299213" header="0.31496062992125984" footer="0.31496062992125984"/>
      <pageSetup paperSize="8" scale="40" fitToHeight="0" orientation="landscape" r:id="rId3"/>
      <autoFilter ref="B19:AQ976"/>
    </customSheetView>
    <customSheetView guid="{741CBA12-4BC9-4306-BB02-1CF6083FF85E}" scale="70" showPageBreaks="1" fitToPage="1" printArea="1" showAutoFilter="1" view="pageBreakPreview" topLeftCell="A16">
      <pane xSplit="2" ySplit="4" topLeftCell="R20" activePane="bottomRight" state="frozen"/>
      <selection pane="bottomRight" activeCell="C20" sqref="C20"/>
      <pageMargins left="0.9055118110236221" right="0.31496062992125984" top="0.74803149606299213" bottom="0.74803149606299213" header="0.31496062992125984" footer="0.31496062992125984"/>
      <pageSetup paperSize="8" scale="41" fitToHeight="0" orientation="landscape" r:id="rId4"/>
      <autoFilter ref="B19:AQ662"/>
    </customSheetView>
    <customSheetView guid="{97CDAD80-7AA4-4858-9295-56C8D7128432}" scale="70" showPageBreaks="1" fitToPage="1" printArea="1" showAutoFilter="1" view="pageBreakPreview" topLeftCell="A16">
      <pane xSplit="2" ySplit="5" topLeftCell="C21" activePane="bottomRight" state="frozen"/>
      <selection pane="bottomRight" activeCell="M48" sqref="M48"/>
      <pageMargins left="0.70866141732283472" right="0.70866141732283472" top="0.74803149606299213" bottom="0.74803149606299213" header="0.31496062992125984" footer="0.31496062992125984"/>
      <pageSetup paperSize="8" scale="41" fitToHeight="0" orientation="landscape" r:id="rId5"/>
      <autoFilter ref="B19:AQ580"/>
    </customSheetView>
    <customSheetView guid="{20F9C861-6458-4DFD-BCE3-68A0D44C8C4E}" scale="55" showPageBreaks="1" fitToPage="1" printArea="1" showAutoFilter="1" view="pageBreakPreview" topLeftCell="A13">
      <pane xSplit="2" ySplit="7" topLeftCell="C35" activePane="bottomRight" state="frozen"/>
      <selection pane="bottomRight" activeCell="O126" sqref="O126"/>
      <pageMargins left="0.70866141732283472" right="0.70866141732283472" top="0.74803149606299213" bottom="0.74803149606299213" header="0.31496062992125984" footer="0.31496062992125984"/>
      <pageSetup paperSize="8" scale="40" fitToHeight="0" orientation="landscape" r:id="rId6"/>
      <autoFilter ref="B19:AQ644"/>
    </customSheetView>
    <customSheetView guid="{C21BC225-69C9-4458-9F3D-FDCF30852D79}" scale="70" showPageBreaks="1" fitToPage="1" printArea="1" showAutoFilter="1" view="pageBreakPreview" topLeftCell="A16">
      <pane xSplit="2" ySplit="4" topLeftCell="M20" activePane="bottomRight" state="frozen"/>
      <selection pane="bottomRight" activeCell="C20" sqref="C20"/>
      <pageMargins left="0.9055118110236221" right="0.31496062992125984" top="0.74803149606299213" bottom="0.74803149606299213" header="0.31496062992125984" footer="0.31496062992125984"/>
      <pageSetup paperSize="8" scale="41" fitToHeight="0" orientation="landscape" r:id="rId7"/>
      <autoFilter ref="B19:AQ662"/>
    </customSheetView>
  </customSheetViews>
  <mergeCells count="51">
    <mergeCell ref="N17:O17"/>
    <mergeCell ref="A15:A18"/>
    <mergeCell ref="B578:C578"/>
    <mergeCell ref="B579:C579"/>
    <mergeCell ref="D15:W15"/>
    <mergeCell ref="D16:M16"/>
    <mergeCell ref="N16:W16"/>
    <mergeCell ref="B574:C574"/>
    <mergeCell ref="B575:C575"/>
    <mergeCell ref="B576:C576"/>
    <mergeCell ref="B577:C577"/>
    <mergeCell ref="AO2:AQ2"/>
    <mergeCell ref="AN3:AQ3"/>
    <mergeCell ref="AN4:AQ4"/>
    <mergeCell ref="AN17:AO17"/>
    <mergeCell ref="AP17:AQ17"/>
    <mergeCell ref="AH16:AQ16"/>
    <mergeCell ref="AN9:AQ9"/>
    <mergeCell ref="AN10:AQ10"/>
    <mergeCell ref="AM11:AQ11"/>
    <mergeCell ref="AH12:AJ12"/>
    <mergeCell ref="AI3:AJ3"/>
    <mergeCell ref="AI4:AJ4"/>
    <mergeCell ref="X15:AQ15"/>
    <mergeCell ref="AH17:AI17"/>
    <mergeCell ref="AJ17:AK17"/>
    <mergeCell ref="AL17:AM17"/>
    <mergeCell ref="A7:AQ7"/>
    <mergeCell ref="AN12:AQ12"/>
    <mergeCell ref="B572:C572"/>
    <mergeCell ref="B573:C573"/>
    <mergeCell ref="B15:B18"/>
    <mergeCell ref="C15:C18"/>
    <mergeCell ref="Z17:AA17"/>
    <mergeCell ref="AB17:AC17"/>
    <mergeCell ref="AD17:AE17"/>
    <mergeCell ref="V17:W17"/>
    <mergeCell ref="D17:E17"/>
    <mergeCell ref="P17:Q17"/>
    <mergeCell ref="F17:G17"/>
    <mergeCell ref="H17:I17"/>
    <mergeCell ref="J17:K17"/>
    <mergeCell ref="L17:M17"/>
    <mergeCell ref="X16:AG16"/>
    <mergeCell ref="R17:S17"/>
    <mergeCell ref="T17:U17"/>
    <mergeCell ref="AI9:AJ9"/>
    <mergeCell ref="AH10:AJ10"/>
    <mergeCell ref="AH11:AJ11"/>
    <mergeCell ref="AF17:AG17"/>
    <mergeCell ref="X17:Y17"/>
  </mergeCells>
  <pageMargins left="0.9055118110236221" right="0.31496062992125984" top="0.74803149606299213" bottom="0.74803149606299213" header="0.31496062992125984" footer="0.31496062992125984"/>
  <pageSetup paperSize="8" scale="40" fitToHeight="0" orientation="landscape" r:id="rId8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-0.249977111117893"/>
  </sheetPr>
  <dimension ref="A1:IV57"/>
  <sheetViews>
    <sheetView view="pageBreakPreview" zoomScale="60" zoomScaleNormal="100" workbookViewId="0">
      <selection activeCell="F55" sqref="F55"/>
    </sheetView>
  </sheetViews>
  <sheetFormatPr defaultColWidth="8" defaultRowHeight="15.75" x14ac:dyDescent="0.25"/>
  <cols>
    <col min="1" max="1" width="54.125" style="369" bestFit="1" customWidth="1"/>
    <col min="2" max="2" width="23.875" style="369" customWidth="1"/>
    <col min="3" max="3" width="24.5" style="369" customWidth="1"/>
    <col min="4" max="4" width="8" style="369"/>
    <col min="5" max="8" width="14.125" style="369" customWidth="1"/>
    <col min="9" max="16384" width="8" style="369"/>
  </cols>
  <sheetData>
    <row r="1" spans="1:256" x14ac:dyDescent="0.25">
      <c r="C1" s="370" t="s">
        <v>329</v>
      </c>
    </row>
    <row r="2" spans="1:256" x14ac:dyDescent="0.25">
      <c r="C2" s="370" t="s">
        <v>0</v>
      </c>
    </row>
    <row r="3" spans="1:256" x14ac:dyDescent="0.25">
      <c r="C3" s="370" t="s">
        <v>330</v>
      </c>
    </row>
    <row r="4" spans="1:256" x14ac:dyDescent="0.25">
      <c r="C4" s="370"/>
    </row>
    <row r="5" spans="1:256" ht="34.5" customHeight="1" x14ac:dyDescent="0.25">
      <c r="A5" s="821" t="s">
        <v>331</v>
      </c>
      <c r="B5" s="822"/>
      <c r="C5" s="822"/>
      <c r="D5" s="371"/>
      <c r="E5" s="371"/>
      <c r="F5" s="371"/>
      <c r="G5" s="371"/>
      <c r="H5" s="371"/>
      <c r="I5" s="371"/>
      <c r="J5" s="371"/>
      <c r="K5" s="371"/>
      <c r="L5" s="371"/>
      <c r="M5" s="371"/>
      <c r="N5" s="371"/>
      <c r="O5" s="371"/>
      <c r="P5" s="371"/>
      <c r="Q5" s="371"/>
      <c r="R5" s="371"/>
      <c r="S5" s="371"/>
      <c r="T5" s="371"/>
      <c r="U5" s="371"/>
      <c r="V5" s="371"/>
      <c r="W5" s="371"/>
      <c r="X5" s="371"/>
      <c r="Y5" s="371"/>
      <c r="Z5" s="371"/>
      <c r="AA5" s="371"/>
      <c r="AB5" s="371"/>
      <c r="AC5" s="371"/>
      <c r="AD5" s="371"/>
      <c r="AE5" s="371"/>
      <c r="AF5" s="371"/>
      <c r="AG5" s="371"/>
      <c r="AH5" s="371"/>
      <c r="AI5" s="371"/>
      <c r="AJ5" s="371"/>
      <c r="AK5" s="371"/>
      <c r="AL5" s="371"/>
      <c r="AM5" s="371"/>
      <c r="AN5" s="371"/>
      <c r="AO5" s="371"/>
      <c r="AP5" s="371"/>
      <c r="AQ5" s="371"/>
      <c r="AR5" s="371"/>
      <c r="AS5" s="371"/>
      <c r="AT5" s="371"/>
      <c r="AU5" s="371"/>
      <c r="AV5" s="371"/>
      <c r="AW5" s="371"/>
      <c r="AX5" s="371"/>
      <c r="AY5" s="371"/>
      <c r="AZ5" s="371"/>
      <c r="BA5" s="371"/>
      <c r="BB5" s="371"/>
      <c r="BC5" s="371"/>
      <c r="BD5" s="371"/>
      <c r="BE5" s="371"/>
      <c r="BF5" s="371"/>
      <c r="BG5" s="371"/>
      <c r="BH5" s="371"/>
      <c r="BI5" s="371"/>
      <c r="BJ5" s="371"/>
      <c r="BK5" s="371"/>
      <c r="BL5" s="371"/>
      <c r="BM5" s="371"/>
      <c r="BN5" s="371"/>
      <c r="BO5" s="371"/>
      <c r="BP5" s="371"/>
      <c r="BQ5" s="371"/>
      <c r="BR5" s="371"/>
      <c r="BS5" s="371"/>
      <c r="BT5" s="371"/>
      <c r="BU5" s="371"/>
      <c r="BV5" s="371"/>
      <c r="BW5" s="371"/>
      <c r="BX5" s="371"/>
      <c r="BY5" s="371"/>
      <c r="BZ5" s="371"/>
      <c r="CA5" s="371"/>
      <c r="CB5" s="371"/>
      <c r="CC5" s="371"/>
      <c r="CD5" s="371"/>
      <c r="CE5" s="371"/>
      <c r="CF5" s="371"/>
      <c r="CG5" s="371"/>
      <c r="CH5" s="371"/>
      <c r="CI5" s="371"/>
      <c r="CJ5" s="371"/>
      <c r="CK5" s="371"/>
      <c r="CL5" s="371"/>
      <c r="CM5" s="371"/>
      <c r="CN5" s="371"/>
      <c r="CO5" s="371"/>
      <c r="CP5" s="371"/>
      <c r="CQ5" s="371"/>
      <c r="CR5" s="371"/>
      <c r="CS5" s="371"/>
      <c r="CT5" s="371"/>
      <c r="CU5" s="371"/>
      <c r="CV5" s="371"/>
      <c r="CW5" s="371"/>
      <c r="CX5" s="371"/>
      <c r="CY5" s="371"/>
      <c r="CZ5" s="371"/>
      <c r="DA5" s="371"/>
      <c r="DB5" s="371"/>
      <c r="DC5" s="371"/>
      <c r="DD5" s="371"/>
      <c r="DE5" s="371"/>
      <c r="DF5" s="371"/>
      <c r="DG5" s="371"/>
      <c r="DH5" s="371"/>
      <c r="DI5" s="371"/>
      <c r="DJ5" s="371"/>
      <c r="DK5" s="371"/>
      <c r="DL5" s="371"/>
      <c r="DM5" s="371"/>
      <c r="DN5" s="371"/>
      <c r="DO5" s="371"/>
      <c r="DP5" s="371"/>
      <c r="DQ5" s="371"/>
      <c r="DR5" s="371"/>
      <c r="DS5" s="371"/>
      <c r="DT5" s="371"/>
      <c r="DU5" s="371"/>
      <c r="DV5" s="371"/>
      <c r="DW5" s="371"/>
      <c r="DX5" s="371"/>
      <c r="DY5" s="371"/>
      <c r="DZ5" s="371"/>
      <c r="EA5" s="371"/>
      <c r="EB5" s="371"/>
      <c r="EC5" s="371"/>
      <c r="ED5" s="371"/>
      <c r="EE5" s="371"/>
      <c r="EF5" s="371"/>
      <c r="EG5" s="371"/>
      <c r="EH5" s="371"/>
      <c r="EI5" s="371"/>
      <c r="EJ5" s="371"/>
      <c r="EK5" s="371"/>
      <c r="EL5" s="371"/>
      <c r="EM5" s="371"/>
      <c r="EN5" s="371"/>
      <c r="EO5" s="371"/>
      <c r="EP5" s="371"/>
      <c r="EQ5" s="371"/>
      <c r="ER5" s="371"/>
      <c r="ES5" s="371"/>
      <c r="ET5" s="371"/>
      <c r="EU5" s="371"/>
      <c r="EV5" s="371"/>
      <c r="EW5" s="371"/>
      <c r="EX5" s="371"/>
      <c r="EY5" s="371"/>
      <c r="EZ5" s="371"/>
      <c r="FA5" s="371"/>
      <c r="FB5" s="371"/>
      <c r="FC5" s="371"/>
      <c r="FD5" s="371"/>
      <c r="FE5" s="371"/>
      <c r="FF5" s="371"/>
      <c r="FG5" s="371"/>
      <c r="FH5" s="371"/>
      <c r="FI5" s="371"/>
      <c r="FJ5" s="371"/>
      <c r="FK5" s="371"/>
      <c r="FL5" s="371"/>
      <c r="FM5" s="371"/>
      <c r="FN5" s="371"/>
      <c r="FO5" s="371"/>
      <c r="FP5" s="371"/>
      <c r="FQ5" s="371"/>
      <c r="FR5" s="371"/>
      <c r="FS5" s="371"/>
      <c r="FT5" s="371"/>
      <c r="FU5" s="371"/>
      <c r="FV5" s="371"/>
      <c r="FW5" s="371"/>
      <c r="FX5" s="371"/>
      <c r="FY5" s="371"/>
      <c r="FZ5" s="371"/>
      <c r="GA5" s="371"/>
      <c r="GB5" s="371"/>
      <c r="GC5" s="371"/>
      <c r="GD5" s="371"/>
      <c r="GE5" s="371"/>
      <c r="GF5" s="371"/>
      <c r="GG5" s="371"/>
      <c r="GH5" s="371"/>
      <c r="GI5" s="371"/>
      <c r="GJ5" s="371"/>
      <c r="GK5" s="371"/>
      <c r="GL5" s="371"/>
      <c r="GM5" s="371"/>
      <c r="GN5" s="371"/>
      <c r="GO5" s="371"/>
      <c r="GP5" s="371"/>
      <c r="GQ5" s="371"/>
      <c r="GR5" s="371"/>
      <c r="GS5" s="371"/>
      <c r="GT5" s="371"/>
      <c r="GU5" s="371"/>
      <c r="GV5" s="371"/>
      <c r="GW5" s="371"/>
      <c r="GX5" s="371"/>
      <c r="GY5" s="371"/>
      <c r="GZ5" s="371"/>
      <c r="HA5" s="371"/>
      <c r="HB5" s="371"/>
      <c r="HC5" s="371"/>
      <c r="HD5" s="371"/>
      <c r="HE5" s="371"/>
      <c r="HF5" s="371"/>
      <c r="HG5" s="371"/>
      <c r="HH5" s="371"/>
      <c r="HI5" s="371"/>
      <c r="HJ5" s="371"/>
      <c r="HK5" s="371"/>
      <c r="HL5" s="371"/>
      <c r="HM5" s="371"/>
      <c r="HN5" s="371"/>
      <c r="HO5" s="371"/>
      <c r="HP5" s="371"/>
      <c r="HQ5" s="371"/>
      <c r="HR5" s="371"/>
      <c r="HS5" s="371"/>
      <c r="HT5" s="371"/>
      <c r="HU5" s="371"/>
      <c r="HV5" s="371"/>
      <c r="HW5" s="371"/>
      <c r="HX5" s="371"/>
      <c r="HY5" s="371"/>
      <c r="HZ5" s="371"/>
      <c r="IA5" s="371"/>
      <c r="IB5" s="371"/>
      <c r="IC5" s="371"/>
      <c r="ID5" s="371"/>
      <c r="IE5" s="371"/>
      <c r="IF5" s="371"/>
      <c r="IG5" s="371"/>
      <c r="IH5" s="371"/>
      <c r="II5" s="371"/>
      <c r="IJ5" s="371"/>
      <c r="IK5" s="371"/>
      <c r="IL5" s="371"/>
      <c r="IM5" s="371"/>
      <c r="IN5" s="371"/>
      <c r="IO5" s="371"/>
      <c r="IP5" s="371"/>
      <c r="IQ5" s="371"/>
      <c r="IR5" s="371"/>
      <c r="IS5" s="371"/>
      <c r="IT5" s="371"/>
      <c r="IU5" s="371"/>
      <c r="IV5" s="371"/>
    </row>
    <row r="6" spans="1:256" ht="17.25" x14ac:dyDescent="0.25">
      <c r="D6" s="371"/>
      <c r="E6" s="371"/>
      <c r="F6" s="371"/>
      <c r="G6" s="371"/>
      <c r="H6" s="371"/>
      <c r="I6" s="371"/>
      <c r="J6" s="371"/>
      <c r="K6" s="371"/>
      <c r="L6" s="371"/>
      <c r="M6" s="371"/>
      <c r="N6" s="371"/>
      <c r="O6" s="371"/>
      <c r="P6" s="371"/>
      <c r="Q6" s="371"/>
      <c r="R6" s="371"/>
      <c r="S6" s="371"/>
      <c r="T6" s="371"/>
      <c r="U6" s="371"/>
      <c r="V6" s="371"/>
      <c r="W6" s="371"/>
      <c r="X6" s="371"/>
      <c r="Y6" s="371"/>
      <c r="Z6" s="371"/>
      <c r="AA6" s="371"/>
      <c r="AB6" s="371"/>
      <c r="AC6" s="371"/>
      <c r="AD6" s="371"/>
      <c r="AE6" s="371"/>
      <c r="AF6" s="371"/>
      <c r="AG6" s="371"/>
      <c r="AH6" s="371"/>
      <c r="AI6" s="371"/>
      <c r="AJ6" s="371"/>
      <c r="AK6" s="371"/>
      <c r="AL6" s="371"/>
      <c r="AM6" s="371"/>
      <c r="AN6" s="371"/>
      <c r="AO6" s="371"/>
      <c r="AP6" s="371"/>
      <c r="AQ6" s="371"/>
      <c r="AR6" s="371"/>
      <c r="AS6" s="371"/>
      <c r="AT6" s="371"/>
      <c r="AU6" s="371"/>
      <c r="AV6" s="371"/>
      <c r="AW6" s="371"/>
      <c r="AX6" s="371"/>
      <c r="AY6" s="371"/>
      <c r="AZ6" s="371"/>
      <c r="BA6" s="371"/>
      <c r="BB6" s="371"/>
      <c r="BC6" s="371"/>
      <c r="BD6" s="371"/>
      <c r="BE6" s="371"/>
      <c r="BF6" s="371"/>
      <c r="BG6" s="371"/>
      <c r="BH6" s="371"/>
      <c r="BI6" s="371"/>
      <c r="BJ6" s="371"/>
      <c r="BK6" s="371"/>
      <c r="BL6" s="371"/>
      <c r="BM6" s="371"/>
      <c r="BN6" s="371"/>
      <c r="BO6" s="371"/>
      <c r="BP6" s="371"/>
      <c r="BQ6" s="371"/>
      <c r="BR6" s="371"/>
      <c r="BS6" s="371"/>
      <c r="BT6" s="371"/>
      <c r="BU6" s="371"/>
      <c r="BV6" s="371"/>
      <c r="BW6" s="371"/>
      <c r="BX6" s="371"/>
      <c r="BY6" s="371"/>
      <c r="BZ6" s="371"/>
      <c r="CA6" s="371"/>
      <c r="CB6" s="371"/>
      <c r="CC6" s="371"/>
      <c r="CD6" s="371"/>
      <c r="CE6" s="371"/>
      <c r="CF6" s="371"/>
      <c r="CG6" s="371"/>
      <c r="CH6" s="371"/>
      <c r="CI6" s="371"/>
      <c r="CJ6" s="371"/>
      <c r="CK6" s="371"/>
      <c r="CL6" s="371"/>
      <c r="CM6" s="371"/>
      <c r="CN6" s="371"/>
      <c r="CO6" s="371"/>
      <c r="CP6" s="371"/>
      <c r="CQ6" s="371"/>
      <c r="CR6" s="371"/>
      <c r="CS6" s="371"/>
      <c r="CT6" s="371"/>
      <c r="CU6" s="371"/>
      <c r="CV6" s="371"/>
      <c r="CW6" s="371"/>
      <c r="CX6" s="371"/>
      <c r="CY6" s="371"/>
      <c r="CZ6" s="371"/>
      <c r="DA6" s="371"/>
      <c r="DB6" s="371"/>
      <c r="DC6" s="371"/>
      <c r="DD6" s="371"/>
      <c r="DE6" s="371"/>
      <c r="DF6" s="371"/>
      <c r="DG6" s="371"/>
      <c r="DH6" s="371"/>
      <c r="DI6" s="371"/>
      <c r="DJ6" s="371"/>
      <c r="DK6" s="371"/>
      <c r="DL6" s="371"/>
      <c r="DM6" s="371"/>
      <c r="DN6" s="371"/>
      <c r="DO6" s="371"/>
      <c r="DP6" s="371"/>
      <c r="DQ6" s="371"/>
      <c r="DR6" s="371"/>
      <c r="DS6" s="371"/>
      <c r="DT6" s="371"/>
      <c r="DU6" s="371"/>
      <c r="DV6" s="371"/>
      <c r="DW6" s="371"/>
      <c r="DX6" s="371"/>
      <c r="DY6" s="371"/>
      <c r="DZ6" s="371"/>
      <c r="EA6" s="371"/>
      <c r="EB6" s="371"/>
      <c r="EC6" s="371"/>
      <c r="ED6" s="371"/>
      <c r="EE6" s="371"/>
      <c r="EF6" s="371"/>
      <c r="EG6" s="371"/>
      <c r="EH6" s="371"/>
      <c r="EI6" s="371"/>
      <c r="EJ6" s="371"/>
      <c r="EK6" s="371"/>
      <c r="EL6" s="371"/>
      <c r="EM6" s="371"/>
      <c r="EN6" s="371"/>
      <c r="EO6" s="371"/>
      <c r="EP6" s="371"/>
      <c r="EQ6" s="371"/>
      <c r="ER6" s="371"/>
      <c r="ES6" s="371"/>
      <c r="ET6" s="371"/>
      <c r="EU6" s="371"/>
      <c r="EV6" s="371"/>
      <c r="EW6" s="371"/>
      <c r="EX6" s="371"/>
      <c r="EY6" s="371"/>
      <c r="EZ6" s="371"/>
      <c r="FA6" s="371"/>
      <c r="FB6" s="371"/>
      <c r="FC6" s="371"/>
      <c r="FD6" s="371"/>
      <c r="FE6" s="371"/>
      <c r="FF6" s="371"/>
      <c r="FG6" s="371"/>
      <c r="FH6" s="371"/>
      <c r="FI6" s="371"/>
      <c r="FJ6" s="371"/>
      <c r="FK6" s="371"/>
      <c r="FL6" s="371"/>
      <c r="FM6" s="371"/>
      <c r="FN6" s="371"/>
      <c r="FO6" s="371"/>
      <c r="FP6" s="371"/>
      <c r="FQ6" s="371"/>
      <c r="FR6" s="371"/>
      <c r="FS6" s="371"/>
      <c r="FT6" s="371"/>
      <c r="FU6" s="371"/>
      <c r="FV6" s="371"/>
      <c r="FW6" s="371"/>
      <c r="FX6" s="371"/>
      <c r="FY6" s="371"/>
      <c r="FZ6" s="371"/>
      <c r="GA6" s="371"/>
      <c r="GB6" s="371"/>
      <c r="GC6" s="371"/>
      <c r="GD6" s="371"/>
      <c r="GE6" s="371"/>
      <c r="GF6" s="371"/>
      <c r="GG6" s="371"/>
      <c r="GH6" s="371"/>
      <c r="GI6" s="371"/>
      <c r="GJ6" s="371"/>
      <c r="GK6" s="371"/>
      <c r="GL6" s="371"/>
      <c r="GM6" s="371"/>
      <c r="GN6" s="371"/>
      <c r="GO6" s="371"/>
      <c r="GP6" s="371"/>
      <c r="GQ6" s="371"/>
      <c r="GR6" s="371"/>
      <c r="GS6" s="371"/>
      <c r="GT6" s="371"/>
      <c r="GU6" s="371"/>
      <c r="GV6" s="371"/>
      <c r="GW6" s="371"/>
      <c r="GX6" s="371"/>
      <c r="GY6" s="371"/>
      <c r="GZ6" s="371"/>
      <c r="HA6" s="371"/>
      <c r="HB6" s="371"/>
      <c r="HC6" s="371"/>
      <c r="HD6" s="371"/>
      <c r="HE6" s="371"/>
      <c r="HF6" s="371"/>
      <c r="HG6" s="371"/>
      <c r="HH6" s="371"/>
      <c r="HI6" s="371"/>
      <c r="HJ6" s="371"/>
      <c r="HK6" s="371"/>
      <c r="HL6" s="371"/>
      <c r="HM6" s="371"/>
      <c r="HN6" s="371"/>
      <c r="HO6" s="371"/>
      <c r="HP6" s="371"/>
      <c r="HQ6" s="371"/>
      <c r="HR6" s="371"/>
      <c r="HS6" s="371"/>
      <c r="HT6" s="371"/>
      <c r="HU6" s="371"/>
      <c r="HV6" s="371"/>
      <c r="HW6" s="371"/>
      <c r="HX6" s="371"/>
      <c r="HY6" s="371"/>
      <c r="HZ6" s="371"/>
      <c r="IA6" s="371"/>
      <c r="IB6" s="371"/>
      <c r="IC6" s="371"/>
      <c r="ID6" s="371"/>
      <c r="IE6" s="371"/>
      <c r="IF6" s="371"/>
      <c r="IG6" s="371"/>
      <c r="IH6" s="371"/>
      <c r="II6" s="371"/>
      <c r="IJ6" s="371"/>
      <c r="IK6" s="371"/>
      <c r="IL6" s="371"/>
      <c r="IM6" s="371"/>
      <c r="IN6" s="371"/>
      <c r="IO6" s="371"/>
      <c r="IP6" s="371"/>
      <c r="IQ6" s="371"/>
      <c r="IR6" s="371"/>
      <c r="IS6" s="371"/>
      <c r="IT6" s="371"/>
      <c r="IU6" s="371"/>
      <c r="IV6" s="371"/>
    </row>
    <row r="7" spans="1:256" x14ac:dyDescent="0.25">
      <c r="A7" s="823" t="s">
        <v>473</v>
      </c>
      <c r="B7" s="823"/>
      <c r="C7" s="823"/>
    </row>
    <row r="8" spans="1:256" x14ac:dyDescent="0.25">
      <c r="A8" s="822" t="s">
        <v>332</v>
      </c>
      <c r="B8" s="822"/>
      <c r="C8" s="505"/>
    </row>
    <row r="9" spans="1:256" x14ac:dyDescent="0.25">
      <c r="C9" s="370" t="s">
        <v>259</v>
      </c>
    </row>
    <row r="10" spans="1:256" x14ac:dyDescent="0.25">
      <c r="C10" s="370" t="s">
        <v>260</v>
      </c>
      <c r="E10" s="369" t="s">
        <v>333</v>
      </c>
    </row>
    <row r="11" spans="1:256" x14ac:dyDescent="0.25">
      <c r="A11" s="372"/>
      <c r="C11" s="370"/>
    </row>
    <row r="12" spans="1:256" ht="15.75" customHeight="1" x14ac:dyDescent="0.25">
      <c r="B12" s="506"/>
      <c r="C12" s="507" t="s">
        <v>374</v>
      </c>
    </row>
    <row r="13" spans="1:256" x14ac:dyDescent="0.25">
      <c r="C13" s="370" t="s">
        <v>235</v>
      </c>
    </row>
    <row r="14" spans="1:256" x14ac:dyDescent="0.25">
      <c r="C14" s="370" t="s">
        <v>1</v>
      </c>
    </row>
    <row r="15" spans="1:256" x14ac:dyDescent="0.25">
      <c r="B15" s="372"/>
    </row>
    <row r="16" spans="1:256" x14ac:dyDescent="0.25">
      <c r="A16" s="373" t="s">
        <v>334</v>
      </c>
      <c r="B16" s="374"/>
      <c r="C16" s="375"/>
    </row>
    <row r="17" spans="1:8" ht="31.5" x14ac:dyDescent="0.25">
      <c r="A17" s="376" t="s">
        <v>335</v>
      </c>
      <c r="B17" s="376" t="s">
        <v>375</v>
      </c>
      <c r="C17" s="376" t="s">
        <v>376</v>
      </c>
    </row>
    <row r="18" spans="1:8" x14ac:dyDescent="0.25">
      <c r="A18" s="377">
        <v>1</v>
      </c>
      <c r="B18" s="377">
        <v>2</v>
      </c>
      <c r="C18" s="377">
        <v>3</v>
      </c>
    </row>
    <row r="19" spans="1:8" x14ac:dyDescent="0.25">
      <c r="A19" s="378" t="s">
        <v>336</v>
      </c>
      <c r="B19" s="379"/>
      <c r="C19" s="378"/>
      <c r="E19" s="380"/>
      <c r="F19" s="380"/>
      <c r="G19" s="381"/>
      <c r="H19" s="381"/>
    </row>
    <row r="20" spans="1:8" x14ac:dyDescent="0.25">
      <c r="A20" s="378" t="s">
        <v>337</v>
      </c>
      <c r="B20" s="379"/>
      <c r="C20" s="378"/>
      <c r="E20" s="380"/>
      <c r="F20" s="380"/>
      <c r="G20" s="381"/>
      <c r="H20" s="381"/>
    </row>
    <row r="21" spans="1:8" x14ac:dyDescent="0.25">
      <c r="A21" s="378" t="s">
        <v>338</v>
      </c>
      <c r="B21" s="379"/>
      <c r="C21" s="378"/>
    </row>
    <row r="22" spans="1:8" x14ac:dyDescent="0.25">
      <c r="A22" s="382" t="s">
        <v>339</v>
      </c>
      <c r="B22" s="379"/>
      <c r="C22" s="378"/>
    </row>
    <row r="23" spans="1:8" x14ac:dyDescent="0.25">
      <c r="A23" s="382" t="s">
        <v>340</v>
      </c>
      <c r="B23" s="379"/>
      <c r="C23" s="378"/>
    </row>
    <row r="24" spans="1:8" x14ac:dyDescent="0.25">
      <c r="A24" s="378" t="s">
        <v>341</v>
      </c>
      <c r="B24" s="379"/>
      <c r="C24" s="378"/>
      <c r="E24" s="380"/>
      <c r="F24" s="380"/>
      <c r="G24" s="381"/>
      <c r="H24" s="381"/>
    </row>
    <row r="25" spans="1:8" x14ac:dyDescent="0.25">
      <c r="A25" s="378" t="s">
        <v>342</v>
      </c>
      <c r="B25" s="379"/>
      <c r="C25" s="378"/>
    </row>
    <row r="26" spans="1:8" x14ac:dyDescent="0.25">
      <c r="A26" s="378" t="s">
        <v>343</v>
      </c>
      <c r="B26" s="379"/>
      <c r="C26" s="378"/>
      <c r="E26" s="381"/>
    </row>
    <row r="27" spans="1:8" x14ac:dyDescent="0.25">
      <c r="A27" s="378" t="s">
        <v>344</v>
      </c>
      <c r="B27" s="379"/>
      <c r="C27" s="378"/>
      <c r="E27" s="381"/>
    </row>
    <row r="28" spans="1:8" x14ac:dyDescent="0.25">
      <c r="A28" s="378" t="s">
        <v>345</v>
      </c>
      <c r="B28" s="379"/>
      <c r="C28" s="378"/>
    </row>
    <row r="29" spans="1:8" x14ac:dyDescent="0.25">
      <c r="A29" s="378" t="s">
        <v>346</v>
      </c>
      <c r="B29" s="379"/>
      <c r="C29" s="378"/>
    </row>
    <row r="30" spans="1:8" x14ac:dyDescent="0.25">
      <c r="A30" s="382" t="s">
        <v>347</v>
      </c>
      <c r="B30" s="379"/>
      <c r="C30" s="378"/>
      <c r="G30" s="381"/>
      <c r="H30" s="381"/>
    </row>
    <row r="31" spans="1:8" x14ac:dyDescent="0.25">
      <c r="A31" s="382" t="s">
        <v>348</v>
      </c>
      <c r="B31" s="379"/>
      <c r="C31" s="378"/>
    </row>
    <row r="32" spans="1:8" x14ac:dyDescent="0.25">
      <c r="A32" s="382" t="s">
        <v>349</v>
      </c>
      <c r="B32" s="379"/>
      <c r="C32" s="378"/>
    </row>
    <row r="33" spans="1:8" x14ac:dyDescent="0.25">
      <c r="A33" s="382" t="s">
        <v>350</v>
      </c>
      <c r="B33" s="379"/>
      <c r="C33" s="378"/>
    </row>
    <row r="34" spans="1:8" x14ac:dyDescent="0.25">
      <c r="A34" s="378" t="s">
        <v>351</v>
      </c>
      <c r="B34" s="379"/>
      <c r="C34" s="378"/>
    </row>
    <row r="35" spans="1:8" x14ac:dyDescent="0.25">
      <c r="A35" s="382" t="s">
        <v>352</v>
      </c>
      <c r="B35" s="379"/>
      <c r="C35" s="378"/>
      <c r="E35" s="381"/>
    </row>
    <row r="36" spans="1:8" x14ac:dyDescent="0.25">
      <c r="A36" s="382" t="s">
        <v>353</v>
      </c>
      <c r="B36" s="379"/>
      <c r="C36" s="378"/>
    </row>
    <row r="37" spans="1:8" x14ac:dyDescent="0.25">
      <c r="A37" s="383" t="s">
        <v>354</v>
      </c>
      <c r="B37" s="379"/>
      <c r="C37" s="378"/>
    </row>
    <row r="38" spans="1:8" x14ac:dyDescent="0.25">
      <c r="A38" s="383" t="s">
        <v>355</v>
      </c>
      <c r="B38" s="379"/>
      <c r="C38" s="378"/>
    </row>
    <row r="39" spans="1:8" x14ac:dyDescent="0.25">
      <c r="A39" s="383" t="s">
        <v>356</v>
      </c>
      <c r="B39" s="379"/>
      <c r="C39" s="378"/>
    </row>
    <row r="40" spans="1:8" x14ac:dyDescent="0.25">
      <c r="A40" s="378" t="s">
        <v>357</v>
      </c>
      <c r="B40" s="379"/>
      <c r="C40" s="378"/>
      <c r="E40" s="380"/>
      <c r="F40" s="380"/>
      <c r="G40" s="381"/>
      <c r="H40" s="381"/>
    </row>
    <row r="41" spans="1:8" x14ac:dyDescent="0.25">
      <c r="A41" s="824" t="s">
        <v>358</v>
      </c>
      <c r="B41" s="824"/>
      <c r="C41" s="824"/>
    </row>
    <row r="42" spans="1:8" ht="31.5" x14ac:dyDescent="0.25">
      <c r="A42" s="378" t="s">
        <v>359</v>
      </c>
      <c r="B42" s="819"/>
      <c r="C42" s="820"/>
    </row>
    <row r="43" spans="1:8" x14ac:dyDescent="0.25">
      <c r="A43" s="378" t="s">
        <v>360</v>
      </c>
      <c r="B43" s="819"/>
      <c r="C43" s="820"/>
    </row>
    <row r="44" spans="1:8" x14ac:dyDescent="0.25">
      <c r="A44" s="378" t="s">
        <v>361</v>
      </c>
      <c r="B44" s="827"/>
      <c r="C44" s="828"/>
    </row>
    <row r="45" spans="1:8" x14ac:dyDescent="0.25">
      <c r="A45" s="378" t="s">
        <v>362</v>
      </c>
      <c r="B45" s="819"/>
      <c r="C45" s="820"/>
    </row>
    <row r="46" spans="1:8" x14ac:dyDescent="0.25">
      <c r="A46" s="824" t="s">
        <v>363</v>
      </c>
      <c r="B46" s="824"/>
      <c r="C46" s="824"/>
    </row>
    <row r="47" spans="1:8" x14ac:dyDescent="0.25">
      <c r="A47" s="384" t="s">
        <v>364</v>
      </c>
      <c r="B47" s="825"/>
      <c r="C47" s="825"/>
      <c r="E47" s="385"/>
      <c r="F47" s="385"/>
    </row>
    <row r="48" spans="1:8" x14ac:dyDescent="0.25">
      <c r="A48" s="384" t="s">
        <v>365</v>
      </c>
      <c r="B48" s="829"/>
      <c r="C48" s="829"/>
      <c r="E48" s="386"/>
      <c r="F48" s="386"/>
    </row>
    <row r="49" spans="1:6" x14ac:dyDescent="0.25">
      <c r="A49" s="384" t="s">
        <v>366</v>
      </c>
      <c r="B49" s="829"/>
      <c r="C49" s="829"/>
      <c r="E49" s="386"/>
      <c r="F49" s="386"/>
    </row>
    <row r="50" spans="1:6" x14ac:dyDescent="0.25">
      <c r="A50" s="384" t="s">
        <v>367</v>
      </c>
      <c r="B50" s="825" t="s">
        <v>368</v>
      </c>
      <c r="C50" s="825"/>
      <c r="E50" s="386"/>
    </row>
    <row r="51" spans="1:6" x14ac:dyDescent="0.25">
      <c r="A51" s="387"/>
      <c r="B51" s="387"/>
    </row>
    <row r="52" spans="1:6" ht="35.25" customHeight="1" x14ac:dyDescent="0.25">
      <c r="C52" s="370"/>
    </row>
    <row r="53" spans="1:6" x14ac:dyDescent="0.25">
      <c r="A53" s="826"/>
      <c r="B53" s="826"/>
      <c r="C53" s="826"/>
    </row>
    <row r="56" spans="1:6" x14ac:dyDescent="0.25">
      <c r="B56" s="381"/>
      <c r="C56" s="381"/>
    </row>
    <row r="57" spans="1:6" x14ac:dyDescent="0.25">
      <c r="B57" s="381"/>
      <c r="C57" s="381"/>
    </row>
  </sheetData>
  <customSheetViews>
    <customSheetView guid="{8BB7B736-A7C4-429C-ACC3-971252C535EE}" scale="60" showPageBreaks="1" printArea="1" view="pageBreakPreview">
      <selection activeCell="C13" sqref="C13"/>
      <colBreaks count="1" manualBreakCount="1">
        <brk id="3" max="1048575" man="1"/>
      </colBreaks>
      <pageMargins left="0.7" right="0.7" top="0.75" bottom="0.75" header="0.3" footer="0.3"/>
      <pageSetup paperSize="9" scale="74" orientation="portrait" r:id="rId1"/>
    </customSheetView>
    <customSheetView guid="{7AA1BFA8-6974-4FCA-A17F-A76092498536}" scale="60" showPageBreaks="1" printArea="1" view="pageBreakPreview">
      <selection activeCell="C13" sqref="C13"/>
      <colBreaks count="1" manualBreakCount="1">
        <brk id="3" max="1048575" man="1"/>
      </colBreaks>
      <pageMargins left="0.7" right="0.7" top="0.75" bottom="0.75" header="0.3" footer="0.3"/>
      <pageSetup paperSize="9" scale="74" orientation="portrait" r:id="rId2"/>
    </customSheetView>
    <customSheetView guid="{5547C54F-FA41-4061-9BC0-F0DA1FA23736}" scale="60" showPageBreaks="1" printArea="1" view="pageBreakPreview">
      <selection activeCell="C13" sqref="C13"/>
      <colBreaks count="1" manualBreakCount="1">
        <brk id="3" max="1048575" man="1"/>
      </colBreaks>
      <pageMargins left="0.7" right="0.7" top="0.75" bottom="0.75" header="0.3" footer="0.3"/>
      <pageSetup paperSize="9" scale="74" orientation="portrait" r:id="rId3"/>
    </customSheetView>
  </customSheetViews>
  <mergeCells count="14">
    <mergeCell ref="B50:C50"/>
    <mergeCell ref="A53:C53"/>
    <mergeCell ref="B44:C44"/>
    <mergeCell ref="B45:C45"/>
    <mergeCell ref="A46:C46"/>
    <mergeCell ref="B47:C47"/>
    <mergeCell ref="B48:C48"/>
    <mergeCell ref="B49:C49"/>
    <mergeCell ref="B43:C43"/>
    <mergeCell ref="A5:C5"/>
    <mergeCell ref="A7:C7"/>
    <mergeCell ref="A8:B8"/>
    <mergeCell ref="A41:C41"/>
    <mergeCell ref="B42:C42"/>
  </mergeCells>
  <pageMargins left="0.7" right="0.7" top="0.75" bottom="0.75" header="0.3" footer="0.3"/>
  <pageSetup paperSize="9" scale="74" orientation="portrait" r:id="rId4"/>
  <colBreaks count="1" manualBreakCount="1">
    <brk id="3" max="1048575" man="1"/>
  </colBreaks>
  <legacy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A2:K106"/>
  <sheetViews>
    <sheetView view="pageBreakPreview" zoomScale="85" zoomScaleNormal="100" zoomScaleSheetLayoutView="85" workbookViewId="0">
      <selection activeCell="B30" sqref="B30"/>
    </sheetView>
  </sheetViews>
  <sheetFormatPr defaultRowHeight="15" x14ac:dyDescent="0.25"/>
  <cols>
    <col min="1" max="1" width="5.875" style="156" customWidth="1"/>
    <col min="2" max="2" width="72.875" style="157" customWidth="1"/>
    <col min="3" max="3" width="10.625" style="157" customWidth="1"/>
    <col min="4" max="4" width="11.25" style="157" customWidth="1"/>
    <col min="5" max="5" width="8.75" style="158" customWidth="1"/>
    <col min="6" max="7" width="8.875" style="157" customWidth="1"/>
    <col min="8" max="8" width="10.125" style="157" customWidth="1"/>
    <col min="9" max="9" width="12.125" style="157" customWidth="1"/>
    <col min="10" max="11" width="14.75" style="157" customWidth="1"/>
    <col min="12" max="256" width="9" style="156"/>
    <col min="257" max="257" width="3.875" style="156" bestFit="1" customWidth="1"/>
    <col min="258" max="258" width="31.875" style="156" customWidth="1"/>
    <col min="259" max="259" width="10.625" style="156" customWidth="1"/>
    <col min="260" max="260" width="11.25" style="156" customWidth="1"/>
    <col min="261" max="261" width="8.75" style="156" customWidth="1"/>
    <col min="262" max="263" width="8.875" style="156" customWidth="1"/>
    <col min="264" max="264" width="10.125" style="156" customWidth="1"/>
    <col min="265" max="265" width="12.125" style="156" customWidth="1"/>
    <col min="266" max="267" width="14.75" style="156" customWidth="1"/>
    <col min="268" max="512" width="9" style="156"/>
    <col min="513" max="513" width="3.875" style="156" bestFit="1" customWidth="1"/>
    <col min="514" max="514" width="31.875" style="156" customWidth="1"/>
    <col min="515" max="515" width="10.625" style="156" customWidth="1"/>
    <col min="516" max="516" width="11.25" style="156" customWidth="1"/>
    <col min="517" max="517" width="8.75" style="156" customWidth="1"/>
    <col min="518" max="519" width="8.875" style="156" customWidth="1"/>
    <col min="520" max="520" width="10.125" style="156" customWidth="1"/>
    <col min="521" max="521" width="12.125" style="156" customWidth="1"/>
    <col min="522" max="523" width="14.75" style="156" customWidth="1"/>
    <col min="524" max="768" width="9" style="156"/>
    <col min="769" max="769" width="3.875" style="156" bestFit="1" customWidth="1"/>
    <col min="770" max="770" width="31.875" style="156" customWidth="1"/>
    <col min="771" max="771" width="10.625" style="156" customWidth="1"/>
    <col min="772" max="772" width="11.25" style="156" customWidth="1"/>
    <col min="773" max="773" width="8.75" style="156" customWidth="1"/>
    <col min="774" max="775" width="8.875" style="156" customWidth="1"/>
    <col min="776" max="776" width="10.125" style="156" customWidth="1"/>
    <col min="777" max="777" width="12.125" style="156" customWidth="1"/>
    <col min="778" max="779" width="14.75" style="156" customWidth="1"/>
    <col min="780" max="1024" width="9" style="156"/>
    <col min="1025" max="1025" width="3.875" style="156" bestFit="1" customWidth="1"/>
    <col min="1026" max="1026" width="31.875" style="156" customWidth="1"/>
    <col min="1027" max="1027" width="10.625" style="156" customWidth="1"/>
    <col min="1028" max="1028" width="11.25" style="156" customWidth="1"/>
    <col min="1029" max="1029" width="8.75" style="156" customWidth="1"/>
    <col min="1030" max="1031" width="8.875" style="156" customWidth="1"/>
    <col min="1032" max="1032" width="10.125" style="156" customWidth="1"/>
    <col min="1033" max="1033" width="12.125" style="156" customWidth="1"/>
    <col min="1034" max="1035" width="14.75" style="156" customWidth="1"/>
    <col min="1036" max="1280" width="9" style="156"/>
    <col min="1281" max="1281" width="3.875" style="156" bestFit="1" customWidth="1"/>
    <col min="1282" max="1282" width="31.875" style="156" customWidth="1"/>
    <col min="1283" max="1283" width="10.625" style="156" customWidth="1"/>
    <col min="1284" max="1284" width="11.25" style="156" customWidth="1"/>
    <col min="1285" max="1285" width="8.75" style="156" customWidth="1"/>
    <col min="1286" max="1287" width="8.875" style="156" customWidth="1"/>
    <col min="1288" max="1288" width="10.125" style="156" customWidth="1"/>
    <col min="1289" max="1289" width="12.125" style="156" customWidth="1"/>
    <col min="1290" max="1291" width="14.75" style="156" customWidth="1"/>
    <col min="1292" max="1536" width="9" style="156"/>
    <col min="1537" max="1537" width="3.875" style="156" bestFit="1" customWidth="1"/>
    <col min="1538" max="1538" width="31.875" style="156" customWidth="1"/>
    <col min="1539" max="1539" width="10.625" style="156" customWidth="1"/>
    <col min="1540" max="1540" width="11.25" style="156" customWidth="1"/>
    <col min="1541" max="1541" width="8.75" style="156" customWidth="1"/>
    <col min="1542" max="1543" width="8.875" style="156" customWidth="1"/>
    <col min="1544" max="1544" width="10.125" style="156" customWidth="1"/>
    <col min="1545" max="1545" width="12.125" style="156" customWidth="1"/>
    <col min="1546" max="1547" width="14.75" style="156" customWidth="1"/>
    <col min="1548" max="1792" width="9" style="156"/>
    <col min="1793" max="1793" width="3.875" style="156" bestFit="1" customWidth="1"/>
    <col min="1794" max="1794" width="31.875" style="156" customWidth="1"/>
    <col min="1795" max="1795" width="10.625" style="156" customWidth="1"/>
    <col min="1796" max="1796" width="11.25" style="156" customWidth="1"/>
    <col min="1797" max="1797" width="8.75" style="156" customWidth="1"/>
    <col min="1798" max="1799" width="8.875" style="156" customWidth="1"/>
    <col min="1800" max="1800" width="10.125" style="156" customWidth="1"/>
    <col min="1801" max="1801" width="12.125" style="156" customWidth="1"/>
    <col min="1802" max="1803" width="14.75" style="156" customWidth="1"/>
    <col min="1804" max="2048" width="9" style="156"/>
    <col min="2049" max="2049" width="3.875" style="156" bestFit="1" customWidth="1"/>
    <col min="2050" max="2050" width="31.875" style="156" customWidth="1"/>
    <col min="2051" max="2051" width="10.625" style="156" customWidth="1"/>
    <col min="2052" max="2052" width="11.25" style="156" customWidth="1"/>
    <col min="2053" max="2053" width="8.75" style="156" customWidth="1"/>
    <col min="2054" max="2055" width="8.875" style="156" customWidth="1"/>
    <col min="2056" max="2056" width="10.125" style="156" customWidth="1"/>
    <col min="2057" max="2057" width="12.125" style="156" customWidth="1"/>
    <col min="2058" max="2059" width="14.75" style="156" customWidth="1"/>
    <col min="2060" max="2304" width="9" style="156"/>
    <col min="2305" max="2305" width="3.875" style="156" bestFit="1" customWidth="1"/>
    <col min="2306" max="2306" width="31.875" style="156" customWidth="1"/>
    <col min="2307" max="2307" width="10.625" style="156" customWidth="1"/>
    <col min="2308" max="2308" width="11.25" style="156" customWidth="1"/>
    <col min="2309" max="2309" width="8.75" style="156" customWidth="1"/>
    <col min="2310" max="2311" width="8.875" style="156" customWidth="1"/>
    <col min="2312" max="2312" width="10.125" style="156" customWidth="1"/>
    <col min="2313" max="2313" width="12.125" style="156" customWidth="1"/>
    <col min="2314" max="2315" width="14.75" style="156" customWidth="1"/>
    <col min="2316" max="2560" width="9" style="156"/>
    <col min="2561" max="2561" width="3.875" style="156" bestFit="1" customWidth="1"/>
    <col min="2562" max="2562" width="31.875" style="156" customWidth="1"/>
    <col min="2563" max="2563" width="10.625" style="156" customWidth="1"/>
    <col min="2564" max="2564" width="11.25" style="156" customWidth="1"/>
    <col min="2565" max="2565" width="8.75" style="156" customWidth="1"/>
    <col min="2566" max="2567" width="8.875" style="156" customWidth="1"/>
    <col min="2568" max="2568" width="10.125" style="156" customWidth="1"/>
    <col min="2569" max="2569" width="12.125" style="156" customWidth="1"/>
    <col min="2570" max="2571" width="14.75" style="156" customWidth="1"/>
    <col min="2572" max="2816" width="9" style="156"/>
    <col min="2817" max="2817" width="3.875" style="156" bestFit="1" customWidth="1"/>
    <col min="2818" max="2818" width="31.875" style="156" customWidth="1"/>
    <col min="2819" max="2819" width="10.625" style="156" customWidth="1"/>
    <col min="2820" max="2820" width="11.25" style="156" customWidth="1"/>
    <col min="2821" max="2821" width="8.75" style="156" customWidth="1"/>
    <col min="2822" max="2823" width="8.875" style="156" customWidth="1"/>
    <col min="2824" max="2824" width="10.125" style="156" customWidth="1"/>
    <col min="2825" max="2825" width="12.125" style="156" customWidth="1"/>
    <col min="2826" max="2827" width="14.75" style="156" customWidth="1"/>
    <col min="2828" max="3072" width="9" style="156"/>
    <col min="3073" max="3073" width="3.875" style="156" bestFit="1" customWidth="1"/>
    <col min="3074" max="3074" width="31.875" style="156" customWidth="1"/>
    <col min="3075" max="3075" width="10.625" style="156" customWidth="1"/>
    <col min="3076" max="3076" width="11.25" style="156" customWidth="1"/>
    <col min="3077" max="3077" width="8.75" style="156" customWidth="1"/>
    <col min="3078" max="3079" width="8.875" style="156" customWidth="1"/>
    <col min="3080" max="3080" width="10.125" style="156" customWidth="1"/>
    <col min="3081" max="3081" width="12.125" style="156" customWidth="1"/>
    <col min="3082" max="3083" width="14.75" style="156" customWidth="1"/>
    <col min="3084" max="3328" width="9" style="156"/>
    <col min="3329" max="3329" width="3.875" style="156" bestFit="1" customWidth="1"/>
    <col min="3330" max="3330" width="31.875" style="156" customWidth="1"/>
    <col min="3331" max="3331" width="10.625" style="156" customWidth="1"/>
    <col min="3332" max="3332" width="11.25" style="156" customWidth="1"/>
    <col min="3333" max="3333" width="8.75" style="156" customWidth="1"/>
    <col min="3334" max="3335" width="8.875" style="156" customWidth="1"/>
    <col min="3336" max="3336" width="10.125" style="156" customWidth="1"/>
    <col min="3337" max="3337" width="12.125" style="156" customWidth="1"/>
    <col min="3338" max="3339" width="14.75" style="156" customWidth="1"/>
    <col min="3340" max="3584" width="9" style="156"/>
    <col min="3585" max="3585" width="3.875" style="156" bestFit="1" customWidth="1"/>
    <col min="3586" max="3586" width="31.875" style="156" customWidth="1"/>
    <col min="3587" max="3587" width="10.625" style="156" customWidth="1"/>
    <col min="3588" max="3588" width="11.25" style="156" customWidth="1"/>
    <col min="3589" max="3589" width="8.75" style="156" customWidth="1"/>
    <col min="3590" max="3591" width="8.875" style="156" customWidth="1"/>
    <col min="3592" max="3592" width="10.125" style="156" customWidth="1"/>
    <col min="3593" max="3593" width="12.125" style="156" customWidth="1"/>
    <col min="3594" max="3595" width="14.75" style="156" customWidth="1"/>
    <col min="3596" max="3840" width="9" style="156"/>
    <col min="3841" max="3841" width="3.875" style="156" bestFit="1" customWidth="1"/>
    <col min="3842" max="3842" width="31.875" style="156" customWidth="1"/>
    <col min="3843" max="3843" width="10.625" style="156" customWidth="1"/>
    <col min="3844" max="3844" width="11.25" style="156" customWidth="1"/>
    <col min="3845" max="3845" width="8.75" style="156" customWidth="1"/>
    <col min="3846" max="3847" width="8.875" style="156" customWidth="1"/>
    <col min="3848" max="3848" width="10.125" style="156" customWidth="1"/>
    <col min="3849" max="3849" width="12.125" style="156" customWidth="1"/>
    <col min="3850" max="3851" width="14.75" style="156" customWidth="1"/>
    <col min="3852" max="4096" width="9" style="156"/>
    <col min="4097" max="4097" width="3.875" style="156" bestFit="1" customWidth="1"/>
    <col min="4098" max="4098" width="31.875" style="156" customWidth="1"/>
    <col min="4099" max="4099" width="10.625" style="156" customWidth="1"/>
    <col min="4100" max="4100" width="11.25" style="156" customWidth="1"/>
    <col min="4101" max="4101" width="8.75" style="156" customWidth="1"/>
    <col min="4102" max="4103" width="8.875" style="156" customWidth="1"/>
    <col min="4104" max="4104" width="10.125" style="156" customWidth="1"/>
    <col min="4105" max="4105" width="12.125" style="156" customWidth="1"/>
    <col min="4106" max="4107" width="14.75" style="156" customWidth="1"/>
    <col min="4108" max="4352" width="9" style="156"/>
    <col min="4353" max="4353" width="3.875" style="156" bestFit="1" customWidth="1"/>
    <col min="4354" max="4354" width="31.875" style="156" customWidth="1"/>
    <col min="4355" max="4355" width="10.625" style="156" customWidth="1"/>
    <col min="4356" max="4356" width="11.25" style="156" customWidth="1"/>
    <col min="4357" max="4357" width="8.75" style="156" customWidth="1"/>
    <col min="4358" max="4359" width="8.875" style="156" customWidth="1"/>
    <col min="4360" max="4360" width="10.125" style="156" customWidth="1"/>
    <col min="4361" max="4361" width="12.125" style="156" customWidth="1"/>
    <col min="4362" max="4363" width="14.75" style="156" customWidth="1"/>
    <col min="4364" max="4608" width="9" style="156"/>
    <col min="4609" max="4609" width="3.875" style="156" bestFit="1" customWidth="1"/>
    <col min="4610" max="4610" width="31.875" style="156" customWidth="1"/>
    <col min="4611" max="4611" width="10.625" style="156" customWidth="1"/>
    <col min="4612" max="4612" width="11.25" style="156" customWidth="1"/>
    <col min="4613" max="4613" width="8.75" style="156" customWidth="1"/>
    <col min="4614" max="4615" width="8.875" style="156" customWidth="1"/>
    <col min="4616" max="4616" width="10.125" style="156" customWidth="1"/>
    <col min="4617" max="4617" width="12.125" style="156" customWidth="1"/>
    <col min="4618" max="4619" width="14.75" style="156" customWidth="1"/>
    <col min="4620" max="4864" width="9" style="156"/>
    <col min="4865" max="4865" width="3.875" style="156" bestFit="1" customWidth="1"/>
    <col min="4866" max="4866" width="31.875" style="156" customWidth="1"/>
    <col min="4867" max="4867" width="10.625" style="156" customWidth="1"/>
    <col min="4868" max="4868" width="11.25" style="156" customWidth="1"/>
    <col min="4869" max="4869" width="8.75" style="156" customWidth="1"/>
    <col min="4870" max="4871" width="8.875" style="156" customWidth="1"/>
    <col min="4872" max="4872" width="10.125" style="156" customWidth="1"/>
    <col min="4873" max="4873" width="12.125" style="156" customWidth="1"/>
    <col min="4874" max="4875" width="14.75" style="156" customWidth="1"/>
    <col min="4876" max="5120" width="9" style="156"/>
    <col min="5121" max="5121" width="3.875" style="156" bestFit="1" customWidth="1"/>
    <col min="5122" max="5122" width="31.875" style="156" customWidth="1"/>
    <col min="5123" max="5123" width="10.625" style="156" customWidth="1"/>
    <col min="5124" max="5124" width="11.25" style="156" customWidth="1"/>
    <col min="5125" max="5125" width="8.75" style="156" customWidth="1"/>
    <col min="5126" max="5127" width="8.875" style="156" customWidth="1"/>
    <col min="5128" max="5128" width="10.125" style="156" customWidth="1"/>
    <col min="5129" max="5129" width="12.125" style="156" customWidth="1"/>
    <col min="5130" max="5131" width="14.75" style="156" customWidth="1"/>
    <col min="5132" max="5376" width="9" style="156"/>
    <col min="5377" max="5377" width="3.875" style="156" bestFit="1" customWidth="1"/>
    <col min="5378" max="5378" width="31.875" style="156" customWidth="1"/>
    <col min="5379" max="5379" width="10.625" style="156" customWidth="1"/>
    <col min="5380" max="5380" width="11.25" style="156" customWidth="1"/>
    <col min="5381" max="5381" width="8.75" style="156" customWidth="1"/>
    <col min="5382" max="5383" width="8.875" style="156" customWidth="1"/>
    <col min="5384" max="5384" width="10.125" style="156" customWidth="1"/>
    <col min="5385" max="5385" width="12.125" style="156" customWidth="1"/>
    <col min="5386" max="5387" width="14.75" style="156" customWidth="1"/>
    <col min="5388" max="5632" width="9" style="156"/>
    <col min="5633" max="5633" width="3.875" style="156" bestFit="1" customWidth="1"/>
    <col min="5634" max="5634" width="31.875" style="156" customWidth="1"/>
    <col min="5635" max="5635" width="10.625" style="156" customWidth="1"/>
    <col min="5636" max="5636" width="11.25" style="156" customWidth="1"/>
    <col min="5637" max="5637" width="8.75" style="156" customWidth="1"/>
    <col min="5638" max="5639" width="8.875" style="156" customWidth="1"/>
    <col min="5640" max="5640" width="10.125" style="156" customWidth="1"/>
    <col min="5641" max="5641" width="12.125" style="156" customWidth="1"/>
    <col min="5642" max="5643" width="14.75" style="156" customWidth="1"/>
    <col min="5644" max="5888" width="9" style="156"/>
    <col min="5889" max="5889" width="3.875" style="156" bestFit="1" customWidth="1"/>
    <col min="5890" max="5890" width="31.875" style="156" customWidth="1"/>
    <col min="5891" max="5891" width="10.625" style="156" customWidth="1"/>
    <col min="5892" max="5892" width="11.25" style="156" customWidth="1"/>
    <col min="5893" max="5893" width="8.75" style="156" customWidth="1"/>
    <col min="5894" max="5895" width="8.875" style="156" customWidth="1"/>
    <col min="5896" max="5896" width="10.125" style="156" customWidth="1"/>
    <col min="5897" max="5897" width="12.125" style="156" customWidth="1"/>
    <col min="5898" max="5899" width="14.75" style="156" customWidth="1"/>
    <col min="5900" max="6144" width="9" style="156"/>
    <col min="6145" max="6145" width="3.875" style="156" bestFit="1" customWidth="1"/>
    <col min="6146" max="6146" width="31.875" style="156" customWidth="1"/>
    <col min="6147" max="6147" width="10.625" style="156" customWidth="1"/>
    <col min="6148" max="6148" width="11.25" style="156" customWidth="1"/>
    <col min="6149" max="6149" width="8.75" style="156" customWidth="1"/>
    <col min="6150" max="6151" width="8.875" style="156" customWidth="1"/>
    <col min="6152" max="6152" width="10.125" style="156" customWidth="1"/>
    <col min="6153" max="6153" width="12.125" style="156" customWidth="1"/>
    <col min="6154" max="6155" width="14.75" style="156" customWidth="1"/>
    <col min="6156" max="6400" width="9" style="156"/>
    <col min="6401" max="6401" width="3.875" style="156" bestFit="1" customWidth="1"/>
    <col min="6402" max="6402" width="31.875" style="156" customWidth="1"/>
    <col min="6403" max="6403" width="10.625" style="156" customWidth="1"/>
    <col min="6404" max="6404" width="11.25" style="156" customWidth="1"/>
    <col min="6405" max="6405" width="8.75" style="156" customWidth="1"/>
    <col min="6406" max="6407" width="8.875" style="156" customWidth="1"/>
    <col min="6408" max="6408" width="10.125" style="156" customWidth="1"/>
    <col min="6409" max="6409" width="12.125" style="156" customWidth="1"/>
    <col min="6410" max="6411" width="14.75" style="156" customWidth="1"/>
    <col min="6412" max="6656" width="9" style="156"/>
    <col min="6657" max="6657" width="3.875" style="156" bestFit="1" customWidth="1"/>
    <col min="6658" max="6658" width="31.875" style="156" customWidth="1"/>
    <col min="6659" max="6659" width="10.625" style="156" customWidth="1"/>
    <col min="6660" max="6660" width="11.25" style="156" customWidth="1"/>
    <col min="6661" max="6661" width="8.75" style="156" customWidth="1"/>
    <col min="6662" max="6663" width="8.875" style="156" customWidth="1"/>
    <col min="6664" max="6664" width="10.125" style="156" customWidth="1"/>
    <col min="6665" max="6665" width="12.125" style="156" customWidth="1"/>
    <col min="6666" max="6667" width="14.75" style="156" customWidth="1"/>
    <col min="6668" max="6912" width="9" style="156"/>
    <col min="6913" max="6913" width="3.875" style="156" bestFit="1" customWidth="1"/>
    <col min="6914" max="6914" width="31.875" style="156" customWidth="1"/>
    <col min="6915" max="6915" width="10.625" style="156" customWidth="1"/>
    <col min="6916" max="6916" width="11.25" style="156" customWidth="1"/>
    <col min="6917" max="6917" width="8.75" style="156" customWidth="1"/>
    <col min="6918" max="6919" width="8.875" style="156" customWidth="1"/>
    <col min="6920" max="6920" width="10.125" style="156" customWidth="1"/>
    <col min="6921" max="6921" width="12.125" style="156" customWidth="1"/>
    <col min="6922" max="6923" width="14.75" style="156" customWidth="1"/>
    <col min="6924" max="7168" width="9" style="156"/>
    <col min="7169" max="7169" width="3.875" style="156" bestFit="1" customWidth="1"/>
    <col min="7170" max="7170" width="31.875" style="156" customWidth="1"/>
    <col min="7171" max="7171" width="10.625" style="156" customWidth="1"/>
    <col min="7172" max="7172" width="11.25" style="156" customWidth="1"/>
    <col min="7173" max="7173" width="8.75" style="156" customWidth="1"/>
    <col min="7174" max="7175" width="8.875" style="156" customWidth="1"/>
    <col min="7176" max="7176" width="10.125" style="156" customWidth="1"/>
    <col min="7177" max="7177" width="12.125" style="156" customWidth="1"/>
    <col min="7178" max="7179" width="14.75" style="156" customWidth="1"/>
    <col min="7180" max="7424" width="9" style="156"/>
    <col min="7425" max="7425" width="3.875" style="156" bestFit="1" customWidth="1"/>
    <col min="7426" max="7426" width="31.875" style="156" customWidth="1"/>
    <col min="7427" max="7427" width="10.625" style="156" customWidth="1"/>
    <col min="7428" max="7428" width="11.25" style="156" customWidth="1"/>
    <col min="7429" max="7429" width="8.75" style="156" customWidth="1"/>
    <col min="7430" max="7431" width="8.875" style="156" customWidth="1"/>
    <col min="7432" max="7432" width="10.125" style="156" customWidth="1"/>
    <col min="7433" max="7433" width="12.125" style="156" customWidth="1"/>
    <col min="7434" max="7435" width="14.75" style="156" customWidth="1"/>
    <col min="7436" max="7680" width="9" style="156"/>
    <col min="7681" max="7681" width="3.875" style="156" bestFit="1" customWidth="1"/>
    <col min="7682" max="7682" width="31.875" style="156" customWidth="1"/>
    <col min="7683" max="7683" width="10.625" style="156" customWidth="1"/>
    <col min="7684" max="7684" width="11.25" style="156" customWidth="1"/>
    <col min="7685" max="7685" width="8.75" style="156" customWidth="1"/>
    <col min="7686" max="7687" width="8.875" style="156" customWidth="1"/>
    <col min="7688" max="7688" width="10.125" style="156" customWidth="1"/>
    <col min="7689" max="7689" width="12.125" style="156" customWidth="1"/>
    <col min="7690" max="7691" width="14.75" style="156" customWidth="1"/>
    <col min="7692" max="7936" width="9" style="156"/>
    <col min="7937" max="7937" width="3.875" style="156" bestFit="1" customWidth="1"/>
    <col min="7938" max="7938" width="31.875" style="156" customWidth="1"/>
    <col min="7939" max="7939" width="10.625" style="156" customWidth="1"/>
    <col min="7940" max="7940" width="11.25" style="156" customWidth="1"/>
    <col min="7941" max="7941" width="8.75" style="156" customWidth="1"/>
    <col min="7942" max="7943" width="8.875" style="156" customWidth="1"/>
    <col min="7944" max="7944" width="10.125" style="156" customWidth="1"/>
    <col min="7945" max="7945" width="12.125" style="156" customWidth="1"/>
    <col min="7946" max="7947" width="14.75" style="156" customWidth="1"/>
    <col min="7948" max="8192" width="9" style="156"/>
    <col min="8193" max="8193" width="3.875" style="156" bestFit="1" customWidth="1"/>
    <col min="8194" max="8194" width="31.875" style="156" customWidth="1"/>
    <col min="8195" max="8195" width="10.625" style="156" customWidth="1"/>
    <col min="8196" max="8196" width="11.25" style="156" customWidth="1"/>
    <col min="8197" max="8197" width="8.75" style="156" customWidth="1"/>
    <col min="8198" max="8199" width="8.875" style="156" customWidth="1"/>
    <col min="8200" max="8200" width="10.125" style="156" customWidth="1"/>
    <col min="8201" max="8201" width="12.125" style="156" customWidth="1"/>
    <col min="8202" max="8203" width="14.75" style="156" customWidth="1"/>
    <col min="8204" max="8448" width="9" style="156"/>
    <col min="8449" max="8449" width="3.875" style="156" bestFit="1" customWidth="1"/>
    <col min="8450" max="8450" width="31.875" style="156" customWidth="1"/>
    <col min="8451" max="8451" width="10.625" style="156" customWidth="1"/>
    <col min="8452" max="8452" width="11.25" style="156" customWidth="1"/>
    <col min="8453" max="8453" width="8.75" style="156" customWidth="1"/>
    <col min="8454" max="8455" width="8.875" style="156" customWidth="1"/>
    <col min="8456" max="8456" width="10.125" style="156" customWidth="1"/>
    <col min="8457" max="8457" width="12.125" style="156" customWidth="1"/>
    <col min="8458" max="8459" width="14.75" style="156" customWidth="1"/>
    <col min="8460" max="8704" width="9" style="156"/>
    <col min="8705" max="8705" width="3.875" style="156" bestFit="1" customWidth="1"/>
    <col min="8706" max="8706" width="31.875" style="156" customWidth="1"/>
    <col min="8707" max="8707" width="10.625" style="156" customWidth="1"/>
    <col min="8708" max="8708" width="11.25" style="156" customWidth="1"/>
    <col min="8709" max="8709" width="8.75" style="156" customWidth="1"/>
    <col min="8710" max="8711" width="8.875" style="156" customWidth="1"/>
    <col min="8712" max="8712" width="10.125" style="156" customWidth="1"/>
    <col min="8713" max="8713" width="12.125" style="156" customWidth="1"/>
    <col min="8714" max="8715" width="14.75" style="156" customWidth="1"/>
    <col min="8716" max="8960" width="9" style="156"/>
    <col min="8961" max="8961" width="3.875" style="156" bestFit="1" customWidth="1"/>
    <col min="8962" max="8962" width="31.875" style="156" customWidth="1"/>
    <col min="8963" max="8963" width="10.625" style="156" customWidth="1"/>
    <col min="8964" max="8964" width="11.25" style="156" customWidth="1"/>
    <col min="8965" max="8965" width="8.75" style="156" customWidth="1"/>
    <col min="8966" max="8967" width="8.875" style="156" customWidth="1"/>
    <col min="8968" max="8968" width="10.125" style="156" customWidth="1"/>
    <col min="8969" max="8969" width="12.125" style="156" customWidth="1"/>
    <col min="8970" max="8971" width="14.75" style="156" customWidth="1"/>
    <col min="8972" max="9216" width="9" style="156"/>
    <col min="9217" max="9217" width="3.875" style="156" bestFit="1" customWidth="1"/>
    <col min="9218" max="9218" width="31.875" style="156" customWidth="1"/>
    <col min="9219" max="9219" width="10.625" style="156" customWidth="1"/>
    <col min="9220" max="9220" width="11.25" style="156" customWidth="1"/>
    <col min="9221" max="9221" width="8.75" style="156" customWidth="1"/>
    <col min="9222" max="9223" width="8.875" style="156" customWidth="1"/>
    <col min="9224" max="9224" width="10.125" style="156" customWidth="1"/>
    <col min="9225" max="9225" width="12.125" style="156" customWidth="1"/>
    <col min="9226" max="9227" width="14.75" style="156" customWidth="1"/>
    <col min="9228" max="9472" width="9" style="156"/>
    <col min="9473" max="9473" width="3.875" style="156" bestFit="1" customWidth="1"/>
    <col min="9474" max="9474" width="31.875" style="156" customWidth="1"/>
    <col min="9475" max="9475" width="10.625" style="156" customWidth="1"/>
    <col min="9476" max="9476" width="11.25" style="156" customWidth="1"/>
    <col min="9477" max="9477" width="8.75" style="156" customWidth="1"/>
    <col min="9478" max="9479" width="8.875" style="156" customWidth="1"/>
    <col min="9480" max="9480" width="10.125" style="156" customWidth="1"/>
    <col min="9481" max="9481" width="12.125" style="156" customWidth="1"/>
    <col min="9482" max="9483" width="14.75" style="156" customWidth="1"/>
    <col min="9484" max="9728" width="9" style="156"/>
    <col min="9729" max="9729" width="3.875" style="156" bestFit="1" customWidth="1"/>
    <col min="9730" max="9730" width="31.875" style="156" customWidth="1"/>
    <col min="9731" max="9731" width="10.625" style="156" customWidth="1"/>
    <col min="9732" max="9732" width="11.25" style="156" customWidth="1"/>
    <col min="9733" max="9733" width="8.75" style="156" customWidth="1"/>
    <col min="9734" max="9735" width="8.875" style="156" customWidth="1"/>
    <col min="9736" max="9736" width="10.125" style="156" customWidth="1"/>
    <col min="9737" max="9737" width="12.125" style="156" customWidth="1"/>
    <col min="9738" max="9739" width="14.75" style="156" customWidth="1"/>
    <col min="9740" max="9984" width="9" style="156"/>
    <col min="9985" max="9985" width="3.875" style="156" bestFit="1" customWidth="1"/>
    <col min="9986" max="9986" width="31.875" style="156" customWidth="1"/>
    <col min="9987" max="9987" width="10.625" style="156" customWidth="1"/>
    <col min="9988" max="9988" width="11.25" style="156" customWidth="1"/>
    <col min="9989" max="9989" width="8.75" style="156" customWidth="1"/>
    <col min="9990" max="9991" width="8.875" style="156" customWidth="1"/>
    <col min="9992" max="9992" width="10.125" style="156" customWidth="1"/>
    <col min="9993" max="9993" width="12.125" style="156" customWidth="1"/>
    <col min="9994" max="9995" width="14.75" style="156" customWidth="1"/>
    <col min="9996" max="10240" width="9" style="156"/>
    <col min="10241" max="10241" width="3.875" style="156" bestFit="1" customWidth="1"/>
    <col min="10242" max="10242" width="31.875" style="156" customWidth="1"/>
    <col min="10243" max="10243" width="10.625" style="156" customWidth="1"/>
    <col min="10244" max="10244" width="11.25" style="156" customWidth="1"/>
    <col min="10245" max="10245" width="8.75" style="156" customWidth="1"/>
    <col min="10246" max="10247" width="8.875" style="156" customWidth="1"/>
    <col min="10248" max="10248" width="10.125" style="156" customWidth="1"/>
    <col min="10249" max="10249" width="12.125" style="156" customWidth="1"/>
    <col min="10250" max="10251" width="14.75" style="156" customWidth="1"/>
    <col min="10252" max="10496" width="9" style="156"/>
    <col min="10497" max="10497" width="3.875" style="156" bestFit="1" customWidth="1"/>
    <col min="10498" max="10498" width="31.875" style="156" customWidth="1"/>
    <col min="10499" max="10499" width="10.625" style="156" customWidth="1"/>
    <col min="10500" max="10500" width="11.25" style="156" customWidth="1"/>
    <col min="10501" max="10501" width="8.75" style="156" customWidth="1"/>
    <col min="10502" max="10503" width="8.875" style="156" customWidth="1"/>
    <col min="10504" max="10504" width="10.125" style="156" customWidth="1"/>
    <col min="10505" max="10505" width="12.125" style="156" customWidth="1"/>
    <col min="10506" max="10507" width="14.75" style="156" customWidth="1"/>
    <col min="10508" max="10752" width="9" style="156"/>
    <col min="10753" max="10753" width="3.875" style="156" bestFit="1" customWidth="1"/>
    <col min="10754" max="10754" width="31.875" style="156" customWidth="1"/>
    <col min="10755" max="10755" width="10.625" style="156" customWidth="1"/>
    <col min="10756" max="10756" width="11.25" style="156" customWidth="1"/>
    <col min="10757" max="10757" width="8.75" style="156" customWidth="1"/>
    <col min="10758" max="10759" width="8.875" style="156" customWidth="1"/>
    <col min="10760" max="10760" width="10.125" style="156" customWidth="1"/>
    <col min="10761" max="10761" width="12.125" style="156" customWidth="1"/>
    <col min="10762" max="10763" width="14.75" style="156" customWidth="1"/>
    <col min="10764" max="11008" width="9" style="156"/>
    <col min="11009" max="11009" width="3.875" style="156" bestFit="1" customWidth="1"/>
    <col min="11010" max="11010" width="31.875" style="156" customWidth="1"/>
    <col min="11011" max="11011" width="10.625" style="156" customWidth="1"/>
    <col min="11012" max="11012" width="11.25" style="156" customWidth="1"/>
    <col min="11013" max="11013" width="8.75" style="156" customWidth="1"/>
    <col min="11014" max="11015" width="8.875" style="156" customWidth="1"/>
    <col min="11016" max="11016" width="10.125" style="156" customWidth="1"/>
    <col min="11017" max="11017" width="12.125" style="156" customWidth="1"/>
    <col min="11018" max="11019" width="14.75" style="156" customWidth="1"/>
    <col min="11020" max="11264" width="9" style="156"/>
    <col min="11265" max="11265" width="3.875" style="156" bestFit="1" customWidth="1"/>
    <col min="11266" max="11266" width="31.875" style="156" customWidth="1"/>
    <col min="11267" max="11267" width="10.625" style="156" customWidth="1"/>
    <col min="11268" max="11268" width="11.25" style="156" customWidth="1"/>
    <col min="11269" max="11269" width="8.75" style="156" customWidth="1"/>
    <col min="11270" max="11271" width="8.875" style="156" customWidth="1"/>
    <col min="11272" max="11272" width="10.125" style="156" customWidth="1"/>
    <col min="11273" max="11273" width="12.125" style="156" customWidth="1"/>
    <col min="11274" max="11275" width="14.75" style="156" customWidth="1"/>
    <col min="11276" max="11520" width="9" style="156"/>
    <col min="11521" max="11521" width="3.875" style="156" bestFit="1" customWidth="1"/>
    <col min="11522" max="11522" width="31.875" style="156" customWidth="1"/>
    <col min="11523" max="11523" width="10.625" style="156" customWidth="1"/>
    <col min="11524" max="11524" width="11.25" style="156" customWidth="1"/>
    <col min="11525" max="11525" width="8.75" style="156" customWidth="1"/>
    <col min="11526" max="11527" width="8.875" style="156" customWidth="1"/>
    <col min="11528" max="11528" width="10.125" style="156" customWidth="1"/>
    <col min="11529" max="11529" width="12.125" style="156" customWidth="1"/>
    <col min="11530" max="11531" width="14.75" style="156" customWidth="1"/>
    <col min="11532" max="11776" width="9" style="156"/>
    <col min="11777" max="11777" width="3.875" style="156" bestFit="1" customWidth="1"/>
    <col min="11778" max="11778" width="31.875" style="156" customWidth="1"/>
    <col min="11779" max="11779" width="10.625" style="156" customWidth="1"/>
    <col min="11780" max="11780" width="11.25" style="156" customWidth="1"/>
    <col min="11781" max="11781" width="8.75" style="156" customWidth="1"/>
    <col min="11782" max="11783" width="8.875" style="156" customWidth="1"/>
    <col min="11784" max="11784" width="10.125" style="156" customWidth="1"/>
    <col min="11785" max="11785" width="12.125" style="156" customWidth="1"/>
    <col min="11786" max="11787" width="14.75" style="156" customWidth="1"/>
    <col min="11788" max="12032" width="9" style="156"/>
    <col min="12033" max="12033" width="3.875" style="156" bestFit="1" customWidth="1"/>
    <col min="12034" max="12034" width="31.875" style="156" customWidth="1"/>
    <col min="12035" max="12035" width="10.625" style="156" customWidth="1"/>
    <col min="12036" max="12036" width="11.25" style="156" customWidth="1"/>
    <col min="12037" max="12037" width="8.75" style="156" customWidth="1"/>
    <col min="12038" max="12039" width="8.875" style="156" customWidth="1"/>
    <col min="12040" max="12040" width="10.125" style="156" customWidth="1"/>
    <col min="12041" max="12041" width="12.125" style="156" customWidth="1"/>
    <col min="12042" max="12043" width="14.75" style="156" customWidth="1"/>
    <col min="12044" max="12288" width="9" style="156"/>
    <col min="12289" max="12289" width="3.875" style="156" bestFit="1" customWidth="1"/>
    <col min="12290" max="12290" width="31.875" style="156" customWidth="1"/>
    <col min="12291" max="12291" width="10.625" style="156" customWidth="1"/>
    <col min="12292" max="12292" width="11.25" style="156" customWidth="1"/>
    <col min="12293" max="12293" width="8.75" style="156" customWidth="1"/>
    <col min="12294" max="12295" width="8.875" style="156" customWidth="1"/>
    <col min="12296" max="12296" width="10.125" style="156" customWidth="1"/>
    <col min="12297" max="12297" width="12.125" style="156" customWidth="1"/>
    <col min="12298" max="12299" width="14.75" style="156" customWidth="1"/>
    <col min="12300" max="12544" width="9" style="156"/>
    <col min="12545" max="12545" width="3.875" style="156" bestFit="1" customWidth="1"/>
    <col min="12546" max="12546" width="31.875" style="156" customWidth="1"/>
    <col min="12547" max="12547" width="10.625" style="156" customWidth="1"/>
    <col min="12548" max="12548" width="11.25" style="156" customWidth="1"/>
    <col min="12549" max="12549" width="8.75" style="156" customWidth="1"/>
    <col min="12550" max="12551" width="8.875" style="156" customWidth="1"/>
    <col min="12552" max="12552" width="10.125" style="156" customWidth="1"/>
    <col min="12553" max="12553" width="12.125" style="156" customWidth="1"/>
    <col min="12554" max="12555" width="14.75" style="156" customWidth="1"/>
    <col min="12556" max="12800" width="9" style="156"/>
    <col min="12801" max="12801" width="3.875" style="156" bestFit="1" customWidth="1"/>
    <col min="12802" max="12802" width="31.875" style="156" customWidth="1"/>
    <col min="12803" max="12803" width="10.625" style="156" customWidth="1"/>
    <col min="12804" max="12804" width="11.25" style="156" customWidth="1"/>
    <col min="12805" max="12805" width="8.75" style="156" customWidth="1"/>
    <col min="12806" max="12807" width="8.875" style="156" customWidth="1"/>
    <col min="12808" max="12808" width="10.125" style="156" customWidth="1"/>
    <col min="12809" max="12809" width="12.125" style="156" customWidth="1"/>
    <col min="12810" max="12811" width="14.75" style="156" customWidth="1"/>
    <col min="12812" max="13056" width="9" style="156"/>
    <col min="13057" max="13057" width="3.875" style="156" bestFit="1" customWidth="1"/>
    <col min="13058" max="13058" width="31.875" style="156" customWidth="1"/>
    <col min="13059" max="13059" width="10.625" style="156" customWidth="1"/>
    <col min="13060" max="13060" width="11.25" style="156" customWidth="1"/>
    <col min="13061" max="13061" width="8.75" style="156" customWidth="1"/>
    <col min="13062" max="13063" width="8.875" style="156" customWidth="1"/>
    <col min="13064" max="13064" width="10.125" style="156" customWidth="1"/>
    <col min="13065" max="13065" width="12.125" style="156" customWidth="1"/>
    <col min="13066" max="13067" width="14.75" style="156" customWidth="1"/>
    <col min="13068" max="13312" width="9" style="156"/>
    <col min="13313" max="13313" width="3.875" style="156" bestFit="1" customWidth="1"/>
    <col min="13314" max="13314" width="31.875" style="156" customWidth="1"/>
    <col min="13315" max="13315" width="10.625" style="156" customWidth="1"/>
    <col min="13316" max="13316" width="11.25" style="156" customWidth="1"/>
    <col min="13317" max="13317" width="8.75" style="156" customWidth="1"/>
    <col min="13318" max="13319" width="8.875" style="156" customWidth="1"/>
    <col min="13320" max="13320" width="10.125" style="156" customWidth="1"/>
    <col min="13321" max="13321" width="12.125" style="156" customWidth="1"/>
    <col min="13322" max="13323" width="14.75" style="156" customWidth="1"/>
    <col min="13324" max="13568" width="9" style="156"/>
    <col min="13569" max="13569" width="3.875" style="156" bestFit="1" customWidth="1"/>
    <col min="13570" max="13570" width="31.875" style="156" customWidth="1"/>
    <col min="13571" max="13571" width="10.625" style="156" customWidth="1"/>
    <col min="13572" max="13572" width="11.25" style="156" customWidth="1"/>
    <col min="13573" max="13573" width="8.75" style="156" customWidth="1"/>
    <col min="13574" max="13575" width="8.875" style="156" customWidth="1"/>
    <col min="13576" max="13576" width="10.125" style="156" customWidth="1"/>
    <col min="13577" max="13577" width="12.125" style="156" customWidth="1"/>
    <col min="13578" max="13579" width="14.75" style="156" customWidth="1"/>
    <col min="13580" max="13824" width="9" style="156"/>
    <col min="13825" max="13825" width="3.875" style="156" bestFit="1" customWidth="1"/>
    <col min="13826" max="13826" width="31.875" style="156" customWidth="1"/>
    <col min="13827" max="13827" width="10.625" style="156" customWidth="1"/>
    <col min="13828" max="13828" width="11.25" style="156" customWidth="1"/>
    <col min="13829" max="13829" width="8.75" style="156" customWidth="1"/>
    <col min="13830" max="13831" width="8.875" style="156" customWidth="1"/>
    <col min="13832" max="13832" width="10.125" style="156" customWidth="1"/>
    <col min="13833" max="13833" width="12.125" style="156" customWidth="1"/>
    <col min="13834" max="13835" width="14.75" style="156" customWidth="1"/>
    <col min="13836" max="14080" width="9" style="156"/>
    <col min="14081" max="14081" width="3.875" style="156" bestFit="1" customWidth="1"/>
    <col min="14082" max="14082" width="31.875" style="156" customWidth="1"/>
    <col min="14083" max="14083" width="10.625" style="156" customWidth="1"/>
    <col min="14084" max="14084" width="11.25" style="156" customWidth="1"/>
    <col min="14085" max="14085" width="8.75" style="156" customWidth="1"/>
    <col min="14086" max="14087" width="8.875" style="156" customWidth="1"/>
    <col min="14088" max="14088" width="10.125" style="156" customWidth="1"/>
    <col min="14089" max="14089" width="12.125" style="156" customWidth="1"/>
    <col min="14090" max="14091" width="14.75" style="156" customWidth="1"/>
    <col min="14092" max="14336" width="9" style="156"/>
    <col min="14337" max="14337" width="3.875" style="156" bestFit="1" customWidth="1"/>
    <col min="14338" max="14338" width="31.875" style="156" customWidth="1"/>
    <col min="14339" max="14339" width="10.625" style="156" customWidth="1"/>
    <col min="14340" max="14340" width="11.25" style="156" customWidth="1"/>
    <col min="14341" max="14341" width="8.75" style="156" customWidth="1"/>
    <col min="14342" max="14343" width="8.875" style="156" customWidth="1"/>
    <col min="14344" max="14344" width="10.125" style="156" customWidth="1"/>
    <col min="14345" max="14345" width="12.125" style="156" customWidth="1"/>
    <col min="14346" max="14347" width="14.75" style="156" customWidth="1"/>
    <col min="14348" max="14592" width="9" style="156"/>
    <col min="14593" max="14593" width="3.875" style="156" bestFit="1" customWidth="1"/>
    <col min="14594" max="14594" width="31.875" style="156" customWidth="1"/>
    <col min="14595" max="14595" width="10.625" style="156" customWidth="1"/>
    <col min="14596" max="14596" width="11.25" style="156" customWidth="1"/>
    <col min="14597" max="14597" width="8.75" style="156" customWidth="1"/>
    <col min="14598" max="14599" width="8.875" style="156" customWidth="1"/>
    <col min="14600" max="14600" width="10.125" style="156" customWidth="1"/>
    <col min="14601" max="14601" width="12.125" style="156" customWidth="1"/>
    <col min="14602" max="14603" width="14.75" style="156" customWidth="1"/>
    <col min="14604" max="14848" width="9" style="156"/>
    <col min="14849" max="14849" width="3.875" style="156" bestFit="1" customWidth="1"/>
    <col min="14850" max="14850" width="31.875" style="156" customWidth="1"/>
    <col min="14851" max="14851" width="10.625" style="156" customWidth="1"/>
    <col min="14852" max="14852" width="11.25" style="156" customWidth="1"/>
    <col min="14853" max="14853" width="8.75" style="156" customWidth="1"/>
    <col min="14854" max="14855" width="8.875" style="156" customWidth="1"/>
    <col min="14856" max="14856" width="10.125" style="156" customWidth="1"/>
    <col min="14857" max="14857" width="12.125" style="156" customWidth="1"/>
    <col min="14858" max="14859" width="14.75" style="156" customWidth="1"/>
    <col min="14860" max="15104" width="9" style="156"/>
    <col min="15105" max="15105" width="3.875" style="156" bestFit="1" customWidth="1"/>
    <col min="15106" max="15106" width="31.875" style="156" customWidth="1"/>
    <col min="15107" max="15107" width="10.625" style="156" customWidth="1"/>
    <col min="15108" max="15108" width="11.25" style="156" customWidth="1"/>
    <col min="15109" max="15109" width="8.75" style="156" customWidth="1"/>
    <col min="15110" max="15111" width="8.875" style="156" customWidth="1"/>
    <col min="15112" max="15112" width="10.125" style="156" customWidth="1"/>
    <col min="15113" max="15113" width="12.125" style="156" customWidth="1"/>
    <col min="15114" max="15115" width="14.75" style="156" customWidth="1"/>
    <col min="15116" max="15360" width="9" style="156"/>
    <col min="15361" max="15361" width="3.875" style="156" bestFit="1" customWidth="1"/>
    <col min="15362" max="15362" width="31.875" style="156" customWidth="1"/>
    <col min="15363" max="15363" width="10.625" style="156" customWidth="1"/>
    <col min="15364" max="15364" width="11.25" style="156" customWidth="1"/>
    <col min="15365" max="15365" width="8.75" style="156" customWidth="1"/>
    <col min="15366" max="15367" width="8.875" style="156" customWidth="1"/>
    <col min="15368" max="15368" width="10.125" style="156" customWidth="1"/>
    <col min="15369" max="15369" width="12.125" style="156" customWidth="1"/>
    <col min="15370" max="15371" width="14.75" style="156" customWidth="1"/>
    <col min="15372" max="15616" width="9" style="156"/>
    <col min="15617" max="15617" width="3.875" style="156" bestFit="1" customWidth="1"/>
    <col min="15618" max="15618" width="31.875" style="156" customWidth="1"/>
    <col min="15619" max="15619" width="10.625" style="156" customWidth="1"/>
    <col min="15620" max="15620" width="11.25" style="156" customWidth="1"/>
    <col min="15621" max="15621" width="8.75" style="156" customWidth="1"/>
    <col min="15622" max="15623" width="8.875" style="156" customWidth="1"/>
    <col min="15624" max="15624" width="10.125" style="156" customWidth="1"/>
    <col min="15625" max="15625" width="12.125" style="156" customWidth="1"/>
    <col min="15626" max="15627" width="14.75" style="156" customWidth="1"/>
    <col min="15628" max="15872" width="9" style="156"/>
    <col min="15873" max="15873" width="3.875" style="156" bestFit="1" customWidth="1"/>
    <col min="15874" max="15874" width="31.875" style="156" customWidth="1"/>
    <col min="15875" max="15875" width="10.625" style="156" customWidth="1"/>
    <col min="15876" max="15876" width="11.25" style="156" customWidth="1"/>
    <col min="15877" max="15877" width="8.75" style="156" customWidth="1"/>
    <col min="15878" max="15879" width="8.875" style="156" customWidth="1"/>
    <col min="15880" max="15880" width="10.125" style="156" customWidth="1"/>
    <col min="15881" max="15881" width="12.125" style="156" customWidth="1"/>
    <col min="15882" max="15883" width="14.75" style="156" customWidth="1"/>
    <col min="15884" max="16128" width="9" style="156"/>
    <col min="16129" max="16129" width="3.875" style="156" bestFit="1" customWidth="1"/>
    <col min="16130" max="16130" width="31.875" style="156" customWidth="1"/>
    <col min="16131" max="16131" width="10.625" style="156" customWidth="1"/>
    <col min="16132" max="16132" width="11.25" style="156" customWidth="1"/>
    <col min="16133" max="16133" width="8.75" style="156" customWidth="1"/>
    <col min="16134" max="16135" width="8.875" style="156" customWidth="1"/>
    <col min="16136" max="16136" width="10.125" style="156" customWidth="1"/>
    <col min="16137" max="16137" width="12.125" style="156" customWidth="1"/>
    <col min="16138" max="16139" width="14.75" style="156" customWidth="1"/>
    <col min="16140" max="16384" width="9" style="156"/>
  </cols>
  <sheetData>
    <row r="2" spans="1:11" ht="15.75" x14ac:dyDescent="0.25">
      <c r="K2" s="159" t="s">
        <v>232</v>
      </c>
    </row>
    <row r="3" spans="1:11" ht="15.75" x14ac:dyDescent="0.25">
      <c r="K3" s="145" t="s">
        <v>0</v>
      </c>
    </row>
    <row r="4" spans="1:11" ht="15.75" x14ac:dyDescent="0.25">
      <c r="K4" s="145" t="s">
        <v>233</v>
      </c>
    </row>
    <row r="5" spans="1:11" ht="15.75" x14ac:dyDescent="0.25">
      <c r="K5" s="159"/>
    </row>
    <row r="6" spans="1:11" ht="33.75" customHeight="1" x14ac:dyDescent="0.25">
      <c r="A6" s="831" t="s">
        <v>474</v>
      </c>
      <c r="B6" s="832"/>
      <c r="C6" s="832"/>
      <c r="D6" s="832"/>
      <c r="E6" s="832"/>
      <c r="F6" s="832"/>
      <c r="G6" s="832"/>
      <c r="H6" s="832"/>
      <c r="I6" s="832"/>
      <c r="J6" s="832"/>
      <c r="K6" s="832"/>
    </row>
    <row r="7" spans="1:11" ht="15.75" x14ac:dyDescent="0.25">
      <c r="K7" s="159" t="s">
        <v>259</v>
      </c>
    </row>
    <row r="8" spans="1:11" ht="15.75" x14ac:dyDescent="0.25">
      <c r="K8" s="159" t="s">
        <v>260</v>
      </c>
    </row>
    <row r="9" spans="1:11" ht="15.75" x14ac:dyDescent="0.25">
      <c r="K9" s="159"/>
    </row>
    <row r="10" spans="1:11" ht="15.75" x14ac:dyDescent="0.25">
      <c r="I10" s="833" t="s">
        <v>371</v>
      </c>
      <c r="J10" s="833"/>
      <c r="K10" s="833"/>
    </row>
    <row r="11" spans="1:11" ht="15.75" x14ac:dyDescent="0.25">
      <c r="K11" s="159" t="s">
        <v>419</v>
      </c>
    </row>
    <row r="12" spans="1:11" ht="15.75" x14ac:dyDescent="0.25">
      <c r="K12" s="159" t="s">
        <v>1</v>
      </c>
    </row>
    <row r="13" spans="1:11" ht="15.75" thickBot="1" x14ac:dyDescent="0.3"/>
    <row r="14" spans="1:11" s="157" customFormat="1" ht="44.25" customHeight="1" x14ac:dyDescent="0.25">
      <c r="A14" s="834" t="s">
        <v>236</v>
      </c>
      <c r="B14" s="836" t="s">
        <v>237</v>
      </c>
      <c r="C14" s="838" t="s">
        <v>238</v>
      </c>
      <c r="D14" s="839"/>
      <c r="E14" s="840"/>
      <c r="F14" s="836" t="s">
        <v>239</v>
      </c>
      <c r="G14" s="836"/>
      <c r="H14" s="836" t="s">
        <v>240</v>
      </c>
      <c r="I14" s="836"/>
      <c r="J14" s="836"/>
      <c r="K14" s="841"/>
    </row>
    <row r="15" spans="1:11" s="157" customFormat="1" ht="39.75" customHeight="1" x14ac:dyDescent="0.25">
      <c r="A15" s="835"/>
      <c r="B15" s="837"/>
      <c r="C15" s="837" t="s">
        <v>241</v>
      </c>
      <c r="D15" s="837" t="s">
        <v>242</v>
      </c>
      <c r="E15" s="842" t="s">
        <v>243</v>
      </c>
      <c r="F15" s="837" t="s">
        <v>244</v>
      </c>
      <c r="G15" s="837" t="s">
        <v>245</v>
      </c>
      <c r="H15" s="837" t="s">
        <v>246</v>
      </c>
      <c r="I15" s="837" t="s">
        <v>247</v>
      </c>
      <c r="J15" s="837" t="s">
        <v>248</v>
      </c>
      <c r="K15" s="830" t="s">
        <v>249</v>
      </c>
    </row>
    <row r="16" spans="1:11" ht="99" customHeight="1" x14ac:dyDescent="0.25">
      <c r="A16" s="835"/>
      <c r="B16" s="837"/>
      <c r="C16" s="837"/>
      <c r="D16" s="837"/>
      <c r="E16" s="842"/>
      <c r="F16" s="837"/>
      <c r="G16" s="837"/>
      <c r="H16" s="837"/>
      <c r="I16" s="837"/>
      <c r="J16" s="837"/>
      <c r="K16" s="830"/>
    </row>
    <row r="17" spans="1:11" ht="15" customHeight="1" x14ac:dyDescent="0.25">
      <c r="A17" s="160"/>
      <c r="B17" s="736" t="s">
        <v>270</v>
      </c>
      <c r="C17" s="162">
        <f>SUM(C18:C202)</f>
        <v>118.25299999999997</v>
      </c>
      <c r="D17" s="162">
        <f>SUM(D18:D189)</f>
        <v>0</v>
      </c>
      <c r="E17" s="162">
        <f>SUM(E18:E189)</f>
        <v>75.130000000000024</v>
      </c>
      <c r="F17" s="736"/>
      <c r="G17" s="736"/>
      <c r="H17" s="736"/>
      <c r="I17" s="736"/>
      <c r="J17" s="736"/>
      <c r="K17" s="736"/>
    </row>
    <row r="18" spans="1:11" s="168" customFormat="1" ht="15" customHeight="1" x14ac:dyDescent="0.2">
      <c r="A18" s="167">
        <v>1</v>
      </c>
      <c r="B18" s="682" t="s">
        <v>488</v>
      </c>
      <c r="C18" s="737">
        <v>50</v>
      </c>
      <c r="D18" s="737"/>
      <c r="E18" s="738"/>
      <c r="F18" s="739">
        <v>2011</v>
      </c>
      <c r="G18" s="739">
        <v>2020</v>
      </c>
      <c r="H18" s="739" t="s">
        <v>273</v>
      </c>
      <c r="I18" s="739" t="s">
        <v>273</v>
      </c>
      <c r="J18" s="739" t="s">
        <v>273</v>
      </c>
      <c r="K18" s="739" t="s">
        <v>273</v>
      </c>
    </row>
    <row r="19" spans="1:11" s="168" customFormat="1" ht="15" customHeight="1" x14ac:dyDescent="0.2">
      <c r="A19" s="167">
        <v>2</v>
      </c>
      <c r="B19" s="682" t="s">
        <v>489</v>
      </c>
      <c r="C19" s="737">
        <v>32</v>
      </c>
      <c r="D19" s="737"/>
      <c r="E19" s="738"/>
      <c r="F19" s="739">
        <v>2014</v>
      </c>
      <c r="G19" s="739">
        <v>2018</v>
      </c>
      <c r="H19" s="739" t="s">
        <v>273</v>
      </c>
      <c r="I19" s="739" t="s">
        <v>273</v>
      </c>
      <c r="J19" s="739" t="s">
        <v>273</v>
      </c>
      <c r="K19" s="739" t="s">
        <v>273</v>
      </c>
    </row>
    <row r="20" spans="1:11" ht="15" customHeight="1" x14ac:dyDescent="0.25">
      <c r="A20" s="167">
        <v>3</v>
      </c>
      <c r="B20" s="682" t="s">
        <v>257</v>
      </c>
      <c r="C20" s="737">
        <v>32</v>
      </c>
      <c r="D20" s="737"/>
      <c r="E20" s="738"/>
      <c r="F20" s="739">
        <v>2013</v>
      </c>
      <c r="G20" s="739">
        <v>2014</v>
      </c>
      <c r="H20" s="739"/>
      <c r="I20" s="739"/>
      <c r="J20" s="739"/>
      <c r="K20" s="739"/>
    </row>
    <row r="21" spans="1:11" ht="15" customHeight="1" x14ac:dyDescent="0.25">
      <c r="A21" s="167">
        <v>4</v>
      </c>
      <c r="B21" s="682" t="s">
        <v>455</v>
      </c>
      <c r="C21" s="737"/>
      <c r="D21" s="737"/>
      <c r="E21" s="738"/>
      <c r="F21" s="739"/>
      <c r="G21" s="739"/>
      <c r="H21" s="739"/>
      <c r="I21" s="739"/>
      <c r="J21" s="739"/>
      <c r="K21" s="739"/>
    </row>
    <row r="22" spans="1:11" ht="15.75" x14ac:dyDescent="0.25">
      <c r="A22" s="167">
        <v>5</v>
      </c>
      <c r="B22" s="682" t="s">
        <v>271</v>
      </c>
      <c r="C22" s="737"/>
      <c r="D22" s="737"/>
      <c r="E22" s="738">
        <v>0.28000000000000003</v>
      </c>
      <c r="F22" s="740">
        <v>2014</v>
      </c>
      <c r="G22" s="740">
        <v>2014</v>
      </c>
      <c r="H22" s="739"/>
      <c r="I22" s="739"/>
      <c r="J22" s="739"/>
      <c r="K22" s="739"/>
    </row>
    <row r="23" spans="1:11" ht="15.75" x14ac:dyDescent="0.25">
      <c r="A23" s="167">
        <v>6</v>
      </c>
      <c r="B23" s="682" t="s">
        <v>453</v>
      </c>
      <c r="C23" s="737"/>
      <c r="D23" s="737"/>
      <c r="E23" s="738">
        <v>0.22</v>
      </c>
      <c r="F23" s="740">
        <v>2014</v>
      </c>
      <c r="G23" s="740">
        <v>2014</v>
      </c>
      <c r="H23" s="739"/>
      <c r="I23" s="739"/>
      <c r="J23" s="739"/>
      <c r="K23" s="739"/>
    </row>
    <row r="24" spans="1:11" ht="15.75" x14ac:dyDescent="0.25">
      <c r="A24" s="167">
        <v>7</v>
      </c>
      <c r="B24" s="682" t="s">
        <v>383</v>
      </c>
      <c r="C24" s="737"/>
      <c r="D24" s="737"/>
      <c r="E24" s="738">
        <v>0.81</v>
      </c>
      <c r="F24" s="740">
        <v>2014</v>
      </c>
      <c r="G24" s="740">
        <v>2014</v>
      </c>
      <c r="H24" s="739"/>
      <c r="I24" s="739"/>
      <c r="J24" s="739"/>
      <c r="K24" s="739"/>
    </row>
    <row r="25" spans="1:11" ht="15.75" x14ac:dyDescent="0.25">
      <c r="A25" s="167">
        <v>8</v>
      </c>
      <c r="B25" s="682" t="s">
        <v>384</v>
      </c>
      <c r="C25" s="737"/>
      <c r="D25" s="737"/>
      <c r="E25" s="738">
        <v>1</v>
      </c>
      <c r="F25" s="740">
        <v>2014</v>
      </c>
      <c r="G25" s="740">
        <v>2014</v>
      </c>
      <c r="H25" s="739"/>
      <c r="I25" s="739"/>
      <c r="J25" s="739"/>
      <c r="K25" s="739"/>
    </row>
    <row r="26" spans="1:11" ht="15.75" x14ac:dyDescent="0.25">
      <c r="A26" s="167">
        <v>9</v>
      </c>
      <c r="B26" s="682" t="s">
        <v>385</v>
      </c>
      <c r="C26" s="737"/>
      <c r="D26" s="737"/>
      <c r="E26" s="738">
        <v>1.5</v>
      </c>
      <c r="F26" s="740">
        <v>2014</v>
      </c>
      <c r="G26" s="740">
        <v>2014</v>
      </c>
      <c r="H26" s="739"/>
      <c r="I26" s="739"/>
      <c r="J26" s="739"/>
      <c r="K26" s="739"/>
    </row>
    <row r="27" spans="1:11" ht="15.75" x14ac:dyDescent="0.25">
      <c r="A27" s="167">
        <v>10</v>
      </c>
      <c r="B27" s="682" t="s">
        <v>451</v>
      </c>
      <c r="C27" s="737"/>
      <c r="D27" s="737"/>
      <c r="E27" s="738">
        <v>0.38200000000000001</v>
      </c>
      <c r="F27" s="740">
        <v>2014</v>
      </c>
      <c r="G27" s="740">
        <v>2014</v>
      </c>
      <c r="H27" s="739"/>
      <c r="I27" s="739"/>
      <c r="J27" s="739"/>
      <c r="K27" s="739"/>
    </row>
    <row r="28" spans="1:11" ht="15.75" x14ac:dyDescent="0.25">
      <c r="A28" s="167">
        <v>11</v>
      </c>
      <c r="B28" s="682" t="s">
        <v>452</v>
      </c>
      <c r="C28" s="737"/>
      <c r="D28" s="737"/>
      <c r="E28" s="738">
        <v>0.29699999999999999</v>
      </c>
      <c r="F28" s="740">
        <v>2014</v>
      </c>
      <c r="G28" s="740">
        <v>2014</v>
      </c>
      <c r="H28" s="739"/>
      <c r="I28" s="739"/>
      <c r="J28" s="739"/>
      <c r="K28" s="739"/>
    </row>
    <row r="29" spans="1:11" ht="15.75" x14ac:dyDescent="0.25">
      <c r="A29" s="167">
        <v>12</v>
      </c>
      <c r="B29" s="682" t="s">
        <v>386</v>
      </c>
      <c r="C29" s="737"/>
      <c r="D29" s="737"/>
      <c r="E29" s="738">
        <v>0.9</v>
      </c>
      <c r="F29" s="740">
        <v>2014</v>
      </c>
      <c r="G29" s="740">
        <v>2014</v>
      </c>
      <c r="H29" s="739"/>
      <c r="I29" s="739"/>
      <c r="J29" s="739"/>
      <c r="K29" s="739"/>
    </row>
    <row r="30" spans="1:11" ht="15.75" x14ac:dyDescent="0.25">
      <c r="A30" s="167">
        <v>13</v>
      </c>
      <c r="B30" s="682" t="s">
        <v>463</v>
      </c>
      <c r="C30" s="741">
        <v>0.16</v>
      </c>
      <c r="D30" s="738"/>
      <c r="E30" s="738"/>
      <c r="F30" s="740">
        <v>2014</v>
      </c>
      <c r="G30" s="740">
        <v>2014</v>
      </c>
      <c r="H30" s="739"/>
      <c r="I30" s="739"/>
      <c r="J30" s="739"/>
      <c r="K30" s="739"/>
    </row>
    <row r="31" spans="1:11" ht="31.5" x14ac:dyDescent="0.25">
      <c r="A31" s="167">
        <v>14</v>
      </c>
      <c r="B31" s="682" t="s">
        <v>464</v>
      </c>
      <c r="C31" s="741">
        <v>0.25</v>
      </c>
      <c r="D31" s="738"/>
      <c r="E31" s="738"/>
      <c r="F31" s="740">
        <v>2014</v>
      </c>
      <c r="G31" s="740">
        <v>2014</v>
      </c>
      <c r="H31" s="739"/>
      <c r="I31" s="739"/>
      <c r="J31" s="739"/>
      <c r="K31" s="739"/>
    </row>
    <row r="32" spans="1:11" ht="31.5" x14ac:dyDescent="0.25">
      <c r="A32" s="167">
        <v>15</v>
      </c>
      <c r="B32" s="682" t="s">
        <v>465</v>
      </c>
      <c r="C32" s="741">
        <v>0.25</v>
      </c>
      <c r="D32" s="738"/>
      <c r="E32" s="738"/>
      <c r="F32" s="740">
        <v>2014</v>
      </c>
      <c r="G32" s="740">
        <v>2014</v>
      </c>
      <c r="H32" s="739"/>
      <c r="I32" s="739"/>
      <c r="J32" s="739"/>
      <c r="K32" s="739"/>
    </row>
    <row r="33" spans="1:11" ht="31.5" x14ac:dyDescent="0.25">
      <c r="A33" s="167">
        <v>16</v>
      </c>
      <c r="B33" s="682" t="s">
        <v>466</v>
      </c>
      <c r="C33" s="741">
        <v>0.25</v>
      </c>
      <c r="D33" s="738"/>
      <c r="E33" s="738"/>
      <c r="F33" s="740">
        <v>2014</v>
      </c>
      <c r="G33" s="740">
        <v>2014</v>
      </c>
      <c r="H33" s="739"/>
      <c r="I33" s="739"/>
      <c r="J33" s="739"/>
      <c r="K33" s="739"/>
    </row>
    <row r="34" spans="1:11" ht="31.5" x14ac:dyDescent="0.25">
      <c r="A34" s="167">
        <v>17</v>
      </c>
      <c r="B34" s="682" t="s">
        <v>467</v>
      </c>
      <c r="C34" s="741">
        <v>0.25</v>
      </c>
      <c r="D34" s="738"/>
      <c r="E34" s="738"/>
      <c r="F34" s="740">
        <v>2014</v>
      </c>
      <c r="G34" s="740">
        <v>2014</v>
      </c>
      <c r="H34" s="740"/>
      <c r="I34" s="740"/>
      <c r="J34" s="740"/>
      <c r="K34" s="740"/>
    </row>
    <row r="35" spans="1:11" ht="15.75" x14ac:dyDescent="0.25">
      <c r="A35" s="167">
        <v>18</v>
      </c>
      <c r="B35" s="742" t="s">
        <v>456</v>
      </c>
      <c r="C35" s="738"/>
      <c r="D35" s="738"/>
      <c r="E35" s="738">
        <v>4.702</v>
      </c>
      <c r="F35" s="740">
        <v>2014</v>
      </c>
      <c r="G35" s="740">
        <v>2014</v>
      </c>
      <c r="H35" s="740"/>
      <c r="I35" s="740"/>
      <c r="J35" s="740"/>
      <c r="K35" s="740"/>
    </row>
    <row r="36" spans="1:11" ht="15.75" x14ac:dyDescent="0.25">
      <c r="A36" s="167">
        <v>19</v>
      </c>
      <c r="B36" s="742" t="s">
        <v>272</v>
      </c>
      <c r="C36" s="738"/>
      <c r="D36" s="738"/>
      <c r="E36" s="738">
        <v>4.5999999999999999E-2</v>
      </c>
      <c r="F36" s="740">
        <v>2014</v>
      </c>
      <c r="G36" s="740">
        <v>2014</v>
      </c>
      <c r="H36" s="740"/>
      <c r="I36" s="740"/>
      <c r="J36" s="740"/>
      <c r="K36" s="740"/>
    </row>
    <row r="37" spans="1:11" ht="15.75" x14ac:dyDescent="0.25">
      <c r="A37" s="167">
        <v>20</v>
      </c>
      <c r="B37" s="742" t="s">
        <v>394</v>
      </c>
      <c r="C37" s="738"/>
      <c r="D37" s="738"/>
      <c r="E37" s="738">
        <v>1.0369999999999999</v>
      </c>
      <c r="F37" s="740">
        <v>2014</v>
      </c>
      <c r="G37" s="740">
        <v>2014</v>
      </c>
      <c r="H37" s="740"/>
      <c r="I37" s="740"/>
      <c r="J37" s="740"/>
      <c r="K37" s="740"/>
    </row>
    <row r="38" spans="1:11" ht="15.75" x14ac:dyDescent="0.25">
      <c r="A38" s="167">
        <v>21</v>
      </c>
      <c r="B38" s="742" t="s">
        <v>457</v>
      </c>
      <c r="C38" s="738"/>
      <c r="D38" s="738"/>
      <c r="E38" s="738">
        <v>0.2</v>
      </c>
      <c r="F38" s="740">
        <v>2014</v>
      </c>
      <c r="G38" s="740">
        <v>2014</v>
      </c>
      <c r="H38" s="740"/>
      <c r="I38" s="740"/>
      <c r="J38" s="740"/>
      <c r="K38" s="740"/>
    </row>
    <row r="39" spans="1:11" ht="15.75" x14ac:dyDescent="0.25">
      <c r="A39" s="167">
        <v>22</v>
      </c>
      <c r="B39" s="742" t="s">
        <v>458</v>
      </c>
      <c r="C39" s="738"/>
      <c r="D39" s="738"/>
      <c r="E39" s="738">
        <v>0.7</v>
      </c>
      <c r="F39" s="740">
        <v>2014</v>
      </c>
      <c r="G39" s="740">
        <v>2014</v>
      </c>
      <c r="H39" s="740"/>
      <c r="I39" s="740"/>
      <c r="J39" s="740"/>
      <c r="K39" s="740"/>
    </row>
    <row r="40" spans="1:11" ht="15.75" x14ac:dyDescent="0.25">
      <c r="A40" s="167">
        <v>23</v>
      </c>
      <c r="B40" s="742" t="s">
        <v>387</v>
      </c>
      <c r="C40" s="738"/>
      <c r="D40" s="738"/>
      <c r="E40" s="738">
        <v>0.7</v>
      </c>
      <c r="F40" s="740">
        <v>2014</v>
      </c>
      <c r="G40" s="740">
        <v>2014</v>
      </c>
      <c r="H40" s="740"/>
      <c r="I40" s="740"/>
      <c r="J40" s="740"/>
      <c r="K40" s="740"/>
    </row>
    <row r="41" spans="1:11" ht="15.75" x14ac:dyDescent="0.25">
      <c r="A41" s="167">
        <v>24</v>
      </c>
      <c r="B41" s="742" t="s">
        <v>388</v>
      </c>
      <c r="C41" s="738"/>
      <c r="D41" s="738"/>
      <c r="E41" s="738">
        <v>0.15</v>
      </c>
      <c r="F41" s="740">
        <v>2014</v>
      </c>
      <c r="G41" s="740">
        <v>2014</v>
      </c>
      <c r="H41" s="740"/>
      <c r="I41" s="740"/>
      <c r="J41" s="740"/>
      <c r="K41" s="740"/>
    </row>
    <row r="42" spans="1:11" ht="15.75" x14ac:dyDescent="0.25">
      <c r="A42" s="167">
        <v>25</v>
      </c>
      <c r="B42" s="742" t="s">
        <v>389</v>
      </c>
      <c r="C42" s="738"/>
      <c r="D42" s="738"/>
      <c r="E42" s="738">
        <v>0.15</v>
      </c>
      <c r="F42" s="740">
        <v>2014</v>
      </c>
      <c r="G42" s="740">
        <v>2014</v>
      </c>
      <c r="H42" s="740"/>
      <c r="I42" s="740"/>
      <c r="J42" s="740"/>
      <c r="K42" s="740"/>
    </row>
    <row r="43" spans="1:11" ht="15.75" x14ac:dyDescent="0.25">
      <c r="A43" s="167">
        <v>26</v>
      </c>
      <c r="B43" s="742" t="s">
        <v>390</v>
      </c>
      <c r="C43" s="738"/>
      <c r="D43" s="738"/>
      <c r="E43" s="738">
        <v>5.05</v>
      </c>
      <c r="F43" s="740">
        <v>2014</v>
      </c>
      <c r="G43" s="740">
        <v>2014</v>
      </c>
      <c r="H43" s="740"/>
      <c r="I43" s="740"/>
      <c r="J43" s="740"/>
      <c r="K43" s="740"/>
    </row>
    <row r="44" spans="1:11" ht="15.75" x14ac:dyDescent="0.25">
      <c r="A44" s="167">
        <v>27</v>
      </c>
      <c r="B44" s="742" t="s">
        <v>459</v>
      </c>
      <c r="C44" s="738"/>
      <c r="D44" s="738"/>
      <c r="E44" s="738">
        <v>4.75</v>
      </c>
      <c r="F44" s="740">
        <v>2014</v>
      </c>
      <c r="G44" s="740">
        <v>2014</v>
      </c>
      <c r="H44" s="740"/>
      <c r="I44" s="740"/>
      <c r="J44" s="740"/>
      <c r="K44" s="740"/>
    </row>
    <row r="45" spans="1:11" ht="15.75" x14ac:dyDescent="0.25">
      <c r="A45" s="167">
        <v>28</v>
      </c>
      <c r="B45" s="742" t="s">
        <v>393</v>
      </c>
      <c r="C45" s="738"/>
      <c r="D45" s="738"/>
      <c r="E45" s="738">
        <v>0.252</v>
      </c>
      <c r="F45" s="740">
        <v>2014</v>
      </c>
      <c r="G45" s="740">
        <v>2014</v>
      </c>
      <c r="H45" s="740"/>
      <c r="I45" s="740"/>
      <c r="J45" s="740"/>
      <c r="K45" s="740"/>
    </row>
    <row r="46" spans="1:11" ht="31.5" x14ac:dyDescent="0.25">
      <c r="A46" s="167">
        <v>29</v>
      </c>
      <c r="B46" s="742" t="s">
        <v>460</v>
      </c>
      <c r="C46" s="738"/>
      <c r="D46" s="738"/>
      <c r="E46" s="738">
        <v>2.9590000000000001</v>
      </c>
      <c r="F46" s="740">
        <v>2014</v>
      </c>
      <c r="G46" s="740">
        <v>2014</v>
      </c>
      <c r="H46" s="740"/>
      <c r="I46" s="740"/>
      <c r="J46" s="740"/>
      <c r="K46" s="740"/>
    </row>
    <row r="47" spans="1:11" ht="15.75" x14ac:dyDescent="0.25">
      <c r="A47" s="167">
        <v>30</v>
      </c>
      <c r="B47" s="742" t="s">
        <v>440</v>
      </c>
      <c r="C47" s="738"/>
      <c r="D47" s="738"/>
      <c r="E47" s="738">
        <v>0.19</v>
      </c>
      <c r="F47" s="740">
        <v>2014</v>
      </c>
      <c r="G47" s="740">
        <v>2014</v>
      </c>
      <c r="H47" s="740"/>
      <c r="I47" s="740"/>
      <c r="J47" s="740"/>
      <c r="K47" s="740"/>
    </row>
    <row r="48" spans="1:11" ht="15.75" x14ac:dyDescent="0.25">
      <c r="A48" s="167">
        <v>31</v>
      </c>
      <c r="B48" s="742" t="s">
        <v>461</v>
      </c>
      <c r="C48" s="738"/>
      <c r="D48" s="738"/>
      <c r="E48" s="738">
        <v>6.78</v>
      </c>
      <c r="F48" s="740">
        <v>2014</v>
      </c>
      <c r="G48" s="740">
        <v>2014</v>
      </c>
      <c r="H48" s="740"/>
      <c r="I48" s="740"/>
      <c r="J48" s="740"/>
      <c r="K48" s="740"/>
    </row>
    <row r="49" spans="1:11" ht="15.75" x14ac:dyDescent="0.25">
      <c r="A49" s="167">
        <v>32</v>
      </c>
      <c r="B49" s="742" t="s">
        <v>441</v>
      </c>
      <c r="C49" s="738"/>
      <c r="D49" s="738"/>
      <c r="E49" s="738">
        <v>0.26</v>
      </c>
      <c r="F49" s="740">
        <v>2014</v>
      </c>
      <c r="G49" s="740">
        <v>2014</v>
      </c>
      <c r="H49" s="740"/>
      <c r="I49" s="740"/>
      <c r="J49" s="740"/>
      <c r="K49" s="740"/>
    </row>
    <row r="50" spans="1:11" ht="15.75" x14ac:dyDescent="0.25">
      <c r="A50" s="167">
        <v>33</v>
      </c>
      <c r="B50" s="742" t="s">
        <v>442</v>
      </c>
      <c r="C50" s="738"/>
      <c r="D50" s="738"/>
      <c r="E50" s="738">
        <v>0.26200000000000001</v>
      </c>
      <c r="F50" s="740">
        <v>2014</v>
      </c>
      <c r="G50" s="740">
        <v>2014</v>
      </c>
      <c r="H50" s="740"/>
      <c r="I50" s="740"/>
      <c r="J50" s="740"/>
      <c r="K50" s="740"/>
    </row>
    <row r="51" spans="1:11" ht="15.75" x14ac:dyDescent="0.25">
      <c r="A51" s="167">
        <v>34</v>
      </c>
      <c r="B51" s="742" t="s">
        <v>443</v>
      </c>
      <c r="C51" s="738"/>
      <c r="D51" s="738"/>
      <c r="E51" s="738">
        <v>1.47</v>
      </c>
      <c r="F51" s="740">
        <v>2014</v>
      </c>
      <c r="G51" s="740">
        <v>2014</v>
      </c>
      <c r="H51" s="740"/>
      <c r="I51" s="740"/>
      <c r="J51" s="740"/>
      <c r="K51" s="740"/>
    </row>
    <row r="52" spans="1:11" ht="15.75" x14ac:dyDescent="0.25">
      <c r="A52" s="167">
        <v>35</v>
      </c>
      <c r="B52" s="742" t="s">
        <v>444</v>
      </c>
      <c r="C52" s="738"/>
      <c r="D52" s="738"/>
      <c r="E52" s="738">
        <v>0.52700000000000002</v>
      </c>
      <c r="F52" s="740">
        <v>2014</v>
      </c>
      <c r="G52" s="740">
        <v>2014</v>
      </c>
      <c r="H52" s="740"/>
      <c r="I52" s="740"/>
      <c r="J52" s="740"/>
      <c r="K52" s="740"/>
    </row>
    <row r="53" spans="1:11" ht="15.75" x14ac:dyDescent="0.25">
      <c r="A53" s="167">
        <v>36</v>
      </c>
      <c r="B53" s="742" t="s">
        <v>445</v>
      </c>
      <c r="C53" s="738"/>
      <c r="D53" s="738"/>
      <c r="E53" s="738">
        <v>3.93</v>
      </c>
      <c r="F53" s="740">
        <v>2014</v>
      </c>
      <c r="G53" s="740">
        <v>2014</v>
      </c>
      <c r="H53" s="740"/>
      <c r="I53" s="740"/>
      <c r="J53" s="740"/>
      <c r="K53" s="740"/>
    </row>
    <row r="54" spans="1:11" ht="15.75" x14ac:dyDescent="0.25">
      <c r="A54" s="167">
        <v>37</v>
      </c>
      <c r="B54" s="742" t="s">
        <v>454</v>
      </c>
      <c r="C54" s="738"/>
      <c r="D54" s="738"/>
      <c r="E54" s="738">
        <v>1.7729999999999999</v>
      </c>
      <c r="F54" s="740">
        <v>2014</v>
      </c>
      <c r="G54" s="740">
        <v>2014</v>
      </c>
      <c r="H54" s="740"/>
      <c r="I54" s="740"/>
      <c r="J54" s="740"/>
      <c r="K54" s="740"/>
    </row>
    <row r="55" spans="1:11" ht="15.75" x14ac:dyDescent="0.25">
      <c r="A55" s="167">
        <v>38</v>
      </c>
      <c r="B55" s="742" t="s">
        <v>446</v>
      </c>
      <c r="C55" s="738"/>
      <c r="D55" s="738"/>
      <c r="E55" s="738">
        <v>1.81</v>
      </c>
      <c r="F55" s="740">
        <v>2014</v>
      </c>
      <c r="G55" s="740">
        <v>2014</v>
      </c>
      <c r="H55" s="740"/>
      <c r="I55" s="740"/>
      <c r="J55" s="740"/>
      <c r="K55" s="740"/>
    </row>
    <row r="56" spans="1:11" ht="15.75" x14ac:dyDescent="0.25">
      <c r="A56" s="167">
        <v>39</v>
      </c>
      <c r="B56" s="742" t="s">
        <v>447</v>
      </c>
      <c r="C56" s="738"/>
      <c r="D56" s="738"/>
      <c r="E56" s="738">
        <v>0.20799999999999999</v>
      </c>
      <c r="F56" s="740">
        <v>2014</v>
      </c>
      <c r="G56" s="740">
        <v>2014</v>
      </c>
      <c r="H56" s="740"/>
      <c r="I56" s="740"/>
      <c r="J56" s="740"/>
      <c r="K56" s="740"/>
    </row>
    <row r="57" spans="1:11" ht="15.75" x14ac:dyDescent="0.25">
      <c r="A57" s="167">
        <v>40</v>
      </c>
      <c r="B57" s="742" t="s">
        <v>448</v>
      </c>
      <c r="C57" s="738"/>
      <c r="D57" s="738"/>
      <c r="E57" s="738">
        <v>0.126</v>
      </c>
      <c r="F57" s="740">
        <v>2014</v>
      </c>
      <c r="G57" s="740">
        <v>2014</v>
      </c>
      <c r="H57" s="740"/>
      <c r="I57" s="740"/>
      <c r="J57" s="740"/>
      <c r="K57" s="740"/>
    </row>
    <row r="58" spans="1:11" ht="15.75" x14ac:dyDescent="0.25">
      <c r="A58" s="167">
        <v>41</v>
      </c>
      <c r="B58" s="742" t="s">
        <v>449</v>
      </c>
      <c r="C58" s="738"/>
      <c r="D58" s="738"/>
      <c r="E58" s="738">
        <v>1.2549999999999999</v>
      </c>
      <c r="F58" s="740">
        <v>2014</v>
      </c>
      <c r="G58" s="740">
        <v>2014</v>
      </c>
      <c r="H58" s="740"/>
      <c r="I58" s="740"/>
      <c r="J58" s="740"/>
      <c r="K58" s="740"/>
    </row>
    <row r="59" spans="1:11" ht="15.75" x14ac:dyDescent="0.25">
      <c r="A59" s="167">
        <v>42</v>
      </c>
      <c r="B59" s="742" t="s">
        <v>450</v>
      </c>
      <c r="C59" s="738"/>
      <c r="D59" s="738"/>
      <c r="E59" s="738">
        <v>0.54300000000000004</v>
      </c>
      <c r="F59" s="740">
        <v>2014</v>
      </c>
      <c r="G59" s="740">
        <v>2014</v>
      </c>
      <c r="H59" s="740"/>
      <c r="I59" s="740"/>
      <c r="J59" s="740"/>
      <c r="K59" s="740"/>
    </row>
    <row r="60" spans="1:11" ht="15.75" x14ac:dyDescent="0.25">
      <c r="A60" s="167">
        <v>43</v>
      </c>
      <c r="B60" s="742" t="s">
        <v>395</v>
      </c>
      <c r="C60" s="738"/>
      <c r="D60" s="738"/>
      <c r="E60" s="738">
        <v>2.8</v>
      </c>
      <c r="F60" s="740">
        <v>2014</v>
      </c>
      <c r="G60" s="740">
        <v>2014</v>
      </c>
      <c r="H60" s="740"/>
      <c r="I60" s="740"/>
      <c r="J60" s="740"/>
      <c r="K60" s="740"/>
    </row>
    <row r="61" spans="1:11" ht="15.75" x14ac:dyDescent="0.25">
      <c r="A61" s="167">
        <v>44</v>
      </c>
      <c r="B61" s="742" t="s">
        <v>396</v>
      </c>
      <c r="C61" s="738"/>
      <c r="D61" s="738"/>
      <c r="E61" s="738">
        <v>0.43</v>
      </c>
      <c r="F61" s="740">
        <v>2014</v>
      </c>
      <c r="G61" s="740">
        <v>2014</v>
      </c>
      <c r="H61" s="740"/>
      <c r="I61" s="740"/>
      <c r="J61" s="740"/>
      <c r="K61" s="740"/>
    </row>
    <row r="62" spans="1:11" ht="15.75" x14ac:dyDescent="0.25">
      <c r="A62" s="167">
        <v>45</v>
      </c>
      <c r="B62" s="742" t="s">
        <v>397</v>
      </c>
      <c r="C62" s="738"/>
      <c r="D62" s="738"/>
      <c r="E62" s="738">
        <v>0.7</v>
      </c>
      <c r="F62" s="740">
        <v>2014</v>
      </c>
      <c r="G62" s="740">
        <v>2014</v>
      </c>
      <c r="H62" s="740"/>
      <c r="I62" s="740"/>
      <c r="J62" s="740"/>
      <c r="K62" s="740"/>
    </row>
    <row r="63" spans="1:11" ht="15.75" x14ac:dyDescent="0.25">
      <c r="A63" s="167">
        <v>46</v>
      </c>
      <c r="B63" s="742" t="s">
        <v>398</v>
      </c>
      <c r="C63" s="738"/>
      <c r="D63" s="738"/>
      <c r="E63" s="738">
        <v>1</v>
      </c>
      <c r="F63" s="740">
        <v>2014</v>
      </c>
      <c r="G63" s="740">
        <v>2014</v>
      </c>
      <c r="H63" s="740"/>
      <c r="I63" s="740"/>
      <c r="J63" s="740"/>
      <c r="K63" s="740"/>
    </row>
    <row r="64" spans="1:11" ht="15.75" x14ac:dyDescent="0.25">
      <c r="A64" s="167">
        <v>47</v>
      </c>
      <c r="B64" s="742" t="s">
        <v>399</v>
      </c>
      <c r="C64" s="738"/>
      <c r="D64" s="738"/>
      <c r="E64" s="738">
        <v>0.32</v>
      </c>
      <c r="F64" s="740">
        <v>2014</v>
      </c>
      <c r="G64" s="740">
        <v>2014</v>
      </c>
      <c r="H64" s="740"/>
      <c r="I64" s="740"/>
      <c r="J64" s="740"/>
      <c r="K64" s="740"/>
    </row>
    <row r="65" spans="1:11" ht="15.75" x14ac:dyDescent="0.25">
      <c r="A65" s="167">
        <v>48</v>
      </c>
      <c r="B65" s="742" t="s">
        <v>400</v>
      </c>
      <c r="C65" s="738"/>
      <c r="D65" s="738"/>
      <c r="E65" s="738">
        <v>0.42</v>
      </c>
      <c r="F65" s="740">
        <v>2014</v>
      </c>
      <c r="G65" s="740">
        <v>2014</v>
      </c>
      <c r="H65" s="740"/>
      <c r="I65" s="740"/>
      <c r="J65" s="740"/>
      <c r="K65" s="740"/>
    </row>
    <row r="66" spans="1:11" ht="15.75" x14ac:dyDescent="0.25">
      <c r="A66" s="167">
        <v>49</v>
      </c>
      <c r="B66" s="742" t="s">
        <v>401</v>
      </c>
      <c r="C66" s="738"/>
      <c r="D66" s="738"/>
      <c r="E66" s="738">
        <v>0.85</v>
      </c>
      <c r="F66" s="740">
        <v>2014</v>
      </c>
      <c r="G66" s="740">
        <v>2014</v>
      </c>
      <c r="H66" s="740"/>
      <c r="I66" s="740"/>
      <c r="J66" s="740"/>
      <c r="K66" s="740"/>
    </row>
    <row r="67" spans="1:11" ht="15.75" x14ac:dyDescent="0.25">
      <c r="A67" s="167">
        <v>50</v>
      </c>
      <c r="B67" s="742" t="s">
        <v>402</v>
      </c>
      <c r="C67" s="738"/>
      <c r="D67" s="738"/>
      <c r="E67" s="738">
        <v>0.183</v>
      </c>
      <c r="F67" s="740">
        <v>2014</v>
      </c>
      <c r="G67" s="740">
        <v>2014</v>
      </c>
      <c r="H67" s="740"/>
      <c r="I67" s="740"/>
      <c r="J67" s="740"/>
      <c r="K67" s="740"/>
    </row>
    <row r="68" spans="1:11" ht="15.75" x14ac:dyDescent="0.25">
      <c r="A68" s="167">
        <v>51</v>
      </c>
      <c r="B68" s="742" t="s">
        <v>403</v>
      </c>
      <c r="C68" s="738"/>
      <c r="D68" s="738"/>
      <c r="E68" s="738">
        <v>0.25</v>
      </c>
      <c r="F68" s="740">
        <v>2014</v>
      </c>
      <c r="G68" s="740">
        <v>2014</v>
      </c>
      <c r="H68" s="740"/>
      <c r="I68" s="740"/>
      <c r="J68" s="740"/>
      <c r="K68" s="740"/>
    </row>
    <row r="69" spans="1:11" ht="31.5" x14ac:dyDescent="0.25">
      <c r="A69" s="167">
        <v>52</v>
      </c>
      <c r="B69" s="742" t="s">
        <v>404</v>
      </c>
      <c r="C69" s="738"/>
      <c r="D69" s="738"/>
      <c r="E69" s="738">
        <v>1.5</v>
      </c>
      <c r="F69" s="740">
        <v>2014</v>
      </c>
      <c r="G69" s="740">
        <v>2014</v>
      </c>
      <c r="H69" s="740"/>
      <c r="I69" s="740"/>
      <c r="J69" s="740"/>
      <c r="K69" s="740"/>
    </row>
    <row r="70" spans="1:11" ht="15.75" x14ac:dyDescent="0.25">
      <c r="A70" s="167">
        <v>53</v>
      </c>
      <c r="B70" s="742" t="s">
        <v>405</v>
      </c>
      <c r="C70" s="738"/>
      <c r="D70" s="738"/>
      <c r="E70" s="738">
        <v>0.38</v>
      </c>
      <c r="F70" s="740">
        <v>2014</v>
      </c>
      <c r="G70" s="740">
        <v>2014</v>
      </c>
      <c r="H70" s="740"/>
      <c r="I70" s="740"/>
      <c r="J70" s="740"/>
      <c r="K70" s="740"/>
    </row>
    <row r="71" spans="1:11" ht="15.75" x14ac:dyDescent="0.25">
      <c r="A71" s="167">
        <v>54</v>
      </c>
      <c r="B71" s="742" t="s">
        <v>406</v>
      </c>
      <c r="C71" s="738"/>
      <c r="D71" s="738"/>
      <c r="E71" s="738">
        <v>0.27</v>
      </c>
      <c r="F71" s="740">
        <v>2014</v>
      </c>
      <c r="G71" s="740">
        <v>2014</v>
      </c>
      <c r="H71" s="740"/>
      <c r="I71" s="740"/>
      <c r="J71" s="740"/>
      <c r="K71" s="740"/>
    </row>
    <row r="72" spans="1:11" ht="15.75" x14ac:dyDescent="0.25">
      <c r="A72" s="167">
        <v>55</v>
      </c>
      <c r="B72" s="742" t="s">
        <v>407</v>
      </c>
      <c r="C72" s="738"/>
      <c r="D72" s="738"/>
      <c r="E72" s="738">
        <v>0.2</v>
      </c>
      <c r="F72" s="740">
        <v>2014</v>
      </c>
      <c r="G72" s="740">
        <v>2014</v>
      </c>
      <c r="H72" s="740"/>
      <c r="I72" s="740"/>
      <c r="J72" s="740"/>
      <c r="K72" s="740"/>
    </row>
    <row r="73" spans="1:11" ht="15.75" x14ac:dyDescent="0.25">
      <c r="A73" s="167">
        <v>56</v>
      </c>
      <c r="B73" s="742" t="s">
        <v>408</v>
      </c>
      <c r="C73" s="738"/>
      <c r="D73" s="738"/>
      <c r="E73" s="738">
        <v>0.4</v>
      </c>
      <c r="F73" s="740">
        <v>2014</v>
      </c>
      <c r="G73" s="740">
        <v>2014</v>
      </c>
      <c r="H73" s="740"/>
      <c r="I73" s="740"/>
      <c r="J73" s="740"/>
      <c r="K73" s="740"/>
    </row>
    <row r="74" spans="1:11" ht="15.75" x14ac:dyDescent="0.25">
      <c r="A74" s="167">
        <v>57</v>
      </c>
      <c r="B74" s="32" t="s">
        <v>409</v>
      </c>
      <c r="C74" s="738"/>
      <c r="D74" s="738"/>
      <c r="E74" s="738">
        <v>0.52</v>
      </c>
      <c r="F74" s="740">
        <v>2014</v>
      </c>
      <c r="G74" s="740">
        <v>2014</v>
      </c>
      <c r="H74" s="740"/>
      <c r="I74" s="740"/>
      <c r="J74" s="740"/>
      <c r="K74" s="740"/>
    </row>
    <row r="75" spans="1:11" ht="15.75" x14ac:dyDescent="0.25">
      <c r="A75" s="167">
        <v>58</v>
      </c>
      <c r="B75" s="32" t="s">
        <v>410</v>
      </c>
      <c r="C75" s="738"/>
      <c r="D75" s="738"/>
      <c r="E75" s="738">
        <v>0.7</v>
      </c>
      <c r="F75" s="740">
        <v>2014</v>
      </c>
      <c r="G75" s="740">
        <v>2014</v>
      </c>
      <c r="H75" s="740"/>
      <c r="I75" s="740"/>
      <c r="J75" s="740"/>
      <c r="K75" s="740"/>
    </row>
    <row r="76" spans="1:11" ht="15.75" x14ac:dyDescent="0.25">
      <c r="A76" s="167">
        <v>59</v>
      </c>
      <c r="B76" s="32" t="s">
        <v>411</v>
      </c>
      <c r="C76" s="738"/>
      <c r="D76" s="738"/>
      <c r="E76" s="738">
        <v>0.7</v>
      </c>
      <c r="F76" s="740">
        <v>2014</v>
      </c>
      <c r="G76" s="740">
        <v>2014</v>
      </c>
      <c r="H76" s="740"/>
      <c r="I76" s="740"/>
      <c r="J76" s="740"/>
      <c r="K76" s="740"/>
    </row>
    <row r="77" spans="1:11" ht="15.75" x14ac:dyDescent="0.25">
      <c r="A77" s="167">
        <v>60</v>
      </c>
      <c r="B77" s="32" t="s">
        <v>412</v>
      </c>
      <c r="C77" s="738"/>
      <c r="D77" s="738"/>
      <c r="E77" s="738">
        <v>1.2</v>
      </c>
      <c r="F77" s="740">
        <v>2014</v>
      </c>
      <c r="G77" s="740">
        <v>2014</v>
      </c>
      <c r="H77" s="740"/>
      <c r="I77" s="740"/>
      <c r="J77" s="740"/>
      <c r="K77" s="740"/>
    </row>
    <row r="78" spans="1:11" ht="15.75" x14ac:dyDescent="0.25">
      <c r="A78" s="167">
        <v>61</v>
      </c>
      <c r="B78" s="32" t="s">
        <v>413</v>
      </c>
      <c r="C78" s="738"/>
      <c r="D78" s="738"/>
      <c r="E78" s="738">
        <v>1.7</v>
      </c>
      <c r="F78" s="740">
        <v>2014</v>
      </c>
      <c r="G78" s="740">
        <v>2014</v>
      </c>
      <c r="H78" s="740"/>
      <c r="I78" s="740"/>
      <c r="J78" s="740"/>
      <c r="K78" s="740"/>
    </row>
    <row r="79" spans="1:11" ht="15.75" x14ac:dyDescent="0.25">
      <c r="A79" s="167">
        <v>62</v>
      </c>
      <c r="B79" s="32" t="s">
        <v>414</v>
      </c>
      <c r="C79" s="738"/>
      <c r="D79" s="738"/>
      <c r="E79" s="738">
        <v>1.97</v>
      </c>
      <c r="F79" s="740">
        <v>2014</v>
      </c>
      <c r="G79" s="740">
        <v>2014</v>
      </c>
      <c r="H79" s="740"/>
      <c r="I79" s="740"/>
      <c r="J79" s="740"/>
      <c r="K79" s="740"/>
    </row>
    <row r="80" spans="1:11" ht="15.75" x14ac:dyDescent="0.25">
      <c r="A80" s="167">
        <v>63</v>
      </c>
      <c r="B80" s="32" t="s">
        <v>415</v>
      </c>
      <c r="C80" s="738"/>
      <c r="D80" s="738"/>
      <c r="E80" s="738">
        <v>0.2</v>
      </c>
      <c r="F80" s="740">
        <v>2014</v>
      </c>
      <c r="G80" s="740">
        <v>2014</v>
      </c>
      <c r="H80" s="740"/>
      <c r="I80" s="740"/>
      <c r="J80" s="740"/>
      <c r="K80" s="740"/>
    </row>
    <row r="81" spans="1:11" ht="15.75" x14ac:dyDescent="0.25">
      <c r="A81" s="167">
        <v>64</v>
      </c>
      <c r="B81" s="32" t="s">
        <v>416</v>
      </c>
      <c r="C81" s="738"/>
      <c r="D81" s="738"/>
      <c r="E81" s="738">
        <v>0.52500000000000002</v>
      </c>
      <c r="F81" s="740">
        <v>2014</v>
      </c>
      <c r="G81" s="740">
        <v>2014</v>
      </c>
      <c r="H81" s="740"/>
      <c r="I81" s="740"/>
      <c r="J81" s="740"/>
      <c r="K81" s="740"/>
    </row>
    <row r="82" spans="1:11" ht="15.75" x14ac:dyDescent="0.25">
      <c r="A82" s="167">
        <v>65</v>
      </c>
      <c r="B82" s="32" t="s">
        <v>433</v>
      </c>
      <c r="C82" s="738"/>
      <c r="D82" s="738"/>
      <c r="E82" s="738">
        <v>1.0980000000000001</v>
      </c>
      <c r="F82" s="740">
        <v>2014</v>
      </c>
      <c r="G82" s="740">
        <v>2014</v>
      </c>
      <c r="H82" s="740"/>
      <c r="I82" s="740"/>
      <c r="J82" s="740"/>
      <c r="K82" s="740"/>
    </row>
    <row r="83" spans="1:11" ht="15.75" x14ac:dyDescent="0.25">
      <c r="A83" s="167">
        <v>66</v>
      </c>
      <c r="B83" s="32" t="s">
        <v>434</v>
      </c>
      <c r="C83" s="738"/>
      <c r="D83" s="738"/>
      <c r="E83" s="738">
        <v>0.373</v>
      </c>
      <c r="F83" s="740">
        <v>2014</v>
      </c>
      <c r="G83" s="740">
        <v>2014</v>
      </c>
      <c r="H83" s="740"/>
      <c r="I83" s="740"/>
      <c r="J83" s="740"/>
      <c r="K83" s="740"/>
    </row>
    <row r="84" spans="1:11" ht="15.75" x14ac:dyDescent="0.25">
      <c r="A84" s="167">
        <v>67</v>
      </c>
      <c r="B84" s="32" t="s">
        <v>435</v>
      </c>
      <c r="C84" s="738"/>
      <c r="D84" s="738"/>
      <c r="E84" s="738">
        <v>1.357</v>
      </c>
      <c r="F84" s="740">
        <v>2014</v>
      </c>
      <c r="G84" s="740">
        <v>2014</v>
      </c>
      <c r="H84" s="740"/>
      <c r="I84" s="740"/>
      <c r="J84" s="740"/>
      <c r="K84" s="740"/>
    </row>
    <row r="85" spans="1:11" ht="15.75" x14ac:dyDescent="0.25">
      <c r="A85" s="167">
        <v>68</v>
      </c>
      <c r="B85" s="32" t="s">
        <v>436</v>
      </c>
      <c r="C85" s="738"/>
      <c r="D85" s="738"/>
      <c r="E85" s="738">
        <v>1.667</v>
      </c>
      <c r="F85" s="740">
        <v>2014</v>
      </c>
      <c r="G85" s="740">
        <v>2014</v>
      </c>
      <c r="H85" s="740"/>
      <c r="I85" s="740"/>
      <c r="J85" s="740"/>
      <c r="K85" s="740"/>
    </row>
    <row r="86" spans="1:11" ht="15.75" x14ac:dyDescent="0.25">
      <c r="A86" s="167">
        <v>69</v>
      </c>
      <c r="B86" s="32" t="s">
        <v>437</v>
      </c>
      <c r="C86" s="738"/>
      <c r="D86" s="738"/>
      <c r="E86" s="738">
        <v>1.3220000000000001</v>
      </c>
      <c r="F86" s="740">
        <v>2014</v>
      </c>
      <c r="G86" s="740">
        <v>2014</v>
      </c>
      <c r="H86" s="740"/>
      <c r="I86" s="740"/>
      <c r="J86" s="740"/>
      <c r="K86" s="740"/>
    </row>
    <row r="87" spans="1:11" ht="15.75" x14ac:dyDescent="0.25">
      <c r="A87" s="167">
        <v>70</v>
      </c>
      <c r="B87" s="32" t="s">
        <v>438</v>
      </c>
      <c r="C87" s="738"/>
      <c r="D87" s="738"/>
      <c r="E87" s="738">
        <v>1.2829999999999999</v>
      </c>
      <c r="F87" s="740">
        <v>2014</v>
      </c>
      <c r="G87" s="740">
        <v>2014</v>
      </c>
      <c r="H87" s="740"/>
      <c r="I87" s="740"/>
      <c r="J87" s="740"/>
      <c r="K87" s="740"/>
    </row>
    <row r="88" spans="1:11" ht="15.75" x14ac:dyDescent="0.25">
      <c r="A88" s="167">
        <v>71</v>
      </c>
      <c r="B88" s="32" t="s">
        <v>439</v>
      </c>
      <c r="C88" s="738"/>
      <c r="D88" s="738"/>
      <c r="E88" s="738">
        <v>1.02</v>
      </c>
      <c r="F88" s="740">
        <v>2014</v>
      </c>
      <c r="G88" s="740">
        <v>2014</v>
      </c>
      <c r="H88" s="740"/>
      <c r="I88" s="740"/>
      <c r="J88" s="740"/>
      <c r="K88" s="740"/>
    </row>
    <row r="89" spans="1:11" ht="15.75" x14ac:dyDescent="0.25">
      <c r="A89" s="167">
        <v>72</v>
      </c>
      <c r="B89" s="89" t="s">
        <v>462</v>
      </c>
      <c r="C89" s="738"/>
      <c r="D89" s="738"/>
      <c r="E89" s="738">
        <v>4.5199999999999996</v>
      </c>
      <c r="F89" s="740">
        <v>2014</v>
      </c>
      <c r="G89" s="740">
        <v>2014</v>
      </c>
      <c r="H89" s="740"/>
      <c r="I89" s="740"/>
      <c r="J89" s="740"/>
      <c r="K89" s="740"/>
    </row>
    <row r="90" spans="1:11" ht="15.75" x14ac:dyDescent="0.25">
      <c r="A90" s="167">
        <v>73</v>
      </c>
      <c r="B90" s="514" t="s">
        <v>482</v>
      </c>
      <c r="C90" s="738"/>
      <c r="D90" s="738"/>
      <c r="E90" s="738">
        <v>5.2999999999999999E-2</v>
      </c>
      <c r="F90" s="740">
        <v>2014</v>
      </c>
      <c r="G90" s="740">
        <v>2014</v>
      </c>
      <c r="H90" s="740"/>
      <c r="I90" s="740"/>
      <c r="J90" s="740"/>
      <c r="K90" s="740"/>
    </row>
    <row r="91" spans="1:11" ht="15.75" x14ac:dyDescent="0.25">
      <c r="A91" s="167">
        <v>74</v>
      </c>
      <c r="B91" s="97" t="s">
        <v>468</v>
      </c>
      <c r="C91" s="738">
        <v>0.1</v>
      </c>
      <c r="D91" s="738"/>
      <c r="E91" s="738"/>
      <c r="F91" s="740">
        <v>2014</v>
      </c>
      <c r="G91" s="740">
        <v>2014</v>
      </c>
      <c r="H91" s="740"/>
      <c r="I91" s="740"/>
      <c r="J91" s="740"/>
      <c r="K91" s="740"/>
    </row>
    <row r="92" spans="1:11" ht="15.75" x14ac:dyDescent="0.25">
      <c r="A92" s="167">
        <v>75</v>
      </c>
      <c r="B92" s="514" t="s">
        <v>420</v>
      </c>
      <c r="C92" s="738">
        <v>6.3E-2</v>
      </c>
      <c r="D92" s="738"/>
      <c r="E92" s="738"/>
      <c r="F92" s="740">
        <v>2014</v>
      </c>
      <c r="G92" s="740">
        <v>2014</v>
      </c>
      <c r="H92" s="740"/>
      <c r="I92" s="740"/>
      <c r="J92" s="740"/>
      <c r="K92" s="740"/>
    </row>
    <row r="93" spans="1:11" ht="15.75" x14ac:dyDescent="0.25">
      <c r="A93" s="167">
        <v>76</v>
      </c>
      <c r="B93" s="514" t="s">
        <v>421</v>
      </c>
      <c r="C93" s="738">
        <v>0.16</v>
      </c>
      <c r="D93" s="738"/>
      <c r="E93" s="738"/>
      <c r="F93" s="740">
        <v>2014</v>
      </c>
      <c r="G93" s="740">
        <v>2014</v>
      </c>
      <c r="H93" s="740"/>
      <c r="I93" s="740"/>
      <c r="J93" s="740"/>
      <c r="K93" s="740"/>
    </row>
    <row r="94" spans="1:11" ht="15.75" x14ac:dyDescent="0.25">
      <c r="A94" s="167">
        <v>77</v>
      </c>
      <c r="B94" s="514" t="s">
        <v>422</v>
      </c>
      <c r="C94" s="738">
        <v>0.16</v>
      </c>
      <c r="D94" s="738"/>
      <c r="E94" s="738"/>
      <c r="F94" s="740">
        <v>2014</v>
      </c>
      <c r="G94" s="740">
        <v>2014</v>
      </c>
      <c r="H94" s="740"/>
      <c r="I94" s="740"/>
      <c r="J94" s="740"/>
      <c r="K94" s="740"/>
    </row>
    <row r="95" spans="1:11" ht="15.75" x14ac:dyDescent="0.25">
      <c r="A95" s="167">
        <v>78</v>
      </c>
      <c r="B95" s="514" t="s">
        <v>423</v>
      </c>
      <c r="C95" s="738">
        <v>0.25</v>
      </c>
      <c r="D95" s="738"/>
      <c r="E95" s="738"/>
      <c r="F95" s="740">
        <v>2014</v>
      </c>
      <c r="G95" s="740">
        <v>2014</v>
      </c>
      <c r="H95" s="740"/>
      <c r="I95" s="740"/>
      <c r="J95" s="740"/>
      <c r="K95" s="740"/>
    </row>
    <row r="96" spans="1:11" ht="15.75" x14ac:dyDescent="0.25">
      <c r="A96" s="167">
        <v>79</v>
      </c>
      <c r="B96" s="514" t="s">
        <v>424</v>
      </c>
      <c r="C96" s="738">
        <v>0.25</v>
      </c>
      <c r="D96" s="738"/>
      <c r="E96" s="738"/>
      <c r="F96" s="740">
        <v>2014</v>
      </c>
      <c r="G96" s="740">
        <v>2014</v>
      </c>
      <c r="H96" s="740"/>
      <c r="I96" s="740"/>
      <c r="J96" s="740"/>
      <c r="K96" s="740"/>
    </row>
    <row r="97" spans="1:11" ht="15.75" x14ac:dyDescent="0.25">
      <c r="A97" s="167">
        <v>80</v>
      </c>
      <c r="B97" s="514" t="s">
        <v>483</v>
      </c>
      <c r="C97" s="738">
        <v>0.4</v>
      </c>
      <c r="D97" s="738"/>
      <c r="E97" s="738"/>
      <c r="F97" s="740">
        <v>2014</v>
      </c>
      <c r="G97" s="740">
        <v>2014</v>
      </c>
      <c r="H97" s="740"/>
      <c r="I97" s="740"/>
      <c r="J97" s="740"/>
      <c r="K97" s="740"/>
    </row>
    <row r="98" spans="1:11" ht="15.75" x14ac:dyDescent="0.25">
      <c r="A98" s="167">
        <v>81</v>
      </c>
      <c r="B98" s="514" t="s">
        <v>425</v>
      </c>
      <c r="C98" s="738">
        <v>0.4</v>
      </c>
      <c r="D98" s="738"/>
      <c r="E98" s="738"/>
      <c r="F98" s="740">
        <v>2014</v>
      </c>
      <c r="G98" s="740">
        <v>2014</v>
      </c>
      <c r="H98" s="740"/>
      <c r="I98" s="740"/>
      <c r="J98" s="740"/>
      <c r="K98" s="740"/>
    </row>
    <row r="99" spans="1:11" ht="15.75" x14ac:dyDescent="0.25">
      <c r="A99" s="167">
        <v>82</v>
      </c>
      <c r="B99" s="514" t="s">
        <v>426</v>
      </c>
      <c r="C99" s="738">
        <v>0.1</v>
      </c>
      <c r="D99" s="738"/>
      <c r="E99" s="738"/>
      <c r="F99" s="740">
        <v>2014</v>
      </c>
      <c r="G99" s="740">
        <v>2014</v>
      </c>
      <c r="H99" s="740"/>
      <c r="I99" s="740"/>
      <c r="J99" s="740"/>
      <c r="K99" s="740"/>
    </row>
    <row r="100" spans="1:11" ht="15.75" x14ac:dyDescent="0.25">
      <c r="A100" s="167">
        <v>83</v>
      </c>
      <c r="B100" s="514" t="s">
        <v>427</v>
      </c>
      <c r="C100" s="738">
        <v>0.1</v>
      </c>
      <c r="D100" s="738"/>
      <c r="E100" s="738"/>
      <c r="F100" s="740">
        <v>2014</v>
      </c>
      <c r="G100" s="740">
        <v>2014</v>
      </c>
      <c r="H100" s="740"/>
      <c r="I100" s="740"/>
      <c r="J100" s="740"/>
      <c r="K100" s="740"/>
    </row>
    <row r="101" spans="1:11" ht="15.75" x14ac:dyDescent="0.25">
      <c r="A101" s="167">
        <v>84</v>
      </c>
      <c r="B101" s="514" t="s">
        <v>484</v>
      </c>
      <c r="C101" s="738">
        <v>0.25</v>
      </c>
      <c r="D101" s="738"/>
      <c r="E101" s="738"/>
      <c r="F101" s="740">
        <v>2014</v>
      </c>
      <c r="G101" s="740">
        <v>2014</v>
      </c>
      <c r="H101" s="740"/>
      <c r="I101" s="740"/>
      <c r="J101" s="740"/>
      <c r="K101" s="740"/>
    </row>
    <row r="102" spans="1:11" ht="15.75" x14ac:dyDescent="0.25">
      <c r="A102" s="167">
        <v>85</v>
      </c>
      <c r="B102" s="514" t="s">
        <v>428</v>
      </c>
      <c r="C102" s="738">
        <v>0.1</v>
      </c>
      <c r="D102" s="738"/>
      <c r="E102" s="738"/>
      <c r="F102" s="740">
        <v>2014</v>
      </c>
      <c r="G102" s="740">
        <v>2014</v>
      </c>
      <c r="H102" s="740"/>
      <c r="I102" s="740"/>
      <c r="J102" s="740"/>
      <c r="K102" s="740"/>
    </row>
    <row r="103" spans="1:11" ht="15.75" x14ac:dyDescent="0.25">
      <c r="A103" s="167">
        <v>86</v>
      </c>
      <c r="B103" s="514" t="s">
        <v>429</v>
      </c>
      <c r="C103" s="738">
        <v>0.25</v>
      </c>
      <c r="D103" s="738"/>
      <c r="E103" s="738"/>
      <c r="F103" s="740">
        <v>2014</v>
      </c>
      <c r="G103" s="740">
        <v>2014</v>
      </c>
      <c r="H103" s="740"/>
      <c r="I103" s="740"/>
      <c r="J103" s="740"/>
      <c r="K103" s="740"/>
    </row>
    <row r="104" spans="1:11" ht="15.75" x14ac:dyDescent="0.25">
      <c r="A104" s="167">
        <v>87</v>
      </c>
      <c r="B104" s="514" t="s">
        <v>430</v>
      </c>
      <c r="C104" s="738">
        <v>0.16</v>
      </c>
      <c r="D104" s="738"/>
      <c r="E104" s="738"/>
      <c r="F104" s="740">
        <v>2014</v>
      </c>
      <c r="G104" s="740">
        <v>2014</v>
      </c>
      <c r="H104" s="740"/>
      <c r="I104" s="740"/>
      <c r="J104" s="740"/>
      <c r="K104" s="740"/>
    </row>
    <row r="105" spans="1:11" ht="15.75" x14ac:dyDescent="0.25">
      <c r="A105" s="167">
        <v>88</v>
      </c>
      <c r="B105" s="514" t="s">
        <v>431</v>
      </c>
      <c r="C105" s="738">
        <v>0.1</v>
      </c>
      <c r="D105" s="738"/>
      <c r="E105" s="738"/>
      <c r="F105" s="740">
        <v>2014</v>
      </c>
      <c r="G105" s="740">
        <v>2014</v>
      </c>
      <c r="H105" s="740"/>
      <c r="I105" s="740"/>
      <c r="J105" s="740"/>
      <c r="K105" s="740"/>
    </row>
    <row r="106" spans="1:11" ht="15.75" x14ac:dyDescent="0.25">
      <c r="A106" s="167">
        <v>89</v>
      </c>
      <c r="B106" s="514" t="s">
        <v>432</v>
      </c>
      <c r="C106" s="738">
        <v>0.25</v>
      </c>
      <c r="D106" s="738"/>
      <c r="E106" s="738"/>
      <c r="F106" s="740">
        <v>2014</v>
      </c>
      <c r="G106" s="740">
        <v>2014</v>
      </c>
      <c r="H106" s="740"/>
      <c r="I106" s="740"/>
      <c r="J106" s="740"/>
      <c r="K106" s="740"/>
    </row>
  </sheetData>
  <autoFilter ref="A17:K21"/>
  <customSheetViews>
    <customSheetView guid="{8BB7B736-A7C4-429C-ACC3-971252C535EE}" scale="85" showPageBreaks="1" fitToPage="1" showAutoFilter="1" view="pageBreakPreview">
      <pane xSplit="2" ySplit="16" topLeftCell="C17" activePane="bottomRight" state="frozen"/>
      <selection pane="bottomRight" activeCell="D20" sqref="D20"/>
      <pageMargins left="0.98425196850393704" right="0.59055118110236227" top="0.59055118110236227" bottom="0.59055118110236227" header="0" footer="0"/>
      <pageSetup paperSize="9" scale="14" fitToHeight="2" orientation="landscape" r:id="rId1"/>
      <headerFooter alignWithMargins="0"/>
      <autoFilter ref="A17:K422"/>
    </customSheetView>
    <customSheetView guid="{7AA1BFA8-6974-4FCA-A17F-A76092498536}" scale="85" showPageBreaks="1" fitToPage="1" showAutoFilter="1" view="pageBreakPreview">
      <selection activeCell="F14" sqref="F14:G14"/>
      <pageMargins left="0.98425196850393704" right="0.59055118110236227" top="0.59055118110236227" bottom="0.59055118110236227" header="0" footer="0"/>
      <pageSetup paperSize="9" scale="14" fitToHeight="2" orientation="landscape" r:id="rId2"/>
      <headerFooter alignWithMargins="0"/>
      <autoFilter ref="A17:K422"/>
    </customSheetView>
    <customSheetView guid="{5547C54F-FA41-4061-9BC0-F0DA1FA23736}" scale="85" showPageBreaks="1" fitToPage="1" showAutoFilter="1" view="pageBreakPreview">
      <selection activeCell="C31" sqref="C31"/>
      <pageMargins left="0.98425196850393704" right="0.59055118110236227" top="0.59055118110236227" bottom="0.59055118110236227" header="0" footer="0"/>
      <pageSetup paperSize="9" scale="14" fitToHeight="2" orientation="landscape" r:id="rId3"/>
      <headerFooter alignWithMargins="0"/>
      <autoFilter ref="A17:K422"/>
    </customSheetView>
    <customSheetView guid="{741CBA12-4BC9-4306-BB02-1CF6083FF85E}" scale="85" showPageBreaks="1" showAutoFilter="1" view="pageBreakPreview" topLeftCell="A15">
      <pane xSplit="2" ySplit="3" topLeftCell="C18" activePane="bottomRight" state="frozen"/>
      <selection pane="bottomRight" activeCell="I29" sqref="I29"/>
      <pageMargins left="0.98425196850393704" right="0.59055118110236227" top="0.59055118110236227" bottom="0.59055118110236227" header="0" footer="0"/>
      <pageSetup paperSize="9" scale="44" orientation="portrait" r:id="rId4"/>
      <headerFooter alignWithMargins="0"/>
      <autoFilter ref="A17:K76"/>
    </customSheetView>
    <customSheetView guid="{20F9C861-6458-4DFD-BCE3-68A0D44C8C4E}" scale="85" showPageBreaks="1" view="pageBreakPreview">
      <selection activeCell="C28" sqref="C28"/>
      <pageMargins left="0.98425196850393704" right="0.59055118110236227" top="0.59055118110236227" bottom="0.59055118110236227" header="0" footer="0"/>
      <pageSetup paperSize="9" scale="44" orientation="portrait" r:id="rId5"/>
      <headerFooter alignWithMargins="0"/>
    </customSheetView>
    <customSheetView guid="{C21BC225-69C9-4458-9F3D-FDCF30852D79}" scale="85" showPageBreaks="1" showAutoFilter="1" view="pageBreakPreview" topLeftCell="A15">
      <pane xSplit="2" ySplit="3" topLeftCell="C18" activePane="bottomRight" state="frozen"/>
      <selection pane="bottomRight" activeCell="I29" sqref="I29"/>
      <pageMargins left="0.98425196850393704" right="0.59055118110236227" top="0.59055118110236227" bottom="0.59055118110236227" header="0" footer="0"/>
      <pageSetup paperSize="9" scale="44" orientation="portrait" r:id="rId6"/>
      <headerFooter alignWithMargins="0"/>
      <autoFilter ref="A17:K76"/>
    </customSheetView>
  </customSheetViews>
  <mergeCells count="16">
    <mergeCell ref="K15:K16"/>
    <mergeCell ref="A6:K6"/>
    <mergeCell ref="I10:K10"/>
    <mergeCell ref="A14:A16"/>
    <mergeCell ref="B14:B16"/>
    <mergeCell ref="C14:E14"/>
    <mergeCell ref="F14:G14"/>
    <mergeCell ref="H14:K14"/>
    <mergeCell ref="C15:C16"/>
    <mergeCell ref="D15:D16"/>
    <mergeCell ref="E15:E16"/>
    <mergeCell ref="F15:F16"/>
    <mergeCell ref="G15:G16"/>
    <mergeCell ref="H15:H16"/>
    <mergeCell ref="I15:I16"/>
    <mergeCell ref="J15:J16"/>
  </mergeCells>
  <pageMargins left="0.98425196850393704" right="0.59055118110236227" top="0.59055118110236227" bottom="0.59055118110236227" header="0" footer="0"/>
  <pageSetup paperSize="9" scale="55" fitToHeight="2" orientation="landscape" r:id="rId7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2:K78"/>
  <sheetViews>
    <sheetView view="pageBreakPreview" zoomScale="85" zoomScaleNormal="100" zoomScaleSheetLayoutView="85" workbookViewId="0">
      <selection activeCell="A7" sqref="A7"/>
    </sheetView>
  </sheetViews>
  <sheetFormatPr defaultRowHeight="15" x14ac:dyDescent="0.25"/>
  <cols>
    <col min="1" max="1" width="3.875" style="156" bestFit="1" customWidth="1"/>
    <col min="2" max="2" width="31.875" style="157" customWidth="1"/>
    <col min="3" max="3" width="10.625" style="157" customWidth="1"/>
    <col min="4" max="4" width="11.25" style="157" customWidth="1"/>
    <col min="5" max="5" width="8.75" style="158" customWidth="1"/>
    <col min="6" max="7" width="8.875" style="157" customWidth="1"/>
    <col min="8" max="8" width="10.125" style="157" customWidth="1"/>
    <col min="9" max="9" width="12.125" style="157" customWidth="1"/>
    <col min="10" max="11" width="14.75" style="157" customWidth="1"/>
    <col min="12" max="16384" width="9" style="156"/>
  </cols>
  <sheetData>
    <row r="2" spans="1:11" ht="15.75" x14ac:dyDescent="0.25">
      <c r="K2" s="159" t="s">
        <v>232</v>
      </c>
    </row>
    <row r="3" spans="1:11" ht="15.75" x14ac:dyDescent="0.25">
      <c r="K3" s="145" t="s">
        <v>0</v>
      </c>
    </row>
    <row r="4" spans="1:11" ht="15.75" x14ac:dyDescent="0.25">
      <c r="K4" s="145" t="s">
        <v>233</v>
      </c>
    </row>
    <row r="5" spans="1:11" ht="15.75" x14ac:dyDescent="0.25">
      <c r="K5" s="159"/>
    </row>
    <row r="6" spans="1:11" ht="33.75" customHeight="1" x14ac:dyDescent="0.25">
      <c r="A6" s="831" t="s">
        <v>256</v>
      </c>
      <c r="B6" s="832"/>
      <c r="C6" s="832"/>
      <c r="D6" s="832"/>
      <c r="E6" s="832"/>
      <c r="F6" s="832"/>
      <c r="G6" s="832"/>
      <c r="H6" s="832"/>
      <c r="I6" s="832"/>
      <c r="J6" s="832"/>
      <c r="K6" s="832"/>
    </row>
    <row r="7" spans="1:11" ht="15.75" x14ac:dyDescent="0.25">
      <c r="K7" s="159"/>
    </row>
    <row r="8" spans="1:11" ht="15.75" x14ac:dyDescent="0.25">
      <c r="K8" s="159" t="s">
        <v>255</v>
      </c>
    </row>
    <row r="9" spans="1:11" ht="15.75" customHeight="1" x14ac:dyDescent="0.25">
      <c r="H9" s="843" t="s">
        <v>234</v>
      </c>
      <c r="I9" s="843"/>
      <c r="J9" s="843"/>
      <c r="K9" s="843"/>
    </row>
    <row r="10" spans="1:11" ht="15.75" customHeight="1" x14ac:dyDescent="0.25">
      <c r="H10" s="843"/>
      <c r="I10" s="843"/>
      <c r="J10" s="843"/>
      <c r="K10" s="843"/>
    </row>
    <row r="11" spans="1:11" ht="15.75" x14ac:dyDescent="0.25">
      <c r="K11" s="159" t="s">
        <v>235</v>
      </c>
    </row>
    <row r="12" spans="1:11" ht="15.75" x14ac:dyDescent="0.25">
      <c r="K12" s="159" t="s">
        <v>1</v>
      </c>
    </row>
    <row r="13" spans="1:11" ht="15.75" thickBot="1" x14ac:dyDescent="0.3"/>
    <row r="14" spans="1:11" s="157" customFormat="1" ht="44.25" customHeight="1" x14ac:dyDescent="0.25">
      <c r="A14" s="834" t="s">
        <v>236</v>
      </c>
      <c r="B14" s="836" t="s">
        <v>237</v>
      </c>
      <c r="C14" s="838" t="s">
        <v>238</v>
      </c>
      <c r="D14" s="839"/>
      <c r="E14" s="840"/>
      <c r="F14" s="836" t="s">
        <v>239</v>
      </c>
      <c r="G14" s="836"/>
      <c r="H14" s="836" t="s">
        <v>240</v>
      </c>
      <c r="I14" s="836"/>
      <c r="J14" s="836"/>
      <c r="K14" s="841"/>
    </row>
    <row r="15" spans="1:11" s="157" customFormat="1" ht="39.75" customHeight="1" x14ac:dyDescent="0.25">
      <c r="A15" s="835"/>
      <c r="B15" s="837"/>
      <c r="C15" s="837" t="s">
        <v>241</v>
      </c>
      <c r="D15" s="837" t="s">
        <v>242</v>
      </c>
      <c r="E15" s="842" t="s">
        <v>243</v>
      </c>
      <c r="F15" s="837" t="s">
        <v>244</v>
      </c>
      <c r="G15" s="837" t="s">
        <v>245</v>
      </c>
      <c r="H15" s="837" t="s">
        <v>246</v>
      </c>
      <c r="I15" s="837" t="s">
        <v>247</v>
      </c>
      <c r="J15" s="837" t="s">
        <v>248</v>
      </c>
      <c r="K15" s="830" t="s">
        <v>249</v>
      </c>
    </row>
    <row r="16" spans="1:11" ht="99" customHeight="1" x14ac:dyDescent="0.25">
      <c r="A16" s="835"/>
      <c r="B16" s="837"/>
      <c r="C16" s="837"/>
      <c r="D16" s="837"/>
      <c r="E16" s="842"/>
      <c r="F16" s="837"/>
      <c r="G16" s="837"/>
      <c r="H16" s="837"/>
      <c r="I16" s="837"/>
      <c r="J16" s="837"/>
      <c r="K16" s="830"/>
    </row>
    <row r="17" spans="1:11" x14ac:dyDescent="0.25">
      <c r="A17" s="160"/>
      <c r="B17" s="161" t="s">
        <v>250</v>
      </c>
      <c r="C17" s="162">
        <f>SUM(C18:C78)</f>
        <v>8.0799999999999983</v>
      </c>
      <c r="D17" s="162">
        <f>SUM(D18:D78)</f>
        <v>0</v>
      </c>
      <c r="E17" s="163">
        <f>SUM(E18:E78)</f>
        <v>26.599999999999998</v>
      </c>
      <c r="F17" s="161"/>
      <c r="G17" s="161"/>
      <c r="H17" s="161"/>
      <c r="I17" s="161"/>
      <c r="J17" s="161"/>
      <c r="K17" s="161"/>
    </row>
    <row r="18" spans="1:11" s="168" customFormat="1" ht="31.5" customHeight="1" x14ac:dyDescent="0.2">
      <c r="A18" s="164">
        <v>1</v>
      </c>
      <c r="B18" s="97" t="s">
        <v>72</v>
      </c>
      <c r="C18" s="165"/>
      <c r="D18" s="165"/>
      <c r="E18" s="166">
        <v>0.5</v>
      </c>
      <c r="F18" s="167">
        <v>2013</v>
      </c>
      <c r="G18" s="167">
        <v>2013</v>
      </c>
      <c r="H18" s="167" t="s">
        <v>251</v>
      </c>
      <c r="I18" s="167" t="s">
        <v>252</v>
      </c>
      <c r="J18" s="167" t="s">
        <v>251</v>
      </c>
      <c r="K18" s="167" t="s">
        <v>252</v>
      </c>
    </row>
    <row r="19" spans="1:11" s="168" customFormat="1" ht="34.5" customHeight="1" x14ac:dyDescent="0.2">
      <c r="A19" s="164">
        <f>A18+1</f>
        <v>2</v>
      </c>
      <c r="B19" s="97" t="s">
        <v>73</v>
      </c>
      <c r="C19" s="165"/>
      <c r="D19" s="165"/>
      <c r="E19" s="166">
        <v>2.5</v>
      </c>
      <c r="F19" s="167">
        <v>2013</v>
      </c>
      <c r="G19" s="167">
        <v>2013</v>
      </c>
      <c r="H19" s="167" t="s">
        <v>251</v>
      </c>
      <c r="I19" s="167" t="s">
        <v>252</v>
      </c>
      <c r="J19" s="167" t="s">
        <v>251</v>
      </c>
      <c r="K19" s="167" t="s">
        <v>252</v>
      </c>
    </row>
    <row r="20" spans="1:11" s="168" customFormat="1" ht="31.5" x14ac:dyDescent="0.2">
      <c r="A20" s="164">
        <f t="shared" ref="A20:A78" si="0">A19+1</f>
        <v>3</v>
      </c>
      <c r="B20" s="97" t="s">
        <v>74</v>
      </c>
      <c r="C20" s="165"/>
      <c r="D20" s="165"/>
      <c r="E20" s="166">
        <v>1</v>
      </c>
      <c r="F20" s="167">
        <v>2013</v>
      </c>
      <c r="G20" s="167">
        <v>2013</v>
      </c>
      <c r="H20" s="167" t="s">
        <v>251</v>
      </c>
      <c r="I20" s="167" t="s">
        <v>252</v>
      </c>
      <c r="J20" s="167" t="s">
        <v>251</v>
      </c>
      <c r="K20" s="167" t="s">
        <v>252</v>
      </c>
    </row>
    <row r="21" spans="1:11" s="168" customFormat="1" ht="31.5" x14ac:dyDescent="0.2">
      <c r="A21" s="164">
        <f t="shared" si="0"/>
        <v>4</v>
      </c>
      <c r="B21" s="97" t="s">
        <v>75</v>
      </c>
      <c r="C21" s="165"/>
      <c r="D21" s="165"/>
      <c r="E21" s="166">
        <v>1.2</v>
      </c>
      <c r="F21" s="167">
        <v>2013</v>
      </c>
      <c r="G21" s="167">
        <v>2013</v>
      </c>
      <c r="H21" s="167" t="s">
        <v>251</v>
      </c>
      <c r="I21" s="167" t="s">
        <v>252</v>
      </c>
      <c r="J21" s="167" t="s">
        <v>251</v>
      </c>
      <c r="K21" s="167" t="s">
        <v>252</v>
      </c>
    </row>
    <row r="22" spans="1:11" s="168" customFormat="1" ht="47.25" x14ac:dyDescent="0.2">
      <c r="A22" s="164">
        <f t="shared" si="0"/>
        <v>5</v>
      </c>
      <c r="B22" s="97" t="s">
        <v>76</v>
      </c>
      <c r="C22" s="165"/>
      <c r="D22" s="165"/>
      <c r="E22" s="166">
        <v>0.5</v>
      </c>
      <c r="F22" s="167">
        <v>2013</v>
      </c>
      <c r="G22" s="167">
        <v>2013</v>
      </c>
      <c r="H22" s="167" t="s">
        <v>251</v>
      </c>
      <c r="I22" s="167" t="s">
        <v>252</v>
      </c>
      <c r="J22" s="167" t="s">
        <v>251</v>
      </c>
      <c r="K22" s="167" t="s">
        <v>252</v>
      </c>
    </row>
    <row r="23" spans="1:11" s="168" customFormat="1" ht="47.25" x14ac:dyDescent="0.2">
      <c r="A23" s="164">
        <f t="shared" si="0"/>
        <v>6</v>
      </c>
      <c r="B23" s="97" t="s">
        <v>77</v>
      </c>
      <c r="C23" s="165"/>
      <c r="D23" s="165"/>
      <c r="E23" s="166">
        <v>1.2</v>
      </c>
      <c r="F23" s="167">
        <v>2013</v>
      </c>
      <c r="G23" s="167">
        <v>2013</v>
      </c>
      <c r="H23" s="167" t="s">
        <v>251</v>
      </c>
      <c r="I23" s="167" t="s">
        <v>252</v>
      </c>
      <c r="J23" s="167" t="s">
        <v>251</v>
      </c>
      <c r="K23" s="167" t="s">
        <v>252</v>
      </c>
    </row>
    <row r="24" spans="1:11" s="168" customFormat="1" ht="42.75" customHeight="1" x14ac:dyDescent="0.2">
      <c r="A24" s="164">
        <f t="shared" si="0"/>
        <v>7</v>
      </c>
      <c r="B24" s="97" t="s">
        <v>78</v>
      </c>
      <c r="C24" s="165"/>
      <c r="D24" s="165"/>
      <c r="E24" s="166">
        <v>1</v>
      </c>
      <c r="F24" s="167">
        <v>2013</v>
      </c>
      <c r="G24" s="167">
        <v>2013</v>
      </c>
      <c r="H24" s="167" t="s">
        <v>251</v>
      </c>
      <c r="I24" s="167" t="s">
        <v>252</v>
      </c>
      <c r="J24" s="167" t="s">
        <v>251</v>
      </c>
      <c r="K24" s="167" t="s">
        <v>252</v>
      </c>
    </row>
    <row r="25" spans="1:11" s="168" customFormat="1" ht="39.75" customHeight="1" x14ac:dyDescent="0.2">
      <c r="A25" s="164">
        <f t="shared" si="0"/>
        <v>8</v>
      </c>
      <c r="B25" s="97" t="s">
        <v>79</v>
      </c>
      <c r="C25" s="165"/>
      <c r="D25" s="165"/>
      <c r="E25" s="166">
        <v>0</v>
      </c>
      <c r="F25" s="167">
        <v>2013</v>
      </c>
      <c r="G25" s="167">
        <v>2013</v>
      </c>
      <c r="H25" s="167" t="s">
        <v>251</v>
      </c>
      <c r="I25" s="167" t="s">
        <v>252</v>
      </c>
      <c r="J25" s="167" t="s">
        <v>251</v>
      </c>
      <c r="K25" s="167" t="s">
        <v>252</v>
      </c>
    </row>
    <row r="26" spans="1:11" s="168" customFormat="1" ht="39" customHeight="1" x14ac:dyDescent="0.2">
      <c r="A26" s="164">
        <f t="shared" si="0"/>
        <v>9</v>
      </c>
      <c r="B26" s="97" t="s">
        <v>80</v>
      </c>
      <c r="C26" s="165"/>
      <c r="D26" s="165"/>
      <c r="E26" s="166">
        <v>0</v>
      </c>
      <c r="F26" s="167">
        <v>2013</v>
      </c>
      <c r="G26" s="167">
        <v>2013</v>
      </c>
      <c r="H26" s="167" t="s">
        <v>251</v>
      </c>
      <c r="I26" s="167" t="s">
        <v>252</v>
      </c>
      <c r="J26" s="167" t="s">
        <v>251</v>
      </c>
      <c r="K26" s="167" t="s">
        <v>252</v>
      </c>
    </row>
    <row r="27" spans="1:11" s="168" customFormat="1" ht="31.5" x14ac:dyDescent="0.2">
      <c r="A27" s="164">
        <f t="shared" si="0"/>
        <v>10</v>
      </c>
      <c r="B27" s="97" t="s">
        <v>81</v>
      </c>
      <c r="C27" s="165"/>
      <c r="D27" s="165"/>
      <c r="E27" s="166">
        <v>0.4</v>
      </c>
      <c r="F27" s="167">
        <v>2013</v>
      </c>
      <c r="G27" s="167">
        <v>2013</v>
      </c>
      <c r="H27" s="167" t="s">
        <v>251</v>
      </c>
      <c r="I27" s="167" t="s">
        <v>252</v>
      </c>
      <c r="J27" s="167" t="s">
        <v>251</v>
      </c>
      <c r="K27" s="167" t="s">
        <v>252</v>
      </c>
    </row>
    <row r="28" spans="1:11" s="168" customFormat="1" ht="31.5" x14ac:dyDescent="0.2">
      <c r="A28" s="164">
        <f t="shared" si="0"/>
        <v>11</v>
      </c>
      <c r="B28" s="169" t="s">
        <v>253</v>
      </c>
      <c r="C28" s="165">
        <v>1.3</v>
      </c>
      <c r="D28" s="165"/>
      <c r="E28" s="166">
        <v>1</v>
      </c>
      <c r="F28" s="167">
        <v>2013</v>
      </c>
      <c r="G28" s="167">
        <v>2013</v>
      </c>
      <c r="H28" s="167" t="s">
        <v>251</v>
      </c>
      <c r="I28" s="167" t="s">
        <v>252</v>
      </c>
      <c r="J28" s="167" t="s">
        <v>251</v>
      </c>
      <c r="K28" s="167" t="s">
        <v>252</v>
      </c>
    </row>
    <row r="29" spans="1:11" s="168" customFormat="1" ht="31.5" x14ac:dyDescent="0.2">
      <c r="A29" s="164">
        <f t="shared" si="0"/>
        <v>12</v>
      </c>
      <c r="B29" s="97" t="s">
        <v>84</v>
      </c>
      <c r="C29" s="165">
        <v>1</v>
      </c>
      <c r="D29" s="165"/>
      <c r="E29" s="166"/>
      <c r="F29" s="167">
        <v>2013</v>
      </c>
      <c r="G29" s="167">
        <v>2013</v>
      </c>
      <c r="H29" s="167" t="s">
        <v>251</v>
      </c>
      <c r="I29" s="167" t="s">
        <v>252</v>
      </c>
      <c r="J29" s="167" t="s">
        <v>251</v>
      </c>
      <c r="K29" s="167" t="s">
        <v>252</v>
      </c>
    </row>
    <row r="30" spans="1:11" s="168" customFormat="1" ht="47.25" x14ac:dyDescent="0.2">
      <c r="A30" s="164">
        <f t="shared" si="0"/>
        <v>13</v>
      </c>
      <c r="B30" s="97" t="s">
        <v>85</v>
      </c>
      <c r="C30" s="165">
        <v>2.5</v>
      </c>
      <c r="D30" s="165"/>
      <c r="E30" s="166"/>
      <c r="F30" s="167">
        <v>2013</v>
      </c>
      <c r="G30" s="167">
        <v>2013</v>
      </c>
      <c r="H30" s="167" t="s">
        <v>251</v>
      </c>
      <c r="I30" s="167" t="s">
        <v>252</v>
      </c>
      <c r="J30" s="167" t="s">
        <v>251</v>
      </c>
      <c r="K30" s="167" t="s">
        <v>252</v>
      </c>
    </row>
    <row r="31" spans="1:11" s="168" customFormat="1" ht="47.25" x14ac:dyDescent="0.2">
      <c r="A31" s="164">
        <f t="shared" si="0"/>
        <v>14</v>
      </c>
      <c r="B31" s="97" t="s">
        <v>86</v>
      </c>
      <c r="C31" s="165">
        <v>1.6</v>
      </c>
      <c r="D31" s="165"/>
      <c r="E31" s="166"/>
      <c r="F31" s="167">
        <v>2013</v>
      </c>
      <c r="G31" s="167">
        <v>2013</v>
      </c>
      <c r="H31" s="167" t="s">
        <v>251</v>
      </c>
      <c r="I31" s="167" t="s">
        <v>252</v>
      </c>
      <c r="J31" s="167" t="s">
        <v>251</v>
      </c>
      <c r="K31" s="167" t="s">
        <v>252</v>
      </c>
    </row>
    <row r="32" spans="1:11" s="168" customFormat="1" ht="31.5" x14ac:dyDescent="0.2">
      <c r="A32" s="164">
        <f t="shared" si="0"/>
        <v>15</v>
      </c>
      <c r="B32" s="97" t="s">
        <v>88</v>
      </c>
      <c r="C32" s="165"/>
      <c r="D32" s="165"/>
      <c r="E32" s="166">
        <v>0.1</v>
      </c>
      <c r="F32" s="167">
        <v>2013</v>
      </c>
      <c r="G32" s="167">
        <v>2013</v>
      </c>
      <c r="H32" s="167" t="s">
        <v>251</v>
      </c>
      <c r="I32" s="167" t="s">
        <v>252</v>
      </c>
      <c r="J32" s="167" t="s">
        <v>251</v>
      </c>
      <c r="K32" s="167" t="s">
        <v>252</v>
      </c>
    </row>
    <row r="33" spans="1:11" s="170" customFormat="1" ht="31.5" x14ac:dyDescent="0.2">
      <c r="A33" s="164">
        <f t="shared" si="0"/>
        <v>16</v>
      </c>
      <c r="B33" s="97" t="s">
        <v>89</v>
      </c>
      <c r="C33" s="166"/>
      <c r="D33" s="166"/>
      <c r="E33" s="166">
        <v>0.45</v>
      </c>
      <c r="F33" s="167">
        <v>2013</v>
      </c>
      <c r="G33" s="167">
        <v>2013</v>
      </c>
      <c r="H33" s="167" t="s">
        <v>251</v>
      </c>
      <c r="I33" s="167" t="s">
        <v>252</v>
      </c>
      <c r="J33" s="167" t="s">
        <v>251</v>
      </c>
      <c r="K33" s="167" t="s">
        <v>252</v>
      </c>
    </row>
    <row r="34" spans="1:11" s="170" customFormat="1" ht="31.5" x14ac:dyDescent="0.2">
      <c r="A34" s="164">
        <f t="shared" si="0"/>
        <v>17</v>
      </c>
      <c r="B34" s="97" t="s">
        <v>90</v>
      </c>
      <c r="C34" s="166"/>
      <c r="D34" s="166"/>
      <c r="E34" s="166">
        <v>0.35</v>
      </c>
      <c r="F34" s="167">
        <v>2013</v>
      </c>
      <c r="G34" s="167">
        <v>2013</v>
      </c>
      <c r="H34" s="167" t="s">
        <v>251</v>
      </c>
      <c r="I34" s="167" t="s">
        <v>252</v>
      </c>
      <c r="J34" s="167" t="s">
        <v>251</v>
      </c>
      <c r="K34" s="167" t="s">
        <v>252</v>
      </c>
    </row>
    <row r="35" spans="1:11" s="168" customFormat="1" ht="31.5" x14ac:dyDescent="0.2">
      <c r="A35" s="164">
        <f t="shared" si="0"/>
        <v>18</v>
      </c>
      <c r="B35" s="97" t="s">
        <v>91</v>
      </c>
      <c r="C35" s="165"/>
      <c r="D35" s="165"/>
      <c r="E35" s="166">
        <v>0.8</v>
      </c>
      <c r="F35" s="167">
        <v>2013</v>
      </c>
      <c r="G35" s="167">
        <v>2013</v>
      </c>
      <c r="H35" s="167" t="s">
        <v>251</v>
      </c>
      <c r="I35" s="167" t="s">
        <v>252</v>
      </c>
      <c r="J35" s="167" t="s">
        <v>251</v>
      </c>
      <c r="K35" s="167" t="s">
        <v>252</v>
      </c>
    </row>
    <row r="36" spans="1:11" s="168" customFormat="1" ht="31.5" x14ac:dyDescent="0.2">
      <c r="A36" s="164">
        <f t="shared" si="0"/>
        <v>19</v>
      </c>
      <c r="B36" s="97" t="s">
        <v>92</v>
      </c>
      <c r="C36" s="165"/>
      <c r="D36" s="165"/>
      <c r="E36" s="166">
        <v>0.3</v>
      </c>
      <c r="F36" s="167">
        <v>2013</v>
      </c>
      <c r="G36" s="167">
        <v>2013</v>
      </c>
      <c r="H36" s="167" t="s">
        <v>251</v>
      </c>
      <c r="I36" s="167" t="s">
        <v>252</v>
      </c>
      <c r="J36" s="167" t="s">
        <v>251</v>
      </c>
      <c r="K36" s="167" t="s">
        <v>252</v>
      </c>
    </row>
    <row r="37" spans="1:11" s="168" customFormat="1" ht="39" customHeight="1" x14ac:dyDescent="0.2">
      <c r="A37" s="164">
        <f t="shared" si="0"/>
        <v>20</v>
      </c>
      <c r="B37" s="97" t="s">
        <v>93</v>
      </c>
      <c r="C37" s="165"/>
      <c r="D37" s="165"/>
      <c r="E37" s="166">
        <v>0.6</v>
      </c>
      <c r="F37" s="167">
        <v>2013</v>
      </c>
      <c r="G37" s="167">
        <v>2013</v>
      </c>
      <c r="H37" s="167" t="s">
        <v>251</v>
      </c>
      <c r="I37" s="167" t="s">
        <v>252</v>
      </c>
      <c r="J37" s="167" t="s">
        <v>251</v>
      </c>
      <c r="K37" s="167" t="s">
        <v>252</v>
      </c>
    </row>
    <row r="38" spans="1:11" s="168" customFormat="1" ht="41.25" customHeight="1" x14ac:dyDescent="0.2">
      <c r="A38" s="164">
        <f t="shared" si="0"/>
        <v>21</v>
      </c>
      <c r="B38" s="97" t="s">
        <v>94</v>
      </c>
      <c r="C38" s="165"/>
      <c r="D38" s="165"/>
      <c r="E38" s="166">
        <v>0.3</v>
      </c>
      <c r="F38" s="167">
        <v>2013</v>
      </c>
      <c r="G38" s="167">
        <v>2013</v>
      </c>
      <c r="H38" s="167" t="s">
        <v>251</v>
      </c>
      <c r="I38" s="167" t="s">
        <v>252</v>
      </c>
      <c r="J38" s="167" t="s">
        <v>251</v>
      </c>
      <c r="K38" s="167" t="s">
        <v>252</v>
      </c>
    </row>
    <row r="39" spans="1:11" s="168" customFormat="1" ht="31.5" x14ac:dyDescent="0.2">
      <c r="A39" s="164">
        <f t="shared" si="0"/>
        <v>22</v>
      </c>
      <c r="B39" s="97" t="s">
        <v>95</v>
      </c>
      <c r="C39" s="165"/>
      <c r="D39" s="165"/>
      <c r="E39" s="166">
        <v>0.25</v>
      </c>
      <c r="F39" s="167">
        <v>2013</v>
      </c>
      <c r="G39" s="167">
        <v>2013</v>
      </c>
      <c r="H39" s="167" t="s">
        <v>251</v>
      </c>
      <c r="I39" s="167" t="s">
        <v>252</v>
      </c>
      <c r="J39" s="167" t="s">
        <v>251</v>
      </c>
      <c r="K39" s="167" t="s">
        <v>252</v>
      </c>
    </row>
    <row r="40" spans="1:11" s="168" customFormat="1" ht="31.5" x14ac:dyDescent="0.2">
      <c r="A40" s="164">
        <f t="shared" si="0"/>
        <v>23</v>
      </c>
      <c r="B40" s="97" t="s">
        <v>96</v>
      </c>
      <c r="C40" s="165"/>
      <c r="D40" s="165"/>
      <c r="E40" s="166">
        <v>0.5</v>
      </c>
      <c r="F40" s="167">
        <v>2013</v>
      </c>
      <c r="G40" s="167">
        <v>2013</v>
      </c>
      <c r="H40" s="167" t="s">
        <v>251</v>
      </c>
      <c r="I40" s="167" t="s">
        <v>252</v>
      </c>
      <c r="J40" s="167" t="s">
        <v>251</v>
      </c>
      <c r="K40" s="167" t="s">
        <v>252</v>
      </c>
    </row>
    <row r="41" spans="1:11" s="168" customFormat="1" ht="31.5" x14ac:dyDescent="0.2">
      <c r="A41" s="164">
        <f t="shared" si="0"/>
        <v>24</v>
      </c>
      <c r="B41" s="97" t="s">
        <v>97</v>
      </c>
      <c r="C41" s="165"/>
      <c r="D41" s="165"/>
      <c r="E41" s="166">
        <v>0.4</v>
      </c>
      <c r="F41" s="167">
        <v>2013</v>
      </c>
      <c r="G41" s="167">
        <v>2013</v>
      </c>
      <c r="H41" s="167" t="s">
        <v>251</v>
      </c>
      <c r="I41" s="167" t="s">
        <v>252</v>
      </c>
      <c r="J41" s="167" t="s">
        <v>251</v>
      </c>
      <c r="K41" s="167" t="s">
        <v>252</v>
      </c>
    </row>
    <row r="42" spans="1:11" s="168" customFormat="1" ht="31.5" x14ac:dyDescent="0.2">
      <c r="A42" s="164">
        <f t="shared" si="0"/>
        <v>25</v>
      </c>
      <c r="B42" s="97" t="s">
        <v>98</v>
      </c>
      <c r="C42" s="165"/>
      <c r="D42" s="165"/>
      <c r="E42" s="166">
        <v>1.2</v>
      </c>
      <c r="F42" s="167">
        <v>2013</v>
      </c>
      <c r="G42" s="167">
        <v>2013</v>
      </c>
      <c r="H42" s="167" t="s">
        <v>251</v>
      </c>
      <c r="I42" s="167" t="s">
        <v>252</v>
      </c>
      <c r="J42" s="167" t="s">
        <v>251</v>
      </c>
      <c r="K42" s="167" t="s">
        <v>252</v>
      </c>
    </row>
    <row r="43" spans="1:11" s="168" customFormat="1" ht="31.5" x14ac:dyDescent="0.2">
      <c r="A43" s="164">
        <f t="shared" si="0"/>
        <v>26</v>
      </c>
      <c r="B43" s="97" t="s">
        <v>99</v>
      </c>
      <c r="C43" s="165"/>
      <c r="D43" s="165"/>
      <c r="E43" s="166">
        <v>0.4</v>
      </c>
      <c r="F43" s="167">
        <v>2013</v>
      </c>
      <c r="G43" s="167">
        <v>2013</v>
      </c>
      <c r="H43" s="167" t="s">
        <v>251</v>
      </c>
      <c r="I43" s="167" t="s">
        <v>252</v>
      </c>
      <c r="J43" s="167" t="s">
        <v>251</v>
      </c>
      <c r="K43" s="167" t="s">
        <v>252</v>
      </c>
    </row>
    <row r="44" spans="1:11" s="168" customFormat="1" ht="31.5" x14ac:dyDescent="0.2">
      <c r="A44" s="164">
        <f t="shared" si="0"/>
        <v>27</v>
      </c>
      <c r="B44" s="97" t="s">
        <v>100</v>
      </c>
      <c r="C44" s="165"/>
      <c r="D44" s="165"/>
      <c r="E44" s="166">
        <v>0.15</v>
      </c>
      <c r="F44" s="167">
        <v>2013</v>
      </c>
      <c r="G44" s="167">
        <v>2013</v>
      </c>
      <c r="H44" s="167" t="s">
        <v>251</v>
      </c>
      <c r="I44" s="167" t="s">
        <v>252</v>
      </c>
      <c r="J44" s="167" t="s">
        <v>251</v>
      </c>
      <c r="K44" s="167" t="s">
        <v>252</v>
      </c>
    </row>
    <row r="45" spans="1:11" s="168" customFormat="1" ht="31.5" x14ac:dyDescent="0.2">
      <c r="A45" s="164">
        <f t="shared" si="0"/>
        <v>28</v>
      </c>
      <c r="B45" s="97" t="s">
        <v>101</v>
      </c>
      <c r="C45" s="165"/>
      <c r="D45" s="165"/>
      <c r="E45" s="166">
        <v>0.5</v>
      </c>
      <c r="F45" s="167">
        <v>2013</v>
      </c>
      <c r="G45" s="167">
        <v>2013</v>
      </c>
      <c r="H45" s="167" t="s">
        <v>251</v>
      </c>
      <c r="I45" s="167" t="s">
        <v>252</v>
      </c>
      <c r="J45" s="167" t="s">
        <v>251</v>
      </c>
      <c r="K45" s="167" t="s">
        <v>252</v>
      </c>
    </row>
    <row r="46" spans="1:11" s="168" customFormat="1" ht="31.5" x14ac:dyDescent="0.2">
      <c r="A46" s="164">
        <f t="shared" si="0"/>
        <v>29</v>
      </c>
      <c r="B46" s="97" t="s">
        <v>102</v>
      </c>
      <c r="C46" s="165"/>
      <c r="D46" s="165"/>
      <c r="E46" s="166">
        <v>0.7</v>
      </c>
      <c r="F46" s="167">
        <v>2013</v>
      </c>
      <c r="G46" s="167">
        <v>2013</v>
      </c>
      <c r="H46" s="167" t="s">
        <v>251</v>
      </c>
      <c r="I46" s="167" t="s">
        <v>252</v>
      </c>
      <c r="J46" s="167" t="s">
        <v>251</v>
      </c>
      <c r="K46" s="167" t="s">
        <v>252</v>
      </c>
    </row>
    <row r="47" spans="1:11" s="170" customFormat="1" ht="47.25" x14ac:dyDescent="0.2">
      <c r="A47" s="164">
        <f t="shared" si="0"/>
        <v>30</v>
      </c>
      <c r="B47" s="97" t="s">
        <v>103</v>
      </c>
      <c r="C47" s="166"/>
      <c r="D47" s="166"/>
      <c r="E47" s="166">
        <v>0.5</v>
      </c>
      <c r="F47" s="167">
        <v>2013</v>
      </c>
      <c r="G47" s="167">
        <v>2013</v>
      </c>
      <c r="H47" s="167" t="s">
        <v>251</v>
      </c>
      <c r="I47" s="167" t="s">
        <v>252</v>
      </c>
      <c r="J47" s="167" t="s">
        <v>251</v>
      </c>
      <c r="K47" s="167" t="s">
        <v>252</v>
      </c>
    </row>
    <row r="48" spans="1:11" s="170" customFormat="1" ht="40.5" customHeight="1" x14ac:dyDescent="0.2">
      <c r="A48" s="164">
        <f t="shared" si="0"/>
        <v>31</v>
      </c>
      <c r="B48" s="97" t="s">
        <v>104</v>
      </c>
      <c r="C48" s="166"/>
      <c r="D48" s="166"/>
      <c r="E48" s="166">
        <v>0.5</v>
      </c>
      <c r="F48" s="167">
        <v>2013</v>
      </c>
      <c r="G48" s="167">
        <v>2013</v>
      </c>
      <c r="H48" s="167" t="s">
        <v>251</v>
      </c>
      <c r="I48" s="167" t="s">
        <v>252</v>
      </c>
      <c r="J48" s="167" t="s">
        <v>251</v>
      </c>
      <c r="K48" s="167" t="s">
        <v>252</v>
      </c>
    </row>
    <row r="49" spans="1:11" s="170" customFormat="1" ht="31.5" x14ac:dyDescent="0.2">
      <c r="A49" s="164">
        <f t="shared" si="0"/>
        <v>32</v>
      </c>
      <c r="B49" s="97" t="s">
        <v>105</v>
      </c>
      <c r="C49" s="166"/>
      <c r="D49" s="166"/>
      <c r="E49" s="166">
        <v>0.3</v>
      </c>
      <c r="F49" s="167">
        <v>2013</v>
      </c>
      <c r="G49" s="167">
        <v>2013</v>
      </c>
      <c r="H49" s="167" t="s">
        <v>251</v>
      </c>
      <c r="I49" s="167" t="s">
        <v>252</v>
      </c>
      <c r="J49" s="167" t="s">
        <v>251</v>
      </c>
      <c r="K49" s="167" t="s">
        <v>252</v>
      </c>
    </row>
    <row r="50" spans="1:11" s="168" customFormat="1" ht="31.5" x14ac:dyDescent="0.2">
      <c r="A50" s="164">
        <f t="shared" si="0"/>
        <v>33</v>
      </c>
      <c r="B50" s="97" t="s">
        <v>106</v>
      </c>
      <c r="C50" s="165"/>
      <c r="D50" s="165"/>
      <c r="E50" s="166">
        <v>0.3</v>
      </c>
      <c r="F50" s="167">
        <v>2013</v>
      </c>
      <c r="G50" s="167">
        <v>2013</v>
      </c>
      <c r="H50" s="167" t="s">
        <v>251</v>
      </c>
      <c r="I50" s="167" t="s">
        <v>252</v>
      </c>
      <c r="J50" s="167" t="s">
        <v>251</v>
      </c>
      <c r="K50" s="167" t="s">
        <v>252</v>
      </c>
    </row>
    <row r="51" spans="1:11" s="168" customFormat="1" ht="31.5" x14ac:dyDescent="0.2">
      <c r="A51" s="164">
        <f t="shared" si="0"/>
        <v>34</v>
      </c>
      <c r="B51" s="97" t="s">
        <v>105</v>
      </c>
      <c r="C51" s="165"/>
      <c r="D51" s="165"/>
      <c r="E51" s="166">
        <v>0.5</v>
      </c>
      <c r="F51" s="167">
        <v>2013</v>
      </c>
      <c r="G51" s="167">
        <v>2013</v>
      </c>
      <c r="H51" s="167" t="s">
        <v>251</v>
      </c>
      <c r="I51" s="167" t="s">
        <v>252</v>
      </c>
      <c r="J51" s="167" t="s">
        <v>251</v>
      </c>
      <c r="K51" s="167" t="s">
        <v>252</v>
      </c>
    </row>
    <row r="52" spans="1:11" s="168" customFormat="1" ht="31.5" x14ac:dyDescent="0.2">
      <c r="A52" s="164">
        <f t="shared" si="0"/>
        <v>35</v>
      </c>
      <c r="B52" s="97" t="s">
        <v>107</v>
      </c>
      <c r="C52" s="165"/>
      <c r="D52" s="165"/>
      <c r="E52" s="166">
        <v>0.65</v>
      </c>
      <c r="F52" s="167">
        <v>2013</v>
      </c>
      <c r="G52" s="167">
        <v>2013</v>
      </c>
      <c r="H52" s="167" t="s">
        <v>251</v>
      </c>
      <c r="I52" s="167" t="s">
        <v>252</v>
      </c>
      <c r="J52" s="167" t="s">
        <v>251</v>
      </c>
      <c r="K52" s="167" t="s">
        <v>252</v>
      </c>
    </row>
    <row r="53" spans="1:11" s="168" customFormat="1" ht="31.5" x14ac:dyDescent="0.2">
      <c r="A53" s="164">
        <f t="shared" si="0"/>
        <v>36</v>
      </c>
      <c r="B53" s="97" t="s">
        <v>108</v>
      </c>
      <c r="C53" s="165"/>
      <c r="D53" s="165"/>
      <c r="E53" s="166">
        <v>0.5</v>
      </c>
      <c r="F53" s="167">
        <v>2013</v>
      </c>
      <c r="G53" s="167">
        <v>2013</v>
      </c>
      <c r="H53" s="167" t="s">
        <v>251</v>
      </c>
      <c r="I53" s="167" t="s">
        <v>252</v>
      </c>
      <c r="J53" s="167" t="s">
        <v>251</v>
      </c>
      <c r="K53" s="167" t="s">
        <v>252</v>
      </c>
    </row>
    <row r="54" spans="1:11" s="168" customFormat="1" ht="38.25" customHeight="1" x14ac:dyDescent="0.2">
      <c r="A54" s="164">
        <f t="shared" si="0"/>
        <v>37</v>
      </c>
      <c r="B54" s="97" t="s">
        <v>109</v>
      </c>
      <c r="C54" s="165"/>
      <c r="D54" s="165"/>
      <c r="E54" s="166">
        <v>0.5</v>
      </c>
      <c r="F54" s="167">
        <v>2013</v>
      </c>
      <c r="G54" s="167">
        <v>2013</v>
      </c>
      <c r="H54" s="167" t="s">
        <v>251</v>
      </c>
      <c r="I54" s="167" t="s">
        <v>252</v>
      </c>
      <c r="J54" s="167" t="s">
        <v>251</v>
      </c>
      <c r="K54" s="167" t="s">
        <v>252</v>
      </c>
    </row>
    <row r="55" spans="1:11" s="168" customFormat="1" ht="33.75" customHeight="1" x14ac:dyDescent="0.2">
      <c r="A55" s="164">
        <f t="shared" si="0"/>
        <v>38</v>
      </c>
      <c r="B55" s="97" t="s">
        <v>110</v>
      </c>
      <c r="C55" s="165"/>
      <c r="D55" s="165"/>
      <c r="E55" s="166">
        <v>0.15</v>
      </c>
      <c r="F55" s="167">
        <v>2013</v>
      </c>
      <c r="G55" s="167">
        <v>2013</v>
      </c>
      <c r="H55" s="167" t="s">
        <v>251</v>
      </c>
      <c r="I55" s="167" t="s">
        <v>252</v>
      </c>
      <c r="J55" s="167" t="s">
        <v>251</v>
      </c>
      <c r="K55" s="167" t="s">
        <v>252</v>
      </c>
    </row>
    <row r="56" spans="1:11" s="168" customFormat="1" ht="36" customHeight="1" x14ac:dyDescent="0.2">
      <c r="A56" s="164">
        <f t="shared" si="0"/>
        <v>39</v>
      </c>
      <c r="B56" s="97" t="s">
        <v>111</v>
      </c>
      <c r="C56" s="165"/>
      <c r="D56" s="165"/>
      <c r="E56" s="166">
        <v>0.3</v>
      </c>
      <c r="F56" s="167">
        <v>2013</v>
      </c>
      <c r="G56" s="167">
        <v>2013</v>
      </c>
      <c r="H56" s="167" t="s">
        <v>251</v>
      </c>
      <c r="I56" s="167" t="s">
        <v>252</v>
      </c>
      <c r="J56" s="167" t="s">
        <v>251</v>
      </c>
      <c r="K56" s="167" t="s">
        <v>252</v>
      </c>
    </row>
    <row r="57" spans="1:11" s="168" customFormat="1" ht="31.5" x14ac:dyDescent="0.2">
      <c r="A57" s="164">
        <f t="shared" si="0"/>
        <v>40</v>
      </c>
      <c r="B57" s="97" t="s">
        <v>112</v>
      </c>
      <c r="C57" s="165"/>
      <c r="D57" s="165"/>
      <c r="E57" s="166">
        <v>0.2</v>
      </c>
      <c r="F57" s="167">
        <v>2013</v>
      </c>
      <c r="G57" s="167">
        <v>2013</v>
      </c>
      <c r="H57" s="167" t="s">
        <v>251</v>
      </c>
      <c r="I57" s="167" t="s">
        <v>252</v>
      </c>
      <c r="J57" s="167" t="s">
        <v>251</v>
      </c>
      <c r="K57" s="167" t="s">
        <v>252</v>
      </c>
    </row>
    <row r="58" spans="1:11" s="168" customFormat="1" ht="39.75" customHeight="1" x14ac:dyDescent="0.2">
      <c r="A58" s="164">
        <f t="shared" si="0"/>
        <v>41</v>
      </c>
      <c r="B58" s="97" t="s">
        <v>113</v>
      </c>
      <c r="C58" s="165"/>
      <c r="D58" s="165"/>
      <c r="E58" s="166">
        <v>0.4</v>
      </c>
      <c r="F58" s="167">
        <v>2013</v>
      </c>
      <c r="G58" s="167">
        <v>2013</v>
      </c>
      <c r="H58" s="167" t="s">
        <v>251</v>
      </c>
      <c r="I58" s="167" t="s">
        <v>252</v>
      </c>
      <c r="J58" s="167" t="s">
        <v>251</v>
      </c>
      <c r="K58" s="167" t="s">
        <v>252</v>
      </c>
    </row>
    <row r="59" spans="1:11" s="168" customFormat="1" ht="31.5" x14ac:dyDescent="0.2">
      <c r="A59" s="164">
        <f t="shared" si="0"/>
        <v>42</v>
      </c>
      <c r="B59" s="97" t="s">
        <v>114</v>
      </c>
      <c r="C59" s="165"/>
      <c r="D59" s="165"/>
      <c r="E59" s="166">
        <v>0.35</v>
      </c>
      <c r="F59" s="167">
        <v>2013</v>
      </c>
      <c r="G59" s="167">
        <v>2013</v>
      </c>
      <c r="H59" s="167" t="s">
        <v>251</v>
      </c>
      <c r="I59" s="167" t="s">
        <v>252</v>
      </c>
      <c r="J59" s="167" t="s">
        <v>251</v>
      </c>
      <c r="K59" s="167" t="s">
        <v>252</v>
      </c>
    </row>
    <row r="60" spans="1:11" s="168" customFormat="1" ht="31.5" x14ac:dyDescent="0.2">
      <c r="A60" s="164">
        <f t="shared" si="0"/>
        <v>43</v>
      </c>
      <c r="B60" s="97" t="s">
        <v>115</v>
      </c>
      <c r="C60" s="165"/>
      <c r="D60" s="165"/>
      <c r="E60" s="166">
        <v>0.35</v>
      </c>
      <c r="F60" s="167">
        <v>2013</v>
      </c>
      <c r="G60" s="167">
        <v>2013</v>
      </c>
      <c r="H60" s="167" t="s">
        <v>251</v>
      </c>
      <c r="I60" s="167" t="s">
        <v>252</v>
      </c>
      <c r="J60" s="167" t="s">
        <v>251</v>
      </c>
      <c r="K60" s="167" t="s">
        <v>252</v>
      </c>
    </row>
    <row r="61" spans="1:11" s="168" customFormat="1" ht="31.5" x14ac:dyDescent="0.2">
      <c r="A61" s="164">
        <f t="shared" si="0"/>
        <v>44</v>
      </c>
      <c r="B61" s="97" t="s">
        <v>116</v>
      </c>
      <c r="C61" s="165"/>
      <c r="D61" s="165"/>
      <c r="E61" s="166">
        <v>0.5</v>
      </c>
      <c r="F61" s="167">
        <v>2013</v>
      </c>
      <c r="G61" s="167">
        <v>2013</v>
      </c>
      <c r="H61" s="167" t="s">
        <v>251</v>
      </c>
      <c r="I61" s="167" t="s">
        <v>252</v>
      </c>
      <c r="J61" s="167" t="s">
        <v>251</v>
      </c>
      <c r="K61" s="167" t="s">
        <v>252</v>
      </c>
    </row>
    <row r="62" spans="1:11" s="168" customFormat="1" ht="31.5" x14ac:dyDescent="0.2">
      <c r="A62" s="164">
        <f t="shared" si="0"/>
        <v>45</v>
      </c>
      <c r="B62" s="97" t="s">
        <v>117</v>
      </c>
      <c r="C62" s="165"/>
      <c r="D62" s="165"/>
      <c r="E62" s="166">
        <v>0.7</v>
      </c>
      <c r="F62" s="167">
        <v>2013</v>
      </c>
      <c r="G62" s="167">
        <v>2013</v>
      </c>
      <c r="H62" s="167" t="s">
        <v>251</v>
      </c>
      <c r="I62" s="167" t="s">
        <v>252</v>
      </c>
      <c r="J62" s="167" t="s">
        <v>251</v>
      </c>
      <c r="K62" s="167" t="s">
        <v>252</v>
      </c>
    </row>
    <row r="63" spans="1:11" s="168" customFormat="1" ht="31.5" x14ac:dyDescent="0.2">
      <c r="A63" s="164">
        <f t="shared" si="0"/>
        <v>46</v>
      </c>
      <c r="B63" s="97" t="s">
        <v>118</v>
      </c>
      <c r="C63" s="165"/>
      <c r="D63" s="165"/>
      <c r="E63" s="166">
        <v>0.4</v>
      </c>
      <c r="F63" s="167">
        <v>2013</v>
      </c>
      <c r="G63" s="167">
        <v>2013</v>
      </c>
      <c r="H63" s="167" t="s">
        <v>251</v>
      </c>
      <c r="I63" s="167" t="s">
        <v>252</v>
      </c>
      <c r="J63" s="167" t="s">
        <v>251</v>
      </c>
      <c r="K63" s="167" t="s">
        <v>252</v>
      </c>
    </row>
    <row r="64" spans="1:11" s="168" customFormat="1" ht="31.5" x14ac:dyDescent="0.2">
      <c r="A64" s="164">
        <f t="shared" si="0"/>
        <v>47</v>
      </c>
      <c r="B64" s="97" t="s">
        <v>113</v>
      </c>
      <c r="C64" s="165"/>
      <c r="D64" s="165"/>
      <c r="E64" s="166">
        <v>0.08</v>
      </c>
      <c r="F64" s="167">
        <v>2013</v>
      </c>
      <c r="G64" s="167">
        <v>2013</v>
      </c>
      <c r="H64" s="167" t="s">
        <v>251</v>
      </c>
      <c r="I64" s="167" t="s">
        <v>252</v>
      </c>
      <c r="J64" s="167" t="s">
        <v>251</v>
      </c>
      <c r="K64" s="167" t="s">
        <v>252</v>
      </c>
    </row>
    <row r="65" spans="1:11" s="168" customFormat="1" ht="31.5" x14ac:dyDescent="0.2">
      <c r="A65" s="164">
        <f t="shared" si="0"/>
        <v>48</v>
      </c>
      <c r="B65" s="97" t="s">
        <v>119</v>
      </c>
      <c r="C65" s="165"/>
      <c r="D65" s="165"/>
      <c r="E65" s="166">
        <v>0.7</v>
      </c>
      <c r="F65" s="167">
        <v>2013</v>
      </c>
      <c r="G65" s="167">
        <v>2013</v>
      </c>
      <c r="H65" s="167" t="s">
        <v>251</v>
      </c>
      <c r="I65" s="167" t="s">
        <v>252</v>
      </c>
      <c r="J65" s="167" t="s">
        <v>251</v>
      </c>
      <c r="K65" s="167" t="s">
        <v>252</v>
      </c>
    </row>
    <row r="66" spans="1:11" s="168" customFormat="1" ht="47.25" x14ac:dyDescent="0.2">
      <c r="A66" s="164">
        <f t="shared" si="0"/>
        <v>49</v>
      </c>
      <c r="B66" s="97" t="s">
        <v>120</v>
      </c>
      <c r="C66" s="165"/>
      <c r="D66" s="165"/>
      <c r="E66" s="166">
        <v>0.6</v>
      </c>
      <c r="F66" s="167">
        <v>2013</v>
      </c>
      <c r="G66" s="167">
        <v>2013</v>
      </c>
      <c r="H66" s="167" t="s">
        <v>251</v>
      </c>
      <c r="I66" s="167" t="s">
        <v>252</v>
      </c>
      <c r="J66" s="167" t="s">
        <v>251</v>
      </c>
      <c r="K66" s="167" t="s">
        <v>252</v>
      </c>
    </row>
    <row r="67" spans="1:11" s="168" customFormat="1" ht="36" customHeight="1" x14ac:dyDescent="0.2">
      <c r="A67" s="164">
        <f t="shared" si="0"/>
        <v>50</v>
      </c>
      <c r="B67" s="97" t="s">
        <v>121</v>
      </c>
      <c r="C67" s="165"/>
      <c r="D67" s="165"/>
      <c r="E67" s="166">
        <v>0.8</v>
      </c>
      <c r="F67" s="167">
        <v>2013</v>
      </c>
      <c r="G67" s="167">
        <v>2013</v>
      </c>
      <c r="H67" s="167" t="s">
        <v>251</v>
      </c>
      <c r="I67" s="167" t="s">
        <v>252</v>
      </c>
      <c r="J67" s="167" t="s">
        <v>251</v>
      </c>
      <c r="K67" s="167" t="s">
        <v>252</v>
      </c>
    </row>
    <row r="68" spans="1:11" s="168" customFormat="1" ht="21" customHeight="1" x14ac:dyDescent="0.2">
      <c r="A68" s="164">
        <f t="shared" si="0"/>
        <v>51</v>
      </c>
      <c r="B68" s="169" t="s">
        <v>254</v>
      </c>
      <c r="C68" s="165">
        <v>0.48</v>
      </c>
      <c r="D68" s="165"/>
      <c r="E68" s="166">
        <v>1.02</v>
      </c>
      <c r="F68" s="167">
        <v>2013</v>
      </c>
      <c r="G68" s="167">
        <v>2013</v>
      </c>
      <c r="H68" s="167" t="s">
        <v>251</v>
      </c>
      <c r="I68" s="167" t="s">
        <v>252</v>
      </c>
      <c r="J68" s="167" t="s">
        <v>251</v>
      </c>
      <c r="K68" s="167" t="s">
        <v>252</v>
      </c>
    </row>
    <row r="69" spans="1:11" s="168" customFormat="1" ht="31.5" x14ac:dyDescent="0.2">
      <c r="A69" s="164">
        <f t="shared" si="0"/>
        <v>52</v>
      </c>
      <c r="B69" s="97" t="s">
        <v>122</v>
      </c>
      <c r="C69" s="165">
        <v>0.1</v>
      </c>
      <c r="D69" s="165"/>
      <c r="E69" s="166"/>
      <c r="F69" s="167">
        <v>2013</v>
      </c>
      <c r="G69" s="167">
        <v>2013</v>
      </c>
      <c r="H69" s="167" t="s">
        <v>251</v>
      </c>
      <c r="I69" s="167" t="s">
        <v>252</v>
      </c>
      <c r="J69" s="167" t="s">
        <v>251</v>
      </c>
      <c r="K69" s="167" t="s">
        <v>252</v>
      </c>
    </row>
    <row r="70" spans="1:11" s="168" customFormat="1" ht="31.5" x14ac:dyDescent="0.2">
      <c r="A70" s="164">
        <f t="shared" si="0"/>
        <v>53</v>
      </c>
      <c r="B70" s="97" t="s">
        <v>123</v>
      </c>
      <c r="C70" s="165">
        <v>0.1</v>
      </c>
      <c r="D70" s="165"/>
      <c r="E70" s="166"/>
      <c r="F70" s="167">
        <v>2013</v>
      </c>
      <c r="G70" s="167">
        <v>2013</v>
      </c>
      <c r="H70" s="167" t="s">
        <v>251</v>
      </c>
      <c r="I70" s="167" t="s">
        <v>252</v>
      </c>
      <c r="J70" s="167" t="s">
        <v>251</v>
      </c>
      <c r="K70" s="167" t="s">
        <v>252</v>
      </c>
    </row>
    <row r="71" spans="1:11" s="168" customFormat="1" ht="31.5" x14ac:dyDescent="0.2">
      <c r="A71" s="164">
        <f t="shared" si="0"/>
        <v>54</v>
      </c>
      <c r="B71" s="97" t="s">
        <v>122</v>
      </c>
      <c r="C71" s="165">
        <v>0.1</v>
      </c>
      <c r="D71" s="165"/>
      <c r="E71" s="166"/>
      <c r="F71" s="167">
        <v>2013</v>
      </c>
      <c r="G71" s="167">
        <v>2013</v>
      </c>
      <c r="H71" s="167" t="s">
        <v>251</v>
      </c>
      <c r="I71" s="167" t="s">
        <v>252</v>
      </c>
      <c r="J71" s="167" t="s">
        <v>251</v>
      </c>
      <c r="K71" s="167" t="s">
        <v>252</v>
      </c>
    </row>
    <row r="72" spans="1:11" s="168" customFormat="1" ht="31.5" x14ac:dyDescent="0.2">
      <c r="A72" s="164">
        <f t="shared" si="0"/>
        <v>55</v>
      </c>
      <c r="B72" s="97" t="s">
        <v>124</v>
      </c>
      <c r="C72" s="165">
        <v>0.2</v>
      </c>
      <c r="D72" s="165"/>
      <c r="E72" s="166"/>
      <c r="F72" s="167">
        <v>2013</v>
      </c>
      <c r="G72" s="167">
        <v>2013</v>
      </c>
      <c r="H72" s="167" t="s">
        <v>251</v>
      </c>
      <c r="I72" s="167" t="s">
        <v>252</v>
      </c>
      <c r="J72" s="167" t="s">
        <v>251</v>
      </c>
      <c r="K72" s="167" t="s">
        <v>252</v>
      </c>
    </row>
    <row r="73" spans="1:11" s="170" customFormat="1" ht="47.25" x14ac:dyDescent="0.2">
      <c r="A73" s="164">
        <f t="shared" si="0"/>
        <v>56</v>
      </c>
      <c r="B73" s="97" t="s">
        <v>125</v>
      </c>
      <c r="C73" s="166">
        <v>0.1</v>
      </c>
      <c r="D73" s="166"/>
      <c r="E73" s="166"/>
      <c r="F73" s="167">
        <v>2013</v>
      </c>
      <c r="G73" s="167">
        <v>2013</v>
      </c>
      <c r="H73" s="167" t="s">
        <v>251</v>
      </c>
      <c r="I73" s="167" t="s">
        <v>252</v>
      </c>
      <c r="J73" s="167" t="s">
        <v>251</v>
      </c>
      <c r="K73" s="167" t="s">
        <v>252</v>
      </c>
    </row>
    <row r="74" spans="1:11" s="170" customFormat="1" ht="39" customHeight="1" x14ac:dyDescent="0.2">
      <c r="A74" s="164">
        <f t="shared" si="0"/>
        <v>57</v>
      </c>
      <c r="B74" s="97" t="s">
        <v>126</v>
      </c>
      <c r="C74" s="166">
        <v>0.1</v>
      </c>
      <c r="D74" s="166"/>
      <c r="E74" s="166"/>
      <c r="F74" s="167">
        <v>2013</v>
      </c>
      <c r="G74" s="167">
        <v>2013</v>
      </c>
      <c r="H74" s="167" t="s">
        <v>251</v>
      </c>
      <c r="I74" s="167" t="s">
        <v>252</v>
      </c>
      <c r="J74" s="167" t="s">
        <v>251</v>
      </c>
      <c r="K74" s="167" t="s">
        <v>252</v>
      </c>
    </row>
    <row r="75" spans="1:11" s="170" customFormat="1" ht="39" customHeight="1" x14ac:dyDescent="0.2">
      <c r="A75" s="164">
        <f t="shared" si="0"/>
        <v>58</v>
      </c>
      <c r="B75" s="97" t="s">
        <v>127</v>
      </c>
      <c r="C75" s="166">
        <v>0.1</v>
      </c>
      <c r="D75" s="166"/>
      <c r="E75" s="166"/>
      <c r="F75" s="167">
        <v>2013</v>
      </c>
      <c r="G75" s="167">
        <v>2013</v>
      </c>
      <c r="H75" s="167" t="s">
        <v>251</v>
      </c>
      <c r="I75" s="167" t="s">
        <v>252</v>
      </c>
      <c r="J75" s="167" t="s">
        <v>251</v>
      </c>
      <c r="K75" s="167" t="s">
        <v>252</v>
      </c>
    </row>
    <row r="76" spans="1:11" s="170" customFormat="1" ht="40.5" customHeight="1" x14ac:dyDescent="0.2">
      <c r="A76" s="164">
        <f t="shared" si="0"/>
        <v>59</v>
      </c>
      <c r="B76" s="97" t="s">
        <v>128</v>
      </c>
      <c r="C76" s="166">
        <v>0.1</v>
      </c>
      <c r="D76" s="166"/>
      <c r="E76" s="166"/>
      <c r="F76" s="167">
        <v>2013</v>
      </c>
      <c r="G76" s="167">
        <v>2013</v>
      </c>
      <c r="H76" s="167" t="s">
        <v>251</v>
      </c>
      <c r="I76" s="167" t="s">
        <v>252</v>
      </c>
      <c r="J76" s="167" t="s">
        <v>251</v>
      </c>
      <c r="K76" s="167" t="s">
        <v>252</v>
      </c>
    </row>
    <row r="77" spans="1:11" s="168" customFormat="1" ht="47.25" x14ac:dyDescent="0.2">
      <c r="A77" s="164">
        <f t="shared" si="0"/>
        <v>60</v>
      </c>
      <c r="B77" s="97" t="s">
        <v>129</v>
      </c>
      <c r="C77" s="165">
        <v>0.1</v>
      </c>
      <c r="D77" s="165"/>
      <c r="E77" s="166"/>
      <c r="F77" s="167">
        <v>2013</v>
      </c>
      <c r="G77" s="167">
        <v>2013</v>
      </c>
      <c r="H77" s="167" t="s">
        <v>251</v>
      </c>
      <c r="I77" s="167" t="s">
        <v>252</v>
      </c>
      <c r="J77" s="167" t="s">
        <v>251</v>
      </c>
      <c r="K77" s="167" t="s">
        <v>252</v>
      </c>
    </row>
    <row r="78" spans="1:11" s="168" customFormat="1" ht="47.25" x14ac:dyDescent="0.2">
      <c r="A78" s="164">
        <f t="shared" si="0"/>
        <v>61</v>
      </c>
      <c r="B78" s="97" t="s">
        <v>130</v>
      </c>
      <c r="C78" s="165">
        <v>0.2</v>
      </c>
      <c r="D78" s="165"/>
      <c r="E78" s="166"/>
      <c r="F78" s="167">
        <v>2013</v>
      </c>
      <c r="G78" s="167">
        <v>2013</v>
      </c>
      <c r="H78" s="167" t="s">
        <v>251</v>
      </c>
      <c r="I78" s="167" t="s">
        <v>252</v>
      </c>
      <c r="J78" s="167" t="s">
        <v>251</v>
      </c>
      <c r="K78" s="167" t="s">
        <v>252</v>
      </c>
    </row>
  </sheetData>
  <customSheetViews>
    <customSheetView guid="{8BB7B736-A7C4-429C-ACC3-971252C535EE}" scale="85" showPageBreaks="1" state="hidden" view="pageBreakPreview">
      <selection activeCell="A7" sqref="A7"/>
      <pageMargins left="0.98425196850393704" right="0.59055118110236227" top="0.59055118110236227" bottom="0.59055118110236227" header="0" footer="0"/>
      <pageSetup paperSize="9" scale="54" orientation="portrait" r:id="rId1"/>
      <headerFooter alignWithMargins="0"/>
    </customSheetView>
    <customSheetView guid="{7AA1BFA8-6974-4FCA-A17F-A76092498536}" scale="85" showPageBreaks="1" state="hidden" view="pageBreakPreview">
      <selection activeCell="A7" sqref="A7"/>
      <pageMargins left="0.98425196850393704" right="0.59055118110236227" top="0.59055118110236227" bottom="0.59055118110236227" header="0" footer="0"/>
      <pageSetup paperSize="9" scale="54" orientation="portrait" r:id="rId2"/>
      <headerFooter alignWithMargins="0"/>
    </customSheetView>
    <customSheetView guid="{5547C54F-FA41-4061-9BC0-F0DA1FA23736}" scale="85" showPageBreaks="1" state="hidden" view="pageBreakPreview">
      <selection activeCell="A7" sqref="A7"/>
      <pageMargins left="0.98425196850393704" right="0.59055118110236227" top="0.59055118110236227" bottom="0.59055118110236227" header="0" footer="0"/>
      <pageSetup paperSize="9" scale="54" orientation="portrait" r:id="rId3"/>
      <headerFooter alignWithMargins="0"/>
    </customSheetView>
    <customSheetView guid="{741CBA12-4BC9-4306-BB02-1CF6083FF85E}" scale="85" showPageBreaks="1" state="hidden" view="pageBreakPreview">
      <selection activeCell="A7" sqref="A7"/>
      <pageMargins left="0.98425196850393704" right="0.59055118110236227" top="0.59055118110236227" bottom="0.59055118110236227" header="0" footer="0"/>
      <pageSetup paperSize="9" scale="54" orientation="portrait" r:id="rId4"/>
      <headerFooter alignWithMargins="0"/>
    </customSheetView>
    <customSheetView guid="{97CDAD80-7AA4-4858-9295-56C8D7128432}" scale="85" showPageBreaks="1" view="pageBreakPreview">
      <selection activeCell="A7" sqref="A7"/>
      <pageMargins left="0.98425196850393704" right="0.59055118110236227" top="0.59055118110236227" bottom="0.59055118110236227" header="0" footer="0"/>
      <pageSetup paperSize="9" scale="54" orientation="portrait" r:id="rId5"/>
      <headerFooter alignWithMargins="0"/>
    </customSheetView>
    <customSheetView guid="{20F9C861-6458-4DFD-BCE3-68A0D44C8C4E}" scale="85" showPageBreaks="1" state="hidden" view="pageBreakPreview">
      <selection activeCell="A7" sqref="A7"/>
      <pageMargins left="0.98425196850393704" right="0.59055118110236227" top="0.59055118110236227" bottom="0.59055118110236227" header="0" footer="0"/>
      <pageSetup paperSize="9" scale="54" orientation="portrait" r:id="rId6"/>
      <headerFooter alignWithMargins="0"/>
    </customSheetView>
    <customSheetView guid="{C21BC225-69C9-4458-9F3D-FDCF30852D79}" scale="85" showPageBreaks="1" state="hidden" view="pageBreakPreview">
      <selection activeCell="A7" sqref="A7"/>
      <pageMargins left="0.98425196850393704" right="0.59055118110236227" top="0.59055118110236227" bottom="0.59055118110236227" header="0" footer="0"/>
      <pageSetup paperSize="9" scale="54" orientation="portrait" r:id="rId7"/>
      <headerFooter alignWithMargins="0"/>
    </customSheetView>
  </customSheetViews>
  <mergeCells count="16">
    <mergeCell ref="J15:J16"/>
    <mergeCell ref="H9:K10"/>
    <mergeCell ref="K15:K16"/>
    <mergeCell ref="A6:K6"/>
    <mergeCell ref="A14:A16"/>
    <mergeCell ref="B14:B16"/>
    <mergeCell ref="C14:E14"/>
    <mergeCell ref="F14:G14"/>
    <mergeCell ref="H14:K14"/>
    <mergeCell ref="C15:C16"/>
    <mergeCell ref="D15:D16"/>
    <mergeCell ref="E15:E16"/>
    <mergeCell ref="F15:F16"/>
    <mergeCell ref="G15:G16"/>
    <mergeCell ref="H15:H16"/>
    <mergeCell ref="I15:I16"/>
  </mergeCells>
  <pageMargins left="0.98425196850393704" right="0.59055118110236227" top="0.59055118110236227" bottom="0.59055118110236227" header="0" footer="0"/>
  <pageSetup paperSize="9" scale="54" orientation="portrait" r:id="rId8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8</vt:i4>
      </vt:variant>
    </vt:vector>
  </HeadingPairs>
  <TitlesOfParts>
    <vt:vector size="15" baseType="lpstr">
      <vt:lpstr>прил 7.1</vt:lpstr>
      <vt:lpstr>прил 7.2</vt:lpstr>
      <vt:lpstr>прил 8</vt:lpstr>
      <vt:lpstr>прил 9</vt:lpstr>
      <vt:lpstr>пр.12 ЧечЭ</vt:lpstr>
      <vt:lpstr>приложение 13</vt:lpstr>
      <vt:lpstr>1</vt:lpstr>
      <vt:lpstr>'прил 7.1'!Заголовки_для_печати</vt:lpstr>
      <vt:lpstr>'прил 7.2'!Заголовки_для_печати</vt:lpstr>
      <vt:lpstr>'прил 9'!Заголовки_для_печати</vt:lpstr>
      <vt:lpstr>'пр.12 ЧечЭ'!Область_печати</vt:lpstr>
      <vt:lpstr>'прил 7.1'!Область_печати</vt:lpstr>
      <vt:lpstr>'прил 8'!Область_печати</vt:lpstr>
      <vt:lpstr>'прил 9'!Область_печати</vt:lpstr>
      <vt:lpstr>'приложение 13'!Область_печати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Борлакова Эльвира Аликовна</dc:creator>
  <cp:lastModifiedBy>Андриянова Яна Владимировна</cp:lastModifiedBy>
  <cp:lastPrinted>2015-04-30T07:58:33Z</cp:lastPrinted>
  <dcterms:created xsi:type="dcterms:W3CDTF">2013-04-15T06:19:53Z</dcterms:created>
  <dcterms:modified xsi:type="dcterms:W3CDTF">2015-04-30T08:49:04Z</dcterms:modified>
</cp:coreProperties>
</file>