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5\Отчет 1 квартал 2025 года\Направлено в МЭ 15.05.2025\Чеченэнерго\Форматы отчета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'12квОсв'!$A$24:$AB$177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'12квОсв'!$A$48:$V$184</definedName>
    <definedName name="Z_03EB9DF4_AC98_4BC6_9F99_BC4E566A59EB_.wvu.FilterData" localSheetId="0" hidden="1">'12квОсв'!$A$48:$V$184</definedName>
    <definedName name="Z_072137E3_9A31_40C6_B2F8_9E0682CF001C_.wvu.FilterData" localSheetId="0" hidden="1">'12квОсв'!$A$48:$V$184</definedName>
    <definedName name="Z_087625E1_6442_4CFE_9ADB_7A5E7D20F421_.wvu.FilterData" localSheetId="0" hidden="1">'12квОсв'!$A$20:$V$194</definedName>
    <definedName name="Z_099F8D69_7585_4416_A0D9_3B92F624255C_.wvu.FilterData" localSheetId="0" hidden="1">'12квОсв'!$A$48:$V$184</definedName>
    <definedName name="Z_1D4769C9_22D3_41D7_BB10_557E5B558A42_.wvu.FilterData" localSheetId="0" hidden="1">'12квОсв'!$A$48:$V$190</definedName>
    <definedName name="Z_2411F0DF_B06E_4B96_B6E2_07231CDB021F_.wvu.FilterData" localSheetId="0" hidden="1">'12квОсв'!$A$24:$V$184</definedName>
    <definedName name="Z_26DAEAC3_92A5_4121_942A_41E1C66C8C7F_.wvu.FilterData" localSheetId="0" hidden="1">'12квОсв'!$A$48:$V$190</definedName>
    <definedName name="Z_28C854DD_575D_436D_BB89_4EBFD66A31F2_.wvu.FilterData" localSheetId="0" hidden="1">'12квОсв'!$A$24:$V$184</definedName>
    <definedName name="Z_28DD50A5_FF68_433B_8BB2_B3B3CEA0C4F3_.wvu.FilterData" localSheetId="0" hidden="1">'12квОсв'!$A$48:$V$190</definedName>
    <definedName name="Z_2AD7D8A5_D91B_4BFF_A9D2_3942C99EEDAD_.wvu.FilterData" localSheetId="0" hidden="1">'12квОсв'!$A$48:$V$190</definedName>
    <definedName name="Z_2B705702_B67B_491C_8E54_4D0D6F3E9453_.wvu.FilterData" localSheetId="0" hidden="1">'12квОсв'!$A$48:$V$188</definedName>
    <definedName name="Z_2B944529_4431_4AE3_A585_21D645644E2B_.wvu.FilterData" localSheetId="0" hidden="1">'12квОсв'!$A$24:$AB$177</definedName>
    <definedName name="Z_2B944529_4431_4AE3_A585_21D645644E2B_.wvu.PrintArea" localSheetId="0" hidden="1">'12квОсв'!$A$1:$V$190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'12квОсв'!$A$48:$V$184</definedName>
    <definedName name="Z_2D0AFCAA_9364_47AA_B985_49881280DD67_.wvu.FilterData" localSheetId="0" hidden="1">'12квОсв'!$A$48:$V$190</definedName>
    <definedName name="Z_2DB1AFA1_9EED_47A4_81DD_AA83ACAA5BC0_.wvu.FilterData" localSheetId="0" hidden="1">'12квОсв'!$A$24:$AB$177</definedName>
    <definedName name="Z_2DB1AFA1_9EED_47A4_81DD_AA83ACAA5BC0_.wvu.PrintArea" localSheetId="0" hidden="1">'12квОсв'!$A$1:$V$190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'12квОсв'!$A$24:$V$184</definedName>
    <definedName name="Z_35E5254D_33D2_4F9E_A1A3_D8A4A840691E_.wvu.FilterData" localSheetId="0" hidden="1">'12квОсв'!$A$48:$V$188</definedName>
    <definedName name="Z_37FDCE4A_6CA4_4AB4_B747_B6F8179F01AF_.wvu.FilterData" localSheetId="0" hidden="1">'12квОсв'!$A$48:$V$190</definedName>
    <definedName name="Z_3DA5BA36_6938_471F_B773_58C819FFA9C8_.wvu.FilterData" localSheetId="0" hidden="1">'12квОсв'!$A$48:$V$184</definedName>
    <definedName name="Z_40AF2882_EE60_4760_BBBA_B54B2DAF72F9_.wvu.FilterData" localSheetId="0" hidden="1">'12квОсв'!$A$48:$V$188</definedName>
    <definedName name="Z_41B76FCA_8ADA_4407_878E_56A7264D83C4_.wvu.FilterData" localSheetId="0" hidden="1">'12квОсв'!$A$48:$V$190</definedName>
    <definedName name="Z_434B79F9_CE67_44DF_BBA0_0AA985688936_.wvu.FilterData" localSheetId="0" hidden="1">'12квОсв'!$A$24:$AB$177</definedName>
    <definedName name="Z_434B79F9_CE67_44DF_BBA0_0AA985688936_.wvu.PrintArea" localSheetId="0" hidden="1">'12квОсв'!$A$1:$V$190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'12квОсв'!$A$48:$V$184</definedName>
    <definedName name="Z_48A60FB0_9A73_41A3_99DB_17520660C91A_.wvu.FilterData" localSheetId="0" hidden="1">'12квОсв'!$A$24:$AB$177</definedName>
    <definedName name="Z_48A60FB0_9A73_41A3_99DB_17520660C91A_.wvu.PrintArea" localSheetId="0" hidden="1">'12квОсв'!$A$1:$V$190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'12квОсв'!$A$48:$V$190</definedName>
    <definedName name="Z_4C3B9284_9F6E_4B16_ADF3_C6E5557CCDE2_.wvu.FilterData" localSheetId="0" hidden="1">'12квОсв'!$A$24:$V$184</definedName>
    <definedName name="Z_55112044_F641_4E62_9B15_3FD5213338B9_.wvu.FilterData" localSheetId="0" hidden="1">'12квОсв'!$A$24:$V$184</definedName>
    <definedName name="Z_55AAC02E_354B_458A_B57A_9A758D9C24F6_.wvu.FilterData" localSheetId="0" hidden="1">'12квОсв'!$A$48:$V$184</definedName>
    <definedName name="Z_5939E2BE_D513_447E_886D_794B8773EF22_.wvu.FilterData" localSheetId="0" hidden="1">'12квОсв'!$A$48:$V$184</definedName>
    <definedName name="Z_5EADC1CF_ED63_4C90_B528_B134FE0A2319_.wvu.FilterData" localSheetId="0" hidden="1">'12квОсв'!$A$48:$V$190</definedName>
    <definedName name="Z_5F2A370E_836A_4992_942B_22CE95057883_.wvu.FilterData" localSheetId="0" hidden="1">'12квОсв'!$A$48:$V$184</definedName>
    <definedName name="Z_5F39CD15_C553_4CF0_940C_0295EF87970E_.wvu.FilterData" localSheetId="0" hidden="1">'12квОсв'!$A$48:$V$190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'12квОсв'!$A$24:$AB$177</definedName>
    <definedName name="Z_638697C3_FF78_4B65_B9E8_EA2C7C52D3B4_.wvu.PrintArea" localSheetId="0" hidden="1">'12квОсв'!$A$1:$V$190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'12квОсв'!$A$48:$V$190</definedName>
    <definedName name="Z_68608AB4_99AC_4E4C_A27D_0DD29BE6EC94_.wvu.FilterData" localSheetId="0" hidden="1">'12квОсв'!$A$48:$V$190</definedName>
    <definedName name="Z_68608AB4_99AC_4E4C_A27D_0DD29BE6EC94_.wvu.PrintArea" localSheetId="0" hidden="1">'12квОсв'!$A$1:$V$190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'12квОсв'!$A$24:$AB$177</definedName>
    <definedName name="Z_702FE522_82F0_49A6_943F_84353B6A3E15_.wvu.FilterData" localSheetId="0" hidden="1">'12квОсв'!$A$48:$V$184</definedName>
    <definedName name="Z_74CE0FEA_305F_4C35_BF60_A17DA60785C5_.wvu.FilterData" localSheetId="0" hidden="1">'12квОсв'!$A$24:$AB$177</definedName>
    <definedName name="Z_74CE0FEA_305F_4C35_BF60_A17DA60785C5_.wvu.PrintArea" localSheetId="0" hidden="1">'12квОсв'!$A$1:$V$190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'12квОсв'!$A$20:$V$194</definedName>
    <definedName name="Z_7A600714_71D6_47BA_A813_775E7C7D2FBC_.wvu.FilterData" localSheetId="0" hidden="1">'12квОсв'!$A$48:$V$184</definedName>
    <definedName name="Z_7AF98FE0_D761_4DCC_843E_01D5FF3D89E1_.wvu.FilterData" localSheetId="0" hidden="1">'12квОсв'!$A$48:$V$184</definedName>
    <definedName name="Z_7DEB5728_2FB9_407E_AD51_935C096482A6_.wvu.FilterData" localSheetId="0" hidden="1">'12квОсв'!$A$24:$V$184</definedName>
    <definedName name="Z_7DEB5728_2FB9_407E_AD51_935C096482A6_.wvu.PrintArea" localSheetId="0" hidden="1">'12квОсв'!$A$1:$V$190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'12квОсв'!$A$48:$V$190</definedName>
    <definedName name="Z_802102DC_FBE0_4A84_A4E5_B623C4572B73_.wvu.FilterData" localSheetId="0" hidden="1">'12квОсв'!$A$24:$AB$177</definedName>
    <definedName name="Z_802102DC_FBE0_4A84_A4E5_B623C4572B73_.wvu.PrintArea" localSheetId="0" hidden="1">'12квОсв'!$A$1:$V$190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'12квОсв'!$A$48:$V$195</definedName>
    <definedName name="Z_82FE6FC8_CA67_4A4B_AF05_E7C978721CCD_.wvu.FilterData" localSheetId="0" hidden="1">'12квОсв'!$A$48:$V$184</definedName>
    <definedName name="Z_83892220_42BE_4E65_B5DD_7312A39A3DC0_.wvu.FilterData" localSheetId="0" hidden="1">'12квОсв'!$A$48:$V$190</definedName>
    <definedName name="Z_84321A1D_5D30_4E68_AC39_2B3966EB8B19_.wvu.FilterData" localSheetId="0" hidden="1">'12квОсв'!$A$48:$V$190</definedName>
    <definedName name="Z_8562E1EA_A7A6_4ECB_965F_7FEF3C69B7FB_.wvu.FilterData" localSheetId="0" hidden="1">'12квОсв'!$A$48:$V$190</definedName>
    <definedName name="Z_86ABB103_B007_4CE7_BE9F_F4EED57FA42A_.wvu.FilterData" localSheetId="0" hidden="1">'12квОсв'!$A$24:$AB$177</definedName>
    <definedName name="Z_86ABB103_B007_4CE7_BE9F_F4EED57FA42A_.wvu.PrintArea" localSheetId="0" hidden="1">'12квОсв'!$A$1:$V$190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'12квОсв'!$A$48:$V$184</definedName>
    <definedName name="Z_887CD72D_476D_4F24_A01E_D0BC250F50FB_.wvu.FilterData" localSheetId="0" hidden="1">'12квОсв'!$A$24:$AB$177</definedName>
    <definedName name="Z_8C96D9DD_5E01_4B30_95B0_086CFC2C6C55_.wvu.FilterData" localSheetId="0" hidden="1">'12квОсв'!$A$48:$V$190</definedName>
    <definedName name="Z_8CF66D4F_C382_40A9_9E2A_969FC78174FB_.wvu.FilterData" localSheetId="0" hidden="1">'12квОсв'!$A$48:$V$190</definedName>
    <definedName name="Z_8F1D26EC_2A17_448C_B03E_3E3FACB015C6_.wvu.FilterData" localSheetId="0" hidden="1">'12квОсв'!$A$24:$AB$177</definedName>
    <definedName name="Z_8F1D26EC_2A17_448C_B03E_3E3FACB015C6_.wvu.PrintArea" localSheetId="0" hidden="1">'12квОсв'!$A$1:$V$190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'12квОсв'!$A$20:$V$194</definedName>
    <definedName name="Z_90F446D3_8F17_4085_80BE_278C9FB5921D_.wvu.FilterData" localSheetId="0" hidden="1">'12квОсв'!$A$48:$V$190</definedName>
    <definedName name="Z_91494F75_FA16_4211_B67C_8409302B5530_.wvu.FilterData" localSheetId="0" hidden="1">'12квОсв'!$A$24:$AB$177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'12квОсв'!$A$48:$V$190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'12квОсв'!$A$48:$V$188</definedName>
    <definedName name="Z_91B3C248_D769_4FF3_ADD2_66FB1E146DB1_.wvu.FilterData" localSheetId="0" hidden="1">'12квОсв'!$A$48:$V$190</definedName>
    <definedName name="Z_91C6F324_F361_4A8F_B9C3_6FF2051955FB_.wvu.FilterData" localSheetId="0" hidden="1">'12квОсв'!$A$48:$V$190</definedName>
    <definedName name="Z_92A9B708_7856_444B_B4D2_F25F43E6C0C3_.wvu.FilterData" localSheetId="0" hidden="1">'12квОсв'!$A$48:$V$184</definedName>
    <definedName name="Z_96C5C045_D63B_488E_AAF1_E51F06B8E6A1_.wvu.FilterData" localSheetId="0" hidden="1">'12квОсв'!$A$24:$V$184</definedName>
    <definedName name="Z_96D66BBF_87D4_466D_B500_423361C5C709_.wvu.FilterData" localSheetId="0" hidden="1">'12квОсв'!$A$48:$V$184</definedName>
    <definedName name="Z_97A96CCC_FE99_437D_B8D6_12A96FD7E5E0_.wvu.FilterData" localSheetId="0" hidden="1">'12квОсв'!$A$24:$AB$177</definedName>
    <definedName name="Z_992A4BBD_9184_4F17_9E7C_14886515C900_.wvu.FilterData" localSheetId="0" hidden="1">'12квОсв'!$A$48:$V$190</definedName>
    <definedName name="Z_9EB4C06B_C4E3_4FC8_B82B_63B953E6624A_.wvu.FilterData" localSheetId="0" hidden="1">'12квОсв'!$A$48:$V$184</definedName>
    <definedName name="Z_9F5406DC_89AB_4D73_8A15_7589A4B6E17E_.wvu.FilterData" localSheetId="0" hidden="1">'12квОсв'!$A$48:$V$190</definedName>
    <definedName name="Z_A0CC8554_66A6_49FF_911C_B8E862557F96_.wvu.FilterData" localSheetId="0" hidden="1">'12квОсв'!$A$24:$V$184</definedName>
    <definedName name="Z_A132F0A7_D9B6_4BF3_83AB_B244BEA6BB51_.wvu.FilterData" localSheetId="0" hidden="1">'12квОсв'!$A$48:$V$190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'12квОсв'!$A$24:$V$184</definedName>
    <definedName name="Z_A15C0F21_5131_41E0_AFE4_42812F6B0841_.wvu.PrintArea" localSheetId="0" hidden="1">'12квОсв'!$A$1:$V$190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'12квОсв'!$A$24:$AB$177</definedName>
    <definedName name="Z_A26238BE_7791_46AE_8DC7_FDB913DC2957_.wvu.PrintArea" localSheetId="0" hidden="1">'12квОсв'!$A$1:$V$190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'12квОсв'!$A$48:$V$184</definedName>
    <definedName name="Z_A6016254_B165_4134_8764_5CABD680509E_.wvu.FilterData" localSheetId="0" hidden="1">'12квОсв'!$A$24:$AB$177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'12квОсв'!$A$48:$V$190</definedName>
    <definedName name="Z_A9216DE1_6650_4651_9830_13DDA1C2CD91_.wvu.FilterData" localSheetId="0" hidden="1">'12квОсв'!$A$48:$V$184</definedName>
    <definedName name="Z_AB8D6E5A_B563_4E6A_A417_E8622BA78E0B_.wvu.FilterData" localSheetId="0" hidden="1">'12квОсв'!$A$48:$V$188</definedName>
    <definedName name="Z_AFBDF438_B40A_4684_94F8_56FA1356ADC3_.wvu.FilterData" localSheetId="0" hidden="1">'12квОсв'!$A$48:$V$184</definedName>
    <definedName name="Z_B5BE75AE_9D7A_4463_90B4_A4B1B19172CB_.wvu.FilterData" localSheetId="0" hidden="1">'12квОсв'!$A$48:$V$190</definedName>
    <definedName name="Z_B7343056_A75A_4C54_8731_E17F57DE7967_.wvu.FilterData" localSheetId="0" hidden="1">'12квОсв'!$A$48:$V$184</definedName>
    <definedName name="Z_B74C834F_88DE_4FBD_9E60_56D6F61CCB0C_.wvu.FilterData" localSheetId="0" hidden="1">'12квОсв'!$A$48:$V$190</definedName>
    <definedName name="Z_B81CE5DD_59C7_4219_9F64_9F23059D6732_.wvu.FilterData" localSheetId="0" hidden="1">'12квОсв'!$A$24:$AB$177</definedName>
    <definedName name="Z_B81CE5DD_59C7_4219_9F64_9F23059D6732_.wvu.PrintArea" localSheetId="0" hidden="1">'12квОсв'!$A$1:$V$190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'12квОсв'!$A$48:$V$190</definedName>
    <definedName name="Z_B8C11432_7879_4F6B_96D4_6AB50672E558_.wvu.FilterData" localSheetId="0" hidden="1">'12квОсв'!$A$48:$V$188</definedName>
    <definedName name="Z_BBF0EF1B_DBD8_4492_9CF8_F958D341F225_.wvu.FilterData" localSheetId="0" hidden="1">'12квОсв'!$A$48:$V$190</definedName>
    <definedName name="Z_BE151334_7720_47A8_B744_1F1F36FD5527_.wvu.FilterData" localSheetId="0" hidden="1">'12квОсв'!$A$48:$V$190</definedName>
    <definedName name="Z_BFFE2A37_2C1B_436E_B89F_7510F15CEFB6_.wvu.FilterData" localSheetId="0" hidden="1">'12квОсв'!$A$48:$V$184</definedName>
    <definedName name="Z_C4035866_E753_4E74_BD98_B610EDCCE194_.wvu.FilterData" localSheetId="0" hidden="1">'12квОсв'!$A$24:$AB$177</definedName>
    <definedName name="Z_C4035866_E753_4E74_BD98_B610EDCCE194_.wvu.PrintArea" localSheetId="0" hidden="1">'12квОсв'!$A$1:$V$190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'12квОсв'!$A$48:$V$184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'12квОсв'!$A$48:$V$184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'12квОсв'!$A$48:$V$184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'12квОсв'!$A$48:$V$190</definedName>
    <definedName name="Z_C784D978_84A4_4849_AEF3_4B731E7B807D_.wvu.FilterData" localSheetId="0" hidden="1">'12квОсв'!$A$48:$V$190</definedName>
    <definedName name="Z_C8008826_10AC_4917_AE8D_1FAF506D7F03_.wvu.FilterData" localSheetId="0" hidden="1">'12квОсв'!$A$48:$V$190</definedName>
    <definedName name="Z_CA769590_FE17_45EE_B2BE_AFEDEEB57907_.wvu.FilterData" localSheetId="0" hidden="1">'12квОсв'!$A$48:$V$184</definedName>
    <definedName name="Z_CB37D951_96F5_4AE8_99D2_D7A8085BE3F7_.wvu.FilterData" localSheetId="0" hidden="1">'12квОсв'!$A$48:$V$190</definedName>
    <definedName name="Z_CBCE1805_078A_40E0_B01A_2A86DFDA611F_.wvu.FilterData" localSheetId="0" hidden="1">'12квОсв'!$A$48:$V$188</definedName>
    <definedName name="Z_CC123666_CB75_43B7_BE8D_6AA4F2C525E2_.wvu.FilterData" localSheetId="0" hidden="1">'12квОсв'!$A$48:$V$184</definedName>
    <definedName name="Z_CD2BBFCB_F678_40DB_8294_B16D7E70A3F2_.wvu.FilterData" localSheetId="0" hidden="1">'12квОсв'!$A$48:$V$184</definedName>
    <definedName name="Z_D2510616_5538_4496_B8B3_EFACE99A621B_.wvu.FilterData" localSheetId="0" hidden="1">'12квОсв'!$A$48:$V$190</definedName>
    <definedName name="Z_D35C68D5_4AB4_4876_B7AC_DB5808787904_.wvu.FilterData" localSheetId="0" hidden="1">'12квОсв'!$A$48:$V$190</definedName>
    <definedName name="Z_D75BC309_B09E_4B7B_BA44_54BA8EF52625_.wvu.FilterData" localSheetId="0" hidden="1">'12квОсв'!$A$24:$AB$177</definedName>
    <definedName name="Z_DA122019_8AEE_403B_8CA9_CE2DE64BEB84_.wvu.FilterData" localSheetId="0" hidden="1">'12квОсв'!$A$48:$V$184</definedName>
    <definedName name="Z_DDBFD93F_B53F_49B8_9E4F_E6E743173263_.wvu.FilterData" localSheetId="0" hidden="1">'12квОсв'!$A$24:$AB$177</definedName>
    <definedName name="Z_E044C467_E737_4DD1_A683_090AEE546589_.wvu.FilterData" localSheetId="0" hidden="1">'12квОсв'!$A$48:$V$190</definedName>
    <definedName name="Z_E0F715AC_EC95_4989_9B43_95240978CE30_.wvu.FilterData" localSheetId="0" hidden="1">'12квОсв'!$A$48:$V$184</definedName>
    <definedName name="Z_E222F804_7F63_4CAB_BA7F_EB015BC276B9_.wvu.FilterData" localSheetId="0" hidden="1">'12квОсв'!$A$48:$V$195</definedName>
    <definedName name="Z_E26A94BD_FBAC_41ED_8339_7D59AFA7B3CD_.wvu.FilterData" localSheetId="0" hidden="1">'12квОсв'!$A$48:$V$184</definedName>
    <definedName name="Z_E2760D9D_711F_48FF_88BA_568697ED1953_.wvu.FilterData" localSheetId="0" hidden="1">'12квОсв'!$A$48:$V$188</definedName>
    <definedName name="Z_E35C38A5_5727_4360_B062_90A9188B0F56_.wvu.FilterData" localSheetId="0" hidden="1">'12квОсв'!$A$48:$V$190</definedName>
    <definedName name="Z_E6561C9A_632C_41BB_8A75_C9A4FA81ADE6_.wvu.FilterData" localSheetId="0" hidden="1">'12квОсв'!$A$24:$AB$109</definedName>
    <definedName name="Z_E67E8D2C_C698_4923_AE59_CA6766696DF8_.wvu.FilterData" localSheetId="0" hidden="1">'12квОсв'!$A$48:$V$184</definedName>
    <definedName name="Z_E72B1AF8_6300_439C_923E_426428AA6492_.wvu.FilterData" localSheetId="0" hidden="1">'12квОсв'!$A$24:$AB$177</definedName>
    <definedName name="Z_E8F36E3D_6729_4114_942B_5226BE6574BA_.wvu.FilterData" localSheetId="0" hidden="1">'12квОсв'!$A$48:$V$184</definedName>
    <definedName name="Z_E9C71993_3DA8_42BC_B3BF_66DEC161149F_.wvu.FilterData" localSheetId="0" hidden="1">'12квОсв'!$A$48:$V$184</definedName>
    <definedName name="Z_EA0661A5_3858_4CE5_8A66_6DE59115BC04_.wvu.FilterData" localSheetId="0" hidden="1">'12квОсв'!$A$48:$V$190</definedName>
    <definedName name="Z_EB035077_D1D6_4DE3_9316_3D8FAB8685E1_.wvu.FilterData" localSheetId="0" hidden="1">'12квОсв'!$A$24:$V$184</definedName>
    <definedName name="Z_EDE0ED8E_E34E_4BB0_ABEA_40847C828F8F_.wvu.FilterData" localSheetId="0" hidden="1">'12квОсв'!$A$48:$V$190</definedName>
    <definedName name="Z_F1AA8E75_AC05_4FC1_B5E1_D271B0A93A4F_.wvu.FilterData" localSheetId="0" hidden="1">'12квОсв'!$A$24:$AB$177</definedName>
    <definedName name="Z_F29DD04C_48E6_48FE_90D7_16D4A05BCFB2_.wvu.FilterData" localSheetId="0" hidden="1">'12квОсв'!$A$24:$AB$177</definedName>
    <definedName name="Z_F29DD04C_48E6_48FE_90D7_16D4A05BCFB2_.wvu.PrintArea" localSheetId="0" hidden="1">'12квОсв'!$A$1:$V$190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'12квОсв'!$A$48:$V$190</definedName>
    <definedName name="Z_F76F23A2_F414_4A2E_84E8_865337660174_.wvu.FilterData" localSheetId="0" hidden="1">'12квОсв'!$A$48:$V$190</definedName>
    <definedName name="Z_F979D6CF_076C_43BF_8A89_212D37CD2E24_.wvu.FilterData" localSheetId="0" hidden="1">'12квОсв'!$A$48:$V$190</definedName>
    <definedName name="Z_F98F2E63_0546_4C4F_8D46_045300C4EEF7_.wvu.FilterData" localSheetId="0" hidden="1">'12квОсв'!$A$48:$V$190</definedName>
    <definedName name="Z_FB08CD6B_30AF_4D5D_BBA2_72A2A4786C23_.wvu.FilterData" localSheetId="0" hidden="1">'12квОсв'!$A$48:$V$190</definedName>
    <definedName name="Z_FF0BECDC_6018_439F_BA8A_653BFFBC84E9_.wvu.FilterData" localSheetId="0" hidden="1">'12квОсв'!$A$48:$V$184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'12квОсв'!$A$1:$V$190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5" i="1" l="1"/>
  <c r="U177" i="1"/>
  <c r="T177" i="1"/>
  <c r="S177" i="1"/>
  <c r="Q175" i="1"/>
  <c r="Q153" i="1" s="1"/>
  <c r="N175" i="1"/>
  <c r="N153" i="1" s="1"/>
  <c r="M175" i="1"/>
  <c r="M153" i="1" s="1"/>
  <c r="I176" i="1"/>
  <c r="I175" i="1" s="1"/>
  <c r="I153" i="1" s="1"/>
  <c r="H176" i="1"/>
  <c r="D175" i="1"/>
  <c r="D153" i="1" s="1"/>
  <c r="P175" i="1"/>
  <c r="P153" i="1" s="1"/>
  <c r="O175" i="1"/>
  <c r="L175" i="1"/>
  <c r="L153" i="1" s="1"/>
  <c r="K175" i="1"/>
  <c r="J175" i="1"/>
  <c r="G175" i="1"/>
  <c r="E175" i="1"/>
  <c r="U174" i="1"/>
  <c r="T174" i="1"/>
  <c r="S174" i="1"/>
  <c r="U173" i="1"/>
  <c r="T173" i="1"/>
  <c r="S173" i="1"/>
  <c r="U172" i="1"/>
  <c r="T172" i="1"/>
  <c r="S172" i="1"/>
  <c r="U171" i="1"/>
  <c r="T171" i="1"/>
  <c r="S171" i="1"/>
  <c r="U170" i="1"/>
  <c r="T170" i="1"/>
  <c r="S170" i="1"/>
  <c r="U169" i="1"/>
  <c r="T169" i="1"/>
  <c r="S169" i="1"/>
  <c r="U168" i="1"/>
  <c r="T168" i="1"/>
  <c r="S168" i="1"/>
  <c r="U167" i="1"/>
  <c r="T167" i="1"/>
  <c r="S167" i="1"/>
  <c r="U166" i="1"/>
  <c r="T166" i="1"/>
  <c r="S166" i="1"/>
  <c r="U165" i="1"/>
  <c r="T165" i="1"/>
  <c r="S165" i="1"/>
  <c r="U164" i="1"/>
  <c r="T164" i="1"/>
  <c r="S164" i="1"/>
  <c r="U163" i="1"/>
  <c r="T163" i="1"/>
  <c r="S163" i="1"/>
  <c r="U162" i="1"/>
  <c r="T162" i="1"/>
  <c r="S162" i="1"/>
  <c r="U161" i="1"/>
  <c r="T161" i="1"/>
  <c r="S161" i="1"/>
  <c r="U160" i="1"/>
  <c r="T160" i="1"/>
  <c r="S160" i="1"/>
  <c r="U159" i="1"/>
  <c r="T159" i="1"/>
  <c r="S159" i="1"/>
  <c r="U158" i="1"/>
  <c r="T158" i="1"/>
  <c r="S158" i="1"/>
  <c r="U157" i="1"/>
  <c r="T157" i="1"/>
  <c r="S157" i="1"/>
  <c r="U156" i="1"/>
  <c r="T156" i="1"/>
  <c r="S156" i="1"/>
  <c r="U155" i="1"/>
  <c r="T155" i="1"/>
  <c r="S155" i="1"/>
  <c r="U154" i="1"/>
  <c r="T154" i="1"/>
  <c r="S154" i="1"/>
  <c r="O153" i="1"/>
  <c r="K153" i="1"/>
  <c r="J153" i="1"/>
  <c r="G153" i="1"/>
  <c r="E153" i="1"/>
  <c r="U152" i="1"/>
  <c r="T152" i="1"/>
  <c r="S152" i="1"/>
  <c r="U151" i="1"/>
  <c r="T151" i="1"/>
  <c r="S151" i="1"/>
  <c r="U150" i="1"/>
  <c r="T150" i="1"/>
  <c r="S150" i="1"/>
  <c r="U149" i="1"/>
  <c r="T149" i="1"/>
  <c r="S149" i="1"/>
  <c r="U148" i="1"/>
  <c r="T148" i="1"/>
  <c r="S148" i="1"/>
  <c r="U147" i="1"/>
  <c r="T147" i="1"/>
  <c r="S147" i="1"/>
  <c r="U146" i="1"/>
  <c r="T146" i="1"/>
  <c r="S146" i="1"/>
  <c r="U145" i="1"/>
  <c r="T145" i="1"/>
  <c r="S145" i="1"/>
  <c r="U144" i="1"/>
  <c r="T144" i="1"/>
  <c r="S144" i="1"/>
  <c r="U143" i="1"/>
  <c r="T143" i="1"/>
  <c r="S143" i="1"/>
  <c r="U142" i="1"/>
  <c r="T142" i="1"/>
  <c r="S142" i="1"/>
  <c r="U141" i="1"/>
  <c r="T141" i="1"/>
  <c r="S141" i="1"/>
  <c r="U140" i="1"/>
  <c r="T140" i="1"/>
  <c r="S140" i="1"/>
  <c r="U139" i="1"/>
  <c r="T139" i="1"/>
  <c r="S139" i="1"/>
  <c r="U138" i="1"/>
  <c r="T138" i="1"/>
  <c r="S138" i="1"/>
  <c r="U137" i="1"/>
  <c r="T137" i="1"/>
  <c r="S137" i="1"/>
  <c r="U136" i="1"/>
  <c r="T136" i="1"/>
  <c r="S136" i="1"/>
  <c r="U135" i="1"/>
  <c r="T135" i="1"/>
  <c r="S135" i="1"/>
  <c r="U134" i="1"/>
  <c r="T134" i="1"/>
  <c r="S134" i="1"/>
  <c r="U133" i="1"/>
  <c r="T133" i="1"/>
  <c r="S133" i="1"/>
  <c r="U132" i="1"/>
  <c r="T132" i="1"/>
  <c r="S132" i="1"/>
  <c r="U131" i="1"/>
  <c r="T131" i="1"/>
  <c r="S131" i="1"/>
  <c r="U130" i="1"/>
  <c r="T130" i="1"/>
  <c r="S130" i="1"/>
  <c r="U129" i="1"/>
  <c r="T129" i="1"/>
  <c r="S129" i="1"/>
  <c r="U128" i="1"/>
  <c r="T128" i="1"/>
  <c r="S128" i="1"/>
  <c r="U127" i="1"/>
  <c r="T127" i="1"/>
  <c r="S127" i="1"/>
  <c r="U126" i="1"/>
  <c r="T126" i="1"/>
  <c r="S126" i="1"/>
  <c r="U125" i="1"/>
  <c r="T125" i="1"/>
  <c r="S125" i="1"/>
  <c r="U124" i="1"/>
  <c r="T124" i="1"/>
  <c r="S124" i="1"/>
  <c r="U123" i="1"/>
  <c r="T123" i="1"/>
  <c r="S123" i="1"/>
  <c r="U122" i="1"/>
  <c r="T122" i="1"/>
  <c r="S122" i="1"/>
  <c r="U121" i="1"/>
  <c r="T121" i="1"/>
  <c r="S121" i="1"/>
  <c r="U120" i="1"/>
  <c r="T120" i="1"/>
  <c r="S120" i="1"/>
  <c r="U119" i="1"/>
  <c r="T119" i="1"/>
  <c r="S119" i="1"/>
  <c r="U118" i="1"/>
  <c r="T118" i="1"/>
  <c r="S118" i="1"/>
  <c r="U117" i="1"/>
  <c r="T117" i="1"/>
  <c r="S117" i="1"/>
  <c r="U116" i="1"/>
  <c r="T116" i="1"/>
  <c r="S116" i="1"/>
  <c r="U115" i="1"/>
  <c r="T115" i="1"/>
  <c r="S115" i="1"/>
  <c r="U114" i="1"/>
  <c r="T114" i="1"/>
  <c r="S114" i="1"/>
  <c r="I113" i="1"/>
  <c r="H113" i="1"/>
  <c r="U113" i="1" s="1"/>
  <c r="H112" i="1"/>
  <c r="I112" i="1"/>
  <c r="I111" i="1"/>
  <c r="H111" i="1"/>
  <c r="U111" i="1" s="1"/>
  <c r="Q109" i="1"/>
  <c r="M109" i="1"/>
  <c r="H110" i="1"/>
  <c r="I110" i="1"/>
  <c r="I109" i="1" s="1"/>
  <c r="E109" i="1"/>
  <c r="P109" i="1"/>
  <c r="O109" i="1"/>
  <c r="N109" i="1"/>
  <c r="L109" i="1"/>
  <c r="K109" i="1"/>
  <c r="J109" i="1"/>
  <c r="G109" i="1"/>
  <c r="F109" i="1"/>
  <c r="D109" i="1"/>
  <c r="U108" i="1"/>
  <c r="T108" i="1"/>
  <c r="S108" i="1"/>
  <c r="O106" i="1"/>
  <c r="K106" i="1"/>
  <c r="H107" i="1"/>
  <c r="U107" i="1" s="1"/>
  <c r="G106" i="1"/>
  <c r="Q106" i="1"/>
  <c r="P106" i="1"/>
  <c r="N106" i="1"/>
  <c r="M106" i="1"/>
  <c r="L106" i="1"/>
  <c r="J106" i="1"/>
  <c r="H106" i="1"/>
  <c r="U106" i="1" s="1"/>
  <c r="E106" i="1"/>
  <c r="D106" i="1"/>
  <c r="U105" i="1"/>
  <c r="T105" i="1"/>
  <c r="S105" i="1"/>
  <c r="U104" i="1"/>
  <c r="T104" i="1"/>
  <c r="S104" i="1"/>
  <c r="Q103" i="1"/>
  <c r="P103" i="1"/>
  <c r="O103" i="1"/>
  <c r="N103" i="1"/>
  <c r="M103" i="1"/>
  <c r="L103" i="1"/>
  <c r="K103" i="1"/>
  <c r="J103" i="1"/>
  <c r="I103" i="1"/>
  <c r="H103" i="1"/>
  <c r="U103" i="1" s="1"/>
  <c r="G103" i="1"/>
  <c r="E103" i="1"/>
  <c r="D103" i="1"/>
  <c r="U102" i="1"/>
  <c r="T102" i="1"/>
  <c r="S102" i="1"/>
  <c r="U101" i="1"/>
  <c r="T101" i="1"/>
  <c r="S101" i="1"/>
  <c r="Q100" i="1"/>
  <c r="P100" i="1"/>
  <c r="O100" i="1"/>
  <c r="N100" i="1"/>
  <c r="M100" i="1"/>
  <c r="L100" i="1"/>
  <c r="K100" i="1"/>
  <c r="J100" i="1"/>
  <c r="I100" i="1"/>
  <c r="H100" i="1"/>
  <c r="U100" i="1" s="1"/>
  <c r="G100" i="1"/>
  <c r="E100" i="1"/>
  <c r="D100" i="1"/>
  <c r="T99" i="1"/>
  <c r="H99" i="1"/>
  <c r="U99" i="1" s="1"/>
  <c r="H98" i="1"/>
  <c r="I98" i="1"/>
  <c r="K95" i="1"/>
  <c r="H97" i="1"/>
  <c r="U97" i="1" s="1"/>
  <c r="G95" i="1"/>
  <c r="Q95" i="1"/>
  <c r="O95" i="1"/>
  <c r="M95" i="1"/>
  <c r="H96" i="1"/>
  <c r="I96" i="1"/>
  <c r="E95" i="1"/>
  <c r="D95" i="1"/>
  <c r="P95" i="1"/>
  <c r="N95" i="1"/>
  <c r="L95" i="1"/>
  <c r="J95" i="1"/>
  <c r="F95" i="1"/>
  <c r="U94" i="1"/>
  <c r="T94" i="1"/>
  <c r="S94" i="1"/>
  <c r="T93" i="1"/>
  <c r="H93" i="1"/>
  <c r="U93" i="1" s="1"/>
  <c r="H92" i="1"/>
  <c r="I92" i="1"/>
  <c r="T91" i="1"/>
  <c r="H91" i="1"/>
  <c r="U91" i="1" s="1"/>
  <c r="H90" i="1"/>
  <c r="I90" i="1"/>
  <c r="T89" i="1"/>
  <c r="H89" i="1"/>
  <c r="U89" i="1" s="1"/>
  <c r="H88" i="1"/>
  <c r="I88" i="1"/>
  <c r="Q86" i="1"/>
  <c r="Q85" i="1" s="1"/>
  <c r="O86" i="1"/>
  <c r="O85" i="1" s="1"/>
  <c r="M86" i="1"/>
  <c r="M85" i="1" s="1"/>
  <c r="T87" i="1"/>
  <c r="H87" i="1"/>
  <c r="U87" i="1" s="1"/>
  <c r="G86" i="1"/>
  <c r="G85" i="1" s="1"/>
  <c r="P86" i="1"/>
  <c r="P85" i="1" s="1"/>
  <c r="P78" i="1" s="1"/>
  <c r="N86" i="1"/>
  <c r="N85" i="1" s="1"/>
  <c r="L86" i="1"/>
  <c r="L85" i="1" s="1"/>
  <c r="J86" i="1"/>
  <c r="J85" i="1" s="1"/>
  <c r="F86" i="1"/>
  <c r="E86" i="1"/>
  <c r="E85" i="1" s="1"/>
  <c r="D86" i="1"/>
  <c r="D85" i="1" s="1"/>
  <c r="U84" i="1"/>
  <c r="T84" i="1"/>
  <c r="S84" i="1"/>
  <c r="I83" i="1"/>
  <c r="H83" i="1"/>
  <c r="T82" i="1"/>
  <c r="I82" i="1"/>
  <c r="H82" i="1"/>
  <c r="S82" i="1" s="1"/>
  <c r="D80" i="1"/>
  <c r="D79" i="1" s="1"/>
  <c r="D78" i="1" s="1"/>
  <c r="D28" i="1" s="1"/>
  <c r="Q80" i="1"/>
  <c r="O80" i="1"/>
  <c r="M80" i="1"/>
  <c r="M79" i="1" s="1"/>
  <c r="M78" i="1" s="1"/>
  <c r="M28" i="1" s="1"/>
  <c r="H81" i="1"/>
  <c r="H80" i="1" s="1"/>
  <c r="G80" i="1"/>
  <c r="G79" i="1" s="1"/>
  <c r="G78" i="1" s="1"/>
  <c r="G28" i="1" s="1"/>
  <c r="P80" i="1"/>
  <c r="P79" i="1" s="1"/>
  <c r="N80" i="1"/>
  <c r="N79" i="1" s="1"/>
  <c r="L80" i="1"/>
  <c r="L79" i="1" s="1"/>
  <c r="L78" i="1" s="1"/>
  <c r="L28" i="1" s="1"/>
  <c r="J80" i="1"/>
  <c r="J79" i="1" s="1"/>
  <c r="F80" i="1"/>
  <c r="E80" i="1"/>
  <c r="Q79" i="1"/>
  <c r="Q78" i="1" s="1"/>
  <c r="Q28" i="1" s="1"/>
  <c r="O79" i="1"/>
  <c r="E79" i="1"/>
  <c r="O78" i="1"/>
  <c r="N78" i="1"/>
  <c r="J78" i="1"/>
  <c r="E78" i="1"/>
  <c r="H77" i="1"/>
  <c r="I77" i="1"/>
  <c r="P74" i="1"/>
  <c r="P72" i="1" s="1"/>
  <c r="L74" i="1"/>
  <c r="L72" i="1" s="1"/>
  <c r="I76" i="1"/>
  <c r="H76" i="1"/>
  <c r="U76" i="1" s="1"/>
  <c r="Q74" i="1"/>
  <c r="Q72" i="1" s="1"/>
  <c r="M74" i="1"/>
  <c r="M72" i="1" s="1"/>
  <c r="H75" i="1"/>
  <c r="I75" i="1"/>
  <c r="E74" i="1"/>
  <c r="E72" i="1" s="1"/>
  <c r="D74" i="1"/>
  <c r="D72" i="1" s="1"/>
  <c r="O74" i="1"/>
  <c r="N74" i="1"/>
  <c r="K74" i="1"/>
  <c r="J74" i="1"/>
  <c r="G74" i="1"/>
  <c r="F74" i="1"/>
  <c r="U73" i="1"/>
  <c r="T73" i="1"/>
  <c r="S73" i="1"/>
  <c r="O72" i="1"/>
  <c r="N72" i="1"/>
  <c r="K72" i="1"/>
  <c r="J72" i="1"/>
  <c r="G72" i="1"/>
  <c r="Q70" i="1"/>
  <c r="M70" i="1"/>
  <c r="H71" i="1"/>
  <c r="I71" i="1"/>
  <c r="I70" i="1" s="1"/>
  <c r="E70" i="1"/>
  <c r="D70" i="1"/>
  <c r="P70" i="1"/>
  <c r="O70" i="1"/>
  <c r="N70" i="1"/>
  <c r="L70" i="1"/>
  <c r="K70" i="1"/>
  <c r="J70" i="1"/>
  <c r="G70" i="1"/>
  <c r="F70" i="1"/>
  <c r="U69" i="1"/>
  <c r="T69" i="1"/>
  <c r="S69" i="1"/>
  <c r="T68" i="1"/>
  <c r="O67" i="1"/>
  <c r="O66" i="1" s="1"/>
  <c r="O65" i="1" s="1"/>
  <c r="I68" i="1"/>
  <c r="I67" i="1" s="1"/>
  <c r="I66" i="1" s="1"/>
  <c r="I65" i="1" s="1"/>
  <c r="H68" i="1"/>
  <c r="U68" i="1" s="1"/>
  <c r="G67" i="1"/>
  <c r="G66" i="1" s="1"/>
  <c r="G65" i="1" s="1"/>
  <c r="Q67" i="1"/>
  <c r="Q66" i="1" s="1"/>
  <c r="Q65" i="1" s="1"/>
  <c r="P67" i="1"/>
  <c r="P66" i="1" s="1"/>
  <c r="P65" i="1" s="1"/>
  <c r="N67" i="1"/>
  <c r="N66" i="1" s="1"/>
  <c r="N65" i="1" s="1"/>
  <c r="M67" i="1"/>
  <c r="M66" i="1" s="1"/>
  <c r="M65" i="1" s="1"/>
  <c r="L67" i="1"/>
  <c r="L66" i="1" s="1"/>
  <c r="L65" i="1" s="1"/>
  <c r="J67" i="1"/>
  <c r="J66" i="1" s="1"/>
  <c r="J65" i="1" s="1"/>
  <c r="H67" i="1"/>
  <c r="S67" i="1" s="1"/>
  <c r="F67" i="1"/>
  <c r="E67" i="1"/>
  <c r="D67" i="1"/>
  <c r="F65" i="1"/>
  <c r="U64" i="1"/>
  <c r="T64" i="1"/>
  <c r="S64" i="1"/>
  <c r="U63" i="1"/>
  <c r="T63" i="1"/>
  <c r="S63" i="1"/>
  <c r="Q62" i="1"/>
  <c r="P62" i="1"/>
  <c r="O62" i="1"/>
  <c r="N62" i="1"/>
  <c r="M62" i="1"/>
  <c r="L62" i="1"/>
  <c r="K62" i="1"/>
  <c r="T62" i="1" s="1"/>
  <c r="J62" i="1"/>
  <c r="I62" i="1"/>
  <c r="H62" i="1"/>
  <c r="G62" i="1"/>
  <c r="S62" i="1" s="1"/>
  <c r="E62" i="1"/>
  <c r="D62" i="1"/>
  <c r="H61" i="1"/>
  <c r="I61" i="1"/>
  <c r="H60" i="1"/>
  <c r="I60" i="1"/>
  <c r="H59" i="1"/>
  <c r="I59" i="1"/>
  <c r="P54" i="1"/>
  <c r="P51" i="1" s="1"/>
  <c r="P50" i="1" s="1"/>
  <c r="H58" i="1"/>
  <c r="I58" i="1"/>
  <c r="H57" i="1"/>
  <c r="I57" i="1"/>
  <c r="U56" i="1"/>
  <c r="T56" i="1"/>
  <c r="L54" i="1"/>
  <c r="L51" i="1" s="1"/>
  <c r="L50" i="1" s="1"/>
  <c r="I56" i="1"/>
  <c r="H56" i="1"/>
  <c r="O54" i="1"/>
  <c r="T55" i="1"/>
  <c r="H55" i="1"/>
  <c r="U55" i="1" s="1"/>
  <c r="G54" i="1"/>
  <c r="G51" i="1" s="1"/>
  <c r="G50" i="1" s="1"/>
  <c r="E54" i="1"/>
  <c r="N54" i="1"/>
  <c r="J54" i="1"/>
  <c r="F54" i="1"/>
  <c r="D54" i="1"/>
  <c r="O51" i="1"/>
  <c r="O50" i="1" s="1"/>
  <c r="H53" i="1"/>
  <c r="I53" i="1"/>
  <c r="N51" i="1"/>
  <c r="N50" i="1" s="1"/>
  <c r="N49" i="1" s="1"/>
  <c r="N48" i="1" s="1"/>
  <c r="J51" i="1"/>
  <c r="J50" i="1" s="1"/>
  <c r="J49" i="1" s="1"/>
  <c r="J48" i="1" s="1"/>
  <c r="I52" i="1"/>
  <c r="E51" i="1"/>
  <c r="D51" i="1"/>
  <c r="U47" i="1"/>
  <c r="T47" i="1"/>
  <c r="S47" i="1"/>
  <c r="Q46" i="1"/>
  <c r="P46" i="1"/>
  <c r="O46" i="1"/>
  <c r="N46" i="1"/>
  <c r="M46" i="1"/>
  <c r="L46" i="1"/>
  <c r="K46" i="1"/>
  <c r="J46" i="1"/>
  <c r="I46" i="1"/>
  <c r="G46" i="1"/>
  <c r="E46" i="1"/>
  <c r="D46" i="1"/>
  <c r="U45" i="1"/>
  <c r="Q45" i="1"/>
  <c r="P45" i="1"/>
  <c r="O45" i="1"/>
  <c r="N45" i="1"/>
  <c r="M45" i="1"/>
  <c r="L45" i="1"/>
  <c r="K45" i="1"/>
  <c r="J45" i="1"/>
  <c r="I45" i="1"/>
  <c r="H45" i="1"/>
  <c r="T45" i="1" s="1"/>
  <c r="G45" i="1"/>
  <c r="E45" i="1"/>
  <c r="D45" i="1"/>
  <c r="Q44" i="1"/>
  <c r="P44" i="1"/>
  <c r="O44" i="1"/>
  <c r="N44" i="1"/>
  <c r="M44" i="1"/>
  <c r="L44" i="1"/>
  <c r="K44" i="1"/>
  <c r="J44" i="1"/>
  <c r="I44" i="1"/>
  <c r="H44" i="1"/>
  <c r="U44" i="1" s="1"/>
  <c r="G44" i="1"/>
  <c r="E44" i="1"/>
  <c r="D44" i="1"/>
  <c r="Q43" i="1"/>
  <c r="P43" i="1"/>
  <c r="O43" i="1"/>
  <c r="N43" i="1"/>
  <c r="M43" i="1"/>
  <c r="L43" i="1"/>
  <c r="K43" i="1"/>
  <c r="J43" i="1"/>
  <c r="I43" i="1"/>
  <c r="H43" i="1"/>
  <c r="S43" i="1" s="1"/>
  <c r="G43" i="1"/>
  <c r="E43" i="1"/>
  <c r="D43" i="1"/>
  <c r="U42" i="1"/>
  <c r="Q42" i="1"/>
  <c r="P42" i="1"/>
  <c r="O42" i="1"/>
  <c r="N42" i="1"/>
  <c r="M42" i="1"/>
  <c r="L42" i="1"/>
  <c r="K42" i="1"/>
  <c r="J42" i="1"/>
  <c r="I42" i="1"/>
  <c r="H42" i="1"/>
  <c r="T42" i="1" s="1"/>
  <c r="G42" i="1"/>
  <c r="E42" i="1"/>
  <c r="D42" i="1"/>
  <c r="Q41" i="1"/>
  <c r="P41" i="1"/>
  <c r="O41" i="1"/>
  <c r="N41" i="1"/>
  <c r="M41" i="1"/>
  <c r="L41" i="1"/>
  <c r="K41" i="1"/>
  <c r="J41" i="1"/>
  <c r="I41" i="1"/>
  <c r="G41" i="1"/>
  <c r="E41" i="1"/>
  <c r="D41" i="1"/>
  <c r="U40" i="1"/>
  <c r="T40" i="1"/>
  <c r="S40" i="1"/>
  <c r="U39" i="1"/>
  <c r="T39" i="1"/>
  <c r="S39" i="1"/>
  <c r="U38" i="1"/>
  <c r="T38" i="1"/>
  <c r="S38" i="1"/>
  <c r="U37" i="1"/>
  <c r="T37" i="1"/>
  <c r="S37" i="1"/>
  <c r="U36" i="1"/>
  <c r="T36" i="1"/>
  <c r="S36" i="1"/>
  <c r="U35" i="1"/>
  <c r="T35" i="1"/>
  <c r="S35" i="1"/>
  <c r="U34" i="1"/>
  <c r="T34" i="1"/>
  <c r="S34" i="1"/>
  <c r="U33" i="1"/>
  <c r="T33" i="1"/>
  <c r="S33" i="1"/>
  <c r="Q32" i="1"/>
  <c r="P32" i="1"/>
  <c r="O32" i="1"/>
  <c r="N32" i="1"/>
  <c r="M32" i="1"/>
  <c r="L32" i="1"/>
  <c r="K32" i="1"/>
  <c r="J32" i="1"/>
  <c r="I32" i="1"/>
  <c r="G32" i="1"/>
  <c r="E32" i="1"/>
  <c r="D32" i="1"/>
  <c r="Q31" i="1"/>
  <c r="P31" i="1"/>
  <c r="O31" i="1"/>
  <c r="N31" i="1"/>
  <c r="M31" i="1"/>
  <c r="L31" i="1"/>
  <c r="K31" i="1"/>
  <c r="J31" i="1"/>
  <c r="I31" i="1"/>
  <c r="H31" i="1"/>
  <c r="U31" i="1" s="1"/>
  <c r="G31" i="1"/>
  <c r="E31" i="1"/>
  <c r="D31" i="1"/>
  <c r="U30" i="1"/>
  <c r="Q30" i="1"/>
  <c r="P30" i="1"/>
  <c r="O30" i="1"/>
  <c r="N30" i="1"/>
  <c r="M30" i="1"/>
  <c r="L30" i="1"/>
  <c r="K30" i="1"/>
  <c r="J30" i="1"/>
  <c r="H30" i="1"/>
  <c r="T30" i="1" s="1"/>
  <c r="G30" i="1"/>
  <c r="E30" i="1"/>
  <c r="D30" i="1"/>
  <c r="Q29" i="1"/>
  <c r="P29" i="1"/>
  <c r="O29" i="1"/>
  <c r="N29" i="1"/>
  <c r="M29" i="1"/>
  <c r="L29" i="1"/>
  <c r="K29" i="1"/>
  <c r="T29" i="1" s="1"/>
  <c r="J29" i="1"/>
  <c r="I29" i="1"/>
  <c r="H29" i="1"/>
  <c r="S29" i="1" s="1"/>
  <c r="G29" i="1"/>
  <c r="E29" i="1"/>
  <c r="D29" i="1"/>
  <c r="P28" i="1"/>
  <c r="O28" i="1"/>
  <c r="N28" i="1"/>
  <c r="J28" i="1"/>
  <c r="E28" i="1"/>
  <c r="N27" i="1"/>
  <c r="N26" i="1" s="1"/>
  <c r="N25" i="1" s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U53" i="1" l="1"/>
  <c r="T53" i="1"/>
  <c r="S53" i="1"/>
  <c r="G49" i="1"/>
  <c r="G48" i="1" s="1"/>
  <c r="G27" i="1"/>
  <c r="G26" i="1" s="1"/>
  <c r="G25" i="1" s="1"/>
  <c r="L49" i="1"/>
  <c r="L48" i="1" s="1"/>
  <c r="L27" i="1"/>
  <c r="L26" i="1" s="1"/>
  <c r="L25" i="1" s="1"/>
  <c r="P27" i="1"/>
  <c r="P26" i="1" s="1"/>
  <c r="P25" i="1" s="1"/>
  <c r="P49" i="1"/>
  <c r="P48" i="1" s="1"/>
  <c r="S60" i="1"/>
  <c r="U60" i="1"/>
  <c r="T60" i="1"/>
  <c r="I51" i="1"/>
  <c r="I50" i="1" s="1"/>
  <c r="S58" i="1"/>
  <c r="H54" i="1"/>
  <c r="U58" i="1"/>
  <c r="T58" i="1"/>
  <c r="O27" i="1"/>
  <c r="O26" i="1" s="1"/>
  <c r="O25" i="1" s="1"/>
  <c r="O49" i="1"/>
  <c r="O48" i="1" s="1"/>
  <c r="J27" i="1"/>
  <c r="J26" i="1" s="1"/>
  <c r="J25" i="1" s="1"/>
  <c r="U29" i="1"/>
  <c r="S30" i="1"/>
  <c r="S31" i="1"/>
  <c r="S42" i="1"/>
  <c r="S44" i="1"/>
  <c r="S45" i="1"/>
  <c r="H52" i="1"/>
  <c r="K54" i="1"/>
  <c r="K51" i="1" s="1"/>
  <c r="I55" i="1"/>
  <c r="I54" i="1" s="1"/>
  <c r="M54" i="1"/>
  <c r="M51" i="1" s="1"/>
  <c r="M50" i="1" s="1"/>
  <c r="Q54" i="1"/>
  <c r="Q51" i="1" s="1"/>
  <c r="Q50" i="1" s="1"/>
  <c r="T59" i="1"/>
  <c r="U59" i="1"/>
  <c r="S59" i="1"/>
  <c r="U62" i="1"/>
  <c r="T31" i="1"/>
  <c r="T43" i="1"/>
  <c r="T44" i="1"/>
  <c r="S55" i="1"/>
  <c r="E66" i="1"/>
  <c r="E65" i="1" s="1"/>
  <c r="I74" i="1"/>
  <c r="I72" i="1" s="1"/>
  <c r="H79" i="1"/>
  <c r="U80" i="1"/>
  <c r="S80" i="1"/>
  <c r="U43" i="1"/>
  <c r="E50" i="1"/>
  <c r="T57" i="1"/>
  <c r="U57" i="1"/>
  <c r="S57" i="1"/>
  <c r="T61" i="1"/>
  <c r="U61" i="1"/>
  <c r="S61" i="1"/>
  <c r="T71" i="1"/>
  <c r="H70" i="1"/>
  <c r="S71" i="1"/>
  <c r="U71" i="1"/>
  <c r="T75" i="1"/>
  <c r="H74" i="1"/>
  <c r="S75" i="1"/>
  <c r="U75" i="1"/>
  <c r="S56" i="1"/>
  <c r="D66" i="1"/>
  <c r="D65" i="1" s="1"/>
  <c r="D50" i="1" s="1"/>
  <c r="T77" i="1"/>
  <c r="S77" i="1"/>
  <c r="U77" i="1"/>
  <c r="K67" i="1"/>
  <c r="K66" i="1" s="1"/>
  <c r="K65" i="1" s="1"/>
  <c r="S68" i="1"/>
  <c r="S76" i="1"/>
  <c r="K80" i="1"/>
  <c r="K79" i="1" s="1"/>
  <c r="I81" i="1"/>
  <c r="I80" i="1" s="1"/>
  <c r="I79" i="1" s="1"/>
  <c r="U83" i="1"/>
  <c r="T83" i="1"/>
  <c r="S83" i="1"/>
  <c r="S112" i="1"/>
  <c r="U112" i="1"/>
  <c r="T112" i="1"/>
  <c r="U67" i="1"/>
  <c r="T76" i="1"/>
  <c r="S96" i="1"/>
  <c r="U96" i="1"/>
  <c r="T96" i="1"/>
  <c r="H95" i="1"/>
  <c r="S98" i="1"/>
  <c r="U98" i="1"/>
  <c r="T98" i="1"/>
  <c r="S110" i="1"/>
  <c r="U110" i="1"/>
  <c r="T110" i="1"/>
  <c r="H109" i="1"/>
  <c r="S88" i="1"/>
  <c r="H86" i="1"/>
  <c r="U88" i="1"/>
  <c r="T88" i="1"/>
  <c r="S90" i="1"/>
  <c r="U90" i="1"/>
  <c r="T90" i="1"/>
  <c r="S92" i="1"/>
  <c r="U92" i="1"/>
  <c r="T92" i="1"/>
  <c r="U81" i="1"/>
  <c r="S81" i="1"/>
  <c r="T81" i="1"/>
  <c r="S176" i="1"/>
  <c r="U176" i="1"/>
  <c r="T176" i="1"/>
  <c r="H175" i="1"/>
  <c r="I87" i="1"/>
  <c r="I89" i="1"/>
  <c r="I91" i="1"/>
  <c r="I93" i="1"/>
  <c r="I97" i="1"/>
  <c r="I95" i="1" s="1"/>
  <c r="I99" i="1"/>
  <c r="S100" i="1"/>
  <c r="S103" i="1"/>
  <c r="S106" i="1"/>
  <c r="I107" i="1"/>
  <c r="I106" i="1" s="1"/>
  <c r="I30" i="1" s="1"/>
  <c r="U82" i="1"/>
  <c r="K86" i="1"/>
  <c r="K85" i="1" s="1"/>
  <c r="S87" i="1"/>
  <c r="S89" i="1"/>
  <c r="S91" i="1"/>
  <c r="S93" i="1"/>
  <c r="S97" i="1"/>
  <c r="S99" i="1"/>
  <c r="T100" i="1"/>
  <c r="T103" i="1"/>
  <c r="T106" i="1"/>
  <c r="S107" i="1"/>
  <c r="S111" i="1"/>
  <c r="S113" i="1"/>
  <c r="T97" i="1"/>
  <c r="T107" i="1"/>
  <c r="T111" i="1"/>
  <c r="T113" i="1"/>
  <c r="D27" i="1" l="1"/>
  <c r="D26" i="1" s="1"/>
  <c r="D25" i="1" s="1"/>
  <c r="D49" i="1"/>
  <c r="D48" i="1" s="1"/>
  <c r="T109" i="1"/>
  <c r="S109" i="1"/>
  <c r="U109" i="1"/>
  <c r="H32" i="1"/>
  <c r="T67" i="1"/>
  <c r="K50" i="1"/>
  <c r="I86" i="1"/>
  <c r="I85" i="1" s="1"/>
  <c r="I78" i="1" s="1"/>
  <c r="H85" i="1"/>
  <c r="U86" i="1"/>
  <c r="T86" i="1"/>
  <c r="S86" i="1"/>
  <c r="K78" i="1"/>
  <c r="K28" i="1" s="1"/>
  <c r="U74" i="1"/>
  <c r="H72" i="1"/>
  <c r="T74" i="1"/>
  <c r="S74" i="1"/>
  <c r="U70" i="1"/>
  <c r="T70" i="1"/>
  <c r="S70" i="1"/>
  <c r="E49" i="1"/>
  <c r="E48" i="1" s="1"/>
  <c r="E27" i="1"/>
  <c r="E26" i="1" s="1"/>
  <c r="E25" i="1" s="1"/>
  <c r="T80" i="1"/>
  <c r="Q27" i="1"/>
  <c r="Q26" i="1" s="1"/>
  <c r="Q25" i="1" s="1"/>
  <c r="Q49" i="1"/>
  <c r="Q48" i="1" s="1"/>
  <c r="T52" i="1"/>
  <c r="U52" i="1"/>
  <c r="S52" i="1"/>
  <c r="H51" i="1"/>
  <c r="I27" i="1"/>
  <c r="T175" i="1"/>
  <c r="S175" i="1"/>
  <c r="H153" i="1"/>
  <c r="U175" i="1"/>
  <c r="H46" i="1"/>
  <c r="U79" i="1"/>
  <c r="S79" i="1"/>
  <c r="T79" i="1"/>
  <c r="H78" i="1"/>
  <c r="M27" i="1"/>
  <c r="M26" i="1" s="1"/>
  <c r="M25" i="1" s="1"/>
  <c r="M49" i="1"/>
  <c r="M48" i="1" s="1"/>
  <c r="H66" i="1"/>
  <c r="T95" i="1"/>
  <c r="S95" i="1"/>
  <c r="U95" i="1"/>
  <c r="U54" i="1"/>
  <c r="T54" i="1"/>
  <c r="S54" i="1"/>
  <c r="I28" i="1" l="1"/>
  <c r="I49" i="1"/>
  <c r="I48" i="1" s="1"/>
  <c r="S78" i="1"/>
  <c r="U78" i="1"/>
  <c r="T78" i="1"/>
  <c r="H28" i="1"/>
  <c r="U46" i="1"/>
  <c r="T46" i="1"/>
  <c r="S46" i="1"/>
  <c r="S51" i="1"/>
  <c r="U51" i="1"/>
  <c r="T51" i="1"/>
  <c r="H50" i="1"/>
  <c r="U85" i="1"/>
  <c r="T85" i="1"/>
  <c r="S85" i="1"/>
  <c r="U66" i="1"/>
  <c r="T66" i="1"/>
  <c r="S66" i="1"/>
  <c r="H65" i="1"/>
  <c r="T32" i="1"/>
  <c r="S32" i="1"/>
  <c r="U32" i="1"/>
  <c r="S153" i="1"/>
  <c r="U153" i="1"/>
  <c r="T153" i="1"/>
  <c r="H41" i="1"/>
  <c r="I26" i="1"/>
  <c r="I25" i="1" s="1"/>
  <c r="U72" i="1"/>
  <c r="T72" i="1"/>
  <c r="S72" i="1"/>
  <c r="K49" i="1"/>
  <c r="K48" i="1" s="1"/>
  <c r="K27" i="1"/>
  <c r="K26" i="1" s="1"/>
  <c r="K25" i="1" s="1"/>
  <c r="T65" i="1" l="1"/>
  <c r="S65" i="1"/>
  <c r="U65" i="1"/>
  <c r="U41" i="1"/>
  <c r="T41" i="1"/>
  <c r="S41" i="1"/>
  <c r="T28" i="1"/>
  <c r="U28" i="1"/>
  <c r="S28" i="1"/>
  <c r="S50" i="1"/>
  <c r="U50" i="1"/>
  <c r="T50" i="1"/>
  <c r="H49" i="1"/>
  <c r="H27" i="1"/>
  <c r="H26" i="1" l="1"/>
  <c r="T27" i="1"/>
  <c r="S27" i="1"/>
  <c r="U27" i="1"/>
  <c r="S49" i="1"/>
  <c r="U49" i="1"/>
  <c r="T49" i="1"/>
  <c r="H48" i="1"/>
  <c r="T26" i="1" l="1"/>
  <c r="U26" i="1"/>
  <c r="H25" i="1"/>
  <c r="S26" i="1"/>
  <c r="S48" i="1"/>
  <c r="U48" i="1"/>
  <c r="T48" i="1"/>
  <c r="T25" i="1" l="1"/>
  <c r="S25" i="1"/>
</calcChain>
</file>

<file path=xl/sharedStrings.xml><?xml version="1.0" encoding="utf-8"?>
<sst xmlns="http://schemas.openxmlformats.org/spreadsheetml/2006/main" count="991" uniqueCount="335">
  <si>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</si>
  <si>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</si>
  <si>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</si>
  <si>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</si>
  <si>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</si>
  <si>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</si>
  <si>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</si>
  <si>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</si>
  <si>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</si>
  <si>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</si>
  <si>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01.01.2024 в прогнозных ценах соответствующих лет, млн. рублей 
(без НДС) </t>
  </si>
  <si>
    <t xml:space="preserve">Остаток освоения капитальных вложений 
на  01.01.2024,  
млн. рублей 
(без НДС) </t>
  </si>
  <si>
    <t xml:space="preserve">Освоение капитальных вложений 2025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</si>
  <si>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</si>
  <si>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</si>
  <si>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</si>
  <si>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</si>
  <si>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</si>
  <si>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</si>
  <si>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</si>
  <si>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</si>
  <si>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</si>
  <si>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</si>
  <si>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</si>
  <si>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</si>
  <si>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</si>
  <si>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</si>
  <si>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</si>
  <si>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</si>
  <si>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</si>
  <si>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</si>
  <si>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</si>
  <si>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</si>
  <si>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</si>
  <si>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</si>
  <si>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</si>
  <si>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</si>
  <si>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</si>
  <si>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</si>
  <si>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</si>
  <si>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</si>
  <si>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</si>
  <si>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</si>
  <si>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</si>
  <si>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</si>
  <si>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</si>
  <si>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</si>
  <si>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</si>
  <si>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</si>
  <si>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</si>
  <si>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</si>
  <si>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</si>
  <si>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</si>
  <si>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</si>
  <si>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</si>
  <si>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</si>
  <si>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</si>
  <si>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</si>
  <si>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</si>
  <si>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</si>
  <si>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</si>
  <si>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</si>
  <si>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</si>
  <si>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</si>
  <si>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</si>
  <si>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</si>
  <si>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</si>
  <si>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</si>
  <si>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</si>
  <si>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</si>
  <si>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</si>
  <si>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</si>
  <si>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</si>
  <si>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</si>
  <si>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</si>
  <si>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</si>
  <si>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</si>
  <si>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</si>
  <si>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</si>
  <si>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</si>
  <si>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</si>
  <si>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</si>
  <si>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</si>
  <si>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</si>
  <si>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</si>
  <si>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</si>
  <si>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</si>
  <si>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</si>
  <si>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Башенная ГЭС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</si>
  <si>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</si>
  <si>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</si>
  <si>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</si>
  <si>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</si>
  <si>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</si>
  <si>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</si>
  <si>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</si>
  <si>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</si>
  <si>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</si>
  <si>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</si>
  <si>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</si>
  <si>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</si>
  <si>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</si>
  <si>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</si>
  <si>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</si>
  <si>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</si>
  <si>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</si>
  <si>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</si>
  <si>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</si>
  <si>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</si>
  <si>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</si>
  <si>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</si>
  <si>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</si>
  <si>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</si>
  <si>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</si>
  <si>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</si>
  <si>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</si>
  <si>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</si>
  <si>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</si>
  <si>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</si>
  <si>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</si>
  <si>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</si>
  <si>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</si>
  <si>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</si>
  <si>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</si>
  <si>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</si>
  <si>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</si>
  <si>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</si>
  <si>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</si>
  <si>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</si>
  <si>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</si>
  <si>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</si>
  <si>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</si>
  <si>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</si>
  <si>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</si>
  <si>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</si>
  <si>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</si>
  <si>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</si>
  <si>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</si>
  <si>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</si>
  <si>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</si>
  <si>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</si>
  <si>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</si>
  <si>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</si>
  <si>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</si>
  <si>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</si>
  <si>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</si>
  <si>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</si>
  <si>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</si>
  <si>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</si>
  <si>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</si>
  <si>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</si>
  <si>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</si>
  <si>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</si>
  <si>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</si>
  <si>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</si>
  <si>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</si>
  <si>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</si>
  <si>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</si>
  <si>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</si>
  <si>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</si>
  <si>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</si>
  <si>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</si>
  <si>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</si>
  <si>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</si>
  <si>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</si>
  <si>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</si>
  <si>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</si>
  <si>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</si>
  <si>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</si>
  <si>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</si>
  <si>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</si>
  <si>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</si>
  <si>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</si>
  <si>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</si>
  <si>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</si>
  <si>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</si>
  <si>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</si>
  <si>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</si>
  <si>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</si>
  <si>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</si>
  <si>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</si>
  <si>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</si>
  <si>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</si>
  <si>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</si>
  <si>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</si>
  <si>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</si>
  <si>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</si>
  <si>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</si>
  <si>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</si>
  <si>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</si>
  <si>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</si>
  <si>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</si>
  <si>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</si>
  <si>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</si>
  <si>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</si>
  <si>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</si>
  <si>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</si>
  <si>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</si>
  <si>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</si>
  <si>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</si>
  <si>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</si>
  <si>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</si>
  <si>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</si>
  <si>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</si>
  <si>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</si>
  <si>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</si>
  <si>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</si>
  <si>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</si>
  <si>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</si>
  <si>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</si>
  <si>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</si>
  <si>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</si>
  <si>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</si>
  <si>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</si>
  <si>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</si>
  <si>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</si>
  <si>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</si>
  <si>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</si>
  <si>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</si>
  <si>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</si>
  <si>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</si>
  <si>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</si>
  <si>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</si>
  <si>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</si>
  <si>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</si>
  <si>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</si>
  <si>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</si>
  <si>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</si>
  <si>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</si>
  <si>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</si>
  <si>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</si>
  <si>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</si>
  <si>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</si>
  <si>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</si>
  <si>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</si>
  <si>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</si>
  <si>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</si>
  <si>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</si>
  <si>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</si>
  <si>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</si>
  <si>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</si>
  <si>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</si>
  <si>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</si>
  <si>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</si>
  <si>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</si>
  <si>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</si>
  <si>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</si>
  <si>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</si>
  <si>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</si>
  <si>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</si>
  <si>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</si>
  <si>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</si>
  <si>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</si>
  <si>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</si>
  <si>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</si>
  <si>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1 квартал 2025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</si>
  <si>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</si>
  <si>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</si>
  <si>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</si>
  <si>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</si>
  <si>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</si>
  <si>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</si>
  <si>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</si>
  <si>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</si>
  <si>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</si>
  <si>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</si>
  <si>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</si>
  <si>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</si>
  <si>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</si>
  <si>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</si>
  <si>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</si>
  <si>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</si>
  <si>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</si>
  <si>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</si>
  <si>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</si>
  <si>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</si>
  <si>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</si>
  <si>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</si>
  <si>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Отклонение обусловлено освоением капитальных вложений, запланированных, но не выполненных в 2024 году в связи с  обнаруженикм боеприпасов по трассе ВЛ -110 кВ при выполнении подрядных работ на объекте подрядной организацией и необходимостью разминирования трассы ВЛ</t>
  </si>
  <si>
    <t>Отклонение обусловлено необходимостью исполнениея обязательств в рамках договора ТП от 04.04.2023 № 23421/2022/ЧЭ/ИКРЭС</t>
  </si>
  <si>
    <t>Отклонение обусловлено необходимостью исполнения обязательств в рамках договора ТП от 24.12.2021 № 14769/2021/ЧЭ/ИКРЭС</t>
  </si>
  <si>
    <t>Отклонение обусловлено освоением капитальных вложений, запланированных, но не выполненных в 2024 году в связи с поздним проведением ТЗП и заключением нового договора на СМР</t>
  </si>
  <si>
    <t>Отклонение обусловлено отражением затрат на содержание службы заказчика-застройщика</t>
  </si>
  <si>
    <t>Отклонение обусловлено опережением графика выполнения работ</t>
  </si>
  <si>
    <t>Отклонение обусловлено необходимостью отражения затрат по Программе доведения уровня напряжения в сетях 0,4-10 кВ до требований ГОСТ 33073-2019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</si>
  <si>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</si>
  <si>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</si>
  <si>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</si>
  <si>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</si>
  <si>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</si>
  <si>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</si>
  <si>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</si>
  <si>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</si>
  <si>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</si>
  <si>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</si>
  <si>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</si>
  <si>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</si>
  <si>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</si>
  <si>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</si>
  <si>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</si>
  <si>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</si>
  <si>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</si>
  <si>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</si>
  <si>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</si>
  <si>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</si>
  <si>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</si>
  <si>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</si>
  <si>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</si>
  <si>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</si>
  <si>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</si>
  <si>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</si>
  <si>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</si>
  <si>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</si>
  <si>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Реконструкция ВЛ-10 кВ Ф-5 ПС 35 "Ножай-Юрт"с. Галайты, с. Мескеты, с. Бетти-Мохк, с. Согунты, с. Замай-Юрт, с. Н. Замай-Юрт, протяженностью 12 км</t>
  </si>
  <si>
    <t>M_Che448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</si>
  <si>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</si>
  <si>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</si>
  <si>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</si>
  <si>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</si>
  <si>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21995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</si>
  <si>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</si>
  <si>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</si>
  <si>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</si>
  <si>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</si>
  <si>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</si>
  <si>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Приобретение оборудования в рамках Программы подготовки к ОЗП 2020/2021 гг.</t>
  </si>
  <si>
    <t>L_Che442_21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</si>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</sst>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120">
    <xf numFmtId="0" fontId="0" fillId="0" borderId="0" xfId="0"/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Border="1" applyAlignment="1"/>
    <xf numFmtId="0" fontId="3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2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Border="1"/>
    <xf numFmtId="0" fontId="8" fillId="0" borderId="0" xfId="0" applyFont="1" applyFill="1"/>
    <xf numFmtId="0" fontId="8" fillId="0" borderId="0" xfId="0" applyFont="1" applyFill="1" applyBorder="1"/>
    <xf numFmtId="10" fontId="2" fillId="0" borderId="0" xfId="0" applyNumberFormat="1" applyFont="1" applyFill="1"/>
    <xf numFmtId="2" fontId="2" fillId="0" borderId="0" xfId="0" applyNumberFormat="1" applyFont="1" applyFill="1" applyBorder="1"/>
    <xf numFmtId="2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wrapText="1"/>
    </xf>
    <xf numFmtId="164" fontId="2" fillId="0" borderId="0" xfId="0" applyNumberFormat="1" applyFont="1" applyFill="1" applyBorder="1"/>
    <xf numFmtId="164" fontId="5" fillId="0" borderId="2" xfId="0" applyNumberFormat="1" applyFont="1" applyFill="1" applyBorder="1" applyAlignment="1">
      <alignment horizontal="center" vertical="center"/>
    </xf>
    <xf numFmtId="0" fontId="2" fillId="0" borderId="0" xfId="6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wrapText="1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0" applyNumberFormat="1" applyFont="1" applyFill="1"/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8" fillId="0" borderId="0" xfId="0" applyNumberFormat="1" applyFont="1" applyFill="1"/>
    <xf numFmtId="0" fontId="8" fillId="0" borderId="0" xfId="0" applyFont="1" applyFill="1" applyAlignment="1">
      <alignment horizontal="left"/>
    </xf>
    <xf numFmtId="164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0" fontId="9" fillId="0" borderId="0" xfId="2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164" fontId="10" fillId="0" borderId="0" xfId="0" applyNumberFormat="1" applyFont="1" applyFill="1" applyAlignment="1">
      <alignment horizontal="right" vertical="center"/>
    </xf>
    <xf numFmtId="9" fontId="10" fillId="0" borderId="0" xfId="0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0" fontId="12" fillId="0" borderId="5" xfId="11" applyFont="1" applyFill="1" applyBorder="1" applyAlignment="1">
      <alignment horizontal="left" vertical="center" wrapText="1" shrinkToFit="1"/>
    </xf>
    <xf numFmtId="2" fontId="5" fillId="0" borderId="2" xfId="8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2" fillId="0" borderId="2" xfId="12" applyNumberFormat="1" applyFont="1" applyFill="1" applyBorder="1" applyAlignment="1">
      <alignment horizontal="left" vertical="center" wrapText="1"/>
    </xf>
    <xf numFmtId="164" fontId="2" fillId="0" borderId="2" xfId="12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top"/>
    </xf>
    <xf numFmtId="2" fontId="2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5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2" xfId="10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</cellXfs>
  <cellStyles count="13">
    <cellStyle name="Обычный" xfId="0" builtinId="0"/>
    <cellStyle name="Обычный 11 2" xfId="7"/>
    <cellStyle name="Обычный 18" xfId="8"/>
    <cellStyle name="Обычный 29" xfId="11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5/&#1054;&#1090;&#1095;&#1077;&#1090;%201%20&#1082;&#1074;&#1072;&#1088;&#1090;&#1072;&#1083;%202025%20&#1075;&#1086;&#1076;&#1072;/&#1054;&#1090;&#1095;&#1077;&#1090;%20&#1063;&#1069;%201%20&#1082;&#1074;%202025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B225"/>
  <sheetViews>
    <sheetView tabSelected="1" showRuler="0" zoomScale="60" zoomScaleNormal="60" zoomScaleSheetLayoutView="55" workbookViewId="0">
      <selection activeCell="R17" sqref="R17"/>
    </sheetView>
  </sheetViews>
  <sheetFormatPr defaultColWidth="9" defaultRowHeight="15.75" x14ac:dyDescent="0.25"/>
  <cols>
    <col min="1" max="1" width="10.375" style="35" customWidth="1"/>
    <col min="2" max="2" width="52" style="36" customWidth="1"/>
    <col min="3" max="3" width="16.625" style="11" customWidth="1"/>
    <col min="4" max="4" width="19.375" style="11" customWidth="1"/>
    <col min="5" max="5" width="17.5" style="11" customWidth="1"/>
    <col min="6" max="7" width="12" style="11" customWidth="1"/>
    <col min="8" max="17" width="11.625" style="18" customWidth="1"/>
    <col min="18" max="18" width="9.75" style="18" customWidth="1"/>
    <col min="19" max="19" width="10.375" style="18" customWidth="1"/>
    <col min="20" max="20" width="10.75" style="106" customWidth="1"/>
    <col min="21" max="21" width="9" style="18" customWidth="1"/>
    <col min="22" max="22" width="80.125" style="18" customWidth="1"/>
    <col min="23" max="23" width="12.875" style="11" customWidth="1"/>
    <col min="24" max="24" width="14.375" style="11" customWidth="1"/>
    <col min="25" max="25" width="45.625" style="12" customWidth="1"/>
    <col min="26" max="26" width="64.875" style="12" customWidth="1"/>
    <col min="27" max="27" width="14.5" style="11" customWidth="1"/>
    <col min="28" max="28" width="16.25" style="11" customWidth="1"/>
    <col min="29" max="49" width="9" style="11" customWidth="1"/>
    <col min="50" max="16384" width="9" style="11"/>
  </cols>
  <sheetData>
    <row r="1" spans="1:26" s="1" customFormat="1" ht="18.75" x14ac:dyDescent="0.25">
      <c r="B1" s="25"/>
      <c r="V1" s="26" t="s">
        <v>0</v>
      </c>
      <c r="Y1" s="2"/>
      <c r="Z1" s="2"/>
    </row>
    <row r="2" spans="1:26" s="1" customFormat="1" ht="18.75" x14ac:dyDescent="0.3">
      <c r="B2" s="25"/>
      <c r="V2" s="9" t="s">
        <v>1</v>
      </c>
      <c r="Y2" s="2"/>
      <c r="Z2" s="2"/>
    </row>
    <row r="3" spans="1:26" s="1" customFormat="1" ht="18.75" x14ac:dyDescent="0.3">
      <c r="B3" s="25"/>
      <c r="V3" s="9" t="s">
        <v>2</v>
      </c>
      <c r="Y3" s="2"/>
      <c r="Z3" s="2"/>
    </row>
    <row r="4" spans="1:26" s="2" customFormat="1" ht="18.75" x14ac:dyDescent="0.3">
      <c r="A4" s="27" t="s">
        <v>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3"/>
    </row>
    <row r="5" spans="1:26" s="2" customFormat="1" ht="18.75" customHeight="1" x14ac:dyDescent="0.3">
      <c r="A5" s="28" t="s">
        <v>255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4"/>
      <c r="X5" s="4"/>
    </row>
    <row r="6" spans="1:26" s="2" customFormat="1" ht="18.75" x14ac:dyDescent="0.3">
      <c r="A6" s="5"/>
      <c r="B6" s="2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6" s="2" customFormat="1" ht="18.75" customHeight="1" x14ac:dyDescent="0.3">
      <c r="A7" s="28" t="s">
        <v>256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4"/>
    </row>
    <row r="8" spans="1:26" s="1" customFormat="1" x14ac:dyDescent="0.25">
      <c r="A8" s="30" t="s">
        <v>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6"/>
      <c r="Y8" s="2"/>
      <c r="Z8" s="2"/>
    </row>
    <row r="9" spans="1:26" s="1" customFormat="1" x14ac:dyDescent="0.25">
      <c r="A9" s="7"/>
      <c r="B9" s="31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Y9" s="2"/>
      <c r="Z9" s="2"/>
    </row>
    <row r="10" spans="1:26" s="1" customFormat="1" ht="18.75" x14ac:dyDescent="0.3">
      <c r="A10" s="32" t="s">
        <v>257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8"/>
      <c r="Y10" s="2"/>
      <c r="Z10" s="2"/>
    </row>
    <row r="11" spans="1:26" s="1" customFormat="1" ht="18.75" x14ac:dyDescent="0.3">
      <c r="B11" s="25"/>
      <c r="W11" s="9"/>
      <c r="Y11" s="2"/>
      <c r="Z11" s="2"/>
    </row>
    <row r="12" spans="1:26" s="1" customFormat="1" ht="18.75" x14ac:dyDescent="0.25">
      <c r="A12" s="33" t="s">
        <v>258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10"/>
      <c r="Y12" s="2"/>
      <c r="Z12" s="2"/>
    </row>
    <row r="13" spans="1:26" s="1" customFormat="1" x14ac:dyDescent="0.25">
      <c r="A13" s="30" t="s">
        <v>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6"/>
      <c r="Y13" s="2"/>
      <c r="Z13" s="2"/>
    </row>
    <row r="14" spans="1:26" ht="18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</row>
    <row r="15" spans="1:26" ht="18.75" customHeight="1" x14ac:dyDescent="0.25">
      <c r="J15" s="37"/>
      <c r="K15" s="37"/>
      <c r="L15" s="37"/>
      <c r="M15" s="37"/>
      <c r="N15" s="37"/>
      <c r="O15" s="37"/>
      <c r="P15" s="37"/>
      <c r="Q15" s="37"/>
      <c r="R15" s="37"/>
      <c r="T15" s="38"/>
      <c r="U15" s="39"/>
      <c r="V15" s="40"/>
    </row>
    <row r="16" spans="1:26" s="13" customFormat="1" ht="18.75" x14ac:dyDescent="0.25">
      <c r="A16" s="41"/>
      <c r="B16" s="42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4"/>
      <c r="U16" s="43"/>
      <c r="V16" s="45"/>
      <c r="Y16" s="14"/>
      <c r="Z16" s="14"/>
    </row>
    <row r="18" spans="1:28" s="13" customFormat="1" x14ac:dyDescent="0.25">
      <c r="A18" s="41"/>
      <c r="B18" s="42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7"/>
      <c r="V18" s="48"/>
      <c r="Y18" s="14"/>
      <c r="Z18" s="14"/>
    </row>
    <row r="19" spans="1:28" s="13" customFormat="1" x14ac:dyDescent="0.25">
      <c r="A19" s="41"/>
      <c r="B19" s="42"/>
      <c r="D19" s="49"/>
      <c r="E19" s="49"/>
      <c r="F19" s="50"/>
      <c r="G19" s="49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47"/>
      <c r="S19" s="47"/>
      <c r="T19" s="47"/>
      <c r="U19" s="52"/>
      <c r="V19" s="48"/>
      <c r="Y19" s="14"/>
      <c r="Z19" s="14"/>
    </row>
    <row r="20" spans="1:28" ht="96" customHeight="1" x14ac:dyDescent="0.25">
      <c r="A20" s="53" t="s">
        <v>6</v>
      </c>
      <c r="B20" s="54" t="s">
        <v>7</v>
      </c>
      <c r="C20" s="55" t="s">
        <v>8</v>
      </c>
      <c r="D20" s="53" t="s">
        <v>9</v>
      </c>
      <c r="E20" s="53" t="s">
        <v>10</v>
      </c>
      <c r="F20" s="55" t="s">
        <v>11</v>
      </c>
      <c r="G20" s="55"/>
      <c r="H20" s="56" t="s">
        <v>12</v>
      </c>
      <c r="I20" s="57"/>
      <c r="J20" s="57"/>
      <c r="K20" s="57"/>
      <c r="L20" s="57"/>
      <c r="M20" s="57"/>
      <c r="N20" s="57"/>
      <c r="O20" s="57"/>
      <c r="P20" s="57"/>
      <c r="Q20" s="58"/>
      <c r="R20" s="55" t="s">
        <v>13</v>
      </c>
      <c r="S20" s="55"/>
      <c r="T20" s="59" t="s">
        <v>14</v>
      </c>
      <c r="U20" s="60"/>
      <c r="V20" s="53" t="s">
        <v>15</v>
      </c>
      <c r="W20" s="15"/>
    </row>
    <row r="21" spans="1:28" x14ac:dyDescent="0.25">
      <c r="A21" s="61"/>
      <c r="B21" s="54"/>
      <c r="C21" s="55"/>
      <c r="D21" s="61"/>
      <c r="E21" s="61"/>
      <c r="F21" s="62" t="s">
        <v>16</v>
      </c>
      <c r="G21" s="62" t="s">
        <v>17</v>
      </c>
      <c r="H21" s="55" t="s">
        <v>18</v>
      </c>
      <c r="I21" s="55"/>
      <c r="J21" s="55" t="s">
        <v>19</v>
      </c>
      <c r="K21" s="55"/>
      <c r="L21" s="55" t="s">
        <v>20</v>
      </c>
      <c r="M21" s="55"/>
      <c r="N21" s="59" t="s">
        <v>21</v>
      </c>
      <c r="O21" s="60"/>
      <c r="P21" s="59" t="s">
        <v>22</v>
      </c>
      <c r="Q21" s="60"/>
      <c r="R21" s="62" t="s">
        <v>16</v>
      </c>
      <c r="S21" s="62" t="s">
        <v>17</v>
      </c>
      <c r="T21" s="63"/>
      <c r="U21" s="64"/>
      <c r="V21" s="61"/>
    </row>
    <row r="22" spans="1:28" x14ac:dyDescent="0.25">
      <c r="A22" s="61"/>
      <c r="B22" s="54"/>
      <c r="C22" s="55"/>
      <c r="D22" s="61"/>
      <c r="E22" s="61"/>
      <c r="F22" s="62"/>
      <c r="G22" s="62"/>
      <c r="H22" s="55"/>
      <c r="I22" s="55"/>
      <c r="J22" s="55"/>
      <c r="K22" s="55"/>
      <c r="L22" s="55"/>
      <c r="M22" s="55"/>
      <c r="N22" s="65"/>
      <c r="O22" s="66"/>
      <c r="P22" s="65"/>
      <c r="Q22" s="66"/>
      <c r="R22" s="62"/>
      <c r="S22" s="62"/>
      <c r="T22" s="65"/>
      <c r="U22" s="66"/>
      <c r="V22" s="61"/>
    </row>
    <row r="23" spans="1:28" ht="54" customHeight="1" x14ac:dyDescent="0.25">
      <c r="A23" s="67"/>
      <c r="B23" s="54"/>
      <c r="C23" s="55"/>
      <c r="D23" s="67"/>
      <c r="E23" s="67"/>
      <c r="F23" s="62"/>
      <c r="G23" s="62"/>
      <c r="H23" s="68" t="s">
        <v>23</v>
      </c>
      <c r="I23" s="68" t="s">
        <v>24</v>
      </c>
      <c r="J23" s="68" t="s">
        <v>23</v>
      </c>
      <c r="K23" s="68" t="s">
        <v>24</v>
      </c>
      <c r="L23" s="68" t="s">
        <v>23</v>
      </c>
      <c r="M23" s="68" t="s">
        <v>24</v>
      </c>
      <c r="N23" s="69" t="s">
        <v>23</v>
      </c>
      <c r="O23" s="69" t="s">
        <v>24</v>
      </c>
      <c r="P23" s="69" t="s">
        <v>23</v>
      </c>
      <c r="Q23" s="69" t="s">
        <v>24</v>
      </c>
      <c r="R23" s="62"/>
      <c r="S23" s="62"/>
      <c r="T23" s="70" t="s">
        <v>25</v>
      </c>
      <c r="U23" s="70" t="s">
        <v>26</v>
      </c>
      <c r="V23" s="67"/>
    </row>
    <row r="24" spans="1:28" ht="36" customHeight="1" x14ac:dyDescent="0.25">
      <c r="A24" s="71">
        <v>1</v>
      </c>
      <c r="B24" s="73">
        <f t="shared" ref="B24:V24" si="0">A24+1</f>
        <v>2</v>
      </c>
      <c r="C24" s="73">
        <f t="shared" si="0"/>
        <v>3</v>
      </c>
      <c r="D24" s="73">
        <f t="shared" si="0"/>
        <v>4</v>
      </c>
      <c r="E24" s="73">
        <f t="shared" si="0"/>
        <v>5</v>
      </c>
      <c r="F24" s="73">
        <f t="shared" si="0"/>
        <v>6</v>
      </c>
      <c r="G24" s="73">
        <f t="shared" si="0"/>
        <v>7</v>
      </c>
      <c r="H24" s="73">
        <f t="shared" si="0"/>
        <v>8</v>
      </c>
      <c r="I24" s="73">
        <f t="shared" si="0"/>
        <v>9</v>
      </c>
      <c r="J24" s="73">
        <f t="shared" si="0"/>
        <v>10</v>
      </c>
      <c r="K24" s="73">
        <f t="shared" si="0"/>
        <v>11</v>
      </c>
      <c r="L24" s="73">
        <f t="shared" si="0"/>
        <v>12</v>
      </c>
      <c r="M24" s="73">
        <f t="shared" si="0"/>
        <v>13</v>
      </c>
      <c r="N24" s="73">
        <f t="shared" si="0"/>
        <v>14</v>
      </c>
      <c r="O24" s="73">
        <f t="shared" si="0"/>
        <v>15</v>
      </c>
      <c r="P24" s="73">
        <f t="shared" si="0"/>
        <v>16</v>
      </c>
      <c r="Q24" s="73">
        <f t="shared" si="0"/>
        <v>17</v>
      </c>
      <c r="R24" s="73">
        <f t="shared" si="0"/>
        <v>18</v>
      </c>
      <c r="S24" s="73">
        <f t="shared" si="0"/>
        <v>19</v>
      </c>
      <c r="T24" s="73">
        <f t="shared" si="0"/>
        <v>20</v>
      </c>
      <c r="U24" s="73">
        <f t="shared" si="0"/>
        <v>21</v>
      </c>
      <c r="V24" s="73">
        <f t="shared" si="0"/>
        <v>22</v>
      </c>
    </row>
    <row r="25" spans="1:28" ht="16.5" x14ac:dyDescent="0.25">
      <c r="A25" s="74">
        <v>0</v>
      </c>
      <c r="B25" s="72" t="s">
        <v>27</v>
      </c>
      <c r="C25" s="19" t="s">
        <v>28</v>
      </c>
      <c r="D25" s="113">
        <f>D26+D33+D41+D47</f>
        <v>1559.7800725000002</v>
      </c>
      <c r="E25" s="113">
        <f>E26+E33+E41+E47</f>
        <v>6235.9336627751791</v>
      </c>
      <c r="F25" s="79" t="s">
        <v>29</v>
      </c>
      <c r="G25" s="113">
        <f t="shared" ref="G25:Q25" si="1">G26+G33+G41+G47</f>
        <v>8534.5569257080824</v>
      </c>
      <c r="H25" s="113">
        <f t="shared" si="1"/>
        <v>2449.333998507831</v>
      </c>
      <c r="I25" s="113">
        <f t="shared" si="1"/>
        <v>517.99511308000001</v>
      </c>
      <c r="J25" s="113">
        <f t="shared" si="1"/>
        <v>0</v>
      </c>
      <c r="K25" s="113">
        <f t="shared" si="1"/>
        <v>517.99511308000001</v>
      </c>
      <c r="L25" s="113">
        <f t="shared" si="1"/>
        <v>84</v>
      </c>
      <c r="M25" s="113">
        <f t="shared" si="1"/>
        <v>0</v>
      </c>
      <c r="N25" s="113">
        <f t="shared" si="1"/>
        <v>716.27869118855017</v>
      </c>
      <c r="O25" s="113">
        <f t="shared" si="1"/>
        <v>0</v>
      </c>
      <c r="P25" s="113">
        <f t="shared" si="1"/>
        <v>1649.0553073192802</v>
      </c>
      <c r="Q25" s="113">
        <f t="shared" si="1"/>
        <v>0</v>
      </c>
      <c r="R25" s="114" t="s">
        <v>29</v>
      </c>
      <c r="S25" s="80">
        <f>IF(H25="нд","нд",G25-I25)</f>
        <v>8016.5618126280824</v>
      </c>
      <c r="T25" s="115">
        <f>IF(H25="нд","нд",(K25)-(J25))</f>
        <v>517.99511308000001</v>
      </c>
      <c r="U25" s="77" t="str">
        <f>IF(H25="нд","нд",IF((J25)&gt;0,T25/(J25),"-"))</f>
        <v>-</v>
      </c>
      <c r="V25" s="73" t="s">
        <v>29</v>
      </c>
      <c r="Y25" s="16"/>
      <c r="AB25" s="17"/>
    </row>
    <row r="26" spans="1:28" ht="47.25" x14ac:dyDescent="0.25">
      <c r="A26" s="74" t="s">
        <v>30</v>
      </c>
      <c r="B26" s="72" t="s">
        <v>31</v>
      </c>
      <c r="C26" s="19" t="s">
        <v>28</v>
      </c>
      <c r="D26" s="116">
        <f>D27+D28+D29+D30+D31+D32</f>
        <v>1559.7800725000002</v>
      </c>
      <c r="E26" s="116">
        <f>E27+E28+E29+E30+E31+E32</f>
        <v>6161.3633305151789</v>
      </c>
      <c r="F26" s="79" t="s">
        <v>29</v>
      </c>
      <c r="G26" s="116">
        <f t="shared" ref="G26:Q26" si="2">G27+G28+G29+G30+G31+G32</f>
        <v>8359.693517703141</v>
      </c>
      <c r="H26" s="116">
        <f t="shared" si="2"/>
        <v>2408.0854113406808</v>
      </c>
      <c r="I26" s="116">
        <f t="shared" si="2"/>
        <v>517.99511308000001</v>
      </c>
      <c r="J26" s="116">
        <f t="shared" si="2"/>
        <v>0</v>
      </c>
      <c r="K26" s="116">
        <f t="shared" si="2"/>
        <v>517.99511308000001</v>
      </c>
      <c r="L26" s="116">
        <f t="shared" si="2"/>
        <v>84</v>
      </c>
      <c r="M26" s="116">
        <f t="shared" si="2"/>
        <v>0</v>
      </c>
      <c r="N26" s="116">
        <f t="shared" si="2"/>
        <v>716.27869118855017</v>
      </c>
      <c r="O26" s="116">
        <f t="shared" si="2"/>
        <v>0</v>
      </c>
      <c r="P26" s="116">
        <f t="shared" si="2"/>
        <v>1607.8067201521303</v>
      </c>
      <c r="Q26" s="116">
        <f t="shared" si="2"/>
        <v>0</v>
      </c>
      <c r="R26" s="114" t="s">
        <v>29</v>
      </c>
      <c r="S26" s="80">
        <f t="shared" ref="S26:S89" si="3">IF(H26="нд","нд",G26-I26)</f>
        <v>7841.698404623141</v>
      </c>
      <c r="T26" s="115">
        <f t="shared" ref="T26:T89" si="4">IF(H26="нд","нд",(K26)-(J26))</f>
        <v>517.99511308000001</v>
      </c>
      <c r="U26" s="77" t="str">
        <f t="shared" ref="U26:U89" si="5">IF(H26="нд","нд",IF((J26)&gt;0,T26/(J26),"-"))</f>
        <v>-</v>
      </c>
      <c r="V26" s="73" t="s">
        <v>29</v>
      </c>
      <c r="Y26" s="16"/>
      <c r="AB26" s="17"/>
    </row>
    <row r="27" spans="1:28" x14ac:dyDescent="0.25">
      <c r="A27" s="74" t="s">
        <v>32</v>
      </c>
      <c r="B27" s="72" t="s">
        <v>33</v>
      </c>
      <c r="C27" s="19" t="s">
        <v>28</v>
      </c>
      <c r="D27" s="117">
        <f>D50</f>
        <v>748.82303083333341</v>
      </c>
      <c r="E27" s="117">
        <f>E50</f>
        <v>3998.1668803499992</v>
      </c>
      <c r="F27" s="79" t="s">
        <v>29</v>
      </c>
      <c r="G27" s="117">
        <f t="shared" ref="G27:Q27" si="6">G50</f>
        <v>2696.2014695094467</v>
      </c>
      <c r="H27" s="117">
        <f t="shared" si="6"/>
        <v>94.699106634160728</v>
      </c>
      <c r="I27" s="117">
        <f t="shared" si="6"/>
        <v>345.22697599999998</v>
      </c>
      <c r="J27" s="117">
        <f t="shared" si="6"/>
        <v>0</v>
      </c>
      <c r="K27" s="117">
        <f t="shared" si="6"/>
        <v>345.22697599999998</v>
      </c>
      <c r="L27" s="117">
        <f t="shared" si="6"/>
        <v>15</v>
      </c>
      <c r="M27" s="117">
        <f t="shared" si="6"/>
        <v>0</v>
      </c>
      <c r="N27" s="117">
        <f t="shared" si="6"/>
        <v>15</v>
      </c>
      <c r="O27" s="117">
        <f t="shared" si="6"/>
        <v>0</v>
      </c>
      <c r="P27" s="117">
        <f t="shared" si="6"/>
        <v>64.699106634160728</v>
      </c>
      <c r="Q27" s="117">
        <f t="shared" si="6"/>
        <v>0</v>
      </c>
      <c r="R27" s="114" t="s">
        <v>29</v>
      </c>
      <c r="S27" s="80">
        <f t="shared" si="3"/>
        <v>2350.9744935094468</v>
      </c>
      <c r="T27" s="115">
        <f t="shared" si="4"/>
        <v>345.22697599999998</v>
      </c>
      <c r="U27" s="77" t="str">
        <f t="shared" si="5"/>
        <v>-</v>
      </c>
      <c r="V27" s="73" t="s">
        <v>29</v>
      </c>
      <c r="Y27" s="16"/>
      <c r="AB27" s="17"/>
    </row>
    <row r="28" spans="1:28" ht="31.5" x14ac:dyDescent="0.25">
      <c r="A28" s="74" t="s">
        <v>34</v>
      </c>
      <c r="B28" s="72" t="s">
        <v>35</v>
      </c>
      <c r="C28" s="19" t="s">
        <v>28</v>
      </c>
      <c r="D28" s="117">
        <f>D78</f>
        <v>757.66488333333336</v>
      </c>
      <c r="E28" s="117">
        <f>E78</f>
        <v>1718.5305340885129</v>
      </c>
      <c r="F28" s="79" t="s">
        <v>29</v>
      </c>
      <c r="G28" s="117">
        <f t="shared" ref="G28:Q28" si="7">G78</f>
        <v>5457.7358473550175</v>
      </c>
      <c r="H28" s="117">
        <f t="shared" si="7"/>
        <v>2173.4595794528441</v>
      </c>
      <c r="I28" s="117">
        <f t="shared" si="7"/>
        <v>127.06011663</v>
      </c>
      <c r="J28" s="117">
        <f t="shared" si="7"/>
        <v>0</v>
      </c>
      <c r="K28" s="117">
        <f t="shared" si="7"/>
        <v>127.06011663</v>
      </c>
      <c r="L28" s="117">
        <f t="shared" si="7"/>
        <v>30</v>
      </c>
      <c r="M28" s="117">
        <f t="shared" si="7"/>
        <v>0</v>
      </c>
      <c r="N28" s="117">
        <f t="shared" si="7"/>
        <v>651.27869118855017</v>
      </c>
      <c r="O28" s="117">
        <f t="shared" si="7"/>
        <v>0</v>
      </c>
      <c r="P28" s="117">
        <f t="shared" si="7"/>
        <v>1492.1808882642936</v>
      </c>
      <c r="Q28" s="117">
        <f t="shared" si="7"/>
        <v>0</v>
      </c>
      <c r="R28" s="114" t="s">
        <v>29</v>
      </c>
      <c r="S28" s="80">
        <f t="shared" si="3"/>
        <v>5330.6757307250173</v>
      </c>
      <c r="T28" s="115">
        <f t="shared" si="4"/>
        <v>127.06011663</v>
      </c>
      <c r="U28" s="77" t="str">
        <f t="shared" si="5"/>
        <v>-</v>
      </c>
      <c r="V28" s="73" t="s">
        <v>29</v>
      </c>
      <c r="Y28" s="16"/>
      <c r="AB28" s="17"/>
    </row>
    <row r="29" spans="1:28" ht="47.25" x14ac:dyDescent="0.25">
      <c r="A29" s="74" t="s">
        <v>36</v>
      </c>
      <c r="B29" s="72" t="s">
        <v>37</v>
      </c>
      <c r="C29" s="19" t="s">
        <v>28</v>
      </c>
      <c r="D29" s="117">
        <f>D103</f>
        <v>0</v>
      </c>
      <c r="E29" s="117">
        <f>E103</f>
        <v>0</v>
      </c>
      <c r="F29" s="79" t="s">
        <v>29</v>
      </c>
      <c r="G29" s="117">
        <f t="shared" ref="G29:Q29" si="8">G103</f>
        <v>0</v>
      </c>
      <c r="H29" s="117">
        <f t="shared" si="8"/>
        <v>0</v>
      </c>
      <c r="I29" s="117">
        <f t="shared" si="8"/>
        <v>0</v>
      </c>
      <c r="J29" s="117">
        <f t="shared" si="8"/>
        <v>0</v>
      </c>
      <c r="K29" s="117">
        <f t="shared" si="8"/>
        <v>0</v>
      </c>
      <c r="L29" s="117">
        <f t="shared" si="8"/>
        <v>0</v>
      </c>
      <c r="M29" s="117">
        <f t="shared" si="8"/>
        <v>0</v>
      </c>
      <c r="N29" s="117">
        <f t="shared" si="8"/>
        <v>0</v>
      </c>
      <c r="O29" s="117">
        <f t="shared" si="8"/>
        <v>0</v>
      </c>
      <c r="P29" s="117">
        <f t="shared" si="8"/>
        <v>0</v>
      </c>
      <c r="Q29" s="117">
        <f t="shared" si="8"/>
        <v>0</v>
      </c>
      <c r="R29" s="114" t="s">
        <v>29</v>
      </c>
      <c r="S29" s="80">
        <f t="shared" si="3"/>
        <v>0</v>
      </c>
      <c r="T29" s="115">
        <f t="shared" si="4"/>
        <v>0</v>
      </c>
      <c r="U29" s="77" t="str">
        <f t="shared" si="5"/>
        <v>-</v>
      </c>
      <c r="V29" s="73" t="s">
        <v>29</v>
      </c>
      <c r="Y29" s="16"/>
      <c r="AB29" s="17"/>
    </row>
    <row r="30" spans="1:28" ht="31.5" x14ac:dyDescent="0.25">
      <c r="A30" s="74" t="s">
        <v>38</v>
      </c>
      <c r="B30" s="72" t="s">
        <v>39</v>
      </c>
      <c r="C30" s="19" t="s">
        <v>28</v>
      </c>
      <c r="D30" s="117">
        <f t="shared" ref="D30:E30" si="9">D106</f>
        <v>53.292158333333333</v>
      </c>
      <c r="E30" s="117">
        <f t="shared" si="9"/>
        <v>212.20998840999999</v>
      </c>
      <c r="F30" s="79" t="s">
        <v>29</v>
      </c>
      <c r="G30" s="117">
        <f t="shared" ref="G30:Q30" si="10">G106</f>
        <v>144.26488653367602</v>
      </c>
      <c r="H30" s="117">
        <f t="shared" si="10"/>
        <v>139.92672525367598</v>
      </c>
      <c r="I30" s="117">
        <f t="shared" si="10"/>
        <v>0</v>
      </c>
      <c r="J30" s="117">
        <f t="shared" si="10"/>
        <v>0</v>
      </c>
      <c r="K30" s="117">
        <f t="shared" si="10"/>
        <v>0</v>
      </c>
      <c r="L30" s="117">
        <f t="shared" si="10"/>
        <v>39</v>
      </c>
      <c r="M30" s="117">
        <f t="shared" si="10"/>
        <v>0</v>
      </c>
      <c r="N30" s="117">
        <f t="shared" si="10"/>
        <v>50</v>
      </c>
      <c r="O30" s="117">
        <f t="shared" si="10"/>
        <v>0</v>
      </c>
      <c r="P30" s="117">
        <f t="shared" si="10"/>
        <v>50.926725253675983</v>
      </c>
      <c r="Q30" s="117">
        <f t="shared" si="10"/>
        <v>0</v>
      </c>
      <c r="R30" s="114" t="s">
        <v>29</v>
      </c>
      <c r="S30" s="80">
        <f t="shared" si="3"/>
        <v>144.26488653367602</v>
      </c>
      <c r="T30" s="115">
        <f t="shared" si="4"/>
        <v>0</v>
      </c>
      <c r="U30" s="77" t="str">
        <f t="shared" si="5"/>
        <v>-</v>
      </c>
      <c r="V30" s="73" t="s">
        <v>29</v>
      </c>
      <c r="Y30" s="16"/>
      <c r="AB30" s="17"/>
    </row>
    <row r="31" spans="1:28" ht="31.5" x14ac:dyDescent="0.25">
      <c r="A31" s="74" t="s">
        <v>40</v>
      </c>
      <c r="B31" s="72" t="s">
        <v>41</v>
      </c>
      <c r="C31" s="19" t="s">
        <v>28</v>
      </c>
      <c r="D31" s="117">
        <f>D108</f>
        <v>0</v>
      </c>
      <c r="E31" s="117">
        <f>E108</f>
        <v>0</v>
      </c>
      <c r="F31" s="79" t="s">
        <v>29</v>
      </c>
      <c r="G31" s="117">
        <f t="shared" ref="G31:Q32" si="11">G108</f>
        <v>0</v>
      </c>
      <c r="H31" s="117">
        <f t="shared" si="11"/>
        <v>0</v>
      </c>
      <c r="I31" s="117">
        <f t="shared" si="11"/>
        <v>0</v>
      </c>
      <c r="J31" s="117">
        <f t="shared" si="11"/>
        <v>0</v>
      </c>
      <c r="K31" s="117">
        <f t="shared" si="11"/>
        <v>0</v>
      </c>
      <c r="L31" s="117">
        <f t="shared" si="11"/>
        <v>0</v>
      </c>
      <c r="M31" s="117">
        <f t="shared" si="11"/>
        <v>0</v>
      </c>
      <c r="N31" s="117">
        <f t="shared" si="11"/>
        <v>0</v>
      </c>
      <c r="O31" s="117">
        <f t="shared" si="11"/>
        <v>0</v>
      </c>
      <c r="P31" s="117">
        <f t="shared" si="11"/>
        <v>0</v>
      </c>
      <c r="Q31" s="117">
        <f t="shared" si="11"/>
        <v>0</v>
      </c>
      <c r="R31" s="114" t="s">
        <v>29</v>
      </c>
      <c r="S31" s="80">
        <f t="shared" si="3"/>
        <v>0</v>
      </c>
      <c r="T31" s="115">
        <f t="shared" si="4"/>
        <v>0</v>
      </c>
      <c r="U31" s="77" t="str">
        <f t="shared" si="5"/>
        <v>-</v>
      </c>
      <c r="V31" s="73" t="s">
        <v>29</v>
      </c>
      <c r="Y31" s="16"/>
      <c r="AB31" s="17"/>
    </row>
    <row r="32" spans="1:28" x14ac:dyDescent="0.25">
      <c r="A32" s="74" t="s">
        <v>42</v>
      </c>
      <c r="B32" s="72" t="s">
        <v>43</v>
      </c>
      <c r="C32" s="19" t="s">
        <v>28</v>
      </c>
      <c r="D32" s="117">
        <f>D109</f>
        <v>0</v>
      </c>
      <c r="E32" s="117">
        <f>E109</f>
        <v>232.45592766666667</v>
      </c>
      <c r="F32" s="79" t="s">
        <v>29</v>
      </c>
      <c r="G32" s="117">
        <f t="shared" si="11"/>
        <v>61.491314305000024</v>
      </c>
      <c r="H32" s="117">
        <f t="shared" si="11"/>
        <v>0</v>
      </c>
      <c r="I32" s="117">
        <f t="shared" si="11"/>
        <v>45.708020450000006</v>
      </c>
      <c r="J32" s="117">
        <f t="shared" si="11"/>
        <v>0</v>
      </c>
      <c r="K32" s="117">
        <f t="shared" si="11"/>
        <v>45.708020450000006</v>
      </c>
      <c r="L32" s="117">
        <f t="shared" si="11"/>
        <v>0</v>
      </c>
      <c r="M32" s="117">
        <f t="shared" si="11"/>
        <v>0</v>
      </c>
      <c r="N32" s="117">
        <f t="shared" si="11"/>
        <v>0</v>
      </c>
      <c r="O32" s="117">
        <f t="shared" si="11"/>
        <v>0</v>
      </c>
      <c r="P32" s="117">
        <f t="shared" si="11"/>
        <v>0</v>
      </c>
      <c r="Q32" s="117">
        <f t="shared" si="11"/>
        <v>0</v>
      </c>
      <c r="R32" s="114" t="s">
        <v>29</v>
      </c>
      <c r="S32" s="80">
        <f t="shared" si="3"/>
        <v>15.783293855000018</v>
      </c>
      <c r="T32" s="115">
        <f t="shared" si="4"/>
        <v>45.708020450000006</v>
      </c>
      <c r="U32" s="77" t="str">
        <f t="shared" si="5"/>
        <v>-</v>
      </c>
      <c r="V32" s="73" t="s">
        <v>29</v>
      </c>
      <c r="Y32" s="16"/>
      <c r="AB32" s="17"/>
    </row>
    <row r="33" spans="1:28" ht="31.5" x14ac:dyDescent="0.25">
      <c r="A33" s="74" t="s">
        <v>44</v>
      </c>
      <c r="B33" s="72" t="s">
        <v>45</v>
      </c>
      <c r="C33" s="19" t="s">
        <v>28</v>
      </c>
      <c r="D33" s="117">
        <v>0</v>
      </c>
      <c r="E33" s="117">
        <v>0</v>
      </c>
      <c r="F33" s="79" t="s">
        <v>29</v>
      </c>
      <c r="G33" s="117">
        <v>0</v>
      </c>
      <c r="H33" s="117">
        <v>0</v>
      </c>
      <c r="I33" s="117">
        <v>0</v>
      </c>
      <c r="J33" s="117">
        <v>0</v>
      </c>
      <c r="K33" s="117">
        <v>0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4" t="s">
        <v>29</v>
      </c>
      <c r="S33" s="80">
        <f t="shared" si="3"/>
        <v>0</v>
      </c>
      <c r="T33" s="115">
        <f t="shared" si="4"/>
        <v>0</v>
      </c>
      <c r="U33" s="77" t="str">
        <f t="shared" si="5"/>
        <v>-</v>
      </c>
      <c r="V33" s="73" t="s">
        <v>29</v>
      </c>
      <c r="Y33" s="16"/>
      <c r="AB33" s="17"/>
    </row>
    <row r="34" spans="1:28" x14ac:dyDescent="0.25">
      <c r="A34" s="74" t="s">
        <v>46</v>
      </c>
      <c r="B34" s="72" t="s">
        <v>47</v>
      </c>
      <c r="C34" s="19" t="s">
        <v>28</v>
      </c>
      <c r="D34" s="117">
        <v>0</v>
      </c>
      <c r="E34" s="117">
        <v>0</v>
      </c>
      <c r="F34" s="79" t="s">
        <v>29</v>
      </c>
      <c r="G34" s="117">
        <v>0</v>
      </c>
      <c r="H34" s="117">
        <v>0</v>
      </c>
      <c r="I34" s="117">
        <v>0</v>
      </c>
      <c r="J34" s="117">
        <v>0</v>
      </c>
      <c r="K34" s="117">
        <v>0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4" t="s">
        <v>29</v>
      </c>
      <c r="S34" s="80">
        <f t="shared" si="3"/>
        <v>0</v>
      </c>
      <c r="T34" s="115">
        <f t="shared" si="4"/>
        <v>0</v>
      </c>
      <c r="U34" s="77" t="str">
        <f t="shared" si="5"/>
        <v>-</v>
      </c>
      <c r="V34" s="73" t="s">
        <v>29</v>
      </c>
      <c r="Y34" s="16"/>
      <c r="AB34" s="17"/>
    </row>
    <row r="35" spans="1:28" x14ac:dyDescent="0.25">
      <c r="A35" s="74" t="s">
        <v>48</v>
      </c>
      <c r="B35" s="72" t="s">
        <v>49</v>
      </c>
      <c r="C35" s="19" t="s">
        <v>28</v>
      </c>
      <c r="D35" s="117">
        <v>0</v>
      </c>
      <c r="E35" s="117">
        <v>0</v>
      </c>
      <c r="F35" s="79" t="s">
        <v>29</v>
      </c>
      <c r="G35" s="117">
        <v>0</v>
      </c>
      <c r="H35" s="117">
        <v>0</v>
      </c>
      <c r="I35" s="117">
        <v>0</v>
      </c>
      <c r="J35" s="117">
        <v>0</v>
      </c>
      <c r="K35" s="117">
        <v>0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4" t="s">
        <v>29</v>
      </c>
      <c r="S35" s="80">
        <f t="shared" si="3"/>
        <v>0</v>
      </c>
      <c r="T35" s="115">
        <f t="shared" si="4"/>
        <v>0</v>
      </c>
      <c r="U35" s="77" t="str">
        <f t="shared" si="5"/>
        <v>-</v>
      </c>
      <c r="V35" s="73" t="s">
        <v>29</v>
      </c>
      <c r="Y35" s="16"/>
      <c r="AB35" s="17"/>
    </row>
    <row r="36" spans="1:28" x14ac:dyDescent="0.25">
      <c r="A36" s="74" t="s">
        <v>50</v>
      </c>
      <c r="B36" s="72" t="s">
        <v>51</v>
      </c>
      <c r="C36" s="19" t="s">
        <v>28</v>
      </c>
      <c r="D36" s="117">
        <v>0</v>
      </c>
      <c r="E36" s="117">
        <v>0</v>
      </c>
      <c r="F36" s="79" t="s">
        <v>29</v>
      </c>
      <c r="G36" s="117">
        <v>0</v>
      </c>
      <c r="H36" s="117">
        <v>0</v>
      </c>
      <c r="I36" s="117">
        <v>0</v>
      </c>
      <c r="J36" s="117">
        <v>0</v>
      </c>
      <c r="K36" s="117">
        <v>0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4" t="s">
        <v>29</v>
      </c>
      <c r="S36" s="80">
        <f t="shared" si="3"/>
        <v>0</v>
      </c>
      <c r="T36" s="115">
        <f t="shared" si="4"/>
        <v>0</v>
      </c>
      <c r="U36" s="77" t="str">
        <f t="shared" si="5"/>
        <v>-</v>
      </c>
      <c r="V36" s="73" t="s">
        <v>29</v>
      </c>
      <c r="Y36" s="16"/>
      <c r="AB36" s="17"/>
    </row>
    <row r="37" spans="1:28" ht="31.5" x14ac:dyDescent="0.25">
      <c r="A37" s="74" t="s">
        <v>52</v>
      </c>
      <c r="B37" s="72" t="s">
        <v>53</v>
      </c>
      <c r="C37" s="19" t="s">
        <v>28</v>
      </c>
      <c r="D37" s="117">
        <v>0</v>
      </c>
      <c r="E37" s="117">
        <v>0</v>
      </c>
      <c r="F37" s="79" t="s">
        <v>29</v>
      </c>
      <c r="G37" s="117">
        <v>0</v>
      </c>
      <c r="H37" s="117">
        <v>0</v>
      </c>
      <c r="I37" s="117">
        <v>0</v>
      </c>
      <c r="J37" s="117">
        <v>0</v>
      </c>
      <c r="K37" s="117">
        <v>0</v>
      </c>
      <c r="L37" s="117">
        <v>0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4" t="s">
        <v>29</v>
      </c>
      <c r="S37" s="80">
        <f t="shared" si="3"/>
        <v>0</v>
      </c>
      <c r="T37" s="115">
        <f t="shared" si="4"/>
        <v>0</v>
      </c>
      <c r="U37" s="77" t="str">
        <f t="shared" si="5"/>
        <v>-</v>
      </c>
      <c r="V37" s="73" t="s">
        <v>29</v>
      </c>
      <c r="Y37" s="16"/>
      <c r="AB37" s="17"/>
    </row>
    <row r="38" spans="1:28" x14ac:dyDescent="0.25">
      <c r="A38" s="74" t="s">
        <v>54</v>
      </c>
      <c r="B38" s="72" t="s">
        <v>55</v>
      </c>
      <c r="C38" s="19" t="s">
        <v>28</v>
      </c>
      <c r="D38" s="117">
        <v>0</v>
      </c>
      <c r="E38" s="117">
        <v>0</v>
      </c>
      <c r="F38" s="79" t="s">
        <v>29</v>
      </c>
      <c r="G38" s="117">
        <v>0</v>
      </c>
      <c r="H38" s="117">
        <v>0</v>
      </c>
      <c r="I38" s="117">
        <v>0</v>
      </c>
      <c r="J38" s="117">
        <v>0</v>
      </c>
      <c r="K38" s="117">
        <v>0</v>
      </c>
      <c r="L38" s="117">
        <v>0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4" t="s">
        <v>29</v>
      </c>
      <c r="S38" s="80">
        <f t="shared" si="3"/>
        <v>0</v>
      </c>
      <c r="T38" s="115">
        <f t="shared" si="4"/>
        <v>0</v>
      </c>
      <c r="U38" s="77" t="str">
        <f t="shared" si="5"/>
        <v>-</v>
      </c>
      <c r="V38" s="73" t="s">
        <v>29</v>
      </c>
      <c r="Y38" s="16"/>
      <c r="AB38" s="17"/>
    </row>
    <row r="39" spans="1:28" ht="31.5" x14ac:dyDescent="0.25">
      <c r="A39" s="74" t="s">
        <v>56</v>
      </c>
      <c r="B39" s="72" t="s">
        <v>41</v>
      </c>
      <c r="C39" s="19" t="s">
        <v>28</v>
      </c>
      <c r="D39" s="117">
        <v>0</v>
      </c>
      <c r="E39" s="117">
        <v>0</v>
      </c>
      <c r="F39" s="79" t="s">
        <v>29</v>
      </c>
      <c r="G39" s="117">
        <v>0</v>
      </c>
      <c r="H39" s="117">
        <v>0</v>
      </c>
      <c r="I39" s="117">
        <v>0</v>
      </c>
      <c r="J39" s="117">
        <v>0</v>
      </c>
      <c r="K39" s="117">
        <v>0</v>
      </c>
      <c r="L39" s="117">
        <v>0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4" t="s">
        <v>29</v>
      </c>
      <c r="S39" s="80">
        <f t="shared" si="3"/>
        <v>0</v>
      </c>
      <c r="T39" s="115">
        <f t="shared" si="4"/>
        <v>0</v>
      </c>
      <c r="U39" s="77" t="str">
        <f t="shared" si="5"/>
        <v>-</v>
      </c>
      <c r="V39" s="73" t="s">
        <v>29</v>
      </c>
      <c r="Y39" s="16"/>
      <c r="AB39" s="17"/>
    </row>
    <row r="40" spans="1:28" x14ac:dyDescent="0.25">
      <c r="A40" s="74" t="s">
        <v>57</v>
      </c>
      <c r="B40" s="72" t="s">
        <v>43</v>
      </c>
      <c r="C40" s="19" t="s">
        <v>28</v>
      </c>
      <c r="D40" s="117">
        <v>0</v>
      </c>
      <c r="E40" s="117">
        <v>0</v>
      </c>
      <c r="F40" s="79" t="s">
        <v>29</v>
      </c>
      <c r="G40" s="117">
        <v>0</v>
      </c>
      <c r="H40" s="117">
        <v>0</v>
      </c>
      <c r="I40" s="117">
        <v>0</v>
      </c>
      <c r="J40" s="117">
        <v>0</v>
      </c>
      <c r="K40" s="117">
        <v>0</v>
      </c>
      <c r="L40" s="117">
        <v>0</v>
      </c>
      <c r="M40" s="117">
        <v>0</v>
      </c>
      <c r="N40" s="117">
        <v>0</v>
      </c>
      <c r="O40" s="117">
        <v>0</v>
      </c>
      <c r="P40" s="117">
        <v>0</v>
      </c>
      <c r="Q40" s="117">
        <v>0</v>
      </c>
      <c r="R40" s="114" t="s">
        <v>29</v>
      </c>
      <c r="S40" s="80">
        <f t="shared" si="3"/>
        <v>0</v>
      </c>
      <c r="T40" s="115">
        <f t="shared" si="4"/>
        <v>0</v>
      </c>
      <c r="U40" s="77" t="str">
        <f t="shared" si="5"/>
        <v>-</v>
      </c>
      <c r="V40" s="73" t="s">
        <v>29</v>
      </c>
      <c r="Y40" s="16"/>
      <c r="AB40" s="17"/>
    </row>
    <row r="41" spans="1:28" ht="63" x14ac:dyDescent="0.25">
      <c r="A41" s="74" t="s">
        <v>58</v>
      </c>
      <c r="B41" s="72" t="s">
        <v>59</v>
      </c>
      <c r="C41" s="19" t="s">
        <v>28</v>
      </c>
      <c r="D41" s="117">
        <f>D153</f>
        <v>0</v>
      </c>
      <c r="E41" s="117">
        <f>E153</f>
        <v>74.570332259999986</v>
      </c>
      <c r="F41" s="79" t="s">
        <v>29</v>
      </c>
      <c r="G41" s="117">
        <f t="shared" ref="G41:Q42" si="12">G153</f>
        <v>174.8634080049421</v>
      </c>
      <c r="H41" s="117">
        <f t="shared" si="12"/>
        <v>41.248587167149942</v>
      </c>
      <c r="I41" s="117">
        <f t="shared" si="12"/>
        <v>0</v>
      </c>
      <c r="J41" s="117">
        <f t="shared" si="12"/>
        <v>0</v>
      </c>
      <c r="K41" s="117">
        <f t="shared" si="12"/>
        <v>0</v>
      </c>
      <c r="L41" s="117">
        <f t="shared" si="12"/>
        <v>0</v>
      </c>
      <c r="M41" s="117">
        <f t="shared" si="12"/>
        <v>0</v>
      </c>
      <c r="N41" s="117">
        <f t="shared" si="12"/>
        <v>0</v>
      </c>
      <c r="O41" s="117">
        <f t="shared" si="12"/>
        <v>0</v>
      </c>
      <c r="P41" s="117">
        <f t="shared" si="12"/>
        <v>41.248587167149942</v>
      </c>
      <c r="Q41" s="117">
        <f t="shared" si="12"/>
        <v>0</v>
      </c>
      <c r="R41" s="114" t="s">
        <v>29</v>
      </c>
      <c r="S41" s="80">
        <f t="shared" si="3"/>
        <v>174.8634080049421</v>
      </c>
      <c r="T41" s="115">
        <f t="shared" si="4"/>
        <v>0</v>
      </c>
      <c r="U41" s="77" t="str">
        <f t="shared" si="5"/>
        <v>-</v>
      </c>
      <c r="V41" s="73" t="s">
        <v>29</v>
      </c>
      <c r="Y41" s="16"/>
      <c r="AB41" s="17"/>
    </row>
    <row r="42" spans="1:28" x14ac:dyDescent="0.25">
      <c r="A42" s="74" t="s">
        <v>60</v>
      </c>
      <c r="B42" s="72" t="s">
        <v>49</v>
      </c>
      <c r="C42" s="19" t="s">
        <v>28</v>
      </c>
      <c r="D42" s="117">
        <f>D154</f>
        <v>0</v>
      </c>
      <c r="E42" s="117">
        <f>E154</f>
        <v>0</v>
      </c>
      <c r="F42" s="79" t="s">
        <v>29</v>
      </c>
      <c r="G42" s="117">
        <f t="shared" si="12"/>
        <v>0</v>
      </c>
      <c r="H42" s="117">
        <f t="shared" si="12"/>
        <v>0</v>
      </c>
      <c r="I42" s="117">
        <f t="shared" si="12"/>
        <v>0</v>
      </c>
      <c r="J42" s="117">
        <f t="shared" si="12"/>
        <v>0</v>
      </c>
      <c r="K42" s="117">
        <f t="shared" si="12"/>
        <v>0</v>
      </c>
      <c r="L42" s="117">
        <f t="shared" si="12"/>
        <v>0</v>
      </c>
      <c r="M42" s="117">
        <f t="shared" si="12"/>
        <v>0</v>
      </c>
      <c r="N42" s="117">
        <f t="shared" si="12"/>
        <v>0</v>
      </c>
      <c r="O42" s="117">
        <f t="shared" si="12"/>
        <v>0</v>
      </c>
      <c r="P42" s="117">
        <f t="shared" si="12"/>
        <v>0</v>
      </c>
      <c r="Q42" s="117">
        <f t="shared" si="12"/>
        <v>0</v>
      </c>
      <c r="R42" s="114" t="s">
        <v>29</v>
      </c>
      <c r="S42" s="80">
        <f t="shared" si="3"/>
        <v>0</v>
      </c>
      <c r="T42" s="115">
        <f t="shared" si="4"/>
        <v>0</v>
      </c>
      <c r="U42" s="77" t="str">
        <f t="shared" si="5"/>
        <v>-</v>
      </c>
      <c r="V42" s="73" t="s">
        <v>29</v>
      </c>
      <c r="Y42" s="16"/>
      <c r="AB42" s="17"/>
    </row>
    <row r="43" spans="1:28" ht="31.5" x14ac:dyDescent="0.25">
      <c r="A43" s="74" t="s">
        <v>61</v>
      </c>
      <c r="B43" s="72" t="s">
        <v>62</v>
      </c>
      <c r="C43" s="19" t="s">
        <v>28</v>
      </c>
      <c r="D43" s="117">
        <f>D160</f>
        <v>0</v>
      </c>
      <c r="E43" s="117">
        <f>E160</f>
        <v>0</v>
      </c>
      <c r="F43" s="79" t="s">
        <v>29</v>
      </c>
      <c r="G43" s="117">
        <f t="shared" ref="G43:Q43" si="13">G160</f>
        <v>0</v>
      </c>
      <c r="H43" s="117">
        <f t="shared" si="13"/>
        <v>0</v>
      </c>
      <c r="I43" s="117">
        <f t="shared" si="13"/>
        <v>0</v>
      </c>
      <c r="J43" s="117">
        <f t="shared" si="13"/>
        <v>0</v>
      </c>
      <c r="K43" s="117">
        <f t="shared" si="13"/>
        <v>0</v>
      </c>
      <c r="L43" s="117">
        <f t="shared" si="13"/>
        <v>0</v>
      </c>
      <c r="M43" s="117">
        <f t="shared" si="13"/>
        <v>0</v>
      </c>
      <c r="N43" s="117">
        <f t="shared" si="13"/>
        <v>0</v>
      </c>
      <c r="O43" s="117">
        <f t="shared" si="13"/>
        <v>0</v>
      </c>
      <c r="P43" s="117">
        <f t="shared" si="13"/>
        <v>0</v>
      </c>
      <c r="Q43" s="117">
        <f t="shared" si="13"/>
        <v>0</v>
      </c>
      <c r="R43" s="114" t="s">
        <v>29</v>
      </c>
      <c r="S43" s="80">
        <f t="shared" si="3"/>
        <v>0</v>
      </c>
      <c r="T43" s="115">
        <f t="shared" si="4"/>
        <v>0</v>
      </c>
      <c r="U43" s="77" t="str">
        <f t="shared" si="5"/>
        <v>-</v>
      </c>
      <c r="V43" s="73" t="s">
        <v>29</v>
      </c>
      <c r="Y43" s="16"/>
      <c r="AB43" s="17"/>
    </row>
    <row r="44" spans="1:28" x14ac:dyDescent="0.25">
      <c r="A44" s="74" t="s">
        <v>63</v>
      </c>
      <c r="B44" s="72" t="s">
        <v>64</v>
      </c>
      <c r="C44" s="19" t="s">
        <v>28</v>
      </c>
      <c r="D44" s="117">
        <f>D167</f>
        <v>0</v>
      </c>
      <c r="E44" s="117">
        <f>E167</f>
        <v>0</v>
      </c>
      <c r="F44" s="79" t="s">
        <v>29</v>
      </c>
      <c r="G44" s="117">
        <f t="shared" ref="G44:Q44" si="14">G167</f>
        <v>0</v>
      </c>
      <c r="H44" s="117">
        <f t="shared" si="14"/>
        <v>0</v>
      </c>
      <c r="I44" s="117">
        <f t="shared" si="14"/>
        <v>0</v>
      </c>
      <c r="J44" s="117">
        <f t="shared" si="14"/>
        <v>0</v>
      </c>
      <c r="K44" s="117">
        <f t="shared" si="14"/>
        <v>0</v>
      </c>
      <c r="L44" s="117">
        <f t="shared" si="14"/>
        <v>0</v>
      </c>
      <c r="M44" s="117">
        <f t="shared" si="14"/>
        <v>0</v>
      </c>
      <c r="N44" s="117">
        <f t="shared" si="14"/>
        <v>0</v>
      </c>
      <c r="O44" s="117">
        <f t="shared" si="14"/>
        <v>0</v>
      </c>
      <c r="P44" s="117">
        <f t="shared" si="14"/>
        <v>0</v>
      </c>
      <c r="Q44" s="117">
        <f t="shared" si="14"/>
        <v>0</v>
      </c>
      <c r="R44" s="114" t="s">
        <v>29</v>
      </c>
      <c r="S44" s="80">
        <f t="shared" si="3"/>
        <v>0</v>
      </c>
      <c r="T44" s="115">
        <f t="shared" si="4"/>
        <v>0</v>
      </c>
      <c r="U44" s="77" t="str">
        <f t="shared" si="5"/>
        <v>-</v>
      </c>
      <c r="V44" s="73" t="s">
        <v>29</v>
      </c>
      <c r="Y44" s="16"/>
      <c r="AB44" s="17"/>
    </row>
    <row r="45" spans="1:28" ht="31.5" x14ac:dyDescent="0.25">
      <c r="A45" s="74" t="s">
        <v>65</v>
      </c>
      <c r="B45" s="72" t="s">
        <v>41</v>
      </c>
      <c r="C45" s="19" t="s">
        <v>28</v>
      </c>
      <c r="D45" s="117">
        <f>D174</f>
        <v>0</v>
      </c>
      <c r="E45" s="117">
        <f>E174</f>
        <v>0</v>
      </c>
      <c r="F45" s="79" t="s">
        <v>29</v>
      </c>
      <c r="G45" s="117">
        <f t="shared" ref="G45:Q46" si="15">G174</f>
        <v>0</v>
      </c>
      <c r="H45" s="117">
        <f t="shared" si="15"/>
        <v>0</v>
      </c>
      <c r="I45" s="117">
        <f t="shared" si="15"/>
        <v>0</v>
      </c>
      <c r="J45" s="117">
        <f t="shared" si="15"/>
        <v>0</v>
      </c>
      <c r="K45" s="117">
        <f t="shared" si="15"/>
        <v>0</v>
      </c>
      <c r="L45" s="117">
        <f t="shared" si="15"/>
        <v>0</v>
      </c>
      <c r="M45" s="117">
        <f t="shared" si="15"/>
        <v>0</v>
      </c>
      <c r="N45" s="117">
        <f t="shared" si="15"/>
        <v>0</v>
      </c>
      <c r="O45" s="117">
        <f t="shared" si="15"/>
        <v>0</v>
      </c>
      <c r="P45" s="117">
        <f t="shared" si="15"/>
        <v>0</v>
      </c>
      <c r="Q45" s="117">
        <f t="shared" si="15"/>
        <v>0</v>
      </c>
      <c r="R45" s="114" t="s">
        <v>29</v>
      </c>
      <c r="S45" s="80">
        <f t="shared" si="3"/>
        <v>0</v>
      </c>
      <c r="T45" s="115">
        <f t="shared" si="4"/>
        <v>0</v>
      </c>
      <c r="U45" s="77" t="str">
        <f t="shared" si="5"/>
        <v>-</v>
      </c>
      <c r="V45" s="73" t="s">
        <v>29</v>
      </c>
      <c r="Y45" s="16"/>
      <c r="AB45" s="17"/>
    </row>
    <row r="46" spans="1:28" x14ac:dyDescent="0.25">
      <c r="A46" s="74" t="s">
        <v>66</v>
      </c>
      <c r="B46" s="72" t="s">
        <v>43</v>
      </c>
      <c r="C46" s="19" t="s">
        <v>28</v>
      </c>
      <c r="D46" s="117">
        <f>D175</f>
        <v>0</v>
      </c>
      <c r="E46" s="117">
        <f>E175</f>
        <v>74.570332259999986</v>
      </c>
      <c r="F46" s="79" t="s">
        <v>29</v>
      </c>
      <c r="G46" s="117">
        <f t="shared" si="15"/>
        <v>174.8634080049421</v>
      </c>
      <c r="H46" s="117">
        <f t="shared" si="15"/>
        <v>41.248587167149942</v>
      </c>
      <c r="I46" s="117">
        <f t="shared" si="15"/>
        <v>0</v>
      </c>
      <c r="J46" s="117">
        <f t="shared" si="15"/>
        <v>0</v>
      </c>
      <c r="K46" s="117">
        <f t="shared" si="15"/>
        <v>0</v>
      </c>
      <c r="L46" s="117">
        <f t="shared" si="15"/>
        <v>0</v>
      </c>
      <c r="M46" s="117">
        <f t="shared" si="15"/>
        <v>0</v>
      </c>
      <c r="N46" s="117">
        <f t="shared" si="15"/>
        <v>0</v>
      </c>
      <c r="O46" s="117">
        <f t="shared" si="15"/>
        <v>0</v>
      </c>
      <c r="P46" s="117">
        <f t="shared" si="15"/>
        <v>41.248587167149942</v>
      </c>
      <c r="Q46" s="117">
        <f t="shared" si="15"/>
        <v>0</v>
      </c>
      <c r="R46" s="114" t="s">
        <v>29</v>
      </c>
      <c r="S46" s="80">
        <f t="shared" si="3"/>
        <v>174.8634080049421</v>
      </c>
      <c r="T46" s="115">
        <f t="shared" si="4"/>
        <v>0</v>
      </c>
      <c r="U46" s="77" t="str">
        <f t="shared" si="5"/>
        <v>-</v>
      </c>
      <c r="V46" s="73" t="s">
        <v>29</v>
      </c>
      <c r="Y46" s="16"/>
      <c r="AB46" s="17"/>
    </row>
    <row r="47" spans="1:28" x14ac:dyDescent="0.25">
      <c r="A47" s="74" t="s">
        <v>67</v>
      </c>
      <c r="B47" s="72" t="s">
        <v>68</v>
      </c>
      <c r="C47" s="19" t="s">
        <v>28</v>
      </c>
      <c r="D47" s="117">
        <v>0</v>
      </c>
      <c r="E47" s="117">
        <v>0</v>
      </c>
      <c r="F47" s="79" t="s">
        <v>29</v>
      </c>
      <c r="G47" s="117">
        <v>0</v>
      </c>
      <c r="H47" s="117">
        <v>0</v>
      </c>
      <c r="I47" s="117">
        <v>0</v>
      </c>
      <c r="J47" s="117">
        <v>0</v>
      </c>
      <c r="K47" s="117">
        <v>0</v>
      </c>
      <c r="L47" s="117">
        <v>0</v>
      </c>
      <c r="M47" s="117">
        <v>0</v>
      </c>
      <c r="N47" s="117">
        <v>0</v>
      </c>
      <c r="O47" s="117">
        <v>0</v>
      </c>
      <c r="P47" s="117">
        <v>0</v>
      </c>
      <c r="Q47" s="117">
        <v>0</v>
      </c>
      <c r="R47" s="114" t="s">
        <v>29</v>
      </c>
      <c r="S47" s="80">
        <f t="shared" si="3"/>
        <v>0</v>
      </c>
      <c r="T47" s="115">
        <f t="shared" si="4"/>
        <v>0</v>
      </c>
      <c r="U47" s="77" t="str">
        <f t="shared" si="5"/>
        <v>-</v>
      </c>
      <c r="V47" s="73" t="s">
        <v>29</v>
      </c>
      <c r="Y47" s="16"/>
      <c r="AB47" s="17"/>
    </row>
    <row r="48" spans="1:28" x14ac:dyDescent="0.25">
      <c r="A48" s="74" t="s">
        <v>69</v>
      </c>
      <c r="B48" s="72" t="s">
        <v>70</v>
      </c>
      <c r="C48" s="19" t="s">
        <v>28</v>
      </c>
      <c r="D48" s="117">
        <f>SUM(D49,D114,D153,D177)</f>
        <v>1559.7800725000002</v>
      </c>
      <c r="E48" s="117">
        <f>SUM(E49,E114,E153,E177)</f>
        <v>6235.9336627751791</v>
      </c>
      <c r="F48" s="79" t="s">
        <v>29</v>
      </c>
      <c r="G48" s="117">
        <f t="shared" ref="G48:Q48" si="16">SUM(G49,G114,G153,G177)</f>
        <v>8534.5569257080824</v>
      </c>
      <c r="H48" s="117">
        <f t="shared" si="16"/>
        <v>2449.333998507831</v>
      </c>
      <c r="I48" s="117">
        <f t="shared" si="16"/>
        <v>517.99511308000001</v>
      </c>
      <c r="J48" s="117">
        <f t="shared" si="16"/>
        <v>0</v>
      </c>
      <c r="K48" s="117">
        <f t="shared" si="16"/>
        <v>517.99511308000001</v>
      </c>
      <c r="L48" s="117">
        <f t="shared" si="16"/>
        <v>84</v>
      </c>
      <c r="M48" s="117">
        <f t="shared" si="16"/>
        <v>0</v>
      </c>
      <c r="N48" s="117">
        <f t="shared" si="16"/>
        <v>716.27869118855017</v>
      </c>
      <c r="O48" s="117">
        <f t="shared" si="16"/>
        <v>0</v>
      </c>
      <c r="P48" s="117">
        <f t="shared" si="16"/>
        <v>1649.0553073192802</v>
      </c>
      <c r="Q48" s="117">
        <f t="shared" si="16"/>
        <v>0</v>
      </c>
      <c r="R48" s="114" t="s">
        <v>29</v>
      </c>
      <c r="S48" s="80">
        <f t="shared" si="3"/>
        <v>8016.5618126280824</v>
      </c>
      <c r="T48" s="115">
        <f t="shared" si="4"/>
        <v>517.99511308000001</v>
      </c>
      <c r="U48" s="77" t="str">
        <f t="shared" si="5"/>
        <v>-</v>
      </c>
      <c r="V48" s="73" t="s">
        <v>29</v>
      </c>
      <c r="W48" s="18"/>
      <c r="Y48" s="16"/>
      <c r="AB48" s="17"/>
    </row>
    <row r="49" spans="1:28" ht="63" x14ac:dyDescent="0.25">
      <c r="A49" s="74" t="s">
        <v>71</v>
      </c>
      <c r="B49" s="72" t="s">
        <v>72</v>
      </c>
      <c r="C49" s="19" t="s">
        <v>28</v>
      </c>
      <c r="D49" s="117">
        <f>D50+D78+D103+D106+D108+D109</f>
        <v>1559.7800725000002</v>
      </c>
      <c r="E49" s="117">
        <f>E50+E78+E103+E106+E108+E109</f>
        <v>6161.3633305151789</v>
      </c>
      <c r="F49" s="79" t="s">
        <v>29</v>
      </c>
      <c r="G49" s="117">
        <f t="shared" ref="G49:Q49" si="17">G50+G78+G103+G106+G108+G109</f>
        <v>8359.693517703141</v>
      </c>
      <c r="H49" s="117">
        <f t="shared" si="17"/>
        <v>2408.0854113406808</v>
      </c>
      <c r="I49" s="117">
        <f t="shared" si="17"/>
        <v>517.99511308000001</v>
      </c>
      <c r="J49" s="117">
        <f t="shared" si="17"/>
        <v>0</v>
      </c>
      <c r="K49" s="117">
        <f t="shared" si="17"/>
        <v>517.99511308000001</v>
      </c>
      <c r="L49" s="117">
        <f t="shared" si="17"/>
        <v>84</v>
      </c>
      <c r="M49" s="117">
        <f t="shared" si="17"/>
        <v>0</v>
      </c>
      <c r="N49" s="117">
        <f t="shared" si="17"/>
        <v>716.27869118855017</v>
      </c>
      <c r="O49" s="117">
        <f t="shared" si="17"/>
        <v>0</v>
      </c>
      <c r="P49" s="117">
        <f t="shared" si="17"/>
        <v>1607.8067201521303</v>
      </c>
      <c r="Q49" s="117">
        <f t="shared" si="17"/>
        <v>0</v>
      </c>
      <c r="R49" s="114" t="s">
        <v>29</v>
      </c>
      <c r="S49" s="80">
        <f t="shared" si="3"/>
        <v>7841.698404623141</v>
      </c>
      <c r="T49" s="115">
        <f t="shared" si="4"/>
        <v>517.99511308000001</v>
      </c>
      <c r="U49" s="77" t="str">
        <f t="shared" si="5"/>
        <v>-</v>
      </c>
      <c r="V49" s="73" t="s">
        <v>29</v>
      </c>
      <c r="W49" s="18"/>
      <c r="Y49" s="16"/>
      <c r="AB49" s="17"/>
    </row>
    <row r="50" spans="1:28" x14ac:dyDescent="0.25">
      <c r="A50" s="74" t="s">
        <v>73</v>
      </c>
      <c r="B50" s="72" t="s">
        <v>74</v>
      </c>
      <c r="C50" s="19" t="s">
        <v>28</v>
      </c>
      <c r="D50" s="117">
        <f>D51+D62+D65+D72</f>
        <v>748.82303083333341</v>
      </c>
      <c r="E50" s="117">
        <f>E51+E62+E65+E72</f>
        <v>3998.1668803499992</v>
      </c>
      <c r="F50" s="79" t="s">
        <v>29</v>
      </c>
      <c r="G50" s="117">
        <f t="shared" ref="G50:Q50" si="18">G51+G62+G65+G72</f>
        <v>2696.2014695094467</v>
      </c>
      <c r="H50" s="117">
        <f t="shared" si="18"/>
        <v>94.699106634160728</v>
      </c>
      <c r="I50" s="117">
        <f t="shared" si="18"/>
        <v>345.22697599999998</v>
      </c>
      <c r="J50" s="117">
        <f t="shared" si="18"/>
        <v>0</v>
      </c>
      <c r="K50" s="117">
        <f t="shared" si="18"/>
        <v>345.22697599999998</v>
      </c>
      <c r="L50" s="117">
        <f t="shared" si="18"/>
        <v>15</v>
      </c>
      <c r="M50" s="117">
        <f t="shared" si="18"/>
        <v>0</v>
      </c>
      <c r="N50" s="117">
        <f t="shared" si="18"/>
        <v>15</v>
      </c>
      <c r="O50" s="117">
        <f t="shared" si="18"/>
        <v>0</v>
      </c>
      <c r="P50" s="117">
        <f t="shared" si="18"/>
        <v>64.699106634160728</v>
      </c>
      <c r="Q50" s="117">
        <f t="shared" si="18"/>
        <v>0</v>
      </c>
      <c r="R50" s="114" t="s">
        <v>29</v>
      </c>
      <c r="S50" s="80">
        <f t="shared" si="3"/>
        <v>2350.9744935094468</v>
      </c>
      <c r="T50" s="115">
        <f t="shared" si="4"/>
        <v>345.22697599999998</v>
      </c>
      <c r="U50" s="77" t="str">
        <f t="shared" si="5"/>
        <v>-</v>
      </c>
      <c r="V50" s="73" t="s">
        <v>29</v>
      </c>
      <c r="W50" s="18"/>
      <c r="Y50" s="16"/>
      <c r="AB50" s="17"/>
    </row>
    <row r="51" spans="1:28" ht="31.5" x14ac:dyDescent="0.25">
      <c r="A51" s="74" t="s">
        <v>75</v>
      </c>
      <c r="B51" s="72" t="s">
        <v>76</v>
      </c>
      <c r="C51" s="19" t="s">
        <v>28</v>
      </c>
      <c r="D51" s="117">
        <f>SUM(D52,D53,D54)</f>
        <v>666.53661083333338</v>
      </c>
      <c r="E51" s="117">
        <f>SUM(E52,E53,E54)</f>
        <v>3296.7949594299994</v>
      </c>
      <c r="F51" s="79" t="s">
        <v>29</v>
      </c>
      <c r="G51" s="117">
        <f t="shared" ref="G51:Q51" si="19">SUM(G52,G53,G54)</f>
        <v>2288.6717865764303</v>
      </c>
      <c r="H51" s="117">
        <f t="shared" si="19"/>
        <v>94.699106634160728</v>
      </c>
      <c r="I51" s="117">
        <f t="shared" si="19"/>
        <v>189.79498226999999</v>
      </c>
      <c r="J51" s="117">
        <f t="shared" si="19"/>
        <v>0</v>
      </c>
      <c r="K51" s="117">
        <f t="shared" si="19"/>
        <v>189.79498226999999</v>
      </c>
      <c r="L51" s="117">
        <f t="shared" si="19"/>
        <v>15</v>
      </c>
      <c r="M51" s="117">
        <f t="shared" si="19"/>
        <v>0</v>
      </c>
      <c r="N51" s="117">
        <f t="shared" si="19"/>
        <v>15</v>
      </c>
      <c r="O51" s="117">
        <f t="shared" si="19"/>
        <v>0</v>
      </c>
      <c r="P51" s="117">
        <f t="shared" si="19"/>
        <v>64.699106634160728</v>
      </c>
      <c r="Q51" s="117">
        <f t="shared" si="19"/>
        <v>0</v>
      </c>
      <c r="R51" s="114" t="s">
        <v>29</v>
      </c>
      <c r="S51" s="80">
        <f t="shared" si="3"/>
        <v>2098.8768043064301</v>
      </c>
      <c r="T51" s="115">
        <f t="shared" si="4"/>
        <v>189.79498226999999</v>
      </c>
      <c r="U51" s="77" t="str">
        <f t="shared" si="5"/>
        <v>-</v>
      </c>
      <c r="V51" s="73" t="s">
        <v>29</v>
      </c>
      <c r="W51" s="18"/>
      <c r="Y51" s="16"/>
      <c r="AB51" s="17"/>
    </row>
    <row r="52" spans="1:28" ht="47.25" x14ac:dyDescent="0.25">
      <c r="A52" s="72" t="s">
        <v>259</v>
      </c>
      <c r="B52" s="72" t="s">
        <v>260</v>
      </c>
      <c r="C52" s="73" t="s">
        <v>259</v>
      </c>
      <c r="D52" s="79">
        <v>0</v>
      </c>
      <c r="E52" s="79">
        <v>175.75310408999999</v>
      </c>
      <c r="F52" s="79" t="s">
        <v>29</v>
      </c>
      <c r="G52" s="79">
        <v>308.97447255070244</v>
      </c>
      <c r="H52" s="118">
        <f>IF(J52="нд","нд",(J52+L52+N52+P52))</f>
        <v>70.233222800827392</v>
      </c>
      <c r="I52" s="79">
        <f>K52+M52+O52+Q52</f>
        <v>3.6318144599999997</v>
      </c>
      <c r="J52" s="79">
        <v>0</v>
      </c>
      <c r="K52" s="79">
        <v>3.6318144599999997</v>
      </c>
      <c r="L52" s="79">
        <v>15</v>
      </c>
      <c r="M52" s="79">
        <v>0</v>
      </c>
      <c r="N52" s="79">
        <v>15</v>
      </c>
      <c r="O52" s="79">
        <v>0</v>
      </c>
      <c r="P52" s="79">
        <v>40.233222800827392</v>
      </c>
      <c r="Q52" s="79">
        <v>0</v>
      </c>
      <c r="R52" s="114" t="s">
        <v>29</v>
      </c>
      <c r="S52" s="118">
        <f t="shared" si="3"/>
        <v>305.34265809070246</v>
      </c>
      <c r="T52" s="115">
        <f t="shared" si="4"/>
        <v>3.6318144599999997</v>
      </c>
      <c r="U52" s="77" t="str">
        <f t="shared" si="5"/>
        <v>-</v>
      </c>
      <c r="V52" s="19" t="s">
        <v>277</v>
      </c>
      <c r="W52" s="18"/>
      <c r="Y52" s="16"/>
      <c r="AB52" s="17"/>
    </row>
    <row r="53" spans="1:28" ht="47.25" x14ac:dyDescent="0.25">
      <c r="A53" s="72" t="s">
        <v>261</v>
      </c>
      <c r="B53" s="72" t="s">
        <v>262</v>
      </c>
      <c r="C53" s="73" t="s">
        <v>261</v>
      </c>
      <c r="D53" s="79">
        <v>0</v>
      </c>
      <c r="E53" s="79">
        <v>37.030111210000001</v>
      </c>
      <c r="F53" s="79" t="s">
        <v>29</v>
      </c>
      <c r="G53" s="79">
        <v>127.97464801432332</v>
      </c>
      <c r="H53" s="118">
        <f>IF(J53="нд","нд",(J53+L53+N53+P53))</f>
        <v>24.465883833333333</v>
      </c>
      <c r="I53" s="79">
        <f>K53+M53+O53+Q53</f>
        <v>0.14897767000000001</v>
      </c>
      <c r="J53" s="79">
        <v>0</v>
      </c>
      <c r="K53" s="79">
        <v>0.14897767000000001</v>
      </c>
      <c r="L53" s="79">
        <v>0</v>
      </c>
      <c r="M53" s="79">
        <v>0</v>
      </c>
      <c r="N53" s="79">
        <v>0</v>
      </c>
      <c r="O53" s="79">
        <v>0</v>
      </c>
      <c r="P53" s="79">
        <v>24.465883833333333</v>
      </c>
      <c r="Q53" s="79">
        <v>0</v>
      </c>
      <c r="R53" s="114" t="s">
        <v>29</v>
      </c>
      <c r="S53" s="118">
        <f t="shared" si="3"/>
        <v>127.82567034432333</v>
      </c>
      <c r="T53" s="115">
        <f t="shared" si="4"/>
        <v>0.14897767000000001</v>
      </c>
      <c r="U53" s="77" t="str">
        <f t="shared" si="5"/>
        <v>-</v>
      </c>
      <c r="V53" s="19" t="s">
        <v>277</v>
      </c>
      <c r="W53" s="18"/>
      <c r="Y53" s="16"/>
      <c r="AB53" s="17"/>
    </row>
    <row r="54" spans="1:28" ht="47.25" x14ac:dyDescent="0.25">
      <c r="A54" s="74" t="s">
        <v>77</v>
      </c>
      <c r="B54" s="72" t="s">
        <v>78</v>
      </c>
      <c r="C54" s="19" t="s">
        <v>28</v>
      </c>
      <c r="D54" s="119">
        <f t="shared" ref="D54:Q54" si="20">SUM(D55:D61)</f>
        <v>666.53661083333338</v>
      </c>
      <c r="E54" s="119">
        <f t="shared" si="20"/>
        <v>3084.0117441299994</v>
      </c>
      <c r="F54" s="119">
        <f t="shared" si="20"/>
        <v>0</v>
      </c>
      <c r="G54" s="119">
        <f t="shared" si="20"/>
        <v>1851.7226660114047</v>
      </c>
      <c r="H54" s="119">
        <f t="shared" si="20"/>
        <v>0</v>
      </c>
      <c r="I54" s="119">
        <f t="shared" si="20"/>
        <v>186.01419013999998</v>
      </c>
      <c r="J54" s="119">
        <f t="shared" si="20"/>
        <v>0</v>
      </c>
      <c r="K54" s="119">
        <f t="shared" si="20"/>
        <v>186.01419013999998</v>
      </c>
      <c r="L54" s="119">
        <f t="shared" si="20"/>
        <v>0</v>
      </c>
      <c r="M54" s="119">
        <f t="shared" si="20"/>
        <v>0</v>
      </c>
      <c r="N54" s="119">
        <f t="shared" si="20"/>
        <v>0</v>
      </c>
      <c r="O54" s="119">
        <f t="shared" si="20"/>
        <v>0</v>
      </c>
      <c r="P54" s="119">
        <f t="shared" si="20"/>
        <v>0</v>
      </c>
      <c r="Q54" s="119">
        <f t="shared" si="20"/>
        <v>0</v>
      </c>
      <c r="R54" s="114" t="s">
        <v>29</v>
      </c>
      <c r="S54" s="118">
        <f>IF(H54="нд","нд",G54-I54)</f>
        <v>1665.7084758714047</v>
      </c>
      <c r="T54" s="115">
        <f t="shared" si="4"/>
        <v>186.01419013999998</v>
      </c>
      <c r="U54" s="77" t="str">
        <f t="shared" si="5"/>
        <v>-</v>
      </c>
      <c r="V54" s="73" t="s">
        <v>29</v>
      </c>
      <c r="W54" s="18"/>
      <c r="Y54" s="16"/>
      <c r="AB54" s="17"/>
    </row>
    <row r="55" spans="1:28" ht="204.75" x14ac:dyDescent="0.25">
      <c r="A55" s="72" t="s">
        <v>77</v>
      </c>
      <c r="B55" s="72" t="s">
        <v>263</v>
      </c>
      <c r="C55" s="73" t="s">
        <v>264</v>
      </c>
      <c r="D55" s="79">
        <v>186.98369249999999</v>
      </c>
      <c r="E55" s="79">
        <v>1260.72925345</v>
      </c>
      <c r="F55" s="79" t="s">
        <v>29</v>
      </c>
      <c r="G55" s="79">
        <v>32.577031380508515</v>
      </c>
      <c r="H55" s="118">
        <f t="shared" ref="H55:H61" si="21">IF(J55="нд","нд",(J55+L55+N55+P55))</f>
        <v>0</v>
      </c>
      <c r="I55" s="79">
        <f t="shared" ref="I55:I61" si="22">K55+M55+O55+Q55</f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79">
        <v>0</v>
      </c>
      <c r="R55" s="114" t="s">
        <v>29</v>
      </c>
      <c r="S55" s="118">
        <f t="shared" si="3"/>
        <v>32.577031380508515</v>
      </c>
      <c r="T55" s="115">
        <f t="shared" si="4"/>
        <v>0</v>
      </c>
      <c r="U55" s="77" t="str">
        <f t="shared" si="5"/>
        <v>-</v>
      </c>
      <c r="V55" s="19" t="s">
        <v>29</v>
      </c>
      <c r="W55" s="18"/>
      <c r="Y55" s="20"/>
      <c r="Z55" s="21"/>
      <c r="AB55" s="17"/>
    </row>
    <row r="56" spans="1:28" ht="110.25" x14ac:dyDescent="0.25">
      <c r="A56" s="72" t="s">
        <v>77</v>
      </c>
      <c r="B56" s="72" t="s">
        <v>265</v>
      </c>
      <c r="C56" s="73" t="s">
        <v>266</v>
      </c>
      <c r="D56" s="79">
        <v>442.54371666666668</v>
      </c>
      <c r="E56" s="79">
        <v>1559.57289395</v>
      </c>
      <c r="F56" s="79" t="s">
        <v>29</v>
      </c>
      <c r="G56" s="79">
        <v>1784.1056682392295</v>
      </c>
      <c r="H56" s="118">
        <f t="shared" si="21"/>
        <v>0</v>
      </c>
      <c r="I56" s="79">
        <f t="shared" si="22"/>
        <v>186.01419013999998</v>
      </c>
      <c r="J56" s="79">
        <v>0</v>
      </c>
      <c r="K56" s="79">
        <v>186.01419013999998</v>
      </c>
      <c r="L56" s="79">
        <v>0</v>
      </c>
      <c r="M56" s="79">
        <v>0</v>
      </c>
      <c r="N56" s="79">
        <v>0</v>
      </c>
      <c r="O56" s="79">
        <v>0</v>
      </c>
      <c r="P56" s="79">
        <v>0</v>
      </c>
      <c r="Q56" s="79">
        <v>0</v>
      </c>
      <c r="R56" s="114" t="s">
        <v>29</v>
      </c>
      <c r="S56" s="118">
        <f t="shared" si="3"/>
        <v>1598.0914780992296</v>
      </c>
      <c r="T56" s="115">
        <f t="shared" si="4"/>
        <v>186.01419013999998</v>
      </c>
      <c r="U56" s="77" t="str">
        <f t="shared" si="5"/>
        <v>-</v>
      </c>
      <c r="V56" s="19" t="s">
        <v>278</v>
      </c>
      <c r="W56" s="18"/>
      <c r="Y56" s="20"/>
      <c r="Z56" s="21"/>
      <c r="AB56" s="17"/>
    </row>
    <row r="57" spans="1:28" ht="141.75" x14ac:dyDescent="0.25">
      <c r="A57" s="72" t="s">
        <v>77</v>
      </c>
      <c r="B57" s="72" t="s">
        <v>267</v>
      </c>
      <c r="C57" s="73" t="s">
        <v>268</v>
      </c>
      <c r="D57" s="79">
        <v>1.6175300000000001</v>
      </c>
      <c r="E57" s="79">
        <v>14.82362307</v>
      </c>
      <c r="F57" s="79" t="s">
        <v>29</v>
      </c>
      <c r="G57" s="79">
        <v>1.1856325516666679</v>
      </c>
      <c r="H57" s="118">
        <f t="shared" si="21"/>
        <v>0</v>
      </c>
      <c r="I57" s="79">
        <f t="shared" si="22"/>
        <v>0</v>
      </c>
      <c r="J57" s="79">
        <v>0</v>
      </c>
      <c r="K57" s="79">
        <v>0</v>
      </c>
      <c r="L57" s="79">
        <v>0</v>
      </c>
      <c r="M57" s="79">
        <v>0</v>
      </c>
      <c r="N57" s="79">
        <v>0</v>
      </c>
      <c r="O57" s="79">
        <v>0</v>
      </c>
      <c r="P57" s="79">
        <v>0</v>
      </c>
      <c r="Q57" s="79">
        <v>0</v>
      </c>
      <c r="R57" s="114" t="s">
        <v>29</v>
      </c>
      <c r="S57" s="118">
        <f t="shared" si="3"/>
        <v>1.1856325516666679</v>
      </c>
      <c r="T57" s="115">
        <f t="shared" si="4"/>
        <v>0</v>
      </c>
      <c r="U57" s="77" t="str">
        <f t="shared" si="5"/>
        <v>-</v>
      </c>
      <c r="V57" s="19" t="s">
        <v>29</v>
      </c>
      <c r="W57" s="18"/>
      <c r="Y57" s="20"/>
      <c r="Z57" s="21"/>
      <c r="AB57" s="17"/>
    </row>
    <row r="58" spans="1:28" ht="110.25" x14ac:dyDescent="0.25">
      <c r="A58" s="72" t="s">
        <v>77</v>
      </c>
      <c r="B58" s="72" t="s">
        <v>269</v>
      </c>
      <c r="C58" s="73" t="s">
        <v>270</v>
      </c>
      <c r="D58" s="79">
        <v>2.6904233333333334</v>
      </c>
      <c r="E58" s="79">
        <v>23.66074184</v>
      </c>
      <c r="F58" s="79" t="s">
        <v>29</v>
      </c>
      <c r="G58" s="79">
        <v>2.3077698266666644</v>
      </c>
      <c r="H58" s="118">
        <f t="shared" si="21"/>
        <v>0</v>
      </c>
      <c r="I58" s="79">
        <f t="shared" si="22"/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79">
        <v>0</v>
      </c>
      <c r="R58" s="114" t="s">
        <v>29</v>
      </c>
      <c r="S58" s="118">
        <f t="shared" si="3"/>
        <v>2.3077698266666644</v>
      </c>
      <c r="T58" s="115">
        <f t="shared" si="4"/>
        <v>0</v>
      </c>
      <c r="U58" s="77" t="str">
        <f t="shared" si="5"/>
        <v>-</v>
      </c>
      <c r="V58" s="19" t="s">
        <v>29</v>
      </c>
      <c r="W58" s="18"/>
      <c r="Y58" s="20"/>
      <c r="Z58" s="21"/>
      <c r="AB58" s="17"/>
    </row>
    <row r="59" spans="1:28" ht="94.5" x14ac:dyDescent="0.25">
      <c r="A59" s="72" t="s">
        <v>77</v>
      </c>
      <c r="B59" s="72" t="s">
        <v>271</v>
      </c>
      <c r="C59" s="73" t="s">
        <v>272</v>
      </c>
      <c r="D59" s="79">
        <v>0.39209666666666665</v>
      </c>
      <c r="E59" s="79">
        <v>3.3515068000000001</v>
      </c>
      <c r="F59" s="79" t="s">
        <v>29</v>
      </c>
      <c r="G59" s="79">
        <v>0.32047736666666626</v>
      </c>
      <c r="H59" s="118">
        <f t="shared" si="21"/>
        <v>0</v>
      </c>
      <c r="I59" s="79">
        <f t="shared" si="22"/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79">
        <v>0</v>
      </c>
      <c r="R59" s="114" t="s">
        <v>29</v>
      </c>
      <c r="S59" s="118">
        <f t="shared" si="3"/>
        <v>0.32047736666666626</v>
      </c>
      <c r="T59" s="115">
        <f t="shared" si="4"/>
        <v>0</v>
      </c>
      <c r="U59" s="77" t="str">
        <f t="shared" si="5"/>
        <v>-</v>
      </c>
      <c r="V59" s="19" t="s">
        <v>29</v>
      </c>
      <c r="W59" s="18"/>
      <c r="Y59" s="20"/>
      <c r="Z59" s="21"/>
      <c r="AB59" s="17"/>
    </row>
    <row r="60" spans="1:28" ht="110.25" x14ac:dyDescent="0.25">
      <c r="A60" s="72" t="s">
        <v>77</v>
      </c>
      <c r="B60" s="72" t="s">
        <v>273</v>
      </c>
      <c r="C60" s="73" t="s">
        <v>274</v>
      </c>
      <c r="D60" s="79">
        <v>5.6336766666666662</v>
      </c>
      <c r="E60" s="79">
        <v>48.397332019999993</v>
      </c>
      <c r="F60" s="79" t="s">
        <v>29</v>
      </c>
      <c r="G60" s="79">
        <v>6.2838863133333405</v>
      </c>
      <c r="H60" s="118">
        <f t="shared" si="21"/>
        <v>0</v>
      </c>
      <c r="I60" s="79">
        <f t="shared" si="22"/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79">
        <v>0</v>
      </c>
      <c r="R60" s="114" t="s">
        <v>29</v>
      </c>
      <c r="S60" s="118">
        <f t="shared" si="3"/>
        <v>6.2838863133333405</v>
      </c>
      <c r="T60" s="115">
        <f t="shared" si="4"/>
        <v>0</v>
      </c>
      <c r="U60" s="77" t="str">
        <f t="shared" si="5"/>
        <v>-</v>
      </c>
      <c r="V60" s="19" t="s">
        <v>29</v>
      </c>
      <c r="W60" s="18"/>
      <c r="Y60" s="20"/>
      <c r="Z60" s="21"/>
      <c r="AB60" s="17"/>
    </row>
    <row r="61" spans="1:28" ht="94.5" x14ac:dyDescent="0.25">
      <c r="A61" s="72" t="s">
        <v>77</v>
      </c>
      <c r="B61" s="72" t="s">
        <v>275</v>
      </c>
      <c r="C61" s="73" t="s">
        <v>276</v>
      </c>
      <c r="D61" s="79">
        <v>26.675475000000002</v>
      </c>
      <c r="E61" s="79">
        <v>173.47639299999997</v>
      </c>
      <c r="F61" s="79" t="s">
        <v>29</v>
      </c>
      <c r="G61" s="79">
        <v>24.942200333333346</v>
      </c>
      <c r="H61" s="118">
        <f t="shared" si="21"/>
        <v>0</v>
      </c>
      <c r="I61" s="79">
        <f t="shared" si="22"/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79">
        <v>0</v>
      </c>
      <c r="R61" s="114" t="s">
        <v>29</v>
      </c>
      <c r="S61" s="118">
        <f t="shared" si="3"/>
        <v>24.942200333333346</v>
      </c>
      <c r="T61" s="115">
        <f t="shared" si="4"/>
        <v>0</v>
      </c>
      <c r="U61" s="77" t="str">
        <f t="shared" si="5"/>
        <v>-</v>
      </c>
      <c r="V61" s="19" t="s">
        <v>29</v>
      </c>
      <c r="W61" s="18"/>
      <c r="Y61" s="20"/>
      <c r="Z61" s="21"/>
      <c r="AB61" s="17"/>
    </row>
    <row r="62" spans="1:28" ht="31.5" x14ac:dyDescent="0.25">
      <c r="A62" s="74" t="s">
        <v>79</v>
      </c>
      <c r="B62" s="72" t="s">
        <v>80</v>
      </c>
      <c r="C62" s="19" t="s">
        <v>28</v>
      </c>
      <c r="D62" s="79">
        <f>D63+D64</f>
        <v>0</v>
      </c>
      <c r="E62" s="79">
        <f>E63+E64</f>
        <v>0</v>
      </c>
      <c r="F62" s="79" t="s">
        <v>29</v>
      </c>
      <c r="G62" s="79">
        <f t="shared" ref="G62:Q62" si="23">G63+G64</f>
        <v>0</v>
      </c>
      <c r="H62" s="79">
        <f t="shared" si="23"/>
        <v>0</v>
      </c>
      <c r="I62" s="79">
        <f t="shared" si="23"/>
        <v>0</v>
      </c>
      <c r="J62" s="79">
        <f t="shared" si="23"/>
        <v>0</v>
      </c>
      <c r="K62" s="79">
        <f t="shared" si="23"/>
        <v>0</v>
      </c>
      <c r="L62" s="79">
        <f t="shared" si="23"/>
        <v>0</v>
      </c>
      <c r="M62" s="79">
        <f t="shared" si="23"/>
        <v>0</v>
      </c>
      <c r="N62" s="79">
        <f t="shared" si="23"/>
        <v>0</v>
      </c>
      <c r="O62" s="79">
        <f t="shared" si="23"/>
        <v>0</v>
      </c>
      <c r="P62" s="79">
        <f t="shared" si="23"/>
        <v>0</v>
      </c>
      <c r="Q62" s="79">
        <f t="shared" si="23"/>
        <v>0</v>
      </c>
      <c r="R62" s="114" t="s">
        <v>29</v>
      </c>
      <c r="S62" s="118">
        <f t="shared" si="3"/>
        <v>0</v>
      </c>
      <c r="T62" s="115">
        <f t="shared" si="4"/>
        <v>0</v>
      </c>
      <c r="U62" s="77" t="str">
        <f t="shared" si="5"/>
        <v>-</v>
      </c>
      <c r="V62" s="73" t="s">
        <v>29</v>
      </c>
      <c r="W62" s="18"/>
      <c r="Y62" s="16"/>
      <c r="AB62" s="17"/>
    </row>
    <row r="63" spans="1:28" ht="63" x14ac:dyDescent="0.25">
      <c r="A63" s="74" t="s">
        <v>81</v>
      </c>
      <c r="B63" s="72" t="s">
        <v>82</v>
      </c>
      <c r="C63" s="19" t="s">
        <v>28</v>
      </c>
      <c r="D63" s="79">
        <v>0</v>
      </c>
      <c r="E63" s="79">
        <v>0</v>
      </c>
      <c r="F63" s="79" t="s">
        <v>29</v>
      </c>
      <c r="G63" s="79">
        <v>0</v>
      </c>
      <c r="H63" s="79">
        <v>0</v>
      </c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79">
        <v>0</v>
      </c>
      <c r="R63" s="114" t="s">
        <v>29</v>
      </c>
      <c r="S63" s="118">
        <f t="shared" si="3"/>
        <v>0</v>
      </c>
      <c r="T63" s="115">
        <f t="shared" si="4"/>
        <v>0</v>
      </c>
      <c r="U63" s="77" t="str">
        <f t="shared" si="5"/>
        <v>-</v>
      </c>
      <c r="V63" s="73" t="s">
        <v>29</v>
      </c>
      <c r="W63" s="18"/>
      <c r="Y63" s="16"/>
      <c r="AB63" s="17"/>
    </row>
    <row r="64" spans="1:28" ht="31.5" x14ac:dyDescent="0.25">
      <c r="A64" s="74" t="s">
        <v>83</v>
      </c>
      <c r="B64" s="72" t="s">
        <v>84</v>
      </c>
      <c r="C64" s="19" t="s">
        <v>28</v>
      </c>
      <c r="D64" s="79">
        <v>0</v>
      </c>
      <c r="E64" s="79">
        <v>0</v>
      </c>
      <c r="F64" s="79" t="s">
        <v>29</v>
      </c>
      <c r="G64" s="79">
        <v>0</v>
      </c>
      <c r="H64" s="79">
        <v>0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79">
        <v>0</v>
      </c>
      <c r="R64" s="114" t="s">
        <v>29</v>
      </c>
      <c r="S64" s="118">
        <f t="shared" si="3"/>
        <v>0</v>
      </c>
      <c r="T64" s="115">
        <f t="shared" si="4"/>
        <v>0</v>
      </c>
      <c r="U64" s="77" t="str">
        <f t="shared" si="5"/>
        <v>-</v>
      </c>
      <c r="V64" s="73" t="s">
        <v>29</v>
      </c>
      <c r="W64" s="18"/>
      <c r="Y64" s="16"/>
      <c r="AB64" s="17"/>
    </row>
    <row r="65" spans="1:28" ht="31.5" x14ac:dyDescent="0.25">
      <c r="A65" s="74" t="s">
        <v>85</v>
      </c>
      <c r="B65" s="72" t="s">
        <v>86</v>
      </c>
      <c r="C65" s="19" t="s">
        <v>28</v>
      </c>
      <c r="D65" s="79">
        <f>D66</f>
        <v>0</v>
      </c>
      <c r="E65" s="79">
        <f t="shared" ref="E65:Q65" si="24">E66</f>
        <v>212.80112406000001</v>
      </c>
      <c r="F65" s="79" t="str">
        <f t="shared" si="24"/>
        <v>нд</v>
      </c>
      <c r="G65" s="79">
        <f t="shared" si="24"/>
        <v>248.12003067477286</v>
      </c>
      <c r="H65" s="79">
        <f t="shared" si="24"/>
        <v>0</v>
      </c>
      <c r="I65" s="79">
        <f t="shared" si="24"/>
        <v>109.4821384</v>
      </c>
      <c r="J65" s="79">
        <f t="shared" si="24"/>
        <v>0</v>
      </c>
      <c r="K65" s="79">
        <f t="shared" si="24"/>
        <v>109.4821384</v>
      </c>
      <c r="L65" s="79">
        <f t="shared" si="24"/>
        <v>0</v>
      </c>
      <c r="M65" s="79">
        <f t="shared" si="24"/>
        <v>0</v>
      </c>
      <c r="N65" s="79">
        <f t="shared" si="24"/>
        <v>0</v>
      </c>
      <c r="O65" s="79">
        <f t="shared" si="24"/>
        <v>0</v>
      </c>
      <c r="P65" s="79">
        <f t="shared" si="24"/>
        <v>0</v>
      </c>
      <c r="Q65" s="79">
        <f t="shared" si="24"/>
        <v>0</v>
      </c>
      <c r="R65" s="114" t="s">
        <v>29</v>
      </c>
      <c r="S65" s="118">
        <f t="shared" si="3"/>
        <v>138.63789227477287</v>
      </c>
      <c r="T65" s="115">
        <f t="shared" si="4"/>
        <v>109.4821384</v>
      </c>
      <c r="U65" s="77" t="str">
        <f t="shared" si="5"/>
        <v>-</v>
      </c>
      <c r="V65" s="73" t="s">
        <v>29</v>
      </c>
      <c r="W65" s="18"/>
      <c r="Y65" s="16"/>
      <c r="AB65" s="17"/>
    </row>
    <row r="66" spans="1:28" x14ac:dyDescent="0.25">
      <c r="A66" s="74" t="s">
        <v>87</v>
      </c>
      <c r="B66" s="78" t="s">
        <v>88</v>
      </c>
      <c r="C66" s="19" t="s">
        <v>28</v>
      </c>
      <c r="D66" s="79">
        <f>D67+D69+D70</f>
        <v>0</v>
      </c>
      <c r="E66" s="79">
        <f>E67+E69+E70</f>
        <v>212.80112406000001</v>
      </c>
      <c r="F66" s="79" t="s">
        <v>29</v>
      </c>
      <c r="G66" s="79">
        <f t="shared" ref="G66:Q66" si="25">G67+G69+G70</f>
        <v>248.12003067477286</v>
      </c>
      <c r="H66" s="79">
        <f t="shared" si="25"/>
        <v>0</v>
      </c>
      <c r="I66" s="79">
        <f t="shared" si="25"/>
        <v>109.4821384</v>
      </c>
      <c r="J66" s="79">
        <f t="shared" si="25"/>
        <v>0</v>
      </c>
      <c r="K66" s="79">
        <f t="shared" si="25"/>
        <v>109.4821384</v>
      </c>
      <c r="L66" s="79">
        <f t="shared" si="25"/>
        <v>0</v>
      </c>
      <c r="M66" s="79">
        <f t="shared" si="25"/>
        <v>0</v>
      </c>
      <c r="N66" s="79">
        <f t="shared" si="25"/>
        <v>0</v>
      </c>
      <c r="O66" s="79">
        <f t="shared" si="25"/>
        <v>0</v>
      </c>
      <c r="P66" s="79">
        <f t="shared" si="25"/>
        <v>0</v>
      </c>
      <c r="Q66" s="79">
        <f t="shared" si="25"/>
        <v>0</v>
      </c>
      <c r="R66" s="114" t="s">
        <v>29</v>
      </c>
      <c r="S66" s="118">
        <f t="shared" si="3"/>
        <v>138.63789227477287</v>
      </c>
      <c r="T66" s="115">
        <f t="shared" si="4"/>
        <v>109.4821384</v>
      </c>
      <c r="U66" s="77" t="str">
        <f t="shared" si="5"/>
        <v>-</v>
      </c>
      <c r="V66" s="73" t="s">
        <v>29</v>
      </c>
      <c r="W66" s="18"/>
      <c r="Y66" s="16"/>
      <c r="AB66" s="17"/>
    </row>
    <row r="67" spans="1:28" ht="78.75" x14ac:dyDescent="0.25">
      <c r="A67" s="74" t="s">
        <v>87</v>
      </c>
      <c r="B67" s="72" t="s">
        <v>89</v>
      </c>
      <c r="C67" s="19" t="s">
        <v>28</v>
      </c>
      <c r="D67" s="79">
        <f t="shared" ref="D67:Q67" si="26">SUM(D68:D68)</f>
        <v>0</v>
      </c>
      <c r="E67" s="79">
        <f t="shared" si="26"/>
        <v>209.86973654000002</v>
      </c>
      <c r="F67" s="79">
        <f t="shared" si="26"/>
        <v>0</v>
      </c>
      <c r="G67" s="79">
        <f t="shared" si="26"/>
        <v>130.51407840499087</v>
      </c>
      <c r="H67" s="79">
        <f t="shared" si="26"/>
        <v>0</v>
      </c>
      <c r="I67" s="79">
        <f t="shared" si="26"/>
        <v>25.231006190000002</v>
      </c>
      <c r="J67" s="79">
        <f t="shared" si="26"/>
        <v>0</v>
      </c>
      <c r="K67" s="79">
        <f t="shared" si="26"/>
        <v>25.231006190000002</v>
      </c>
      <c r="L67" s="79">
        <f t="shared" si="26"/>
        <v>0</v>
      </c>
      <c r="M67" s="79">
        <f t="shared" si="26"/>
        <v>0</v>
      </c>
      <c r="N67" s="79">
        <f t="shared" si="26"/>
        <v>0</v>
      </c>
      <c r="O67" s="79">
        <f t="shared" si="26"/>
        <v>0</v>
      </c>
      <c r="P67" s="79">
        <f t="shared" si="26"/>
        <v>0</v>
      </c>
      <c r="Q67" s="79">
        <f t="shared" si="26"/>
        <v>0</v>
      </c>
      <c r="R67" s="114" t="s">
        <v>29</v>
      </c>
      <c r="S67" s="118">
        <f t="shared" si="3"/>
        <v>105.28307221499087</v>
      </c>
      <c r="T67" s="115">
        <f t="shared" si="4"/>
        <v>25.231006190000002</v>
      </c>
      <c r="U67" s="77" t="str">
        <f t="shared" si="5"/>
        <v>-</v>
      </c>
      <c r="V67" s="73" t="s">
        <v>29</v>
      </c>
      <c r="W67" s="18"/>
      <c r="Y67" s="16"/>
      <c r="AB67" s="17"/>
    </row>
    <row r="68" spans="1:28" ht="110.25" x14ac:dyDescent="0.25">
      <c r="A68" s="72" t="s">
        <v>87</v>
      </c>
      <c r="B68" s="72" t="s">
        <v>285</v>
      </c>
      <c r="C68" s="73" t="s">
        <v>286</v>
      </c>
      <c r="D68" s="79" t="s">
        <v>29</v>
      </c>
      <c r="E68" s="79">
        <v>209.86973654000002</v>
      </c>
      <c r="F68" s="79" t="s">
        <v>29</v>
      </c>
      <c r="G68" s="79">
        <v>130.51407840499087</v>
      </c>
      <c r="H68" s="118" t="str">
        <f>IF(J68="нд","нд",(J68+L68+N68+P68))</f>
        <v>нд</v>
      </c>
      <c r="I68" s="79">
        <f>K68+M68+O68+Q68</f>
        <v>25.231006190000002</v>
      </c>
      <c r="J68" s="79" t="s">
        <v>29</v>
      </c>
      <c r="K68" s="79">
        <v>25.231006190000002</v>
      </c>
      <c r="L68" s="79" t="s">
        <v>29</v>
      </c>
      <c r="M68" s="79">
        <v>0</v>
      </c>
      <c r="N68" s="79" t="s">
        <v>29</v>
      </c>
      <c r="O68" s="79">
        <v>0</v>
      </c>
      <c r="P68" s="79" t="s">
        <v>29</v>
      </c>
      <c r="Q68" s="79">
        <v>0</v>
      </c>
      <c r="R68" s="114" t="s">
        <v>29</v>
      </c>
      <c r="S68" s="118" t="str">
        <f>IF(H68="нд","нд",G68-I68)</f>
        <v>нд</v>
      </c>
      <c r="T68" s="115" t="str">
        <f t="shared" si="4"/>
        <v>нд</v>
      </c>
      <c r="U68" s="77" t="str">
        <f t="shared" si="5"/>
        <v>нд</v>
      </c>
      <c r="V68" s="19" t="s">
        <v>279</v>
      </c>
      <c r="W68" s="18"/>
      <c r="Y68" s="20"/>
      <c r="Z68" s="21"/>
      <c r="AB68" s="17"/>
    </row>
    <row r="69" spans="1:28" ht="78.75" x14ac:dyDescent="0.25">
      <c r="A69" s="74" t="s">
        <v>87</v>
      </c>
      <c r="B69" s="72" t="s">
        <v>90</v>
      </c>
      <c r="C69" s="19" t="s">
        <v>28</v>
      </c>
      <c r="D69" s="79">
        <v>0</v>
      </c>
      <c r="E69" s="79">
        <v>0</v>
      </c>
      <c r="F69" s="79">
        <v>0</v>
      </c>
      <c r="G69" s="79">
        <v>0</v>
      </c>
      <c r="H69" s="79">
        <v>0</v>
      </c>
      <c r="I69" s="79">
        <v>0</v>
      </c>
      <c r="J69" s="79">
        <v>0</v>
      </c>
      <c r="K69" s="79">
        <v>0</v>
      </c>
      <c r="L69" s="79">
        <v>0</v>
      </c>
      <c r="M69" s="79">
        <v>0</v>
      </c>
      <c r="N69" s="79">
        <v>0</v>
      </c>
      <c r="O69" s="79">
        <v>0</v>
      </c>
      <c r="P69" s="79">
        <v>0</v>
      </c>
      <c r="Q69" s="79">
        <v>0</v>
      </c>
      <c r="R69" s="114" t="s">
        <v>29</v>
      </c>
      <c r="S69" s="118">
        <f t="shared" si="3"/>
        <v>0</v>
      </c>
      <c r="T69" s="115">
        <f t="shared" si="4"/>
        <v>0</v>
      </c>
      <c r="U69" s="77" t="str">
        <f t="shared" si="5"/>
        <v>-</v>
      </c>
      <c r="V69" s="73" t="s">
        <v>29</v>
      </c>
      <c r="W69" s="18"/>
      <c r="Y69" s="16"/>
      <c r="AB69" s="17"/>
    </row>
    <row r="70" spans="1:28" ht="78.75" x14ac:dyDescent="0.25">
      <c r="A70" s="74" t="s">
        <v>87</v>
      </c>
      <c r="B70" s="72" t="s">
        <v>91</v>
      </c>
      <c r="C70" s="19" t="s">
        <v>28</v>
      </c>
      <c r="D70" s="79">
        <f>SUM(D71)</f>
        <v>0</v>
      </c>
      <c r="E70" s="79">
        <f t="shared" ref="E70:Q70" si="27">SUM(E71)</f>
        <v>2.9313875199999999</v>
      </c>
      <c r="F70" s="79">
        <f t="shared" si="27"/>
        <v>0</v>
      </c>
      <c r="G70" s="79">
        <f t="shared" si="27"/>
        <v>117.60595226978199</v>
      </c>
      <c r="H70" s="79">
        <f t="shared" si="27"/>
        <v>0</v>
      </c>
      <c r="I70" s="79">
        <f t="shared" si="27"/>
        <v>84.251132209999994</v>
      </c>
      <c r="J70" s="79">
        <f t="shared" si="27"/>
        <v>0</v>
      </c>
      <c r="K70" s="79">
        <f t="shared" si="27"/>
        <v>84.251132209999994</v>
      </c>
      <c r="L70" s="79">
        <f t="shared" si="27"/>
        <v>0</v>
      </c>
      <c r="M70" s="79">
        <f t="shared" si="27"/>
        <v>0</v>
      </c>
      <c r="N70" s="79">
        <f t="shared" si="27"/>
        <v>0</v>
      </c>
      <c r="O70" s="79">
        <f t="shared" si="27"/>
        <v>0</v>
      </c>
      <c r="P70" s="79">
        <f t="shared" si="27"/>
        <v>0</v>
      </c>
      <c r="Q70" s="79">
        <f t="shared" si="27"/>
        <v>0</v>
      </c>
      <c r="R70" s="114" t="s">
        <v>29</v>
      </c>
      <c r="S70" s="118">
        <f t="shared" si="3"/>
        <v>33.354820059782</v>
      </c>
      <c r="T70" s="115">
        <f t="shared" si="4"/>
        <v>84.251132209999994</v>
      </c>
      <c r="U70" s="77" t="str">
        <f t="shared" si="5"/>
        <v>-</v>
      </c>
      <c r="V70" s="73" t="s">
        <v>29</v>
      </c>
      <c r="W70" s="18"/>
      <c r="Y70" s="16"/>
      <c r="AB70" s="17"/>
    </row>
    <row r="71" spans="1:28" ht="110.25" x14ac:dyDescent="0.25">
      <c r="A71" s="72" t="s">
        <v>87</v>
      </c>
      <c r="B71" s="72" t="s">
        <v>287</v>
      </c>
      <c r="C71" s="73" t="s">
        <v>288</v>
      </c>
      <c r="D71" s="79" t="s">
        <v>29</v>
      </c>
      <c r="E71" s="79">
        <v>2.9313875199999999</v>
      </c>
      <c r="F71" s="79" t="s">
        <v>29</v>
      </c>
      <c r="G71" s="79">
        <v>117.60595226978199</v>
      </c>
      <c r="H71" s="118" t="str">
        <f t="shared" ref="H71" si="28">IF(J71="нд","нд",(J71+L71+N71+P71))</f>
        <v>нд</v>
      </c>
      <c r="I71" s="79">
        <f t="shared" ref="I71" si="29">K71+M71+O71+Q71</f>
        <v>84.251132209999994</v>
      </c>
      <c r="J71" s="79" t="s">
        <v>29</v>
      </c>
      <c r="K71" s="79">
        <v>84.251132209999994</v>
      </c>
      <c r="L71" s="79" t="s">
        <v>29</v>
      </c>
      <c r="M71" s="79">
        <v>0</v>
      </c>
      <c r="N71" s="79" t="s">
        <v>29</v>
      </c>
      <c r="O71" s="79">
        <v>0</v>
      </c>
      <c r="P71" s="79" t="s">
        <v>29</v>
      </c>
      <c r="Q71" s="79">
        <v>0</v>
      </c>
      <c r="R71" s="114" t="s">
        <v>29</v>
      </c>
      <c r="S71" s="118" t="str">
        <f t="shared" si="3"/>
        <v>нд</v>
      </c>
      <c r="T71" s="115" t="str">
        <f t="shared" si="4"/>
        <v>нд</v>
      </c>
      <c r="U71" s="77" t="str">
        <f t="shared" si="5"/>
        <v>нд</v>
      </c>
      <c r="V71" s="19" t="s">
        <v>279</v>
      </c>
      <c r="W71" s="18"/>
      <c r="Y71" s="20"/>
      <c r="Z71" s="21"/>
      <c r="AB71" s="17"/>
    </row>
    <row r="72" spans="1:28" ht="63" x14ac:dyDescent="0.25">
      <c r="A72" s="74" t="s">
        <v>92</v>
      </c>
      <c r="B72" s="72" t="s">
        <v>93</v>
      </c>
      <c r="C72" s="19" t="s">
        <v>28</v>
      </c>
      <c r="D72" s="79">
        <f>D73+D74</f>
        <v>82.286420000000007</v>
      </c>
      <c r="E72" s="79">
        <f>E73+E74</f>
        <v>488.57079686000003</v>
      </c>
      <c r="F72" s="79" t="s">
        <v>29</v>
      </c>
      <c r="G72" s="79">
        <f t="shared" ref="G72:Q72" si="30">G73+G74</f>
        <v>159.40965225824343</v>
      </c>
      <c r="H72" s="79">
        <f t="shared" si="30"/>
        <v>0</v>
      </c>
      <c r="I72" s="79">
        <f t="shared" si="30"/>
        <v>45.949855330000005</v>
      </c>
      <c r="J72" s="79">
        <f t="shared" si="30"/>
        <v>0</v>
      </c>
      <c r="K72" s="79">
        <f t="shared" si="30"/>
        <v>45.949855330000005</v>
      </c>
      <c r="L72" s="79">
        <f t="shared" si="30"/>
        <v>0</v>
      </c>
      <c r="M72" s="79">
        <f t="shared" si="30"/>
        <v>0</v>
      </c>
      <c r="N72" s="79">
        <f t="shared" si="30"/>
        <v>0</v>
      </c>
      <c r="O72" s="79">
        <f t="shared" si="30"/>
        <v>0</v>
      </c>
      <c r="P72" s="79">
        <f t="shared" si="30"/>
        <v>0</v>
      </c>
      <c r="Q72" s="79">
        <f t="shared" si="30"/>
        <v>0</v>
      </c>
      <c r="R72" s="114" t="s">
        <v>29</v>
      </c>
      <c r="S72" s="118">
        <f t="shared" si="3"/>
        <v>113.45979692824342</v>
      </c>
      <c r="T72" s="115">
        <f t="shared" si="4"/>
        <v>45.949855330000005</v>
      </c>
      <c r="U72" s="77" t="str">
        <f t="shared" si="5"/>
        <v>-</v>
      </c>
      <c r="V72" s="73" t="s">
        <v>29</v>
      </c>
      <c r="W72" s="18"/>
      <c r="Y72" s="16"/>
      <c r="AB72" s="17"/>
    </row>
    <row r="73" spans="1:28" ht="63" x14ac:dyDescent="0.25">
      <c r="A73" s="74" t="s">
        <v>94</v>
      </c>
      <c r="B73" s="72" t="s">
        <v>95</v>
      </c>
      <c r="C73" s="19" t="s">
        <v>28</v>
      </c>
      <c r="D73" s="79">
        <v>0</v>
      </c>
      <c r="E73" s="79">
        <v>0</v>
      </c>
      <c r="F73" s="79" t="s">
        <v>29</v>
      </c>
      <c r="G73" s="79">
        <v>0</v>
      </c>
      <c r="H73" s="79">
        <v>0</v>
      </c>
      <c r="I73" s="79">
        <v>0</v>
      </c>
      <c r="J73" s="79">
        <v>0</v>
      </c>
      <c r="K73" s="79">
        <v>0</v>
      </c>
      <c r="L73" s="79">
        <v>0</v>
      </c>
      <c r="M73" s="79">
        <v>0</v>
      </c>
      <c r="N73" s="79">
        <v>0</v>
      </c>
      <c r="O73" s="79">
        <v>0</v>
      </c>
      <c r="P73" s="79">
        <v>0</v>
      </c>
      <c r="Q73" s="79">
        <v>0</v>
      </c>
      <c r="R73" s="114" t="s">
        <v>29</v>
      </c>
      <c r="S73" s="118">
        <f t="shared" si="3"/>
        <v>0</v>
      </c>
      <c r="T73" s="115">
        <f t="shared" si="4"/>
        <v>0</v>
      </c>
      <c r="U73" s="77" t="str">
        <f t="shared" si="5"/>
        <v>-</v>
      </c>
      <c r="V73" s="73" t="s">
        <v>29</v>
      </c>
      <c r="W73" s="18"/>
      <c r="Y73" s="16"/>
      <c r="AB73" s="17"/>
    </row>
    <row r="74" spans="1:28" ht="63" x14ac:dyDescent="0.25">
      <c r="A74" s="74" t="s">
        <v>96</v>
      </c>
      <c r="B74" s="72" t="s">
        <v>97</v>
      </c>
      <c r="C74" s="19" t="s">
        <v>28</v>
      </c>
      <c r="D74" s="79">
        <f t="shared" ref="D74:Q74" si="31">SUM(D75:D77)</f>
        <v>82.286420000000007</v>
      </c>
      <c r="E74" s="79">
        <f t="shared" si="31"/>
        <v>488.57079686000003</v>
      </c>
      <c r="F74" s="79">
        <f t="shared" si="31"/>
        <v>0</v>
      </c>
      <c r="G74" s="79">
        <f t="shared" si="31"/>
        <v>159.40965225824343</v>
      </c>
      <c r="H74" s="79">
        <f t="shared" si="31"/>
        <v>0</v>
      </c>
      <c r="I74" s="79">
        <f t="shared" si="31"/>
        <v>45.949855330000005</v>
      </c>
      <c r="J74" s="79">
        <f t="shared" si="31"/>
        <v>0</v>
      </c>
      <c r="K74" s="79">
        <f t="shared" si="31"/>
        <v>45.949855330000005</v>
      </c>
      <c r="L74" s="79">
        <f t="shared" si="31"/>
        <v>0</v>
      </c>
      <c r="M74" s="79">
        <f t="shared" si="31"/>
        <v>0</v>
      </c>
      <c r="N74" s="79">
        <f t="shared" si="31"/>
        <v>0</v>
      </c>
      <c r="O74" s="79">
        <f t="shared" si="31"/>
        <v>0</v>
      </c>
      <c r="P74" s="79">
        <f t="shared" si="31"/>
        <v>0</v>
      </c>
      <c r="Q74" s="79">
        <f t="shared" si="31"/>
        <v>0</v>
      </c>
      <c r="R74" s="114" t="s">
        <v>29</v>
      </c>
      <c r="S74" s="118">
        <f t="shared" si="3"/>
        <v>113.45979692824342</v>
      </c>
      <c r="T74" s="115">
        <f t="shared" si="4"/>
        <v>45.949855330000005</v>
      </c>
      <c r="U74" s="77" t="str">
        <f t="shared" si="5"/>
        <v>-</v>
      </c>
      <c r="V74" s="73" t="s">
        <v>29</v>
      </c>
      <c r="W74" s="18"/>
      <c r="Y74" s="16"/>
      <c r="AB74" s="17"/>
    </row>
    <row r="75" spans="1:28" ht="141.75" x14ac:dyDescent="0.25">
      <c r="A75" s="72" t="s">
        <v>96</v>
      </c>
      <c r="B75" s="72" t="s">
        <v>289</v>
      </c>
      <c r="C75" s="73" t="s">
        <v>290</v>
      </c>
      <c r="D75" s="79">
        <v>80.373516666666674</v>
      </c>
      <c r="E75" s="79">
        <v>475.34052154000005</v>
      </c>
      <c r="F75" s="79" t="s">
        <v>29</v>
      </c>
      <c r="G75" s="79">
        <v>147.28044268210328</v>
      </c>
      <c r="H75" s="118">
        <f t="shared" ref="H75:H77" si="32">IF(J75="нд","нд",(J75+L75+N75+P75))</f>
        <v>0</v>
      </c>
      <c r="I75" s="79">
        <f t="shared" ref="I75:I77" si="33">K75+M75+O75+Q75</f>
        <v>37.217329340000006</v>
      </c>
      <c r="J75" s="79">
        <v>0</v>
      </c>
      <c r="K75" s="79">
        <v>37.217329340000006</v>
      </c>
      <c r="L75" s="79">
        <v>0</v>
      </c>
      <c r="M75" s="79">
        <v>0</v>
      </c>
      <c r="N75" s="79">
        <v>0</v>
      </c>
      <c r="O75" s="79">
        <v>0</v>
      </c>
      <c r="P75" s="79">
        <v>0</v>
      </c>
      <c r="Q75" s="79">
        <v>0</v>
      </c>
      <c r="R75" s="114" t="s">
        <v>29</v>
      </c>
      <c r="S75" s="118">
        <f t="shared" si="3"/>
        <v>110.06311334210328</v>
      </c>
      <c r="T75" s="115">
        <f t="shared" si="4"/>
        <v>37.217329340000006</v>
      </c>
      <c r="U75" s="77" t="str">
        <f t="shared" si="5"/>
        <v>-</v>
      </c>
      <c r="V75" s="19" t="s">
        <v>280</v>
      </c>
      <c r="W75" s="18"/>
      <c r="Y75" s="16"/>
      <c r="Z75" s="21"/>
      <c r="AB75" s="17"/>
    </row>
    <row r="76" spans="1:28" ht="110.25" x14ac:dyDescent="0.25">
      <c r="A76" s="72" t="s">
        <v>96</v>
      </c>
      <c r="B76" s="72" t="s">
        <v>291</v>
      </c>
      <c r="C76" s="73" t="s">
        <v>292</v>
      </c>
      <c r="D76" s="79" t="s">
        <v>29</v>
      </c>
      <c r="E76" s="79">
        <v>0.36738999999999999</v>
      </c>
      <c r="F76" s="79" t="s">
        <v>29</v>
      </c>
      <c r="G76" s="79">
        <v>9.7581623961401398</v>
      </c>
      <c r="H76" s="118">
        <f t="shared" si="32"/>
        <v>0</v>
      </c>
      <c r="I76" s="79">
        <f t="shared" si="33"/>
        <v>8.732525990000001</v>
      </c>
      <c r="J76" s="79">
        <v>0</v>
      </c>
      <c r="K76" s="79">
        <v>8.732525990000001</v>
      </c>
      <c r="L76" s="79">
        <v>0</v>
      </c>
      <c r="M76" s="79">
        <v>0</v>
      </c>
      <c r="N76" s="79">
        <v>0</v>
      </c>
      <c r="O76" s="79">
        <v>0</v>
      </c>
      <c r="P76" s="79">
        <v>0</v>
      </c>
      <c r="Q76" s="79">
        <v>0</v>
      </c>
      <c r="R76" s="114" t="s">
        <v>29</v>
      </c>
      <c r="S76" s="118">
        <f t="shared" si="3"/>
        <v>1.0256364061401388</v>
      </c>
      <c r="T76" s="115">
        <f t="shared" si="4"/>
        <v>8.732525990000001</v>
      </c>
      <c r="U76" s="77" t="str">
        <f t="shared" si="5"/>
        <v>-</v>
      </c>
      <c r="V76" s="19" t="s">
        <v>281</v>
      </c>
      <c r="W76" s="18"/>
      <c r="Y76" s="16"/>
      <c r="Z76" s="21"/>
      <c r="AB76" s="17"/>
    </row>
    <row r="77" spans="1:28" ht="94.5" x14ac:dyDescent="0.25">
      <c r="A77" s="72" t="s">
        <v>96</v>
      </c>
      <c r="B77" s="72" t="s">
        <v>293</v>
      </c>
      <c r="C77" s="73" t="s">
        <v>294</v>
      </c>
      <c r="D77" s="79">
        <v>1.9129033333333334</v>
      </c>
      <c r="E77" s="79">
        <v>12.86288532</v>
      </c>
      <c r="F77" s="79" t="s">
        <v>29</v>
      </c>
      <c r="G77" s="79">
        <v>2.3710471800000015</v>
      </c>
      <c r="H77" s="118">
        <f t="shared" si="32"/>
        <v>0</v>
      </c>
      <c r="I77" s="79">
        <f t="shared" si="33"/>
        <v>0</v>
      </c>
      <c r="J77" s="79">
        <v>0</v>
      </c>
      <c r="K77" s="79">
        <v>0</v>
      </c>
      <c r="L77" s="79">
        <v>0</v>
      </c>
      <c r="M77" s="79">
        <v>0</v>
      </c>
      <c r="N77" s="79">
        <v>0</v>
      </c>
      <c r="O77" s="79">
        <v>0</v>
      </c>
      <c r="P77" s="79">
        <v>0</v>
      </c>
      <c r="Q77" s="79">
        <v>0</v>
      </c>
      <c r="R77" s="114" t="s">
        <v>29</v>
      </c>
      <c r="S77" s="118">
        <f t="shared" si="3"/>
        <v>2.3710471800000015</v>
      </c>
      <c r="T77" s="115">
        <f t="shared" si="4"/>
        <v>0</v>
      </c>
      <c r="U77" s="77" t="str">
        <f t="shared" si="5"/>
        <v>-</v>
      </c>
      <c r="V77" s="19" t="s">
        <v>29</v>
      </c>
      <c r="W77" s="18"/>
      <c r="Y77" s="16"/>
      <c r="Z77" s="21"/>
      <c r="AB77" s="17"/>
    </row>
    <row r="78" spans="1:28" ht="31.5" x14ac:dyDescent="0.25">
      <c r="A78" s="74" t="s">
        <v>98</v>
      </c>
      <c r="B78" s="72" t="s">
        <v>99</v>
      </c>
      <c r="C78" s="19" t="s">
        <v>28</v>
      </c>
      <c r="D78" s="119">
        <f>D79+D85+D95+D100</f>
        <v>757.66488333333336</v>
      </c>
      <c r="E78" s="119">
        <f>E79+E85+E95+E100</f>
        <v>1718.5305340885129</v>
      </c>
      <c r="F78" s="79" t="s">
        <v>29</v>
      </c>
      <c r="G78" s="119">
        <f t="shared" ref="G78:Q78" si="34">G79+G85+G95+G100</f>
        <v>5457.7358473550175</v>
      </c>
      <c r="H78" s="119">
        <f t="shared" si="34"/>
        <v>2173.4595794528441</v>
      </c>
      <c r="I78" s="119">
        <f t="shared" si="34"/>
        <v>127.06011663</v>
      </c>
      <c r="J78" s="119">
        <f t="shared" si="34"/>
        <v>0</v>
      </c>
      <c r="K78" s="119">
        <f t="shared" si="34"/>
        <v>127.06011663</v>
      </c>
      <c r="L78" s="119">
        <f t="shared" si="34"/>
        <v>30</v>
      </c>
      <c r="M78" s="119">
        <f t="shared" si="34"/>
        <v>0</v>
      </c>
      <c r="N78" s="119">
        <f t="shared" si="34"/>
        <v>651.27869118855017</v>
      </c>
      <c r="O78" s="119">
        <f t="shared" si="34"/>
        <v>0</v>
      </c>
      <c r="P78" s="119">
        <f t="shared" si="34"/>
        <v>1492.1808882642936</v>
      </c>
      <c r="Q78" s="119">
        <f t="shared" si="34"/>
        <v>0</v>
      </c>
      <c r="R78" s="114" t="s">
        <v>29</v>
      </c>
      <c r="S78" s="118">
        <f t="shared" si="3"/>
        <v>5330.6757307250173</v>
      </c>
      <c r="T78" s="115">
        <f t="shared" si="4"/>
        <v>127.06011663</v>
      </c>
      <c r="U78" s="77" t="str">
        <f t="shared" si="5"/>
        <v>-</v>
      </c>
      <c r="V78" s="73" t="s">
        <v>29</v>
      </c>
      <c r="W78" s="18"/>
      <c r="Y78" s="16"/>
      <c r="AB78" s="17"/>
    </row>
    <row r="79" spans="1:28" ht="63" x14ac:dyDescent="0.25">
      <c r="A79" s="74" t="s">
        <v>100</v>
      </c>
      <c r="B79" s="72" t="s">
        <v>101</v>
      </c>
      <c r="C79" s="19" t="s">
        <v>28</v>
      </c>
      <c r="D79" s="119">
        <f>D80+D84</f>
        <v>226.9196</v>
      </c>
      <c r="E79" s="119">
        <f>E80+E84</f>
        <v>20.144619990000002</v>
      </c>
      <c r="F79" s="79" t="s">
        <v>29</v>
      </c>
      <c r="G79" s="119">
        <f t="shared" ref="G79:Q79" si="35">G80+G84</f>
        <v>2064.2732543512466</v>
      </c>
      <c r="H79" s="119">
        <f t="shared" si="35"/>
        <v>288.35773895000045</v>
      </c>
      <c r="I79" s="119">
        <f t="shared" si="35"/>
        <v>2.5936067300000003</v>
      </c>
      <c r="J79" s="119">
        <f t="shared" si="35"/>
        <v>0</v>
      </c>
      <c r="K79" s="119">
        <f t="shared" si="35"/>
        <v>2.5936067300000003</v>
      </c>
      <c r="L79" s="119">
        <f t="shared" si="35"/>
        <v>0</v>
      </c>
      <c r="M79" s="119">
        <f t="shared" si="35"/>
        <v>0</v>
      </c>
      <c r="N79" s="119">
        <f t="shared" si="35"/>
        <v>130</v>
      </c>
      <c r="O79" s="119">
        <f t="shared" si="35"/>
        <v>0</v>
      </c>
      <c r="P79" s="119">
        <f t="shared" si="35"/>
        <v>158.35773895000045</v>
      </c>
      <c r="Q79" s="119">
        <f t="shared" si="35"/>
        <v>0</v>
      </c>
      <c r="R79" s="114" t="s">
        <v>29</v>
      </c>
      <c r="S79" s="118">
        <f t="shared" si="3"/>
        <v>2061.6796476212467</v>
      </c>
      <c r="T79" s="115">
        <f t="shared" si="4"/>
        <v>2.5936067300000003</v>
      </c>
      <c r="U79" s="77" t="str">
        <f t="shared" si="5"/>
        <v>-</v>
      </c>
      <c r="V79" s="73" t="s">
        <v>29</v>
      </c>
      <c r="W79" s="18"/>
      <c r="Y79" s="16"/>
      <c r="AB79" s="17"/>
    </row>
    <row r="80" spans="1:28" ht="31.5" x14ac:dyDescent="0.25">
      <c r="A80" s="74" t="s">
        <v>102</v>
      </c>
      <c r="B80" s="72" t="s">
        <v>103</v>
      </c>
      <c r="C80" s="19" t="s">
        <v>28</v>
      </c>
      <c r="D80" s="79">
        <f t="shared" ref="D80:Q80" si="36">SUM(D81:D83)</f>
        <v>226.9196</v>
      </c>
      <c r="E80" s="79">
        <f t="shared" si="36"/>
        <v>20.144619990000002</v>
      </c>
      <c r="F80" s="79">
        <f t="shared" si="36"/>
        <v>0</v>
      </c>
      <c r="G80" s="79">
        <f t="shared" si="36"/>
        <v>2064.2732543512466</v>
      </c>
      <c r="H80" s="79">
        <f t="shared" si="36"/>
        <v>288.35773895000045</v>
      </c>
      <c r="I80" s="79">
        <f t="shared" si="36"/>
        <v>2.5936067300000003</v>
      </c>
      <c r="J80" s="79">
        <f t="shared" si="36"/>
        <v>0</v>
      </c>
      <c r="K80" s="79">
        <f t="shared" si="36"/>
        <v>2.5936067300000003</v>
      </c>
      <c r="L80" s="79">
        <f t="shared" si="36"/>
        <v>0</v>
      </c>
      <c r="M80" s="79">
        <f t="shared" si="36"/>
        <v>0</v>
      </c>
      <c r="N80" s="79">
        <f t="shared" si="36"/>
        <v>130</v>
      </c>
      <c r="O80" s="79">
        <f t="shared" si="36"/>
        <v>0</v>
      </c>
      <c r="P80" s="79">
        <f t="shared" si="36"/>
        <v>158.35773895000045</v>
      </c>
      <c r="Q80" s="79">
        <f t="shared" si="36"/>
        <v>0</v>
      </c>
      <c r="R80" s="114" t="s">
        <v>29</v>
      </c>
      <c r="S80" s="118">
        <f t="shared" si="3"/>
        <v>2061.6796476212467</v>
      </c>
      <c r="T80" s="115">
        <f t="shared" si="4"/>
        <v>2.5936067300000003</v>
      </c>
      <c r="U80" s="77" t="str">
        <f t="shared" si="5"/>
        <v>-</v>
      </c>
      <c r="V80" s="73" t="s">
        <v>29</v>
      </c>
      <c r="W80" s="18"/>
      <c r="Y80" s="16"/>
      <c r="AB80" s="17"/>
    </row>
    <row r="81" spans="1:28" ht="78.75" x14ac:dyDescent="0.25">
      <c r="A81" s="72" t="s">
        <v>102</v>
      </c>
      <c r="B81" s="72" t="s">
        <v>295</v>
      </c>
      <c r="C81" s="73" t="s">
        <v>296</v>
      </c>
      <c r="D81" s="79">
        <v>12.907691666666667</v>
      </c>
      <c r="E81" s="79">
        <v>1.01961999</v>
      </c>
      <c r="F81" s="79" t="s">
        <v>29</v>
      </c>
      <c r="G81" s="79">
        <v>105.04396584762168</v>
      </c>
      <c r="H81" s="118">
        <f t="shared" ref="H81:H83" si="37">IF(J81="нд","нд",(J81+L81+N81+P81))</f>
        <v>0</v>
      </c>
      <c r="I81" s="79">
        <f t="shared" ref="I81:I83" si="38">K81+M81+O81+Q81</f>
        <v>1.6916753100000002</v>
      </c>
      <c r="J81" s="79">
        <v>0</v>
      </c>
      <c r="K81" s="79">
        <v>1.6916753100000002</v>
      </c>
      <c r="L81" s="79">
        <v>0</v>
      </c>
      <c r="M81" s="79">
        <v>0</v>
      </c>
      <c r="N81" s="79">
        <v>0</v>
      </c>
      <c r="O81" s="79">
        <v>0</v>
      </c>
      <c r="P81" s="79">
        <v>0</v>
      </c>
      <c r="Q81" s="79">
        <v>0</v>
      </c>
      <c r="R81" s="114" t="s">
        <v>29</v>
      </c>
      <c r="S81" s="118">
        <f t="shared" si="3"/>
        <v>103.35229053762168</v>
      </c>
      <c r="T81" s="115">
        <f t="shared" si="4"/>
        <v>1.6916753100000002</v>
      </c>
      <c r="U81" s="77" t="str">
        <f t="shared" si="5"/>
        <v>-</v>
      </c>
      <c r="V81" s="19" t="s">
        <v>282</v>
      </c>
      <c r="W81" s="18"/>
      <c r="Y81" s="16"/>
      <c r="Z81" s="21"/>
      <c r="AB81" s="17"/>
    </row>
    <row r="82" spans="1:28" ht="78.75" x14ac:dyDescent="0.25">
      <c r="A82" s="72" t="s">
        <v>102</v>
      </c>
      <c r="B82" s="72" t="s">
        <v>297</v>
      </c>
      <c r="C82" s="73" t="s">
        <v>298</v>
      </c>
      <c r="D82" s="79">
        <v>101.62515833333335</v>
      </c>
      <c r="E82" s="79">
        <v>12.533330000000001</v>
      </c>
      <c r="F82" s="79" t="s">
        <v>29</v>
      </c>
      <c r="G82" s="79">
        <v>849.93347623400007</v>
      </c>
      <c r="H82" s="118">
        <f t="shared" si="37"/>
        <v>0</v>
      </c>
      <c r="I82" s="79">
        <f t="shared" si="38"/>
        <v>0.90193142000000004</v>
      </c>
      <c r="J82" s="79">
        <v>0</v>
      </c>
      <c r="K82" s="79">
        <v>0.90193142000000004</v>
      </c>
      <c r="L82" s="79">
        <v>0</v>
      </c>
      <c r="M82" s="79">
        <v>0</v>
      </c>
      <c r="N82" s="79">
        <v>0</v>
      </c>
      <c r="O82" s="79">
        <v>0</v>
      </c>
      <c r="P82" s="79">
        <v>0</v>
      </c>
      <c r="Q82" s="79">
        <v>0</v>
      </c>
      <c r="R82" s="114" t="s">
        <v>29</v>
      </c>
      <c r="S82" s="118">
        <f t="shared" si="3"/>
        <v>849.03154481400009</v>
      </c>
      <c r="T82" s="115">
        <f t="shared" si="4"/>
        <v>0.90193142000000004</v>
      </c>
      <c r="U82" s="77" t="str">
        <f t="shared" si="5"/>
        <v>-</v>
      </c>
      <c r="V82" s="19" t="s">
        <v>282</v>
      </c>
      <c r="W82" s="18"/>
      <c r="Y82" s="16"/>
      <c r="Z82" s="21"/>
      <c r="AB82" s="17"/>
    </row>
    <row r="83" spans="1:28" ht="141.75" x14ac:dyDescent="0.25">
      <c r="A83" s="72" t="s">
        <v>102</v>
      </c>
      <c r="B83" s="72" t="s">
        <v>299</v>
      </c>
      <c r="C83" s="73" t="s">
        <v>300</v>
      </c>
      <c r="D83" s="79">
        <v>112.38675000000001</v>
      </c>
      <c r="E83" s="79">
        <v>6.5916699999999997</v>
      </c>
      <c r="F83" s="79" t="s">
        <v>29</v>
      </c>
      <c r="G83" s="79">
        <v>1109.2958122696245</v>
      </c>
      <c r="H83" s="118">
        <f t="shared" si="37"/>
        <v>288.35773895000045</v>
      </c>
      <c r="I83" s="79">
        <f t="shared" si="38"/>
        <v>0</v>
      </c>
      <c r="J83" s="79">
        <v>0</v>
      </c>
      <c r="K83" s="79">
        <v>0</v>
      </c>
      <c r="L83" s="79">
        <v>0</v>
      </c>
      <c r="M83" s="79">
        <v>0</v>
      </c>
      <c r="N83" s="79">
        <v>130</v>
      </c>
      <c r="O83" s="79">
        <v>0</v>
      </c>
      <c r="P83" s="79">
        <v>158.35773895000045</v>
      </c>
      <c r="Q83" s="79">
        <v>0</v>
      </c>
      <c r="R83" s="114" t="s">
        <v>29</v>
      </c>
      <c r="S83" s="118">
        <f t="shared" si="3"/>
        <v>1109.2958122696245</v>
      </c>
      <c r="T83" s="115">
        <f t="shared" si="4"/>
        <v>0</v>
      </c>
      <c r="U83" s="77" t="str">
        <f t="shared" si="5"/>
        <v>-</v>
      </c>
      <c r="V83" s="19" t="s">
        <v>29</v>
      </c>
      <c r="W83" s="18"/>
      <c r="Y83" s="16"/>
      <c r="Z83" s="21"/>
      <c r="AB83" s="17"/>
    </row>
    <row r="84" spans="1:28" ht="47.25" x14ac:dyDescent="0.25">
      <c r="A84" s="74" t="s">
        <v>104</v>
      </c>
      <c r="B84" s="72" t="s">
        <v>105</v>
      </c>
      <c r="C84" s="19" t="s">
        <v>28</v>
      </c>
      <c r="D84" s="79">
        <v>0</v>
      </c>
      <c r="E84" s="79">
        <v>0</v>
      </c>
      <c r="F84" s="79" t="s">
        <v>29</v>
      </c>
      <c r="G84" s="79">
        <v>0</v>
      </c>
      <c r="H84" s="79">
        <v>0</v>
      </c>
      <c r="I84" s="79">
        <v>0</v>
      </c>
      <c r="J84" s="79">
        <v>0</v>
      </c>
      <c r="K84" s="79">
        <v>0</v>
      </c>
      <c r="L84" s="79">
        <v>0</v>
      </c>
      <c r="M84" s="79">
        <v>0</v>
      </c>
      <c r="N84" s="79">
        <v>0</v>
      </c>
      <c r="O84" s="79">
        <v>0</v>
      </c>
      <c r="P84" s="79">
        <v>0</v>
      </c>
      <c r="Q84" s="79">
        <v>0</v>
      </c>
      <c r="R84" s="114" t="s">
        <v>29</v>
      </c>
      <c r="S84" s="118">
        <f t="shared" si="3"/>
        <v>0</v>
      </c>
      <c r="T84" s="115">
        <f t="shared" si="4"/>
        <v>0</v>
      </c>
      <c r="U84" s="77" t="str">
        <f t="shared" si="5"/>
        <v>-</v>
      </c>
      <c r="V84" s="73" t="s">
        <v>29</v>
      </c>
      <c r="W84" s="18"/>
      <c r="Y84" s="16"/>
      <c r="AB84" s="17"/>
    </row>
    <row r="85" spans="1:28" ht="47.25" x14ac:dyDescent="0.25">
      <c r="A85" s="74" t="s">
        <v>106</v>
      </c>
      <c r="B85" s="72" t="s">
        <v>107</v>
      </c>
      <c r="C85" s="19" t="s">
        <v>28</v>
      </c>
      <c r="D85" s="79">
        <f>D86+D94</f>
        <v>108.72301666666668</v>
      </c>
      <c r="E85" s="79">
        <f>E86+E94</f>
        <v>650.79537442499998</v>
      </c>
      <c r="F85" s="79" t="s">
        <v>29</v>
      </c>
      <c r="G85" s="79">
        <f t="shared" ref="G85:Q85" si="39">G86+G94</f>
        <v>593.29393178750593</v>
      </c>
      <c r="H85" s="79">
        <f t="shared" si="39"/>
        <v>278.66223964845858</v>
      </c>
      <c r="I85" s="79">
        <f t="shared" si="39"/>
        <v>38.09751936</v>
      </c>
      <c r="J85" s="79">
        <f t="shared" si="39"/>
        <v>0</v>
      </c>
      <c r="K85" s="79">
        <f t="shared" si="39"/>
        <v>38.09751936</v>
      </c>
      <c r="L85" s="79">
        <f t="shared" si="39"/>
        <v>30</v>
      </c>
      <c r="M85" s="79">
        <f t="shared" si="39"/>
        <v>0</v>
      </c>
      <c r="N85" s="79">
        <f t="shared" si="39"/>
        <v>119.66879097495394</v>
      </c>
      <c r="O85" s="79">
        <f t="shared" si="39"/>
        <v>0</v>
      </c>
      <c r="P85" s="79">
        <f t="shared" si="39"/>
        <v>128.99344867350462</v>
      </c>
      <c r="Q85" s="79">
        <f t="shared" si="39"/>
        <v>0</v>
      </c>
      <c r="R85" s="114" t="s">
        <v>29</v>
      </c>
      <c r="S85" s="118">
        <f t="shared" si="3"/>
        <v>555.19641242750595</v>
      </c>
      <c r="T85" s="115">
        <f t="shared" si="4"/>
        <v>38.09751936</v>
      </c>
      <c r="U85" s="77" t="str">
        <f t="shared" si="5"/>
        <v>-</v>
      </c>
      <c r="V85" s="73" t="s">
        <v>29</v>
      </c>
      <c r="W85" s="18"/>
      <c r="Y85" s="16"/>
      <c r="AB85" s="17"/>
    </row>
    <row r="86" spans="1:28" ht="31.5" x14ac:dyDescent="0.25">
      <c r="A86" s="74" t="s">
        <v>108</v>
      </c>
      <c r="B86" s="72" t="s">
        <v>109</v>
      </c>
      <c r="C86" s="19" t="s">
        <v>28</v>
      </c>
      <c r="D86" s="79">
        <f>SUM(D87:D93)</f>
        <v>108.72301666666668</v>
      </c>
      <c r="E86" s="79">
        <f t="shared" ref="E86:Q86" si="40">SUM(E87:E93)</f>
        <v>650.79537442499998</v>
      </c>
      <c r="F86" s="79">
        <f t="shared" si="40"/>
        <v>0</v>
      </c>
      <c r="G86" s="79">
        <f t="shared" si="40"/>
        <v>593.29393178750593</v>
      </c>
      <c r="H86" s="79">
        <f t="shared" si="40"/>
        <v>278.66223964845858</v>
      </c>
      <c r="I86" s="79">
        <f t="shared" si="40"/>
        <v>38.09751936</v>
      </c>
      <c r="J86" s="79">
        <f t="shared" si="40"/>
        <v>0</v>
      </c>
      <c r="K86" s="79">
        <f t="shared" si="40"/>
        <v>38.09751936</v>
      </c>
      <c r="L86" s="79">
        <f t="shared" si="40"/>
        <v>30</v>
      </c>
      <c r="M86" s="79">
        <f t="shared" si="40"/>
        <v>0</v>
      </c>
      <c r="N86" s="79">
        <f t="shared" si="40"/>
        <v>119.66879097495394</v>
      </c>
      <c r="O86" s="79">
        <f t="shared" si="40"/>
        <v>0</v>
      </c>
      <c r="P86" s="79">
        <f t="shared" si="40"/>
        <v>128.99344867350462</v>
      </c>
      <c r="Q86" s="79">
        <f t="shared" si="40"/>
        <v>0</v>
      </c>
      <c r="R86" s="114" t="s">
        <v>29</v>
      </c>
      <c r="S86" s="118">
        <f t="shared" si="3"/>
        <v>555.19641242750595</v>
      </c>
      <c r="T86" s="115">
        <f t="shared" si="4"/>
        <v>38.09751936</v>
      </c>
      <c r="U86" s="77" t="str">
        <f t="shared" si="5"/>
        <v>-</v>
      </c>
      <c r="V86" s="73" t="s">
        <v>29</v>
      </c>
      <c r="W86" s="18"/>
      <c r="Y86" s="16"/>
      <c r="AB86" s="17"/>
    </row>
    <row r="87" spans="1:28" ht="47.25" x14ac:dyDescent="0.25">
      <c r="A87" s="72" t="s">
        <v>108</v>
      </c>
      <c r="B87" s="72" t="s">
        <v>301</v>
      </c>
      <c r="C87" s="73" t="s">
        <v>302</v>
      </c>
      <c r="D87" s="79">
        <v>58.152066666666677</v>
      </c>
      <c r="E87" s="79">
        <v>530.38784674999999</v>
      </c>
      <c r="F87" s="79" t="s">
        <v>29</v>
      </c>
      <c r="G87" s="79">
        <v>3.2678109083338995</v>
      </c>
      <c r="H87" s="118">
        <f>IF(J87="нд","нд",(J87+L87+N87+P87))</f>
        <v>0</v>
      </c>
      <c r="I87" s="79">
        <f>K87+M87+O87+Q87</f>
        <v>0</v>
      </c>
      <c r="J87" s="79">
        <v>0</v>
      </c>
      <c r="K87" s="79">
        <v>0</v>
      </c>
      <c r="L87" s="79">
        <v>0</v>
      </c>
      <c r="M87" s="79">
        <v>0</v>
      </c>
      <c r="N87" s="79">
        <v>0</v>
      </c>
      <c r="O87" s="79">
        <v>0</v>
      </c>
      <c r="P87" s="79">
        <v>0</v>
      </c>
      <c r="Q87" s="79">
        <v>0</v>
      </c>
      <c r="R87" s="114" t="s">
        <v>29</v>
      </c>
      <c r="S87" s="118">
        <f t="shared" si="3"/>
        <v>3.2678109083338995</v>
      </c>
      <c r="T87" s="115">
        <f t="shared" si="4"/>
        <v>0</v>
      </c>
      <c r="U87" s="77" t="str">
        <f t="shared" si="5"/>
        <v>-</v>
      </c>
      <c r="V87" s="19" t="s">
        <v>29</v>
      </c>
      <c r="W87" s="18"/>
      <c r="Y87" s="23"/>
      <c r="Z87" s="23"/>
      <c r="AB87" s="17"/>
    </row>
    <row r="88" spans="1:28" ht="78.75" x14ac:dyDescent="0.25">
      <c r="A88" s="72" t="s">
        <v>108</v>
      </c>
      <c r="B88" s="72" t="s">
        <v>303</v>
      </c>
      <c r="C88" s="73" t="s">
        <v>304</v>
      </c>
      <c r="D88" s="79">
        <v>38.771583333333332</v>
      </c>
      <c r="E88" s="79">
        <v>14.508330000000001</v>
      </c>
      <c r="F88" s="79" t="s">
        <v>29</v>
      </c>
      <c r="G88" s="79">
        <v>464.29188854431169</v>
      </c>
      <c r="H88" s="118">
        <f>IF(J88="нд","нд",(J88+L88+N88+P88))</f>
        <v>221.03942604431168</v>
      </c>
      <c r="I88" s="79">
        <f>K88+M88+O88+Q88</f>
        <v>0</v>
      </c>
      <c r="J88" s="79">
        <v>0</v>
      </c>
      <c r="K88" s="79">
        <v>0</v>
      </c>
      <c r="L88" s="79">
        <v>20</v>
      </c>
      <c r="M88" s="79">
        <v>0</v>
      </c>
      <c r="N88" s="79">
        <v>100</v>
      </c>
      <c r="O88" s="79">
        <v>0</v>
      </c>
      <c r="P88" s="79">
        <v>101.03942604431168</v>
      </c>
      <c r="Q88" s="79">
        <v>0</v>
      </c>
      <c r="R88" s="114" t="s">
        <v>29</v>
      </c>
      <c r="S88" s="118">
        <f t="shared" si="3"/>
        <v>464.29188854431169</v>
      </c>
      <c r="T88" s="115">
        <f t="shared" si="4"/>
        <v>0</v>
      </c>
      <c r="U88" s="77" t="str">
        <f t="shared" si="5"/>
        <v>-</v>
      </c>
      <c r="V88" s="19" t="s">
        <v>29</v>
      </c>
      <c r="W88" s="18"/>
      <c r="Y88" s="23"/>
      <c r="Z88" s="23"/>
      <c r="AB88" s="17"/>
    </row>
    <row r="89" spans="1:28" ht="63" x14ac:dyDescent="0.25">
      <c r="A89" s="72" t="s">
        <v>108</v>
      </c>
      <c r="B89" s="72" t="s">
        <v>305</v>
      </c>
      <c r="C89" s="73" t="s">
        <v>306</v>
      </c>
      <c r="D89" s="79" t="s">
        <v>29</v>
      </c>
      <c r="E89" s="79">
        <v>5.7083000000000004</v>
      </c>
      <c r="F89" s="79" t="s">
        <v>29</v>
      </c>
      <c r="G89" s="79">
        <v>59.52662443696844</v>
      </c>
      <c r="H89" s="118">
        <f t="shared" ref="H89:H90" si="41">IF(J89="нд","нд",(J89+L89+N89+P89))</f>
        <v>27.954022629192941</v>
      </c>
      <c r="I89" s="79">
        <f t="shared" ref="I89:I90" si="42">K89+M89+O89+Q89</f>
        <v>38.09751936</v>
      </c>
      <c r="J89" s="79">
        <v>0</v>
      </c>
      <c r="K89" s="79">
        <v>38.09751936</v>
      </c>
      <c r="L89" s="79">
        <v>0</v>
      </c>
      <c r="M89" s="79">
        <v>0</v>
      </c>
      <c r="N89" s="79">
        <v>0</v>
      </c>
      <c r="O89" s="79">
        <v>0</v>
      </c>
      <c r="P89" s="79">
        <v>27.954022629192941</v>
      </c>
      <c r="Q89" s="79">
        <v>0</v>
      </c>
      <c r="R89" s="114" t="s">
        <v>29</v>
      </c>
      <c r="S89" s="118">
        <f t="shared" si="3"/>
        <v>21.42910507696844</v>
      </c>
      <c r="T89" s="115">
        <f t="shared" si="4"/>
        <v>38.09751936</v>
      </c>
      <c r="U89" s="77" t="str">
        <f t="shared" si="5"/>
        <v>-</v>
      </c>
      <c r="V89" s="19" t="s">
        <v>283</v>
      </c>
      <c r="W89" s="18"/>
      <c r="Y89" s="23"/>
      <c r="Z89" s="23"/>
      <c r="AB89" s="17"/>
    </row>
    <row r="90" spans="1:28" ht="31.5" x14ac:dyDescent="0.25">
      <c r="A90" s="72" t="s">
        <v>108</v>
      </c>
      <c r="B90" s="72" t="s">
        <v>307</v>
      </c>
      <c r="C90" s="73" t="s">
        <v>308</v>
      </c>
      <c r="D90" s="79">
        <v>3.2249500000000002</v>
      </c>
      <c r="E90" s="79">
        <v>32.355719988333334</v>
      </c>
      <c r="F90" s="79" t="s">
        <v>29</v>
      </c>
      <c r="G90" s="79">
        <v>3.7546462516830843</v>
      </c>
      <c r="H90" s="118">
        <f t="shared" si="41"/>
        <v>0</v>
      </c>
      <c r="I90" s="79">
        <f t="shared" si="42"/>
        <v>0</v>
      </c>
      <c r="J90" s="79">
        <v>0</v>
      </c>
      <c r="K90" s="79">
        <v>0</v>
      </c>
      <c r="L90" s="79">
        <v>0</v>
      </c>
      <c r="M90" s="79">
        <v>0</v>
      </c>
      <c r="N90" s="79">
        <v>0</v>
      </c>
      <c r="O90" s="79">
        <v>0</v>
      </c>
      <c r="P90" s="79">
        <v>0</v>
      </c>
      <c r="Q90" s="79">
        <v>0</v>
      </c>
      <c r="R90" s="114" t="s">
        <v>29</v>
      </c>
      <c r="S90" s="118">
        <f t="shared" ref="S90:S153" si="43">IF(H90="нд","нд",G90-I90)</f>
        <v>3.7546462516830843</v>
      </c>
      <c r="T90" s="115">
        <f t="shared" ref="T90:T153" si="44">IF(H90="нд","нд",(K90)-(J90))</f>
        <v>0</v>
      </c>
      <c r="U90" s="77" t="str">
        <f t="shared" ref="U90:U153" si="45">IF(H90="нд","нд",IF((J90)&gt;0,T90/(J90),"-"))</f>
        <v>-</v>
      </c>
      <c r="V90" s="19" t="s">
        <v>29</v>
      </c>
      <c r="W90" s="18"/>
      <c r="Y90" s="23"/>
      <c r="Z90" s="23"/>
      <c r="AB90" s="17"/>
    </row>
    <row r="91" spans="1:28" ht="63" x14ac:dyDescent="0.25">
      <c r="A91" s="72" t="s">
        <v>108</v>
      </c>
      <c r="B91" s="72" t="s">
        <v>309</v>
      </c>
      <c r="C91" s="73" t="s">
        <v>310</v>
      </c>
      <c r="D91" s="79">
        <v>8.5744166666666679</v>
      </c>
      <c r="E91" s="79">
        <v>65.932313056666672</v>
      </c>
      <c r="F91" s="79" t="s">
        <v>29</v>
      </c>
      <c r="G91" s="79">
        <v>4.6264210399366164</v>
      </c>
      <c r="H91" s="118">
        <f>IF(J91="нд","нд",(J91+L91+N91+P91))</f>
        <v>0</v>
      </c>
      <c r="I91" s="79">
        <f>K91+M91+O91+Q91</f>
        <v>0</v>
      </c>
      <c r="J91" s="79">
        <v>0</v>
      </c>
      <c r="K91" s="79">
        <v>0</v>
      </c>
      <c r="L91" s="79">
        <v>0</v>
      </c>
      <c r="M91" s="79">
        <v>0</v>
      </c>
      <c r="N91" s="79">
        <v>0</v>
      </c>
      <c r="O91" s="79">
        <v>0</v>
      </c>
      <c r="P91" s="79">
        <v>0</v>
      </c>
      <c r="Q91" s="79">
        <v>0</v>
      </c>
      <c r="R91" s="114" t="s">
        <v>29</v>
      </c>
      <c r="S91" s="118">
        <f t="shared" si="43"/>
        <v>4.6264210399366164</v>
      </c>
      <c r="T91" s="115">
        <f t="shared" si="44"/>
        <v>0</v>
      </c>
      <c r="U91" s="77" t="str">
        <f t="shared" si="45"/>
        <v>-</v>
      </c>
      <c r="V91" s="19" t="s">
        <v>29</v>
      </c>
      <c r="W91" s="18"/>
      <c r="Y91" s="16"/>
      <c r="Z91" s="21"/>
      <c r="AB91" s="17"/>
    </row>
    <row r="92" spans="1:28" ht="31.5" x14ac:dyDescent="0.25">
      <c r="A92" s="72" t="s">
        <v>108</v>
      </c>
      <c r="B92" s="72" t="s">
        <v>311</v>
      </c>
      <c r="C92" s="73" t="s">
        <v>312</v>
      </c>
      <c r="D92" s="79" t="s">
        <v>29</v>
      </c>
      <c r="E92" s="79">
        <v>1.9028646299999998</v>
      </c>
      <c r="F92" s="79" t="s">
        <v>29</v>
      </c>
      <c r="G92" s="79">
        <v>27.636844805977919</v>
      </c>
      <c r="H92" s="118">
        <f>IF(J92="нд","нд",(J92+L92+N92+P92))</f>
        <v>27.509277716090509</v>
      </c>
      <c r="I92" s="79">
        <f>K92+M92+O92+Q92</f>
        <v>0</v>
      </c>
      <c r="J92" s="79">
        <v>0</v>
      </c>
      <c r="K92" s="79">
        <v>0</v>
      </c>
      <c r="L92" s="79">
        <v>10</v>
      </c>
      <c r="M92" s="79">
        <v>0</v>
      </c>
      <c r="N92" s="79">
        <v>17.509277716090509</v>
      </c>
      <c r="O92" s="79">
        <v>0</v>
      </c>
      <c r="P92" s="79">
        <v>0</v>
      </c>
      <c r="Q92" s="79">
        <v>0</v>
      </c>
      <c r="R92" s="114" t="s">
        <v>29</v>
      </c>
      <c r="S92" s="118">
        <f t="shared" si="43"/>
        <v>27.636844805977919</v>
      </c>
      <c r="T92" s="115">
        <f t="shared" si="44"/>
        <v>0</v>
      </c>
      <c r="U92" s="77" t="str">
        <f t="shared" si="45"/>
        <v>-</v>
      </c>
      <c r="V92" s="19" t="s">
        <v>29</v>
      </c>
      <c r="W92" s="18"/>
      <c r="Y92" s="16"/>
      <c r="Z92" s="21"/>
      <c r="AB92" s="17"/>
    </row>
    <row r="93" spans="1:28" ht="47.25" x14ac:dyDescent="0.25">
      <c r="A93" s="72" t="s">
        <v>108</v>
      </c>
      <c r="B93" s="72" t="s">
        <v>313</v>
      </c>
      <c r="C93" s="73" t="s">
        <v>314</v>
      </c>
      <c r="D93" s="79" t="s">
        <v>29</v>
      </c>
      <c r="E93" s="79">
        <v>0</v>
      </c>
      <c r="F93" s="79" t="s">
        <v>29</v>
      </c>
      <c r="G93" s="79">
        <v>30.189695800294253</v>
      </c>
      <c r="H93" s="118">
        <f>IF(J93="нд","нд",(J93+L93+N93+P93))</f>
        <v>2.159513258863432</v>
      </c>
      <c r="I93" s="79">
        <f>K93+M93+O93+Q93</f>
        <v>0</v>
      </c>
      <c r="J93" s="79">
        <v>0</v>
      </c>
      <c r="K93" s="79">
        <v>0</v>
      </c>
      <c r="L93" s="79">
        <v>0</v>
      </c>
      <c r="M93" s="79">
        <v>0</v>
      </c>
      <c r="N93" s="79">
        <v>2.159513258863432</v>
      </c>
      <c r="O93" s="79">
        <v>0</v>
      </c>
      <c r="P93" s="79">
        <v>0</v>
      </c>
      <c r="Q93" s="79">
        <v>0</v>
      </c>
      <c r="R93" s="114" t="s">
        <v>29</v>
      </c>
      <c r="S93" s="118">
        <f t="shared" si="43"/>
        <v>30.189695800294253</v>
      </c>
      <c r="T93" s="115">
        <f t="shared" si="44"/>
        <v>0</v>
      </c>
      <c r="U93" s="77" t="str">
        <f t="shared" si="45"/>
        <v>-</v>
      </c>
      <c r="V93" s="19" t="s">
        <v>29</v>
      </c>
      <c r="W93" s="18"/>
      <c r="Y93" s="16"/>
      <c r="Z93" s="21"/>
      <c r="AB93" s="17"/>
    </row>
    <row r="94" spans="1:28" ht="31.5" x14ac:dyDescent="0.25">
      <c r="A94" s="74" t="s">
        <v>110</v>
      </c>
      <c r="B94" s="72" t="s">
        <v>111</v>
      </c>
      <c r="C94" s="19" t="s">
        <v>28</v>
      </c>
      <c r="D94" s="79">
        <v>0</v>
      </c>
      <c r="E94" s="79">
        <v>0</v>
      </c>
      <c r="F94" s="79" t="s">
        <v>29</v>
      </c>
      <c r="G94" s="79">
        <v>0</v>
      </c>
      <c r="H94" s="79">
        <v>0</v>
      </c>
      <c r="I94" s="79">
        <v>0</v>
      </c>
      <c r="J94" s="79">
        <v>0</v>
      </c>
      <c r="K94" s="79">
        <v>0</v>
      </c>
      <c r="L94" s="79">
        <v>0</v>
      </c>
      <c r="M94" s="79">
        <v>0</v>
      </c>
      <c r="N94" s="79">
        <v>0</v>
      </c>
      <c r="O94" s="79">
        <v>0</v>
      </c>
      <c r="P94" s="79">
        <v>0</v>
      </c>
      <c r="Q94" s="79">
        <v>0</v>
      </c>
      <c r="R94" s="114" t="s">
        <v>29</v>
      </c>
      <c r="S94" s="118">
        <f t="shared" si="43"/>
        <v>0</v>
      </c>
      <c r="T94" s="115">
        <f t="shared" si="44"/>
        <v>0</v>
      </c>
      <c r="U94" s="77" t="str">
        <f t="shared" si="45"/>
        <v>-</v>
      </c>
      <c r="V94" s="73" t="s">
        <v>29</v>
      </c>
      <c r="W94" s="18"/>
      <c r="Y94" s="16"/>
      <c r="AB94" s="17"/>
    </row>
    <row r="95" spans="1:28" ht="31.5" x14ac:dyDescent="0.25">
      <c r="A95" s="74" t="s">
        <v>112</v>
      </c>
      <c r="B95" s="72" t="s">
        <v>113</v>
      </c>
      <c r="C95" s="19" t="s">
        <v>28</v>
      </c>
      <c r="D95" s="79">
        <f t="shared" ref="D95:Q95" si="46">SUM(D96:D99)</f>
        <v>422.02226666666667</v>
      </c>
      <c r="E95" s="79">
        <f t="shared" si="46"/>
        <v>1047.5905396735129</v>
      </c>
      <c r="F95" s="79">
        <f t="shared" si="46"/>
        <v>0</v>
      </c>
      <c r="G95" s="79">
        <f t="shared" si="46"/>
        <v>2800.1686612162653</v>
      </c>
      <c r="H95" s="79">
        <f t="shared" si="46"/>
        <v>1606.4396008543849</v>
      </c>
      <c r="I95" s="79">
        <f t="shared" si="46"/>
        <v>86.368990539999999</v>
      </c>
      <c r="J95" s="79">
        <f t="shared" si="46"/>
        <v>0</v>
      </c>
      <c r="K95" s="79">
        <f t="shared" si="46"/>
        <v>86.368990539999999</v>
      </c>
      <c r="L95" s="79">
        <f t="shared" si="46"/>
        <v>0</v>
      </c>
      <c r="M95" s="79">
        <f t="shared" si="46"/>
        <v>0</v>
      </c>
      <c r="N95" s="79">
        <f t="shared" si="46"/>
        <v>401.60990021359623</v>
      </c>
      <c r="O95" s="79">
        <f t="shared" si="46"/>
        <v>0</v>
      </c>
      <c r="P95" s="79">
        <f t="shared" si="46"/>
        <v>1204.8297006407886</v>
      </c>
      <c r="Q95" s="79">
        <f t="shared" si="46"/>
        <v>0</v>
      </c>
      <c r="R95" s="114" t="s">
        <v>29</v>
      </c>
      <c r="S95" s="118">
        <f t="shared" si="43"/>
        <v>2713.7996706762651</v>
      </c>
      <c r="T95" s="115">
        <f t="shared" si="44"/>
        <v>86.368990539999999</v>
      </c>
      <c r="U95" s="77" t="str">
        <f t="shared" si="45"/>
        <v>-</v>
      </c>
      <c r="V95" s="73" t="s">
        <v>29</v>
      </c>
      <c r="W95" s="18"/>
      <c r="Y95" s="16"/>
      <c r="AB95" s="17"/>
    </row>
    <row r="96" spans="1:28" ht="63" x14ac:dyDescent="0.25">
      <c r="A96" s="72" t="s">
        <v>112</v>
      </c>
      <c r="B96" s="72" t="s">
        <v>315</v>
      </c>
      <c r="C96" s="73" t="s">
        <v>316</v>
      </c>
      <c r="D96" s="79">
        <v>255.30968333333334</v>
      </c>
      <c r="E96" s="79">
        <v>390.88288370539948</v>
      </c>
      <c r="F96" s="79" t="s">
        <v>29</v>
      </c>
      <c r="G96" s="79">
        <v>1922.7113433506818</v>
      </c>
      <c r="H96" s="118">
        <f>IF(J96="нд","нд",(J96+L96+N96+P96))</f>
        <v>1487.25478011054</v>
      </c>
      <c r="I96" s="79">
        <f>K96+M96+O96+Q96</f>
        <v>79.295790080000003</v>
      </c>
      <c r="J96" s="79">
        <v>0</v>
      </c>
      <c r="K96" s="79">
        <v>79.295790080000003</v>
      </c>
      <c r="L96" s="79">
        <v>0</v>
      </c>
      <c r="M96" s="79">
        <v>0</v>
      </c>
      <c r="N96" s="79">
        <v>371.81369502763499</v>
      </c>
      <c r="O96" s="79">
        <v>0</v>
      </c>
      <c r="P96" s="79">
        <v>1115.4410850829049</v>
      </c>
      <c r="Q96" s="79">
        <v>0</v>
      </c>
      <c r="R96" s="114" t="s">
        <v>29</v>
      </c>
      <c r="S96" s="118">
        <f t="shared" si="43"/>
        <v>1843.4155532706818</v>
      </c>
      <c r="T96" s="115">
        <f t="shared" si="44"/>
        <v>79.295790080000003</v>
      </c>
      <c r="U96" s="77" t="str">
        <f t="shared" si="45"/>
        <v>-</v>
      </c>
      <c r="V96" s="19" t="s">
        <v>283</v>
      </c>
      <c r="W96" s="18"/>
      <c r="Y96" s="20"/>
      <c r="Z96" s="21"/>
      <c r="AB96" s="17"/>
    </row>
    <row r="97" spans="1:28" ht="63" x14ac:dyDescent="0.25">
      <c r="A97" s="72" t="s">
        <v>112</v>
      </c>
      <c r="B97" s="72" t="s">
        <v>317</v>
      </c>
      <c r="C97" s="73" t="s">
        <v>318</v>
      </c>
      <c r="D97" s="79">
        <v>65.559516666666667</v>
      </c>
      <c r="E97" s="79">
        <v>475.96463237746087</v>
      </c>
      <c r="F97" s="79" t="s">
        <v>29</v>
      </c>
      <c r="G97" s="79">
        <v>87.026283068597593</v>
      </c>
      <c r="H97" s="118">
        <f>IF(J97="нд","нд",(J97+L97+N97+P97))</f>
        <v>0</v>
      </c>
      <c r="I97" s="79">
        <f>K97+M97+O97+Q97</f>
        <v>0</v>
      </c>
      <c r="J97" s="79">
        <v>0</v>
      </c>
      <c r="K97" s="79">
        <v>0</v>
      </c>
      <c r="L97" s="79">
        <v>0</v>
      </c>
      <c r="M97" s="79">
        <v>0</v>
      </c>
      <c r="N97" s="79">
        <v>0</v>
      </c>
      <c r="O97" s="79">
        <v>0</v>
      </c>
      <c r="P97" s="79">
        <v>0</v>
      </c>
      <c r="Q97" s="79">
        <v>0</v>
      </c>
      <c r="R97" s="114" t="s">
        <v>29</v>
      </c>
      <c r="S97" s="118">
        <f t="shared" si="43"/>
        <v>87.026283068597593</v>
      </c>
      <c r="T97" s="115">
        <f t="shared" si="44"/>
        <v>0</v>
      </c>
      <c r="U97" s="77" t="str">
        <f t="shared" si="45"/>
        <v>-</v>
      </c>
      <c r="V97" s="19" t="s">
        <v>29</v>
      </c>
      <c r="W97" s="18"/>
      <c r="Y97" s="20"/>
      <c r="Z97" s="21"/>
      <c r="AB97" s="17"/>
    </row>
    <row r="98" spans="1:28" ht="63" x14ac:dyDescent="0.25">
      <c r="A98" s="72">
        <v>0</v>
      </c>
      <c r="B98" s="72" t="s">
        <v>319</v>
      </c>
      <c r="C98" s="73" t="s">
        <v>320</v>
      </c>
      <c r="D98" s="79">
        <v>68.646908333333329</v>
      </c>
      <c r="E98" s="79">
        <v>22.7363876606525</v>
      </c>
      <c r="F98" s="79" t="s">
        <v>29</v>
      </c>
      <c r="G98" s="79">
        <v>655.17811733412759</v>
      </c>
      <c r="H98" s="118">
        <f>IF(J98="нд","нд",(J98+L98+N98+P98))</f>
        <v>0</v>
      </c>
      <c r="I98" s="79">
        <f>K98+M98+O98+Q98</f>
        <v>0</v>
      </c>
      <c r="J98" s="79">
        <v>0</v>
      </c>
      <c r="K98" s="79">
        <v>0</v>
      </c>
      <c r="L98" s="79">
        <v>0</v>
      </c>
      <c r="M98" s="79">
        <v>0</v>
      </c>
      <c r="N98" s="79">
        <v>0</v>
      </c>
      <c r="O98" s="79">
        <v>0</v>
      </c>
      <c r="P98" s="79">
        <v>0</v>
      </c>
      <c r="Q98" s="79">
        <v>0</v>
      </c>
      <c r="R98" s="114" t="s">
        <v>29</v>
      </c>
      <c r="S98" s="118">
        <f t="shared" si="43"/>
        <v>655.17811733412759</v>
      </c>
      <c r="T98" s="115">
        <f t="shared" si="44"/>
        <v>0</v>
      </c>
      <c r="U98" s="77" t="str">
        <f t="shared" si="45"/>
        <v>-</v>
      </c>
      <c r="V98" s="19" t="s">
        <v>29</v>
      </c>
      <c r="W98" s="18"/>
      <c r="Y98" s="20"/>
      <c r="Z98" s="21"/>
      <c r="AB98" s="17"/>
    </row>
    <row r="99" spans="1:28" ht="94.5" x14ac:dyDescent="0.25">
      <c r="A99" s="72" t="s">
        <v>112</v>
      </c>
      <c r="B99" s="72" t="s">
        <v>321</v>
      </c>
      <c r="C99" s="73" t="s">
        <v>322</v>
      </c>
      <c r="D99" s="79">
        <v>32.506158333333339</v>
      </c>
      <c r="E99" s="79">
        <v>158.00663593000002</v>
      </c>
      <c r="F99" s="79" t="s">
        <v>29</v>
      </c>
      <c r="G99" s="79">
        <v>135.25291746285836</v>
      </c>
      <c r="H99" s="118">
        <f t="shared" ref="H99" si="47">IF(J99="нд","нд",(J99+L99+N99+P99))</f>
        <v>119.18482074384502</v>
      </c>
      <c r="I99" s="79">
        <f t="shared" ref="I99" si="48">K99+M99+O99+Q99</f>
        <v>7.0732004599999998</v>
      </c>
      <c r="J99" s="79">
        <v>0</v>
      </c>
      <c r="K99" s="79">
        <v>7.0732004599999998</v>
      </c>
      <c r="L99" s="79">
        <v>0</v>
      </c>
      <c r="M99" s="79">
        <v>0</v>
      </c>
      <c r="N99" s="79">
        <v>29.796205185961256</v>
      </c>
      <c r="O99" s="79">
        <v>0</v>
      </c>
      <c r="P99" s="79">
        <v>89.388615557883767</v>
      </c>
      <c r="Q99" s="79">
        <v>0</v>
      </c>
      <c r="R99" s="114" t="s">
        <v>29</v>
      </c>
      <c r="S99" s="118">
        <f t="shared" si="43"/>
        <v>128.17971700285835</v>
      </c>
      <c r="T99" s="115">
        <f t="shared" si="44"/>
        <v>7.0732004599999998</v>
      </c>
      <c r="U99" s="77" t="str">
        <f t="shared" si="45"/>
        <v>-</v>
      </c>
      <c r="V99" s="19" t="s">
        <v>283</v>
      </c>
      <c r="W99" s="18"/>
      <c r="Y99" s="20"/>
      <c r="Z99" s="21"/>
      <c r="AB99" s="17"/>
    </row>
    <row r="100" spans="1:28" ht="47.25" x14ac:dyDescent="0.25">
      <c r="A100" s="74" t="s">
        <v>114</v>
      </c>
      <c r="B100" s="72" t="s">
        <v>115</v>
      </c>
      <c r="C100" s="19" t="s">
        <v>28</v>
      </c>
      <c r="D100" s="119">
        <f>D101+D102</f>
        <v>0</v>
      </c>
      <c r="E100" s="119">
        <f>E101+E102</f>
        <v>0</v>
      </c>
      <c r="F100" s="79" t="s">
        <v>29</v>
      </c>
      <c r="G100" s="119">
        <f t="shared" ref="G100:Q100" si="49">G101+G102</f>
        <v>0</v>
      </c>
      <c r="H100" s="119">
        <f t="shared" si="49"/>
        <v>0</v>
      </c>
      <c r="I100" s="119">
        <f t="shared" si="49"/>
        <v>0</v>
      </c>
      <c r="J100" s="119">
        <f t="shared" si="49"/>
        <v>0</v>
      </c>
      <c r="K100" s="119">
        <f t="shared" si="49"/>
        <v>0</v>
      </c>
      <c r="L100" s="119">
        <f t="shared" si="49"/>
        <v>0</v>
      </c>
      <c r="M100" s="119">
        <f t="shared" si="49"/>
        <v>0</v>
      </c>
      <c r="N100" s="119">
        <f t="shared" si="49"/>
        <v>0</v>
      </c>
      <c r="O100" s="119">
        <f t="shared" si="49"/>
        <v>0</v>
      </c>
      <c r="P100" s="119">
        <f t="shared" si="49"/>
        <v>0</v>
      </c>
      <c r="Q100" s="119">
        <f t="shared" si="49"/>
        <v>0</v>
      </c>
      <c r="R100" s="114" t="s">
        <v>29</v>
      </c>
      <c r="S100" s="118">
        <f t="shared" si="43"/>
        <v>0</v>
      </c>
      <c r="T100" s="115">
        <f t="shared" si="44"/>
        <v>0</v>
      </c>
      <c r="U100" s="77" t="str">
        <f t="shared" si="45"/>
        <v>-</v>
      </c>
      <c r="V100" s="73" t="s">
        <v>29</v>
      </c>
      <c r="W100" s="18"/>
      <c r="Y100" s="16"/>
      <c r="AB100" s="17"/>
    </row>
    <row r="101" spans="1:28" ht="31.5" x14ac:dyDescent="0.25">
      <c r="A101" s="74" t="s">
        <v>116</v>
      </c>
      <c r="B101" s="72" t="s">
        <v>117</v>
      </c>
      <c r="C101" s="19" t="s">
        <v>28</v>
      </c>
      <c r="D101" s="119">
        <v>0</v>
      </c>
      <c r="E101" s="119">
        <v>0</v>
      </c>
      <c r="F101" s="119" t="s">
        <v>29</v>
      </c>
      <c r="G101" s="119">
        <v>0</v>
      </c>
      <c r="H101" s="119">
        <v>0</v>
      </c>
      <c r="I101" s="119">
        <v>0</v>
      </c>
      <c r="J101" s="119">
        <v>0</v>
      </c>
      <c r="K101" s="119">
        <v>0</v>
      </c>
      <c r="L101" s="119">
        <v>0</v>
      </c>
      <c r="M101" s="119">
        <v>0</v>
      </c>
      <c r="N101" s="119">
        <v>0</v>
      </c>
      <c r="O101" s="119">
        <v>0</v>
      </c>
      <c r="P101" s="119">
        <v>0</v>
      </c>
      <c r="Q101" s="119">
        <v>0</v>
      </c>
      <c r="R101" s="114" t="s">
        <v>29</v>
      </c>
      <c r="S101" s="118">
        <f t="shared" si="43"/>
        <v>0</v>
      </c>
      <c r="T101" s="115">
        <f t="shared" si="44"/>
        <v>0</v>
      </c>
      <c r="U101" s="77" t="str">
        <f t="shared" si="45"/>
        <v>-</v>
      </c>
      <c r="V101" s="73" t="s">
        <v>29</v>
      </c>
      <c r="W101" s="18"/>
      <c r="Y101" s="16"/>
      <c r="AB101" s="17"/>
    </row>
    <row r="102" spans="1:28" ht="31.5" x14ac:dyDescent="0.25">
      <c r="A102" s="74" t="s">
        <v>118</v>
      </c>
      <c r="B102" s="72" t="s">
        <v>119</v>
      </c>
      <c r="C102" s="19" t="s">
        <v>28</v>
      </c>
      <c r="D102" s="119">
        <v>0</v>
      </c>
      <c r="E102" s="119">
        <v>0</v>
      </c>
      <c r="F102" s="119" t="s">
        <v>29</v>
      </c>
      <c r="G102" s="119">
        <v>0</v>
      </c>
      <c r="H102" s="119">
        <v>0</v>
      </c>
      <c r="I102" s="119">
        <v>0</v>
      </c>
      <c r="J102" s="119">
        <v>0</v>
      </c>
      <c r="K102" s="119">
        <v>0</v>
      </c>
      <c r="L102" s="119">
        <v>0</v>
      </c>
      <c r="M102" s="119">
        <v>0</v>
      </c>
      <c r="N102" s="119">
        <v>0</v>
      </c>
      <c r="O102" s="119">
        <v>0</v>
      </c>
      <c r="P102" s="119">
        <v>0</v>
      </c>
      <c r="Q102" s="119">
        <v>0</v>
      </c>
      <c r="R102" s="114" t="s">
        <v>29</v>
      </c>
      <c r="S102" s="118">
        <f t="shared" si="43"/>
        <v>0</v>
      </c>
      <c r="T102" s="115">
        <f t="shared" si="44"/>
        <v>0</v>
      </c>
      <c r="U102" s="77" t="str">
        <f t="shared" si="45"/>
        <v>-</v>
      </c>
      <c r="V102" s="73" t="s">
        <v>29</v>
      </c>
      <c r="W102" s="18"/>
      <c r="Y102" s="16"/>
      <c r="AB102" s="17"/>
    </row>
    <row r="103" spans="1:28" ht="63" x14ac:dyDescent="0.25">
      <c r="A103" s="74" t="s">
        <v>120</v>
      </c>
      <c r="B103" s="72" t="s">
        <v>121</v>
      </c>
      <c r="C103" s="19" t="s">
        <v>28</v>
      </c>
      <c r="D103" s="79">
        <f>D104+D105</f>
        <v>0</v>
      </c>
      <c r="E103" s="79">
        <f>E104+E105</f>
        <v>0</v>
      </c>
      <c r="F103" s="79" t="s">
        <v>29</v>
      </c>
      <c r="G103" s="79">
        <f t="shared" ref="G103:Q103" si="50">G104+G105</f>
        <v>0</v>
      </c>
      <c r="H103" s="79">
        <f t="shared" si="50"/>
        <v>0</v>
      </c>
      <c r="I103" s="79">
        <f t="shared" si="50"/>
        <v>0</v>
      </c>
      <c r="J103" s="79">
        <f t="shared" si="50"/>
        <v>0</v>
      </c>
      <c r="K103" s="79">
        <f t="shared" si="50"/>
        <v>0</v>
      </c>
      <c r="L103" s="79">
        <f t="shared" si="50"/>
        <v>0</v>
      </c>
      <c r="M103" s="79">
        <f t="shared" si="50"/>
        <v>0</v>
      </c>
      <c r="N103" s="79">
        <f t="shared" si="50"/>
        <v>0</v>
      </c>
      <c r="O103" s="79">
        <f t="shared" si="50"/>
        <v>0</v>
      </c>
      <c r="P103" s="79">
        <f t="shared" si="50"/>
        <v>0</v>
      </c>
      <c r="Q103" s="79">
        <f t="shared" si="50"/>
        <v>0</v>
      </c>
      <c r="R103" s="114" t="s">
        <v>29</v>
      </c>
      <c r="S103" s="118">
        <f t="shared" si="43"/>
        <v>0</v>
      </c>
      <c r="T103" s="115">
        <f t="shared" si="44"/>
        <v>0</v>
      </c>
      <c r="U103" s="77" t="str">
        <f t="shared" si="45"/>
        <v>-</v>
      </c>
      <c r="V103" s="73" t="s">
        <v>29</v>
      </c>
      <c r="W103" s="18"/>
      <c r="Y103" s="16"/>
      <c r="AB103" s="17"/>
    </row>
    <row r="104" spans="1:28" ht="47.25" x14ac:dyDescent="0.25">
      <c r="A104" s="74" t="s">
        <v>122</v>
      </c>
      <c r="B104" s="72" t="s">
        <v>123</v>
      </c>
      <c r="C104" s="19" t="s">
        <v>28</v>
      </c>
      <c r="D104" s="79">
        <v>0</v>
      </c>
      <c r="E104" s="79">
        <v>0</v>
      </c>
      <c r="F104" s="79" t="s">
        <v>29</v>
      </c>
      <c r="G104" s="79">
        <v>0</v>
      </c>
      <c r="H104" s="79">
        <v>0</v>
      </c>
      <c r="I104" s="79">
        <v>0</v>
      </c>
      <c r="J104" s="79">
        <v>0</v>
      </c>
      <c r="K104" s="79">
        <v>0</v>
      </c>
      <c r="L104" s="79">
        <v>0</v>
      </c>
      <c r="M104" s="79">
        <v>0</v>
      </c>
      <c r="N104" s="79">
        <v>0</v>
      </c>
      <c r="O104" s="79">
        <v>0</v>
      </c>
      <c r="P104" s="79">
        <v>0</v>
      </c>
      <c r="Q104" s="79">
        <v>0</v>
      </c>
      <c r="R104" s="114" t="s">
        <v>29</v>
      </c>
      <c r="S104" s="118">
        <f t="shared" si="43"/>
        <v>0</v>
      </c>
      <c r="T104" s="115">
        <f t="shared" si="44"/>
        <v>0</v>
      </c>
      <c r="U104" s="77" t="str">
        <f t="shared" si="45"/>
        <v>-</v>
      </c>
      <c r="V104" s="73" t="s">
        <v>29</v>
      </c>
      <c r="W104" s="18"/>
      <c r="Y104" s="16"/>
      <c r="AB104" s="17"/>
    </row>
    <row r="105" spans="1:28" ht="47.25" x14ac:dyDescent="0.25">
      <c r="A105" s="74" t="s">
        <v>124</v>
      </c>
      <c r="B105" s="72" t="s">
        <v>125</v>
      </c>
      <c r="C105" s="19" t="s">
        <v>28</v>
      </c>
      <c r="D105" s="79">
        <v>0</v>
      </c>
      <c r="E105" s="79">
        <v>0</v>
      </c>
      <c r="F105" s="79" t="s">
        <v>29</v>
      </c>
      <c r="G105" s="79">
        <v>0</v>
      </c>
      <c r="H105" s="79">
        <v>0</v>
      </c>
      <c r="I105" s="79">
        <v>0</v>
      </c>
      <c r="J105" s="79">
        <v>0</v>
      </c>
      <c r="K105" s="79">
        <v>0</v>
      </c>
      <c r="L105" s="79">
        <v>0</v>
      </c>
      <c r="M105" s="79">
        <v>0</v>
      </c>
      <c r="N105" s="79">
        <v>0</v>
      </c>
      <c r="O105" s="79">
        <v>0</v>
      </c>
      <c r="P105" s="79">
        <v>0</v>
      </c>
      <c r="Q105" s="79">
        <v>0</v>
      </c>
      <c r="R105" s="114" t="s">
        <v>29</v>
      </c>
      <c r="S105" s="118">
        <f t="shared" si="43"/>
        <v>0</v>
      </c>
      <c r="T105" s="115">
        <f t="shared" si="44"/>
        <v>0</v>
      </c>
      <c r="U105" s="77" t="str">
        <f t="shared" si="45"/>
        <v>-</v>
      </c>
      <c r="V105" s="73" t="s">
        <v>29</v>
      </c>
      <c r="W105" s="18"/>
      <c r="Y105" s="16"/>
      <c r="AB105" s="17"/>
    </row>
    <row r="106" spans="1:28" ht="31.5" x14ac:dyDescent="0.25">
      <c r="A106" s="74" t="s">
        <v>126</v>
      </c>
      <c r="B106" s="72" t="s">
        <v>127</v>
      </c>
      <c r="C106" s="19" t="s">
        <v>28</v>
      </c>
      <c r="D106" s="79">
        <f>SUM(D107:D107)</f>
        <v>53.292158333333333</v>
      </c>
      <c r="E106" s="79">
        <f>SUM(E107:E107)</f>
        <v>212.20998840999999</v>
      </c>
      <c r="F106" s="79" t="s">
        <v>29</v>
      </c>
      <c r="G106" s="79">
        <f t="shared" ref="G106:Q106" si="51">SUM(G107:G107)</f>
        <v>144.26488653367602</v>
      </c>
      <c r="H106" s="79">
        <f t="shared" si="51"/>
        <v>139.92672525367598</v>
      </c>
      <c r="I106" s="79">
        <f t="shared" si="51"/>
        <v>0</v>
      </c>
      <c r="J106" s="79">
        <f t="shared" si="51"/>
        <v>0</v>
      </c>
      <c r="K106" s="79">
        <f t="shared" si="51"/>
        <v>0</v>
      </c>
      <c r="L106" s="79">
        <f t="shared" si="51"/>
        <v>39</v>
      </c>
      <c r="M106" s="79">
        <f t="shared" si="51"/>
        <v>0</v>
      </c>
      <c r="N106" s="79">
        <f t="shared" si="51"/>
        <v>50</v>
      </c>
      <c r="O106" s="79">
        <f t="shared" si="51"/>
        <v>0</v>
      </c>
      <c r="P106" s="79">
        <f t="shared" si="51"/>
        <v>50.926725253675983</v>
      </c>
      <c r="Q106" s="79">
        <f t="shared" si="51"/>
        <v>0</v>
      </c>
      <c r="R106" s="114" t="s">
        <v>29</v>
      </c>
      <c r="S106" s="118">
        <f t="shared" si="43"/>
        <v>144.26488653367602</v>
      </c>
      <c r="T106" s="115">
        <f t="shared" si="44"/>
        <v>0</v>
      </c>
      <c r="U106" s="77" t="str">
        <f t="shared" si="45"/>
        <v>-</v>
      </c>
      <c r="V106" s="73" t="s">
        <v>29</v>
      </c>
      <c r="W106" s="18"/>
      <c r="Y106" s="16"/>
      <c r="AB106" s="17"/>
    </row>
    <row r="107" spans="1:28" ht="110.25" x14ac:dyDescent="0.25">
      <c r="A107" s="72" t="s">
        <v>126</v>
      </c>
      <c r="B107" s="72" t="s">
        <v>323</v>
      </c>
      <c r="C107" s="73" t="s">
        <v>324</v>
      </c>
      <c r="D107" s="79">
        <v>53.292158333333333</v>
      </c>
      <c r="E107" s="79">
        <v>212.20998840999999</v>
      </c>
      <c r="F107" s="79" t="s">
        <v>29</v>
      </c>
      <c r="G107" s="79">
        <v>144.26488653367602</v>
      </c>
      <c r="H107" s="118">
        <f t="shared" ref="H107" si="52">IF(J107="нд","нд",(J107+L107+N107+P107))</f>
        <v>139.92672525367598</v>
      </c>
      <c r="I107" s="79">
        <f t="shared" ref="I107" si="53">K107+M107+O107+Q107</f>
        <v>0</v>
      </c>
      <c r="J107" s="79">
        <v>0</v>
      </c>
      <c r="K107" s="79">
        <v>0</v>
      </c>
      <c r="L107" s="79">
        <v>39</v>
      </c>
      <c r="M107" s="79">
        <v>0</v>
      </c>
      <c r="N107" s="79">
        <v>50</v>
      </c>
      <c r="O107" s="79">
        <v>0</v>
      </c>
      <c r="P107" s="79">
        <v>50.926725253675983</v>
      </c>
      <c r="Q107" s="79">
        <v>0</v>
      </c>
      <c r="R107" s="114" t="s">
        <v>29</v>
      </c>
      <c r="S107" s="118">
        <f t="shared" si="43"/>
        <v>144.26488653367602</v>
      </c>
      <c r="T107" s="115">
        <f t="shared" si="44"/>
        <v>0</v>
      </c>
      <c r="U107" s="77" t="str">
        <f t="shared" si="45"/>
        <v>-</v>
      </c>
      <c r="V107" s="19" t="s">
        <v>29</v>
      </c>
      <c r="W107" s="18"/>
      <c r="Y107" s="20"/>
      <c r="Z107" s="24"/>
      <c r="AB107" s="17"/>
    </row>
    <row r="108" spans="1:28" ht="31.5" x14ac:dyDescent="0.25">
      <c r="A108" s="74" t="s">
        <v>128</v>
      </c>
      <c r="B108" s="72" t="s">
        <v>129</v>
      </c>
      <c r="C108" s="19" t="s">
        <v>28</v>
      </c>
      <c r="D108" s="79">
        <v>0</v>
      </c>
      <c r="E108" s="79">
        <v>0</v>
      </c>
      <c r="F108" s="79" t="s">
        <v>29</v>
      </c>
      <c r="G108" s="79">
        <v>0</v>
      </c>
      <c r="H108" s="79">
        <v>0</v>
      </c>
      <c r="I108" s="79">
        <v>0</v>
      </c>
      <c r="J108" s="79">
        <v>0</v>
      </c>
      <c r="K108" s="79">
        <v>0</v>
      </c>
      <c r="L108" s="79">
        <v>0</v>
      </c>
      <c r="M108" s="79">
        <v>0</v>
      </c>
      <c r="N108" s="79">
        <v>0</v>
      </c>
      <c r="O108" s="79">
        <v>0</v>
      </c>
      <c r="P108" s="79">
        <v>0</v>
      </c>
      <c r="Q108" s="79">
        <v>0</v>
      </c>
      <c r="R108" s="114" t="s">
        <v>29</v>
      </c>
      <c r="S108" s="118">
        <f t="shared" si="43"/>
        <v>0</v>
      </c>
      <c r="T108" s="115">
        <f t="shared" si="44"/>
        <v>0</v>
      </c>
      <c r="U108" s="77" t="str">
        <f t="shared" si="45"/>
        <v>-</v>
      </c>
      <c r="V108" s="73" t="s">
        <v>29</v>
      </c>
      <c r="W108" s="18"/>
      <c r="Y108" s="16"/>
      <c r="AB108" s="17"/>
    </row>
    <row r="109" spans="1:28" x14ac:dyDescent="0.25">
      <c r="A109" s="74" t="s">
        <v>130</v>
      </c>
      <c r="B109" s="72" t="s">
        <v>131</v>
      </c>
      <c r="C109" s="19" t="s">
        <v>28</v>
      </c>
      <c r="D109" s="79">
        <f t="shared" ref="D109:Q109" si="54">SUM(D110:D113)</f>
        <v>0</v>
      </c>
      <c r="E109" s="79">
        <f t="shared" si="54"/>
        <v>232.45592766666667</v>
      </c>
      <c r="F109" s="79">
        <f t="shared" si="54"/>
        <v>0</v>
      </c>
      <c r="G109" s="79">
        <f t="shared" si="54"/>
        <v>61.491314305000024</v>
      </c>
      <c r="H109" s="79">
        <f t="shared" si="54"/>
        <v>0</v>
      </c>
      <c r="I109" s="79">
        <f t="shared" si="54"/>
        <v>45.708020450000006</v>
      </c>
      <c r="J109" s="79">
        <f t="shared" si="54"/>
        <v>0</v>
      </c>
      <c r="K109" s="79">
        <f t="shared" si="54"/>
        <v>45.708020450000006</v>
      </c>
      <c r="L109" s="79">
        <f t="shared" si="54"/>
        <v>0</v>
      </c>
      <c r="M109" s="79">
        <f t="shared" si="54"/>
        <v>0</v>
      </c>
      <c r="N109" s="79">
        <f t="shared" si="54"/>
        <v>0</v>
      </c>
      <c r="O109" s="79">
        <f t="shared" si="54"/>
        <v>0</v>
      </c>
      <c r="P109" s="79">
        <f t="shared" si="54"/>
        <v>0</v>
      </c>
      <c r="Q109" s="79">
        <f t="shared" si="54"/>
        <v>0</v>
      </c>
      <c r="R109" s="114" t="s">
        <v>29</v>
      </c>
      <c r="S109" s="118">
        <f t="shared" si="43"/>
        <v>15.783293855000018</v>
      </c>
      <c r="T109" s="115">
        <f t="shared" si="44"/>
        <v>45.708020450000006</v>
      </c>
      <c r="U109" s="77" t="str">
        <f t="shared" si="45"/>
        <v>-</v>
      </c>
      <c r="V109" s="73" t="s">
        <v>29</v>
      </c>
      <c r="W109" s="18"/>
      <c r="Y109" s="16"/>
      <c r="AB109" s="17"/>
    </row>
    <row r="110" spans="1:28" ht="31.5" x14ac:dyDescent="0.25">
      <c r="A110" s="72" t="s">
        <v>130</v>
      </c>
      <c r="B110" s="72" t="s">
        <v>325</v>
      </c>
      <c r="C110" s="73" t="s">
        <v>326</v>
      </c>
      <c r="D110" s="79" t="s">
        <v>29</v>
      </c>
      <c r="E110" s="79">
        <v>41.579166659999999</v>
      </c>
      <c r="F110" s="79" t="s">
        <v>29</v>
      </c>
      <c r="G110" s="79">
        <v>0</v>
      </c>
      <c r="H110" s="118" t="str">
        <f t="shared" ref="H110:H113" si="55">IF(J110="нд","нд",(J110+L110+N110+P110))</f>
        <v>нд</v>
      </c>
      <c r="I110" s="79">
        <f t="shared" ref="I110:I113" si="56">K110+M110+O110+Q110</f>
        <v>0</v>
      </c>
      <c r="J110" s="79" t="s">
        <v>29</v>
      </c>
      <c r="K110" s="79">
        <v>0</v>
      </c>
      <c r="L110" s="79" t="s">
        <v>29</v>
      </c>
      <c r="M110" s="79">
        <v>0</v>
      </c>
      <c r="N110" s="79" t="s">
        <v>29</v>
      </c>
      <c r="O110" s="79">
        <v>0</v>
      </c>
      <c r="P110" s="79" t="s">
        <v>29</v>
      </c>
      <c r="Q110" s="79">
        <v>0</v>
      </c>
      <c r="R110" s="114" t="s">
        <v>29</v>
      </c>
      <c r="S110" s="118" t="str">
        <f t="shared" si="43"/>
        <v>нд</v>
      </c>
      <c r="T110" s="115" t="str">
        <f t="shared" si="44"/>
        <v>нд</v>
      </c>
      <c r="U110" s="77" t="str">
        <f t="shared" si="45"/>
        <v>нд</v>
      </c>
      <c r="V110" s="19" t="s">
        <v>29</v>
      </c>
      <c r="W110" s="18"/>
      <c r="Y110" s="20"/>
      <c r="Z110" s="24"/>
      <c r="AB110" s="17"/>
    </row>
    <row r="111" spans="1:28" ht="47.25" x14ac:dyDescent="0.25">
      <c r="A111" s="72" t="s">
        <v>130</v>
      </c>
      <c r="B111" s="72" t="s">
        <v>327</v>
      </c>
      <c r="C111" s="73" t="s">
        <v>328</v>
      </c>
      <c r="D111" s="79" t="s">
        <v>29</v>
      </c>
      <c r="E111" s="79">
        <v>0.83333332999999998</v>
      </c>
      <c r="F111" s="79" t="s">
        <v>29</v>
      </c>
      <c r="G111" s="79">
        <v>0</v>
      </c>
      <c r="H111" s="118" t="str">
        <f t="shared" si="55"/>
        <v>нд</v>
      </c>
      <c r="I111" s="79">
        <f t="shared" si="56"/>
        <v>0</v>
      </c>
      <c r="J111" s="79" t="s">
        <v>29</v>
      </c>
      <c r="K111" s="79">
        <v>0</v>
      </c>
      <c r="L111" s="79" t="s">
        <v>29</v>
      </c>
      <c r="M111" s="79">
        <v>0</v>
      </c>
      <c r="N111" s="79" t="s">
        <v>29</v>
      </c>
      <c r="O111" s="79">
        <v>0</v>
      </c>
      <c r="P111" s="79" t="s">
        <v>29</v>
      </c>
      <c r="Q111" s="79">
        <v>0</v>
      </c>
      <c r="R111" s="114" t="s">
        <v>29</v>
      </c>
      <c r="S111" s="118" t="str">
        <f t="shared" si="43"/>
        <v>нд</v>
      </c>
      <c r="T111" s="115" t="str">
        <f t="shared" si="44"/>
        <v>нд</v>
      </c>
      <c r="U111" s="77" t="str">
        <f t="shared" si="45"/>
        <v>нд</v>
      </c>
      <c r="V111" s="19" t="s">
        <v>29</v>
      </c>
      <c r="W111" s="18"/>
      <c r="Y111" s="20"/>
      <c r="Z111" s="24"/>
      <c r="AB111" s="17"/>
    </row>
    <row r="112" spans="1:28" ht="31.5" x14ac:dyDescent="0.25">
      <c r="A112" s="72" t="s">
        <v>130</v>
      </c>
      <c r="B112" s="72" t="s">
        <v>329</v>
      </c>
      <c r="C112" s="73" t="s">
        <v>330</v>
      </c>
      <c r="D112" s="79" t="s">
        <v>29</v>
      </c>
      <c r="E112" s="79">
        <v>156.54375200000001</v>
      </c>
      <c r="F112" s="79" t="s">
        <v>29</v>
      </c>
      <c r="G112" s="79">
        <v>45.708020450000021</v>
      </c>
      <c r="H112" s="118" t="str">
        <f t="shared" si="55"/>
        <v>нд</v>
      </c>
      <c r="I112" s="79">
        <f t="shared" si="56"/>
        <v>45.708020450000006</v>
      </c>
      <c r="J112" s="79" t="s">
        <v>29</v>
      </c>
      <c r="K112" s="79">
        <v>45.708020450000006</v>
      </c>
      <c r="L112" s="79" t="s">
        <v>29</v>
      </c>
      <c r="M112" s="79">
        <v>0</v>
      </c>
      <c r="N112" s="79" t="s">
        <v>29</v>
      </c>
      <c r="O112" s="79">
        <v>0</v>
      </c>
      <c r="P112" s="79" t="s">
        <v>29</v>
      </c>
      <c r="Q112" s="79">
        <v>0</v>
      </c>
      <c r="R112" s="114" t="s">
        <v>29</v>
      </c>
      <c r="S112" s="118" t="str">
        <f t="shared" si="43"/>
        <v>нд</v>
      </c>
      <c r="T112" s="115" t="str">
        <f t="shared" si="44"/>
        <v>нд</v>
      </c>
      <c r="U112" s="77" t="str">
        <f t="shared" si="45"/>
        <v>нд</v>
      </c>
      <c r="V112" s="19" t="s">
        <v>284</v>
      </c>
      <c r="W112" s="18"/>
      <c r="Y112" s="20"/>
      <c r="Z112" s="24"/>
      <c r="AB112" s="17"/>
    </row>
    <row r="113" spans="1:28" ht="31.5" x14ac:dyDescent="0.25">
      <c r="A113" s="72" t="s">
        <v>130</v>
      </c>
      <c r="B113" s="72" t="s">
        <v>331</v>
      </c>
      <c r="C113" s="73" t="s">
        <v>332</v>
      </c>
      <c r="D113" s="79" t="s">
        <v>29</v>
      </c>
      <c r="E113" s="79">
        <v>33.499675676666669</v>
      </c>
      <c r="F113" s="79" t="s">
        <v>29</v>
      </c>
      <c r="G113" s="79">
        <v>15.783293855000004</v>
      </c>
      <c r="H113" s="118" t="str">
        <f t="shared" si="55"/>
        <v>нд</v>
      </c>
      <c r="I113" s="79">
        <f t="shared" si="56"/>
        <v>0</v>
      </c>
      <c r="J113" s="79" t="s">
        <v>29</v>
      </c>
      <c r="K113" s="79">
        <v>0</v>
      </c>
      <c r="L113" s="79" t="s">
        <v>29</v>
      </c>
      <c r="M113" s="79">
        <v>0</v>
      </c>
      <c r="N113" s="79" t="s">
        <v>29</v>
      </c>
      <c r="O113" s="79">
        <v>0</v>
      </c>
      <c r="P113" s="79" t="s">
        <v>29</v>
      </c>
      <c r="Q113" s="79">
        <v>0</v>
      </c>
      <c r="R113" s="114" t="s">
        <v>29</v>
      </c>
      <c r="S113" s="118" t="str">
        <f t="shared" si="43"/>
        <v>нд</v>
      </c>
      <c r="T113" s="115" t="str">
        <f t="shared" si="44"/>
        <v>нд</v>
      </c>
      <c r="U113" s="77" t="str">
        <f t="shared" si="45"/>
        <v>нд</v>
      </c>
      <c r="V113" s="19" t="s">
        <v>29</v>
      </c>
      <c r="W113" s="18"/>
      <c r="Y113" s="20"/>
      <c r="Z113" s="24"/>
      <c r="AB113" s="17"/>
    </row>
    <row r="114" spans="1:28" ht="47.25" x14ac:dyDescent="0.25">
      <c r="A114" s="74" t="s">
        <v>132</v>
      </c>
      <c r="B114" s="72" t="s">
        <v>133</v>
      </c>
      <c r="C114" s="19" t="s">
        <v>28</v>
      </c>
      <c r="D114" s="79">
        <v>0</v>
      </c>
      <c r="E114" s="79">
        <v>0</v>
      </c>
      <c r="F114" s="79" t="s">
        <v>29</v>
      </c>
      <c r="G114" s="79">
        <v>0</v>
      </c>
      <c r="H114" s="79">
        <v>0</v>
      </c>
      <c r="I114" s="79">
        <v>0</v>
      </c>
      <c r="J114" s="79">
        <v>0</v>
      </c>
      <c r="K114" s="79">
        <v>0</v>
      </c>
      <c r="L114" s="79">
        <v>0</v>
      </c>
      <c r="M114" s="79">
        <v>0</v>
      </c>
      <c r="N114" s="79">
        <v>0</v>
      </c>
      <c r="O114" s="79">
        <v>0</v>
      </c>
      <c r="P114" s="79">
        <v>0</v>
      </c>
      <c r="Q114" s="79">
        <v>0</v>
      </c>
      <c r="R114" s="114" t="s">
        <v>29</v>
      </c>
      <c r="S114" s="118">
        <f t="shared" si="43"/>
        <v>0</v>
      </c>
      <c r="T114" s="115">
        <f t="shared" si="44"/>
        <v>0</v>
      </c>
      <c r="U114" s="77" t="str">
        <f t="shared" si="45"/>
        <v>-</v>
      </c>
      <c r="V114" s="73" t="s">
        <v>29</v>
      </c>
      <c r="W114" s="18"/>
      <c r="Y114" s="16"/>
      <c r="Z114" s="21"/>
      <c r="AB114" s="17"/>
    </row>
    <row r="115" spans="1:28" ht="31.5" x14ac:dyDescent="0.25">
      <c r="A115" s="74" t="s">
        <v>134</v>
      </c>
      <c r="B115" s="72" t="s">
        <v>135</v>
      </c>
      <c r="C115" s="19" t="s">
        <v>28</v>
      </c>
      <c r="D115" s="79">
        <v>0</v>
      </c>
      <c r="E115" s="79">
        <v>0</v>
      </c>
      <c r="F115" s="79" t="s">
        <v>29</v>
      </c>
      <c r="G115" s="79">
        <v>0</v>
      </c>
      <c r="H115" s="79">
        <v>0</v>
      </c>
      <c r="I115" s="79">
        <v>0</v>
      </c>
      <c r="J115" s="79">
        <v>0</v>
      </c>
      <c r="K115" s="79">
        <v>0</v>
      </c>
      <c r="L115" s="79">
        <v>0</v>
      </c>
      <c r="M115" s="79">
        <v>0</v>
      </c>
      <c r="N115" s="79">
        <v>0</v>
      </c>
      <c r="O115" s="79">
        <v>0</v>
      </c>
      <c r="P115" s="79">
        <v>0</v>
      </c>
      <c r="Q115" s="79">
        <v>0</v>
      </c>
      <c r="R115" s="114" t="s">
        <v>29</v>
      </c>
      <c r="S115" s="118">
        <f t="shared" si="43"/>
        <v>0</v>
      </c>
      <c r="T115" s="115">
        <f t="shared" si="44"/>
        <v>0</v>
      </c>
      <c r="U115" s="77" t="str">
        <f t="shared" si="45"/>
        <v>-</v>
      </c>
      <c r="V115" s="73" t="s">
        <v>29</v>
      </c>
      <c r="W115" s="18"/>
      <c r="Y115" s="16"/>
      <c r="Z115" s="21"/>
      <c r="AB115" s="17"/>
    </row>
    <row r="116" spans="1:28" ht="78.75" x14ac:dyDescent="0.25">
      <c r="A116" s="74" t="s">
        <v>136</v>
      </c>
      <c r="B116" s="72" t="s">
        <v>137</v>
      </c>
      <c r="C116" s="19" t="s">
        <v>28</v>
      </c>
      <c r="D116" s="79">
        <v>0</v>
      </c>
      <c r="E116" s="79">
        <v>0</v>
      </c>
      <c r="F116" s="79" t="s">
        <v>29</v>
      </c>
      <c r="G116" s="79">
        <v>0</v>
      </c>
      <c r="H116" s="79">
        <v>0</v>
      </c>
      <c r="I116" s="79">
        <v>0</v>
      </c>
      <c r="J116" s="79">
        <v>0</v>
      </c>
      <c r="K116" s="79">
        <v>0</v>
      </c>
      <c r="L116" s="79">
        <v>0</v>
      </c>
      <c r="M116" s="79">
        <v>0</v>
      </c>
      <c r="N116" s="79">
        <v>0</v>
      </c>
      <c r="O116" s="79">
        <v>0</v>
      </c>
      <c r="P116" s="79">
        <v>0</v>
      </c>
      <c r="Q116" s="79">
        <v>0</v>
      </c>
      <c r="R116" s="114" t="s">
        <v>29</v>
      </c>
      <c r="S116" s="118">
        <f t="shared" si="43"/>
        <v>0</v>
      </c>
      <c r="T116" s="115">
        <f t="shared" si="44"/>
        <v>0</v>
      </c>
      <c r="U116" s="77" t="str">
        <f t="shared" si="45"/>
        <v>-</v>
      </c>
      <c r="V116" s="73" t="s">
        <v>29</v>
      </c>
      <c r="W116" s="18"/>
      <c r="Y116" s="16"/>
      <c r="Z116" s="21"/>
      <c r="AB116" s="17"/>
    </row>
    <row r="117" spans="1:28" ht="31.5" x14ac:dyDescent="0.25">
      <c r="A117" s="74" t="s">
        <v>138</v>
      </c>
      <c r="B117" s="72" t="s">
        <v>139</v>
      </c>
      <c r="C117" s="19" t="s">
        <v>28</v>
      </c>
      <c r="D117" s="79">
        <v>0</v>
      </c>
      <c r="E117" s="79">
        <v>0</v>
      </c>
      <c r="F117" s="79" t="s">
        <v>29</v>
      </c>
      <c r="G117" s="79">
        <v>0</v>
      </c>
      <c r="H117" s="79">
        <v>0</v>
      </c>
      <c r="I117" s="79">
        <v>0</v>
      </c>
      <c r="J117" s="79">
        <v>0</v>
      </c>
      <c r="K117" s="79">
        <v>0</v>
      </c>
      <c r="L117" s="79">
        <v>0</v>
      </c>
      <c r="M117" s="79">
        <v>0</v>
      </c>
      <c r="N117" s="79">
        <v>0</v>
      </c>
      <c r="O117" s="79">
        <v>0</v>
      </c>
      <c r="P117" s="79">
        <v>0</v>
      </c>
      <c r="Q117" s="79">
        <v>0</v>
      </c>
      <c r="R117" s="114" t="s">
        <v>29</v>
      </c>
      <c r="S117" s="118">
        <f t="shared" si="43"/>
        <v>0</v>
      </c>
      <c r="T117" s="115">
        <f t="shared" si="44"/>
        <v>0</v>
      </c>
      <c r="U117" s="77" t="str">
        <f t="shared" si="45"/>
        <v>-</v>
      </c>
      <c r="V117" s="73" t="s">
        <v>29</v>
      </c>
      <c r="W117" s="18"/>
      <c r="Y117" s="16"/>
      <c r="Z117" s="21"/>
      <c r="AB117" s="17"/>
    </row>
    <row r="118" spans="1:28" ht="31.5" x14ac:dyDescent="0.25">
      <c r="A118" s="74" t="s">
        <v>140</v>
      </c>
      <c r="B118" s="72" t="s">
        <v>139</v>
      </c>
      <c r="C118" s="19" t="s">
        <v>28</v>
      </c>
      <c r="D118" s="79">
        <v>0</v>
      </c>
      <c r="E118" s="79">
        <v>0</v>
      </c>
      <c r="F118" s="79" t="s">
        <v>29</v>
      </c>
      <c r="G118" s="79">
        <v>0</v>
      </c>
      <c r="H118" s="79">
        <v>0</v>
      </c>
      <c r="I118" s="79">
        <v>0</v>
      </c>
      <c r="J118" s="79">
        <v>0</v>
      </c>
      <c r="K118" s="79">
        <v>0</v>
      </c>
      <c r="L118" s="79">
        <v>0</v>
      </c>
      <c r="M118" s="79">
        <v>0</v>
      </c>
      <c r="N118" s="79">
        <v>0</v>
      </c>
      <c r="O118" s="79">
        <v>0</v>
      </c>
      <c r="P118" s="79">
        <v>0</v>
      </c>
      <c r="Q118" s="79">
        <v>0</v>
      </c>
      <c r="R118" s="114" t="s">
        <v>29</v>
      </c>
      <c r="S118" s="118">
        <f t="shared" si="43"/>
        <v>0</v>
      </c>
      <c r="T118" s="115">
        <f t="shared" si="44"/>
        <v>0</v>
      </c>
      <c r="U118" s="77" t="str">
        <f t="shared" si="45"/>
        <v>-</v>
      </c>
      <c r="V118" s="73" t="s">
        <v>29</v>
      </c>
      <c r="W118" s="18"/>
      <c r="Y118" s="16"/>
      <c r="Z118" s="21"/>
      <c r="AB118" s="17"/>
    </row>
    <row r="119" spans="1:28" ht="47.25" x14ac:dyDescent="0.25">
      <c r="A119" s="74" t="s">
        <v>141</v>
      </c>
      <c r="B119" s="72" t="s">
        <v>142</v>
      </c>
      <c r="C119" s="19" t="s">
        <v>28</v>
      </c>
      <c r="D119" s="79">
        <v>0</v>
      </c>
      <c r="E119" s="79">
        <v>0</v>
      </c>
      <c r="F119" s="79" t="s">
        <v>29</v>
      </c>
      <c r="G119" s="79">
        <v>0</v>
      </c>
      <c r="H119" s="79">
        <v>0</v>
      </c>
      <c r="I119" s="79">
        <v>0</v>
      </c>
      <c r="J119" s="79">
        <v>0</v>
      </c>
      <c r="K119" s="79">
        <v>0</v>
      </c>
      <c r="L119" s="79">
        <v>0</v>
      </c>
      <c r="M119" s="79">
        <v>0</v>
      </c>
      <c r="N119" s="79">
        <v>0</v>
      </c>
      <c r="O119" s="79">
        <v>0</v>
      </c>
      <c r="P119" s="79">
        <v>0</v>
      </c>
      <c r="Q119" s="79">
        <v>0</v>
      </c>
      <c r="R119" s="114" t="s">
        <v>29</v>
      </c>
      <c r="S119" s="118">
        <f t="shared" si="43"/>
        <v>0</v>
      </c>
      <c r="T119" s="115">
        <f t="shared" si="44"/>
        <v>0</v>
      </c>
      <c r="U119" s="77" t="str">
        <f t="shared" si="45"/>
        <v>-</v>
      </c>
      <c r="V119" s="73" t="s">
        <v>29</v>
      </c>
      <c r="W119" s="18"/>
      <c r="Y119" s="16"/>
      <c r="Z119" s="21"/>
      <c r="AB119" s="17"/>
    </row>
    <row r="120" spans="1:28" ht="31.5" x14ac:dyDescent="0.25">
      <c r="A120" s="74" t="s">
        <v>143</v>
      </c>
      <c r="B120" s="72" t="s">
        <v>144</v>
      </c>
      <c r="C120" s="19" t="s">
        <v>28</v>
      </c>
      <c r="D120" s="79">
        <v>0</v>
      </c>
      <c r="E120" s="79">
        <v>0</v>
      </c>
      <c r="F120" s="79" t="s">
        <v>29</v>
      </c>
      <c r="G120" s="79">
        <v>0</v>
      </c>
      <c r="H120" s="79">
        <v>0</v>
      </c>
      <c r="I120" s="79">
        <v>0</v>
      </c>
      <c r="J120" s="79">
        <v>0</v>
      </c>
      <c r="K120" s="79">
        <v>0</v>
      </c>
      <c r="L120" s="79">
        <v>0</v>
      </c>
      <c r="M120" s="79">
        <v>0</v>
      </c>
      <c r="N120" s="79">
        <v>0</v>
      </c>
      <c r="O120" s="79">
        <v>0</v>
      </c>
      <c r="P120" s="79">
        <v>0</v>
      </c>
      <c r="Q120" s="79">
        <v>0</v>
      </c>
      <c r="R120" s="114" t="s">
        <v>29</v>
      </c>
      <c r="S120" s="118">
        <f t="shared" si="43"/>
        <v>0</v>
      </c>
      <c r="T120" s="115">
        <f t="shared" si="44"/>
        <v>0</v>
      </c>
      <c r="U120" s="77" t="str">
        <f t="shared" si="45"/>
        <v>-</v>
      </c>
      <c r="V120" s="73" t="s">
        <v>29</v>
      </c>
      <c r="W120" s="18"/>
      <c r="Y120" s="16"/>
      <c r="Z120" s="21"/>
      <c r="AB120" s="17"/>
    </row>
    <row r="121" spans="1:28" ht="31.5" x14ac:dyDescent="0.25">
      <c r="A121" s="74" t="s">
        <v>145</v>
      </c>
      <c r="B121" s="72" t="s">
        <v>139</v>
      </c>
      <c r="C121" s="19" t="s">
        <v>28</v>
      </c>
      <c r="D121" s="79">
        <v>0</v>
      </c>
      <c r="E121" s="79">
        <v>0</v>
      </c>
      <c r="F121" s="79" t="s">
        <v>29</v>
      </c>
      <c r="G121" s="79">
        <v>0</v>
      </c>
      <c r="H121" s="79">
        <v>0</v>
      </c>
      <c r="I121" s="79">
        <v>0</v>
      </c>
      <c r="J121" s="79">
        <v>0</v>
      </c>
      <c r="K121" s="79">
        <v>0</v>
      </c>
      <c r="L121" s="79">
        <v>0</v>
      </c>
      <c r="M121" s="79">
        <v>0</v>
      </c>
      <c r="N121" s="79">
        <v>0</v>
      </c>
      <c r="O121" s="79">
        <v>0</v>
      </c>
      <c r="P121" s="79">
        <v>0</v>
      </c>
      <c r="Q121" s="79">
        <v>0</v>
      </c>
      <c r="R121" s="114" t="s">
        <v>29</v>
      </c>
      <c r="S121" s="118">
        <f t="shared" si="43"/>
        <v>0</v>
      </c>
      <c r="T121" s="115">
        <f t="shared" si="44"/>
        <v>0</v>
      </c>
      <c r="U121" s="77" t="str">
        <f t="shared" si="45"/>
        <v>-</v>
      </c>
      <c r="V121" s="73" t="s">
        <v>29</v>
      </c>
      <c r="W121" s="18"/>
      <c r="Y121" s="16"/>
      <c r="Z121" s="21"/>
      <c r="AB121" s="17"/>
    </row>
    <row r="122" spans="1:28" ht="47.25" x14ac:dyDescent="0.25">
      <c r="A122" s="74" t="s">
        <v>146</v>
      </c>
      <c r="B122" s="72" t="s">
        <v>147</v>
      </c>
      <c r="C122" s="19" t="s">
        <v>28</v>
      </c>
      <c r="D122" s="79">
        <v>0</v>
      </c>
      <c r="E122" s="79">
        <v>0</v>
      </c>
      <c r="F122" s="79" t="s">
        <v>29</v>
      </c>
      <c r="G122" s="79">
        <v>0</v>
      </c>
      <c r="H122" s="79">
        <v>0</v>
      </c>
      <c r="I122" s="79">
        <v>0</v>
      </c>
      <c r="J122" s="79">
        <v>0</v>
      </c>
      <c r="K122" s="79">
        <v>0</v>
      </c>
      <c r="L122" s="79">
        <v>0</v>
      </c>
      <c r="M122" s="79">
        <v>0</v>
      </c>
      <c r="N122" s="79">
        <v>0</v>
      </c>
      <c r="O122" s="79">
        <v>0</v>
      </c>
      <c r="P122" s="79">
        <v>0</v>
      </c>
      <c r="Q122" s="79">
        <v>0</v>
      </c>
      <c r="R122" s="114" t="s">
        <v>29</v>
      </c>
      <c r="S122" s="118">
        <f t="shared" si="43"/>
        <v>0</v>
      </c>
      <c r="T122" s="115">
        <f t="shared" si="44"/>
        <v>0</v>
      </c>
      <c r="U122" s="77" t="str">
        <f t="shared" si="45"/>
        <v>-</v>
      </c>
      <c r="V122" s="73" t="s">
        <v>29</v>
      </c>
      <c r="W122" s="18"/>
      <c r="Y122" s="16"/>
      <c r="Z122" s="21"/>
      <c r="AB122" s="17"/>
    </row>
    <row r="123" spans="1:28" ht="63" x14ac:dyDescent="0.25">
      <c r="A123" s="74" t="s">
        <v>148</v>
      </c>
      <c r="B123" s="72" t="s">
        <v>149</v>
      </c>
      <c r="C123" s="19" t="s">
        <v>28</v>
      </c>
      <c r="D123" s="79">
        <v>0</v>
      </c>
      <c r="E123" s="79">
        <v>0</v>
      </c>
      <c r="F123" s="79" t="s">
        <v>29</v>
      </c>
      <c r="G123" s="79">
        <v>0</v>
      </c>
      <c r="H123" s="79">
        <v>0</v>
      </c>
      <c r="I123" s="79">
        <v>0</v>
      </c>
      <c r="J123" s="79">
        <v>0</v>
      </c>
      <c r="K123" s="79">
        <v>0</v>
      </c>
      <c r="L123" s="79">
        <v>0</v>
      </c>
      <c r="M123" s="79">
        <v>0</v>
      </c>
      <c r="N123" s="79">
        <v>0</v>
      </c>
      <c r="O123" s="79">
        <v>0</v>
      </c>
      <c r="P123" s="79">
        <v>0</v>
      </c>
      <c r="Q123" s="79">
        <v>0</v>
      </c>
      <c r="R123" s="114" t="s">
        <v>29</v>
      </c>
      <c r="S123" s="118">
        <f t="shared" si="43"/>
        <v>0</v>
      </c>
      <c r="T123" s="115">
        <f t="shared" si="44"/>
        <v>0</v>
      </c>
      <c r="U123" s="77" t="str">
        <f t="shared" si="45"/>
        <v>-</v>
      </c>
      <c r="V123" s="73" t="s">
        <v>29</v>
      </c>
      <c r="W123" s="18"/>
      <c r="Y123" s="16"/>
      <c r="Z123" s="21"/>
      <c r="AB123" s="17"/>
    </row>
    <row r="124" spans="1:28" ht="63" x14ac:dyDescent="0.25">
      <c r="A124" s="74" t="s">
        <v>150</v>
      </c>
      <c r="B124" s="72" t="s">
        <v>151</v>
      </c>
      <c r="C124" s="19" t="s">
        <v>28</v>
      </c>
      <c r="D124" s="79">
        <v>0</v>
      </c>
      <c r="E124" s="79">
        <v>0</v>
      </c>
      <c r="F124" s="79" t="s">
        <v>29</v>
      </c>
      <c r="G124" s="79">
        <v>0</v>
      </c>
      <c r="H124" s="79">
        <v>0</v>
      </c>
      <c r="I124" s="79">
        <v>0</v>
      </c>
      <c r="J124" s="79">
        <v>0</v>
      </c>
      <c r="K124" s="79">
        <v>0</v>
      </c>
      <c r="L124" s="79">
        <v>0</v>
      </c>
      <c r="M124" s="79">
        <v>0</v>
      </c>
      <c r="N124" s="79">
        <v>0</v>
      </c>
      <c r="O124" s="79">
        <v>0</v>
      </c>
      <c r="P124" s="79">
        <v>0</v>
      </c>
      <c r="Q124" s="79">
        <v>0</v>
      </c>
      <c r="R124" s="114" t="s">
        <v>29</v>
      </c>
      <c r="S124" s="118">
        <f t="shared" si="43"/>
        <v>0</v>
      </c>
      <c r="T124" s="115">
        <f t="shared" si="44"/>
        <v>0</v>
      </c>
      <c r="U124" s="77" t="str">
        <f t="shared" si="45"/>
        <v>-</v>
      </c>
      <c r="V124" s="73" t="s">
        <v>29</v>
      </c>
      <c r="W124" s="18"/>
      <c r="Y124" s="16"/>
      <c r="Z124" s="21"/>
      <c r="AB124" s="17"/>
    </row>
    <row r="125" spans="1:28" ht="63" x14ac:dyDescent="0.25">
      <c r="A125" s="74" t="s">
        <v>152</v>
      </c>
      <c r="B125" s="72" t="s">
        <v>153</v>
      </c>
      <c r="C125" s="19" t="s">
        <v>28</v>
      </c>
      <c r="D125" s="79">
        <v>0</v>
      </c>
      <c r="E125" s="79">
        <v>0</v>
      </c>
      <c r="F125" s="79" t="s">
        <v>29</v>
      </c>
      <c r="G125" s="79">
        <v>0</v>
      </c>
      <c r="H125" s="79">
        <v>0</v>
      </c>
      <c r="I125" s="79">
        <v>0</v>
      </c>
      <c r="J125" s="79">
        <v>0</v>
      </c>
      <c r="K125" s="79">
        <v>0</v>
      </c>
      <c r="L125" s="79">
        <v>0</v>
      </c>
      <c r="M125" s="79">
        <v>0</v>
      </c>
      <c r="N125" s="79">
        <v>0</v>
      </c>
      <c r="O125" s="79">
        <v>0</v>
      </c>
      <c r="P125" s="79">
        <v>0</v>
      </c>
      <c r="Q125" s="79">
        <v>0</v>
      </c>
      <c r="R125" s="114" t="s">
        <v>29</v>
      </c>
      <c r="S125" s="118">
        <f t="shared" si="43"/>
        <v>0</v>
      </c>
      <c r="T125" s="115">
        <f t="shared" si="44"/>
        <v>0</v>
      </c>
      <c r="U125" s="77" t="str">
        <f t="shared" si="45"/>
        <v>-</v>
      </c>
      <c r="V125" s="73" t="s">
        <v>29</v>
      </c>
      <c r="W125" s="18"/>
      <c r="Y125" s="16"/>
      <c r="Z125" s="21"/>
      <c r="AB125" s="17"/>
    </row>
    <row r="126" spans="1:28" ht="78.75" x14ac:dyDescent="0.25">
      <c r="A126" s="74" t="s">
        <v>154</v>
      </c>
      <c r="B126" s="72" t="s">
        <v>155</v>
      </c>
      <c r="C126" s="19" t="s">
        <v>28</v>
      </c>
      <c r="D126" s="79">
        <v>0</v>
      </c>
      <c r="E126" s="79">
        <v>0</v>
      </c>
      <c r="F126" s="79" t="s">
        <v>29</v>
      </c>
      <c r="G126" s="79">
        <v>0</v>
      </c>
      <c r="H126" s="79">
        <v>0</v>
      </c>
      <c r="I126" s="79">
        <v>0</v>
      </c>
      <c r="J126" s="79">
        <v>0</v>
      </c>
      <c r="K126" s="79">
        <v>0</v>
      </c>
      <c r="L126" s="79">
        <v>0</v>
      </c>
      <c r="M126" s="79">
        <v>0</v>
      </c>
      <c r="N126" s="79">
        <v>0</v>
      </c>
      <c r="O126" s="79">
        <v>0</v>
      </c>
      <c r="P126" s="79">
        <v>0</v>
      </c>
      <c r="Q126" s="79">
        <v>0</v>
      </c>
      <c r="R126" s="114" t="s">
        <v>29</v>
      </c>
      <c r="S126" s="118">
        <f t="shared" si="43"/>
        <v>0</v>
      </c>
      <c r="T126" s="115">
        <f t="shared" si="44"/>
        <v>0</v>
      </c>
      <c r="U126" s="77" t="str">
        <f t="shared" si="45"/>
        <v>-</v>
      </c>
      <c r="V126" s="73" t="s">
        <v>29</v>
      </c>
      <c r="W126" s="18"/>
      <c r="Y126" s="16"/>
      <c r="Z126" s="21"/>
      <c r="AB126" s="17"/>
    </row>
    <row r="127" spans="1:28" ht="78.75" x14ac:dyDescent="0.25">
      <c r="A127" s="74" t="s">
        <v>156</v>
      </c>
      <c r="B127" s="72" t="s">
        <v>157</v>
      </c>
      <c r="C127" s="19" t="s">
        <v>28</v>
      </c>
      <c r="D127" s="79">
        <v>0</v>
      </c>
      <c r="E127" s="79">
        <v>0</v>
      </c>
      <c r="F127" s="79" t="s">
        <v>29</v>
      </c>
      <c r="G127" s="79">
        <v>0</v>
      </c>
      <c r="H127" s="79">
        <v>0</v>
      </c>
      <c r="I127" s="79">
        <v>0</v>
      </c>
      <c r="J127" s="79">
        <v>0</v>
      </c>
      <c r="K127" s="79">
        <v>0</v>
      </c>
      <c r="L127" s="79">
        <v>0</v>
      </c>
      <c r="M127" s="79">
        <v>0</v>
      </c>
      <c r="N127" s="79">
        <v>0</v>
      </c>
      <c r="O127" s="79">
        <v>0</v>
      </c>
      <c r="P127" s="79">
        <v>0</v>
      </c>
      <c r="Q127" s="79">
        <v>0</v>
      </c>
      <c r="R127" s="114" t="s">
        <v>29</v>
      </c>
      <c r="S127" s="118">
        <f t="shared" si="43"/>
        <v>0</v>
      </c>
      <c r="T127" s="115">
        <f t="shared" si="44"/>
        <v>0</v>
      </c>
      <c r="U127" s="77" t="str">
        <f t="shared" si="45"/>
        <v>-</v>
      </c>
      <c r="V127" s="73" t="s">
        <v>29</v>
      </c>
      <c r="W127" s="18"/>
      <c r="Y127" s="16"/>
      <c r="Z127" s="21"/>
      <c r="AB127" s="17"/>
    </row>
    <row r="128" spans="1:28" ht="31.5" x14ac:dyDescent="0.25">
      <c r="A128" s="74" t="s">
        <v>158</v>
      </c>
      <c r="B128" s="72" t="s">
        <v>159</v>
      </c>
      <c r="C128" s="19" t="s">
        <v>28</v>
      </c>
      <c r="D128" s="79">
        <v>0</v>
      </c>
      <c r="E128" s="79">
        <v>0</v>
      </c>
      <c r="F128" s="79" t="s">
        <v>29</v>
      </c>
      <c r="G128" s="79">
        <v>0</v>
      </c>
      <c r="H128" s="79">
        <v>0</v>
      </c>
      <c r="I128" s="79">
        <v>0</v>
      </c>
      <c r="J128" s="79">
        <v>0</v>
      </c>
      <c r="K128" s="79">
        <v>0</v>
      </c>
      <c r="L128" s="79">
        <v>0</v>
      </c>
      <c r="M128" s="79">
        <v>0</v>
      </c>
      <c r="N128" s="79">
        <v>0</v>
      </c>
      <c r="O128" s="79">
        <v>0</v>
      </c>
      <c r="P128" s="79">
        <v>0</v>
      </c>
      <c r="Q128" s="79">
        <v>0</v>
      </c>
      <c r="R128" s="114" t="s">
        <v>29</v>
      </c>
      <c r="S128" s="118">
        <f t="shared" si="43"/>
        <v>0</v>
      </c>
      <c r="T128" s="115">
        <f t="shared" si="44"/>
        <v>0</v>
      </c>
      <c r="U128" s="77" t="str">
        <f t="shared" si="45"/>
        <v>-</v>
      </c>
      <c r="V128" s="73" t="s">
        <v>29</v>
      </c>
      <c r="W128" s="18"/>
      <c r="Y128" s="16"/>
      <c r="Z128" s="21"/>
      <c r="AB128" s="17"/>
    </row>
    <row r="129" spans="1:28" ht="47.25" x14ac:dyDescent="0.25">
      <c r="A129" s="74" t="s">
        <v>160</v>
      </c>
      <c r="B129" s="72" t="s">
        <v>161</v>
      </c>
      <c r="C129" s="19" t="s">
        <v>28</v>
      </c>
      <c r="D129" s="79">
        <v>0</v>
      </c>
      <c r="E129" s="79">
        <v>0</v>
      </c>
      <c r="F129" s="79" t="s">
        <v>29</v>
      </c>
      <c r="G129" s="79">
        <v>0</v>
      </c>
      <c r="H129" s="79">
        <v>0</v>
      </c>
      <c r="I129" s="79">
        <v>0</v>
      </c>
      <c r="J129" s="79">
        <v>0</v>
      </c>
      <c r="K129" s="79">
        <v>0</v>
      </c>
      <c r="L129" s="79">
        <v>0</v>
      </c>
      <c r="M129" s="79">
        <v>0</v>
      </c>
      <c r="N129" s="79">
        <v>0</v>
      </c>
      <c r="O129" s="79">
        <v>0</v>
      </c>
      <c r="P129" s="79">
        <v>0</v>
      </c>
      <c r="Q129" s="79">
        <v>0</v>
      </c>
      <c r="R129" s="114" t="s">
        <v>29</v>
      </c>
      <c r="S129" s="118">
        <f t="shared" si="43"/>
        <v>0</v>
      </c>
      <c r="T129" s="115">
        <f t="shared" si="44"/>
        <v>0</v>
      </c>
      <c r="U129" s="77" t="str">
        <f t="shared" si="45"/>
        <v>-</v>
      </c>
      <c r="V129" s="73" t="s">
        <v>29</v>
      </c>
      <c r="W129" s="18"/>
      <c r="Y129" s="16"/>
      <c r="Z129" s="21"/>
      <c r="AB129" s="17"/>
    </row>
    <row r="130" spans="1:28" ht="31.5" x14ac:dyDescent="0.25">
      <c r="A130" s="74" t="s">
        <v>162</v>
      </c>
      <c r="B130" s="72" t="s">
        <v>163</v>
      </c>
      <c r="C130" s="19" t="s">
        <v>28</v>
      </c>
      <c r="D130" s="79">
        <v>0</v>
      </c>
      <c r="E130" s="79">
        <v>0</v>
      </c>
      <c r="F130" s="79" t="s">
        <v>29</v>
      </c>
      <c r="G130" s="79">
        <v>0</v>
      </c>
      <c r="H130" s="79">
        <v>0</v>
      </c>
      <c r="I130" s="79">
        <v>0</v>
      </c>
      <c r="J130" s="79">
        <v>0</v>
      </c>
      <c r="K130" s="79">
        <v>0</v>
      </c>
      <c r="L130" s="79">
        <v>0</v>
      </c>
      <c r="M130" s="79">
        <v>0</v>
      </c>
      <c r="N130" s="79">
        <v>0</v>
      </c>
      <c r="O130" s="79">
        <v>0</v>
      </c>
      <c r="P130" s="79">
        <v>0</v>
      </c>
      <c r="Q130" s="79">
        <v>0</v>
      </c>
      <c r="R130" s="114" t="s">
        <v>29</v>
      </c>
      <c r="S130" s="118">
        <f t="shared" si="43"/>
        <v>0</v>
      </c>
      <c r="T130" s="115">
        <f t="shared" si="44"/>
        <v>0</v>
      </c>
      <c r="U130" s="77" t="str">
        <f t="shared" si="45"/>
        <v>-</v>
      </c>
      <c r="V130" s="73" t="s">
        <v>29</v>
      </c>
      <c r="W130" s="18"/>
      <c r="Y130" s="16"/>
      <c r="Z130" s="21"/>
      <c r="AB130" s="17"/>
    </row>
    <row r="131" spans="1:28" x14ac:dyDescent="0.25">
      <c r="A131" s="74" t="s">
        <v>164</v>
      </c>
      <c r="B131" s="72" t="s">
        <v>165</v>
      </c>
      <c r="C131" s="19" t="s">
        <v>28</v>
      </c>
      <c r="D131" s="79">
        <v>0</v>
      </c>
      <c r="E131" s="79">
        <v>0</v>
      </c>
      <c r="F131" s="79" t="s">
        <v>29</v>
      </c>
      <c r="G131" s="79">
        <v>0</v>
      </c>
      <c r="H131" s="79">
        <v>0</v>
      </c>
      <c r="I131" s="79">
        <v>0</v>
      </c>
      <c r="J131" s="79">
        <v>0</v>
      </c>
      <c r="K131" s="79">
        <v>0</v>
      </c>
      <c r="L131" s="79">
        <v>0</v>
      </c>
      <c r="M131" s="79">
        <v>0</v>
      </c>
      <c r="N131" s="79">
        <v>0</v>
      </c>
      <c r="O131" s="79">
        <v>0</v>
      </c>
      <c r="P131" s="79">
        <v>0</v>
      </c>
      <c r="Q131" s="79">
        <v>0</v>
      </c>
      <c r="R131" s="114" t="s">
        <v>29</v>
      </c>
      <c r="S131" s="118">
        <f t="shared" si="43"/>
        <v>0</v>
      </c>
      <c r="T131" s="115">
        <f t="shared" si="44"/>
        <v>0</v>
      </c>
      <c r="U131" s="77" t="str">
        <f t="shared" si="45"/>
        <v>-</v>
      </c>
      <c r="V131" s="73" t="s">
        <v>29</v>
      </c>
      <c r="W131" s="18"/>
      <c r="Y131" s="16"/>
      <c r="Z131" s="21"/>
      <c r="AB131" s="17"/>
    </row>
    <row r="132" spans="1:28" x14ac:dyDescent="0.25">
      <c r="A132" s="74" t="s">
        <v>166</v>
      </c>
      <c r="B132" s="72" t="s">
        <v>167</v>
      </c>
      <c r="C132" s="19" t="s">
        <v>28</v>
      </c>
      <c r="D132" s="79">
        <v>0</v>
      </c>
      <c r="E132" s="79">
        <v>0</v>
      </c>
      <c r="F132" s="79" t="s">
        <v>29</v>
      </c>
      <c r="G132" s="79">
        <v>0</v>
      </c>
      <c r="H132" s="79">
        <v>0</v>
      </c>
      <c r="I132" s="79">
        <v>0</v>
      </c>
      <c r="J132" s="79">
        <v>0</v>
      </c>
      <c r="K132" s="79">
        <v>0</v>
      </c>
      <c r="L132" s="79">
        <v>0</v>
      </c>
      <c r="M132" s="79">
        <v>0</v>
      </c>
      <c r="N132" s="79">
        <v>0</v>
      </c>
      <c r="O132" s="79">
        <v>0</v>
      </c>
      <c r="P132" s="79">
        <v>0</v>
      </c>
      <c r="Q132" s="79">
        <v>0</v>
      </c>
      <c r="R132" s="114" t="s">
        <v>29</v>
      </c>
      <c r="S132" s="118">
        <f t="shared" si="43"/>
        <v>0</v>
      </c>
      <c r="T132" s="115">
        <f t="shared" si="44"/>
        <v>0</v>
      </c>
      <c r="U132" s="77" t="str">
        <f t="shared" si="45"/>
        <v>-</v>
      </c>
      <c r="V132" s="73" t="s">
        <v>29</v>
      </c>
      <c r="W132" s="18"/>
      <c r="Y132" s="16"/>
      <c r="Z132" s="21"/>
      <c r="AB132" s="17"/>
    </row>
    <row r="133" spans="1:28" ht="31.5" x14ac:dyDescent="0.25">
      <c r="A133" s="74" t="s">
        <v>168</v>
      </c>
      <c r="B133" s="72" t="s">
        <v>117</v>
      </c>
      <c r="C133" s="19" t="s">
        <v>28</v>
      </c>
      <c r="D133" s="79">
        <v>0</v>
      </c>
      <c r="E133" s="79">
        <v>0</v>
      </c>
      <c r="F133" s="79" t="s">
        <v>29</v>
      </c>
      <c r="G133" s="79">
        <v>0</v>
      </c>
      <c r="H133" s="79">
        <v>0</v>
      </c>
      <c r="I133" s="79">
        <v>0</v>
      </c>
      <c r="J133" s="79">
        <v>0</v>
      </c>
      <c r="K133" s="79">
        <v>0</v>
      </c>
      <c r="L133" s="79">
        <v>0</v>
      </c>
      <c r="M133" s="79">
        <v>0</v>
      </c>
      <c r="N133" s="79">
        <v>0</v>
      </c>
      <c r="O133" s="79">
        <v>0</v>
      </c>
      <c r="P133" s="79">
        <v>0</v>
      </c>
      <c r="Q133" s="79">
        <v>0</v>
      </c>
      <c r="R133" s="114" t="s">
        <v>29</v>
      </c>
      <c r="S133" s="118">
        <f t="shared" si="43"/>
        <v>0</v>
      </c>
      <c r="T133" s="115">
        <f t="shared" si="44"/>
        <v>0</v>
      </c>
      <c r="U133" s="77" t="str">
        <f t="shared" si="45"/>
        <v>-</v>
      </c>
      <c r="V133" s="73" t="s">
        <v>29</v>
      </c>
      <c r="W133" s="18"/>
      <c r="Y133" s="16"/>
      <c r="Z133" s="21"/>
      <c r="AB133" s="17"/>
    </row>
    <row r="134" spans="1:28" ht="31.5" x14ac:dyDescent="0.25">
      <c r="A134" s="74" t="s">
        <v>169</v>
      </c>
      <c r="B134" s="72" t="s">
        <v>170</v>
      </c>
      <c r="C134" s="19" t="s">
        <v>28</v>
      </c>
      <c r="D134" s="79">
        <v>0</v>
      </c>
      <c r="E134" s="79">
        <v>0</v>
      </c>
      <c r="F134" s="79" t="s">
        <v>29</v>
      </c>
      <c r="G134" s="79">
        <v>0</v>
      </c>
      <c r="H134" s="79">
        <v>0</v>
      </c>
      <c r="I134" s="79">
        <v>0</v>
      </c>
      <c r="J134" s="79">
        <v>0</v>
      </c>
      <c r="K134" s="79">
        <v>0</v>
      </c>
      <c r="L134" s="79">
        <v>0</v>
      </c>
      <c r="M134" s="79">
        <v>0</v>
      </c>
      <c r="N134" s="79">
        <v>0</v>
      </c>
      <c r="O134" s="79">
        <v>0</v>
      </c>
      <c r="P134" s="79">
        <v>0</v>
      </c>
      <c r="Q134" s="79">
        <v>0</v>
      </c>
      <c r="R134" s="114" t="s">
        <v>29</v>
      </c>
      <c r="S134" s="118">
        <f t="shared" si="43"/>
        <v>0</v>
      </c>
      <c r="T134" s="115">
        <f t="shared" si="44"/>
        <v>0</v>
      </c>
      <c r="U134" s="77" t="str">
        <f t="shared" si="45"/>
        <v>-</v>
      </c>
      <c r="V134" s="73" t="s">
        <v>29</v>
      </c>
      <c r="W134" s="18"/>
      <c r="Y134" s="16"/>
      <c r="Z134" s="21"/>
      <c r="AB134" s="17"/>
    </row>
    <row r="135" spans="1:28" ht="47.25" x14ac:dyDescent="0.25">
      <c r="A135" s="74" t="s">
        <v>171</v>
      </c>
      <c r="B135" s="72" t="s">
        <v>172</v>
      </c>
      <c r="C135" s="19" t="s">
        <v>28</v>
      </c>
      <c r="D135" s="79">
        <v>0</v>
      </c>
      <c r="E135" s="79">
        <v>0</v>
      </c>
      <c r="F135" s="79" t="s">
        <v>29</v>
      </c>
      <c r="G135" s="79">
        <v>0</v>
      </c>
      <c r="H135" s="79">
        <v>0</v>
      </c>
      <c r="I135" s="79">
        <v>0</v>
      </c>
      <c r="J135" s="79">
        <v>0</v>
      </c>
      <c r="K135" s="79">
        <v>0</v>
      </c>
      <c r="L135" s="79">
        <v>0</v>
      </c>
      <c r="M135" s="79">
        <v>0</v>
      </c>
      <c r="N135" s="79">
        <v>0</v>
      </c>
      <c r="O135" s="79">
        <v>0</v>
      </c>
      <c r="P135" s="79">
        <v>0</v>
      </c>
      <c r="Q135" s="79">
        <v>0</v>
      </c>
      <c r="R135" s="114" t="s">
        <v>29</v>
      </c>
      <c r="S135" s="118">
        <f t="shared" si="43"/>
        <v>0</v>
      </c>
      <c r="T135" s="115">
        <f t="shared" si="44"/>
        <v>0</v>
      </c>
      <c r="U135" s="77" t="str">
        <f t="shared" si="45"/>
        <v>-</v>
      </c>
      <c r="V135" s="73" t="s">
        <v>29</v>
      </c>
      <c r="W135" s="18"/>
      <c r="Y135" s="16"/>
      <c r="Z135" s="21"/>
      <c r="AB135" s="17"/>
    </row>
    <row r="136" spans="1:28" ht="31.5" x14ac:dyDescent="0.25">
      <c r="A136" s="74" t="s">
        <v>173</v>
      </c>
      <c r="B136" s="72" t="s">
        <v>174</v>
      </c>
      <c r="C136" s="19" t="s">
        <v>28</v>
      </c>
      <c r="D136" s="79">
        <v>0</v>
      </c>
      <c r="E136" s="79">
        <v>0</v>
      </c>
      <c r="F136" s="79" t="s">
        <v>29</v>
      </c>
      <c r="G136" s="79">
        <v>0</v>
      </c>
      <c r="H136" s="79">
        <v>0</v>
      </c>
      <c r="I136" s="79">
        <v>0</v>
      </c>
      <c r="J136" s="79">
        <v>0</v>
      </c>
      <c r="K136" s="79">
        <v>0</v>
      </c>
      <c r="L136" s="79">
        <v>0</v>
      </c>
      <c r="M136" s="79">
        <v>0</v>
      </c>
      <c r="N136" s="79">
        <v>0</v>
      </c>
      <c r="O136" s="79">
        <v>0</v>
      </c>
      <c r="P136" s="79">
        <v>0</v>
      </c>
      <c r="Q136" s="79">
        <v>0</v>
      </c>
      <c r="R136" s="114" t="s">
        <v>29</v>
      </c>
      <c r="S136" s="118">
        <f t="shared" si="43"/>
        <v>0</v>
      </c>
      <c r="T136" s="115">
        <f t="shared" si="44"/>
        <v>0</v>
      </c>
      <c r="U136" s="77" t="str">
        <f t="shared" si="45"/>
        <v>-</v>
      </c>
      <c r="V136" s="73" t="s">
        <v>29</v>
      </c>
      <c r="W136" s="18"/>
      <c r="Y136" s="16"/>
      <c r="Z136" s="21"/>
      <c r="AB136" s="17"/>
    </row>
    <row r="137" spans="1:28" ht="31.5" x14ac:dyDescent="0.25">
      <c r="A137" s="74" t="s">
        <v>175</v>
      </c>
      <c r="B137" s="72" t="s">
        <v>176</v>
      </c>
      <c r="C137" s="19" t="s">
        <v>28</v>
      </c>
      <c r="D137" s="79">
        <v>0</v>
      </c>
      <c r="E137" s="79">
        <v>0</v>
      </c>
      <c r="F137" s="79" t="s">
        <v>29</v>
      </c>
      <c r="G137" s="79">
        <v>0</v>
      </c>
      <c r="H137" s="79">
        <v>0</v>
      </c>
      <c r="I137" s="79">
        <v>0</v>
      </c>
      <c r="J137" s="79">
        <v>0</v>
      </c>
      <c r="K137" s="79">
        <v>0</v>
      </c>
      <c r="L137" s="79">
        <v>0</v>
      </c>
      <c r="M137" s="79">
        <v>0</v>
      </c>
      <c r="N137" s="79">
        <v>0</v>
      </c>
      <c r="O137" s="79">
        <v>0</v>
      </c>
      <c r="P137" s="79">
        <v>0</v>
      </c>
      <c r="Q137" s="79">
        <v>0</v>
      </c>
      <c r="R137" s="114" t="s">
        <v>29</v>
      </c>
      <c r="S137" s="118">
        <f t="shared" si="43"/>
        <v>0</v>
      </c>
      <c r="T137" s="115">
        <f t="shared" si="44"/>
        <v>0</v>
      </c>
      <c r="U137" s="77" t="str">
        <f t="shared" si="45"/>
        <v>-</v>
      </c>
      <c r="V137" s="73" t="s">
        <v>29</v>
      </c>
      <c r="W137" s="18"/>
      <c r="Y137" s="16"/>
      <c r="Z137" s="21"/>
      <c r="AB137" s="17"/>
    </row>
    <row r="138" spans="1:28" ht="31.5" x14ac:dyDescent="0.25">
      <c r="A138" s="74" t="s">
        <v>177</v>
      </c>
      <c r="B138" s="72" t="s">
        <v>119</v>
      </c>
      <c r="C138" s="19" t="s">
        <v>28</v>
      </c>
      <c r="D138" s="79">
        <v>0</v>
      </c>
      <c r="E138" s="79">
        <v>0</v>
      </c>
      <c r="F138" s="79" t="s">
        <v>29</v>
      </c>
      <c r="G138" s="79">
        <v>0</v>
      </c>
      <c r="H138" s="79">
        <v>0</v>
      </c>
      <c r="I138" s="79">
        <v>0</v>
      </c>
      <c r="J138" s="79">
        <v>0</v>
      </c>
      <c r="K138" s="79">
        <v>0</v>
      </c>
      <c r="L138" s="79">
        <v>0</v>
      </c>
      <c r="M138" s="79">
        <v>0</v>
      </c>
      <c r="N138" s="79">
        <v>0</v>
      </c>
      <c r="O138" s="79">
        <v>0</v>
      </c>
      <c r="P138" s="79">
        <v>0</v>
      </c>
      <c r="Q138" s="79">
        <v>0</v>
      </c>
      <c r="R138" s="114" t="s">
        <v>29</v>
      </c>
      <c r="S138" s="118">
        <f t="shared" si="43"/>
        <v>0</v>
      </c>
      <c r="T138" s="115">
        <f t="shared" si="44"/>
        <v>0</v>
      </c>
      <c r="U138" s="77" t="str">
        <f t="shared" si="45"/>
        <v>-</v>
      </c>
      <c r="V138" s="73" t="s">
        <v>29</v>
      </c>
      <c r="W138" s="18"/>
      <c r="Y138" s="16"/>
      <c r="Z138" s="21"/>
      <c r="AB138" s="17"/>
    </row>
    <row r="139" spans="1:28" ht="47.25" x14ac:dyDescent="0.25">
      <c r="A139" s="74" t="s">
        <v>178</v>
      </c>
      <c r="B139" s="72" t="s">
        <v>179</v>
      </c>
      <c r="C139" s="19" t="s">
        <v>28</v>
      </c>
      <c r="D139" s="79">
        <v>0</v>
      </c>
      <c r="E139" s="79">
        <v>0</v>
      </c>
      <c r="F139" s="79" t="s">
        <v>29</v>
      </c>
      <c r="G139" s="79">
        <v>0</v>
      </c>
      <c r="H139" s="79">
        <v>0</v>
      </c>
      <c r="I139" s="79">
        <v>0</v>
      </c>
      <c r="J139" s="79">
        <v>0</v>
      </c>
      <c r="K139" s="79">
        <v>0</v>
      </c>
      <c r="L139" s="79">
        <v>0</v>
      </c>
      <c r="M139" s="79">
        <v>0</v>
      </c>
      <c r="N139" s="79">
        <v>0</v>
      </c>
      <c r="O139" s="79">
        <v>0</v>
      </c>
      <c r="P139" s="79">
        <v>0</v>
      </c>
      <c r="Q139" s="79">
        <v>0</v>
      </c>
      <c r="R139" s="114" t="s">
        <v>29</v>
      </c>
      <c r="S139" s="118">
        <f t="shared" si="43"/>
        <v>0</v>
      </c>
      <c r="T139" s="115">
        <f t="shared" si="44"/>
        <v>0</v>
      </c>
      <c r="U139" s="77" t="str">
        <f t="shared" si="45"/>
        <v>-</v>
      </c>
      <c r="V139" s="73" t="s">
        <v>29</v>
      </c>
      <c r="W139" s="18"/>
      <c r="Y139" s="16"/>
      <c r="Z139" s="21"/>
      <c r="AB139" s="17"/>
    </row>
    <row r="140" spans="1:28" x14ac:dyDescent="0.25">
      <c r="A140" s="74" t="s">
        <v>180</v>
      </c>
      <c r="B140" s="72" t="s">
        <v>181</v>
      </c>
      <c r="C140" s="19" t="s">
        <v>28</v>
      </c>
      <c r="D140" s="79">
        <v>0</v>
      </c>
      <c r="E140" s="79">
        <v>0</v>
      </c>
      <c r="F140" s="79" t="s">
        <v>29</v>
      </c>
      <c r="G140" s="79">
        <v>0</v>
      </c>
      <c r="H140" s="79">
        <v>0</v>
      </c>
      <c r="I140" s="79">
        <v>0</v>
      </c>
      <c r="J140" s="79">
        <v>0</v>
      </c>
      <c r="K140" s="79">
        <v>0</v>
      </c>
      <c r="L140" s="79">
        <v>0</v>
      </c>
      <c r="M140" s="79">
        <v>0</v>
      </c>
      <c r="N140" s="79">
        <v>0</v>
      </c>
      <c r="O140" s="79">
        <v>0</v>
      </c>
      <c r="P140" s="79">
        <v>0</v>
      </c>
      <c r="Q140" s="79">
        <v>0</v>
      </c>
      <c r="R140" s="114" t="s">
        <v>29</v>
      </c>
      <c r="S140" s="118">
        <f t="shared" si="43"/>
        <v>0</v>
      </c>
      <c r="T140" s="115">
        <f t="shared" si="44"/>
        <v>0</v>
      </c>
      <c r="U140" s="77" t="str">
        <f t="shared" si="45"/>
        <v>-</v>
      </c>
      <c r="V140" s="73" t="s">
        <v>29</v>
      </c>
      <c r="W140" s="18"/>
      <c r="Y140" s="16"/>
      <c r="Z140" s="21"/>
      <c r="AB140" s="17"/>
    </row>
    <row r="141" spans="1:28" ht="47.25" x14ac:dyDescent="0.25">
      <c r="A141" s="74" t="s">
        <v>182</v>
      </c>
      <c r="B141" s="72" t="s">
        <v>183</v>
      </c>
      <c r="C141" s="19" t="s">
        <v>28</v>
      </c>
      <c r="D141" s="79">
        <v>0</v>
      </c>
      <c r="E141" s="79">
        <v>0</v>
      </c>
      <c r="F141" s="79" t="s">
        <v>29</v>
      </c>
      <c r="G141" s="79">
        <v>0</v>
      </c>
      <c r="H141" s="79">
        <v>0</v>
      </c>
      <c r="I141" s="79">
        <v>0</v>
      </c>
      <c r="J141" s="79">
        <v>0</v>
      </c>
      <c r="K141" s="79">
        <v>0</v>
      </c>
      <c r="L141" s="79">
        <v>0</v>
      </c>
      <c r="M141" s="79">
        <v>0</v>
      </c>
      <c r="N141" s="79">
        <v>0</v>
      </c>
      <c r="O141" s="79">
        <v>0</v>
      </c>
      <c r="P141" s="79">
        <v>0</v>
      </c>
      <c r="Q141" s="79">
        <v>0</v>
      </c>
      <c r="R141" s="114" t="s">
        <v>29</v>
      </c>
      <c r="S141" s="118">
        <f t="shared" si="43"/>
        <v>0</v>
      </c>
      <c r="T141" s="115">
        <f t="shared" si="44"/>
        <v>0</v>
      </c>
      <c r="U141" s="77" t="str">
        <f t="shared" si="45"/>
        <v>-</v>
      </c>
      <c r="V141" s="73" t="s">
        <v>29</v>
      </c>
      <c r="W141" s="18"/>
      <c r="Y141" s="16"/>
      <c r="Z141" s="21"/>
      <c r="AB141" s="17"/>
    </row>
    <row r="142" spans="1:28" ht="47.25" x14ac:dyDescent="0.25">
      <c r="A142" s="74" t="s">
        <v>184</v>
      </c>
      <c r="B142" s="72" t="s">
        <v>185</v>
      </c>
      <c r="C142" s="19" t="s">
        <v>28</v>
      </c>
      <c r="D142" s="79">
        <v>0</v>
      </c>
      <c r="E142" s="79">
        <v>0</v>
      </c>
      <c r="F142" s="79" t="s">
        <v>29</v>
      </c>
      <c r="G142" s="79">
        <v>0</v>
      </c>
      <c r="H142" s="79">
        <v>0</v>
      </c>
      <c r="I142" s="79">
        <v>0</v>
      </c>
      <c r="J142" s="79">
        <v>0</v>
      </c>
      <c r="K142" s="79">
        <v>0</v>
      </c>
      <c r="L142" s="79">
        <v>0</v>
      </c>
      <c r="M142" s="79">
        <v>0</v>
      </c>
      <c r="N142" s="79">
        <v>0</v>
      </c>
      <c r="O142" s="79">
        <v>0</v>
      </c>
      <c r="P142" s="79">
        <v>0</v>
      </c>
      <c r="Q142" s="79">
        <v>0</v>
      </c>
      <c r="R142" s="114" t="s">
        <v>29</v>
      </c>
      <c r="S142" s="118">
        <f t="shared" si="43"/>
        <v>0</v>
      </c>
      <c r="T142" s="115">
        <f t="shared" si="44"/>
        <v>0</v>
      </c>
      <c r="U142" s="77" t="str">
        <f t="shared" si="45"/>
        <v>-</v>
      </c>
      <c r="V142" s="73" t="s">
        <v>29</v>
      </c>
      <c r="W142" s="18"/>
      <c r="Y142" s="16"/>
      <c r="Z142" s="21"/>
      <c r="AB142" s="17"/>
    </row>
    <row r="143" spans="1:28" x14ac:dyDescent="0.25">
      <c r="A143" s="74" t="s">
        <v>186</v>
      </c>
      <c r="B143" s="72" t="s">
        <v>181</v>
      </c>
      <c r="C143" s="19" t="s">
        <v>28</v>
      </c>
      <c r="D143" s="79">
        <v>0</v>
      </c>
      <c r="E143" s="79">
        <v>0</v>
      </c>
      <c r="F143" s="79" t="s">
        <v>29</v>
      </c>
      <c r="G143" s="79">
        <v>0</v>
      </c>
      <c r="H143" s="79">
        <v>0</v>
      </c>
      <c r="I143" s="79">
        <v>0</v>
      </c>
      <c r="J143" s="79">
        <v>0</v>
      </c>
      <c r="K143" s="79">
        <v>0</v>
      </c>
      <c r="L143" s="79">
        <v>0</v>
      </c>
      <c r="M143" s="79">
        <v>0</v>
      </c>
      <c r="N143" s="79">
        <v>0</v>
      </c>
      <c r="O143" s="79">
        <v>0</v>
      </c>
      <c r="P143" s="79">
        <v>0</v>
      </c>
      <c r="Q143" s="79">
        <v>0</v>
      </c>
      <c r="R143" s="114" t="s">
        <v>29</v>
      </c>
      <c r="S143" s="118">
        <f t="shared" si="43"/>
        <v>0</v>
      </c>
      <c r="T143" s="115">
        <f t="shared" si="44"/>
        <v>0</v>
      </c>
      <c r="U143" s="77" t="str">
        <f t="shared" si="45"/>
        <v>-</v>
      </c>
      <c r="V143" s="73" t="s">
        <v>29</v>
      </c>
      <c r="W143" s="18"/>
      <c r="Y143" s="16"/>
      <c r="Z143" s="21"/>
      <c r="AB143" s="17"/>
    </row>
    <row r="144" spans="1:28" ht="47.25" x14ac:dyDescent="0.25">
      <c r="A144" s="74" t="s">
        <v>187</v>
      </c>
      <c r="B144" s="72" t="s">
        <v>183</v>
      </c>
      <c r="C144" s="19" t="s">
        <v>28</v>
      </c>
      <c r="D144" s="79">
        <v>0</v>
      </c>
      <c r="E144" s="79">
        <v>0</v>
      </c>
      <c r="F144" s="79" t="s">
        <v>29</v>
      </c>
      <c r="G144" s="79">
        <v>0</v>
      </c>
      <c r="H144" s="79">
        <v>0</v>
      </c>
      <c r="I144" s="79">
        <v>0</v>
      </c>
      <c r="J144" s="79">
        <v>0</v>
      </c>
      <c r="K144" s="79">
        <v>0</v>
      </c>
      <c r="L144" s="79">
        <v>0</v>
      </c>
      <c r="M144" s="79">
        <v>0</v>
      </c>
      <c r="N144" s="79">
        <v>0</v>
      </c>
      <c r="O144" s="79">
        <v>0</v>
      </c>
      <c r="P144" s="79">
        <v>0</v>
      </c>
      <c r="Q144" s="79">
        <v>0</v>
      </c>
      <c r="R144" s="114" t="s">
        <v>29</v>
      </c>
      <c r="S144" s="118">
        <f t="shared" si="43"/>
        <v>0</v>
      </c>
      <c r="T144" s="115">
        <f t="shared" si="44"/>
        <v>0</v>
      </c>
      <c r="U144" s="77" t="str">
        <f t="shared" si="45"/>
        <v>-</v>
      </c>
      <c r="V144" s="73" t="s">
        <v>29</v>
      </c>
      <c r="W144" s="18"/>
      <c r="Y144" s="16"/>
      <c r="Z144" s="21"/>
      <c r="AB144" s="17"/>
    </row>
    <row r="145" spans="1:28" ht="47.25" x14ac:dyDescent="0.25">
      <c r="A145" s="74" t="s">
        <v>188</v>
      </c>
      <c r="B145" s="72" t="s">
        <v>185</v>
      </c>
      <c r="C145" s="19" t="s">
        <v>28</v>
      </c>
      <c r="D145" s="79">
        <v>0</v>
      </c>
      <c r="E145" s="79">
        <v>0</v>
      </c>
      <c r="F145" s="79" t="s">
        <v>29</v>
      </c>
      <c r="G145" s="79">
        <v>0</v>
      </c>
      <c r="H145" s="79">
        <v>0</v>
      </c>
      <c r="I145" s="79">
        <v>0</v>
      </c>
      <c r="J145" s="79">
        <v>0</v>
      </c>
      <c r="K145" s="79">
        <v>0</v>
      </c>
      <c r="L145" s="79">
        <v>0</v>
      </c>
      <c r="M145" s="79">
        <v>0</v>
      </c>
      <c r="N145" s="79">
        <v>0</v>
      </c>
      <c r="O145" s="79">
        <v>0</v>
      </c>
      <c r="P145" s="79">
        <v>0</v>
      </c>
      <c r="Q145" s="79">
        <v>0</v>
      </c>
      <c r="R145" s="114" t="s">
        <v>29</v>
      </c>
      <c r="S145" s="118">
        <f t="shared" si="43"/>
        <v>0</v>
      </c>
      <c r="T145" s="115">
        <f t="shared" si="44"/>
        <v>0</v>
      </c>
      <c r="U145" s="77" t="str">
        <f t="shared" si="45"/>
        <v>-</v>
      </c>
      <c r="V145" s="73" t="s">
        <v>29</v>
      </c>
      <c r="W145" s="18"/>
      <c r="Y145" s="16"/>
      <c r="Z145" s="21"/>
      <c r="AB145" s="17"/>
    </row>
    <row r="146" spans="1:28" x14ac:dyDescent="0.25">
      <c r="A146" s="74" t="s">
        <v>189</v>
      </c>
      <c r="B146" s="72" t="s">
        <v>190</v>
      </c>
      <c r="C146" s="19" t="s">
        <v>28</v>
      </c>
      <c r="D146" s="79">
        <v>0</v>
      </c>
      <c r="E146" s="79">
        <v>0</v>
      </c>
      <c r="F146" s="79" t="s">
        <v>29</v>
      </c>
      <c r="G146" s="79">
        <v>0</v>
      </c>
      <c r="H146" s="79">
        <v>0</v>
      </c>
      <c r="I146" s="79">
        <v>0</v>
      </c>
      <c r="J146" s="79">
        <v>0</v>
      </c>
      <c r="K146" s="79">
        <v>0</v>
      </c>
      <c r="L146" s="79">
        <v>0</v>
      </c>
      <c r="M146" s="79">
        <v>0</v>
      </c>
      <c r="N146" s="79">
        <v>0</v>
      </c>
      <c r="O146" s="79">
        <v>0</v>
      </c>
      <c r="P146" s="79">
        <v>0</v>
      </c>
      <c r="Q146" s="79">
        <v>0</v>
      </c>
      <c r="R146" s="114" t="s">
        <v>29</v>
      </c>
      <c r="S146" s="118">
        <f t="shared" si="43"/>
        <v>0</v>
      </c>
      <c r="T146" s="115">
        <f t="shared" si="44"/>
        <v>0</v>
      </c>
      <c r="U146" s="77" t="str">
        <f t="shared" si="45"/>
        <v>-</v>
      </c>
      <c r="V146" s="73" t="s">
        <v>29</v>
      </c>
      <c r="W146" s="18"/>
      <c r="Y146" s="16"/>
      <c r="Z146" s="21"/>
      <c r="AB146" s="17"/>
    </row>
    <row r="147" spans="1:28" ht="31.5" x14ac:dyDescent="0.25">
      <c r="A147" s="74" t="s">
        <v>191</v>
      </c>
      <c r="B147" s="72" t="s">
        <v>192</v>
      </c>
      <c r="C147" s="19" t="s">
        <v>28</v>
      </c>
      <c r="D147" s="79">
        <v>0</v>
      </c>
      <c r="E147" s="79">
        <v>0</v>
      </c>
      <c r="F147" s="79" t="s">
        <v>29</v>
      </c>
      <c r="G147" s="79">
        <v>0</v>
      </c>
      <c r="H147" s="79">
        <v>0</v>
      </c>
      <c r="I147" s="79">
        <v>0</v>
      </c>
      <c r="J147" s="79">
        <v>0</v>
      </c>
      <c r="K147" s="79">
        <v>0</v>
      </c>
      <c r="L147" s="79">
        <v>0</v>
      </c>
      <c r="M147" s="79">
        <v>0</v>
      </c>
      <c r="N147" s="79">
        <v>0</v>
      </c>
      <c r="O147" s="79">
        <v>0</v>
      </c>
      <c r="P147" s="79">
        <v>0</v>
      </c>
      <c r="Q147" s="79">
        <v>0</v>
      </c>
      <c r="R147" s="114" t="s">
        <v>29</v>
      </c>
      <c r="S147" s="118">
        <f t="shared" si="43"/>
        <v>0</v>
      </c>
      <c r="T147" s="115">
        <f t="shared" si="44"/>
        <v>0</v>
      </c>
      <c r="U147" s="77" t="str">
        <f t="shared" si="45"/>
        <v>-</v>
      </c>
      <c r="V147" s="73" t="s">
        <v>29</v>
      </c>
      <c r="W147" s="18"/>
      <c r="Y147" s="16"/>
      <c r="Z147" s="21"/>
      <c r="AB147" s="17"/>
    </row>
    <row r="148" spans="1:28" x14ac:dyDescent="0.25">
      <c r="A148" s="74" t="s">
        <v>193</v>
      </c>
      <c r="B148" s="72" t="s">
        <v>194</v>
      </c>
      <c r="C148" s="19" t="s">
        <v>28</v>
      </c>
      <c r="D148" s="79">
        <v>0</v>
      </c>
      <c r="E148" s="79">
        <v>0</v>
      </c>
      <c r="F148" s="79" t="s">
        <v>29</v>
      </c>
      <c r="G148" s="79">
        <v>0</v>
      </c>
      <c r="H148" s="79">
        <v>0</v>
      </c>
      <c r="I148" s="79">
        <v>0</v>
      </c>
      <c r="J148" s="79">
        <v>0</v>
      </c>
      <c r="K148" s="79">
        <v>0</v>
      </c>
      <c r="L148" s="79">
        <v>0</v>
      </c>
      <c r="M148" s="79">
        <v>0</v>
      </c>
      <c r="N148" s="79">
        <v>0</v>
      </c>
      <c r="O148" s="79">
        <v>0</v>
      </c>
      <c r="P148" s="79">
        <v>0</v>
      </c>
      <c r="Q148" s="79">
        <v>0</v>
      </c>
      <c r="R148" s="114" t="s">
        <v>29</v>
      </c>
      <c r="S148" s="118">
        <f t="shared" si="43"/>
        <v>0</v>
      </c>
      <c r="T148" s="115">
        <f t="shared" si="44"/>
        <v>0</v>
      </c>
      <c r="U148" s="77" t="str">
        <f t="shared" si="45"/>
        <v>-</v>
      </c>
      <c r="V148" s="73" t="s">
        <v>29</v>
      </c>
      <c r="W148" s="18"/>
      <c r="Y148" s="16"/>
      <c r="Z148" s="21"/>
      <c r="AB148" s="17"/>
    </row>
    <row r="149" spans="1:28" x14ac:dyDescent="0.25">
      <c r="A149" s="74" t="s">
        <v>195</v>
      </c>
      <c r="B149" s="72" t="s">
        <v>196</v>
      </c>
      <c r="C149" s="19" t="s">
        <v>28</v>
      </c>
      <c r="D149" s="79">
        <v>0</v>
      </c>
      <c r="E149" s="79">
        <v>0</v>
      </c>
      <c r="F149" s="79" t="s">
        <v>29</v>
      </c>
      <c r="G149" s="79">
        <v>0</v>
      </c>
      <c r="H149" s="79">
        <v>0</v>
      </c>
      <c r="I149" s="79">
        <v>0</v>
      </c>
      <c r="J149" s="79">
        <v>0</v>
      </c>
      <c r="K149" s="79">
        <v>0</v>
      </c>
      <c r="L149" s="79">
        <v>0</v>
      </c>
      <c r="M149" s="79">
        <v>0</v>
      </c>
      <c r="N149" s="79">
        <v>0</v>
      </c>
      <c r="O149" s="79">
        <v>0</v>
      </c>
      <c r="P149" s="79">
        <v>0</v>
      </c>
      <c r="Q149" s="79">
        <v>0</v>
      </c>
      <c r="R149" s="114" t="s">
        <v>29</v>
      </c>
      <c r="S149" s="118">
        <f t="shared" si="43"/>
        <v>0</v>
      </c>
      <c r="T149" s="115">
        <f t="shared" si="44"/>
        <v>0</v>
      </c>
      <c r="U149" s="77" t="str">
        <f t="shared" si="45"/>
        <v>-</v>
      </c>
      <c r="V149" s="73" t="s">
        <v>29</v>
      </c>
      <c r="W149" s="18"/>
      <c r="Y149" s="16"/>
      <c r="Z149" s="21"/>
      <c r="AB149" s="17"/>
    </row>
    <row r="150" spans="1:28" x14ac:dyDescent="0.25">
      <c r="A150" s="74" t="s">
        <v>197</v>
      </c>
      <c r="B150" s="72" t="s">
        <v>198</v>
      </c>
      <c r="C150" s="19" t="s">
        <v>28</v>
      </c>
      <c r="D150" s="79">
        <v>0</v>
      </c>
      <c r="E150" s="79">
        <v>0</v>
      </c>
      <c r="F150" s="79" t="s">
        <v>29</v>
      </c>
      <c r="G150" s="79">
        <v>0</v>
      </c>
      <c r="H150" s="79">
        <v>0</v>
      </c>
      <c r="I150" s="79">
        <v>0</v>
      </c>
      <c r="J150" s="79">
        <v>0</v>
      </c>
      <c r="K150" s="79">
        <v>0</v>
      </c>
      <c r="L150" s="79">
        <v>0</v>
      </c>
      <c r="M150" s="79">
        <v>0</v>
      </c>
      <c r="N150" s="79">
        <v>0</v>
      </c>
      <c r="O150" s="79">
        <v>0</v>
      </c>
      <c r="P150" s="79">
        <v>0</v>
      </c>
      <c r="Q150" s="79">
        <v>0</v>
      </c>
      <c r="R150" s="114" t="s">
        <v>29</v>
      </c>
      <c r="S150" s="118">
        <f t="shared" si="43"/>
        <v>0</v>
      </c>
      <c r="T150" s="115">
        <f t="shared" si="44"/>
        <v>0</v>
      </c>
      <c r="U150" s="77" t="str">
        <f t="shared" si="45"/>
        <v>-</v>
      </c>
      <c r="V150" s="73" t="s">
        <v>29</v>
      </c>
      <c r="W150" s="18"/>
      <c r="Y150" s="16"/>
      <c r="Z150" s="21"/>
      <c r="AB150" s="17"/>
    </row>
    <row r="151" spans="1:28" ht="31.5" x14ac:dyDescent="0.25">
      <c r="A151" s="74" t="s">
        <v>199</v>
      </c>
      <c r="B151" s="72" t="s">
        <v>129</v>
      </c>
      <c r="C151" s="19" t="s">
        <v>28</v>
      </c>
      <c r="D151" s="79">
        <v>0</v>
      </c>
      <c r="E151" s="79">
        <v>0</v>
      </c>
      <c r="F151" s="79" t="s">
        <v>29</v>
      </c>
      <c r="G151" s="79">
        <v>0</v>
      </c>
      <c r="H151" s="79">
        <v>0</v>
      </c>
      <c r="I151" s="79">
        <v>0</v>
      </c>
      <c r="J151" s="79">
        <v>0</v>
      </c>
      <c r="K151" s="79">
        <v>0</v>
      </c>
      <c r="L151" s="79">
        <v>0</v>
      </c>
      <c r="M151" s="79">
        <v>0</v>
      </c>
      <c r="N151" s="79">
        <v>0</v>
      </c>
      <c r="O151" s="79">
        <v>0</v>
      </c>
      <c r="P151" s="79">
        <v>0</v>
      </c>
      <c r="Q151" s="79">
        <v>0</v>
      </c>
      <c r="R151" s="114" t="s">
        <v>29</v>
      </c>
      <c r="S151" s="118">
        <f t="shared" si="43"/>
        <v>0</v>
      </c>
      <c r="T151" s="115">
        <f t="shared" si="44"/>
        <v>0</v>
      </c>
      <c r="U151" s="77" t="str">
        <f t="shared" si="45"/>
        <v>-</v>
      </c>
      <c r="V151" s="73" t="s">
        <v>29</v>
      </c>
      <c r="W151" s="18"/>
      <c r="Y151" s="16"/>
      <c r="Z151" s="21"/>
      <c r="AB151" s="17"/>
    </row>
    <row r="152" spans="1:28" x14ac:dyDescent="0.25">
      <c r="A152" s="74" t="s">
        <v>200</v>
      </c>
      <c r="B152" s="72" t="s">
        <v>201</v>
      </c>
      <c r="C152" s="19" t="s">
        <v>28</v>
      </c>
      <c r="D152" s="79">
        <v>0</v>
      </c>
      <c r="E152" s="79">
        <v>0</v>
      </c>
      <c r="F152" s="79" t="s">
        <v>29</v>
      </c>
      <c r="G152" s="79">
        <v>0</v>
      </c>
      <c r="H152" s="79">
        <v>0</v>
      </c>
      <c r="I152" s="79">
        <v>0</v>
      </c>
      <c r="J152" s="79">
        <v>0</v>
      </c>
      <c r="K152" s="79">
        <v>0</v>
      </c>
      <c r="L152" s="79">
        <v>0</v>
      </c>
      <c r="M152" s="79">
        <v>0</v>
      </c>
      <c r="N152" s="79">
        <v>0</v>
      </c>
      <c r="O152" s="79">
        <v>0</v>
      </c>
      <c r="P152" s="79">
        <v>0</v>
      </c>
      <c r="Q152" s="79">
        <v>0</v>
      </c>
      <c r="R152" s="114" t="s">
        <v>29</v>
      </c>
      <c r="S152" s="118">
        <f t="shared" si="43"/>
        <v>0</v>
      </c>
      <c r="T152" s="115">
        <f t="shared" si="44"/>
        <v>0</v>
      </c>
      <c r="U152" s="77" t="str">
        <f t="shared" si="45"/>
        <v>-</v>
      </c>
      <c r="V152" s="73" t="s">
        <v>29</v>
      </c>
      <c r="W152" s="18"/>
      <c r="Y152" s="16"/>
      <c r="Z152" s="21"/>
      <c r="AB152" s="17"/>
    </row>
    <row r="153" spans="1:28" ht="47.25" x14ac:dyDescent="0.25">
      <c r="A153" s="74" t="s">
        <v>202</v>
      </c>
      <c r="B153" s="72" t="s">
        <v>203</v>
      </c>
      <c r="C153" s="19" t="s">
        <v>28</v>
      </c>
      <c r="D153" s="119">
        <f>D154+D160+D167+D174+D175</f>
        <v>0</v>
      </c>
      <c r="E153" s="119">
        <f>E154+E160+E167+E174+E175</f>
        <v>74.570332259999986</v>
      </c>
      <c r="F153" s="79" t="s">
        <v>29</v>
      </c>
      <c r="G153" s="119">
        <f t="shared" ref="G153:Q153" si="57">G154+G160+G167+G174+G175</f>
        <v>174.8634080049421</v>
      </c>
      <c r="H153" s="119">
        <f t="shared" si="57"/>
        <v>41.248587167149942</v>
      </c>
      <c r="I153" s="119">
        <f t="shared" si="57"/>
        <v>0</v>
      </c>
      <c r="J153" s="119">
        <f t="shared" si="57"/>
        <v>0</v>
      </c>
      <c r="K153" s="119">
        <f t="shared" si="57"/>
        <v>0</v>
      </c>
      <c r="L153" s="119">
        <f t="shared" si="57"/>
        <v>0</v>
      </c>
      <c r="M153" s="119">
        <f t="shared" si="57"/>
        <v>0</v>
      </c>
      <c r="N153" s="119">
        <f t="shared" si="57"/>
        <v>0</v>
      </c>
      <c r="O153" s="119">
        <f t="shared" si="57"/>
        <v>0</v>
      </c>
      <c r="P153" s="119">
        <f t="shared" si="57"/>
        <v>41.248587167149942</v>
      </c>
      <c r="Q153" s="119">
        <f t="shared" si="57"/>
        <v>0</v>
      </c>
      <c r="R153" s="114" t="s">
        <v>29</v>
      </c>
      <c r="S153" s="118">
        <f t="shared" si="43"/>
        <v>174.8634080049421</v>
      </c>
      <c r="T153" s="115">
        <f t="shared" si="44"/>
        <v>0</v>
      </c>
      <c r="U153" s="77" t="str">
        <f t="shared" si="45"/>
        <v>-</v>
      </c>
      <c r="V153" s="73" t="s">
        <v>29</v>
      </c>
      <c r="W153" s="18"/>
      <c r="Y153" s="16"/>
      <c r="Z153" s="21"/>
      <c r="AB153" s="17"/>
    </row>
    <row r="154" spans="1:28" x14ac:dyDescent="0.25">
      <c r="A154" s="74" t="s">
        <v>204</v>
      </c>
      <c r="B154" s="72" t="s">
        <v>205</v>
      </c>
      <c r="C154" s="19" t="s">
        <v>28</v>
      </c>
      <c r="D154" s="119">
        <v>0</v>
      </c>
      <c r="E154" s="119">
        <v>0</v>
      </c>
      <c r="F154" s="79" t="s">
        <v>29</v>
      </c>
      <c r="G154" s="119">
        <v>0</v>
      </c>
      <c r="H154" s="119">
        <v>0</v>
      </c>
      <c r="I154" s="119">
        <v>0</v>
      </c>
      <c r="J154" s="119">
        <v>0</v>
      </c>
      <c r="K154" s="119">
        <v>0</v>
      </c>
      <c r="L154" s="119">
        <v>0</v>
      </c>
      <c r="M154" s="119">
        <v>0</v>
      </c>
      <c r="N154" s="119">
        <v>0</v>
      </c>
      <c r="O154" s="119">
        <v>0</v>
      </c>
      <c r="P154" s="119">
        <v>0</v>
      </c>
      <c r="Q154" s="119">
        <v>0</v>
      </c>
      <c r="R154" s="114" t="s">
        <v>29</v>
      </c>
      <c r="S154" s="118">
        <f t="shared" ref="S154:S195" si="58">IF(H154="нд","нд",G154-I154)</f>
        <v>0</v>
      </c>
      <c r="T154" s="115">
        <f t="shared" ref="T154:T186" si="59">IF(H154="нд","нд",(K154)-(J154))</f>
        <v>0</v>
      </c>
      <c r="U154" s="77" t="str">
        <f t="shared" ref="U154:U186" si="60">IF(H154="нд","нд",IF((J154)&gt;0,T154/(J154),"-"))</f>
        <v>-</v>
      </c>
      <c r="V154" s="73" t="s">
        <v>29</v>
      </c>
      <c r="W154" s="18"/>
      <c r="Y154" s="16"/>
      <c r="Z154" s="21"/>
      <c r="AB154" s="17"/>
    </row>
    <row r="155" spans="1:28" x14ac:dyDescent="0.25">
      <c r="A155" s="74" t="s">
        <v>206</v>
      </c>
      <c r="B155" s="72" t="s">
        <v>207</v>
      </c>
      <c r="C155" s="19" t="s">
        <v>28</v>
      </c>
      <c r="D155" s="119">
        <v>0</v>
      </c>
      <c r="E155" s="119">
        <v>0</v>
      </c>
      <c r="F155" s="79" t="s">
        <v>29</v>
      </c>
      <c r="G155" s="119">
        <v>0</v>
      </c>
      <c r="H155" s="119">
        <v>0</v>
      </c>
      <c r="I155" s="119">
        <v>0</v>
      </c>
      <c r="J155" s="119">
        <v>0</v>
      </c>
      <c r="K155" s="119">
        <v>0</v>
      </c>
      <c r="L155" s="119">
        <v>0</v>
      </c>
      <c r="M155" s="119">
        <v>0</v>
      </c>
      <c r="N155" s="119">
        <v>0</v>
      </c>
      <c r="O155" s="119">
        <v>0</v>
      </c>
      <c r="P155" s="119">
        <v>0</v>
      </c>
      <c r="Q155" s="119">
        <v>0</v>
      </c>
      <c r="R155" s="114" t="s">
        <v>29</v>
      </c>
      <c r="S155" s="118">
        <f t="shared" si="58"/>
        <v>0</v>
      </c>
      <c r="T155" s="115">
        <f t="shared" si="59"/>
        <v>0</v>
      </c>
      <c r="U155" s="77" t="str">
        <f t="shared" si="60"/>
        <v>-</v>
      </c>
      <c r="V155" s="73" t="s">
        <v>29</v>
      </c>
      <c r="W155" s="18"/>
      <c r="Y155" s="16"/>
      <c r="Z155" s="21"/>
      <c r="AB155" s="17"/>
    </row>
    <row r="156" spans="1:28" ht="31.5" x14ac:dyDescent="0.25">
      <c r="A156" s="74" t="s">
        <v>208</v>
      </c>
      <c r="B156" s="72" t="s">
        <v>209</v>
      </c>
      <c r="C156" s="19" t="s">
        <v>28</v>
      </c>
      <c r="D156" s="119">
        <v>0</v>
      </c>
      <c r="E156" s="119">
        <v>0</v>
      </c>
      <c r="F156" s="79" t="s">
        <v>29</v>
      </c>
      <c r="G156" s="119">
        <v>0</v>
      </c>
      <c r="H156" s="119">
        <v>0</v>
      </c>
      <c r="I156" s="119">
        <v>0</v>
      </c>
      <c r="J156" s="119">
        <v>0</v>
      </c>
      <c r="K156" s="119">
        <v>0</v>
      </c>
      <c r="L156" s="119">
        <v>0</v>
      </c>
      <c r="M156" s="119">
        <v>0</v>
      </c>
      <c r="N156" s="119">
        <v>0</v>
      </c>
      <c r="O156" s="119">
        <v>0</v>
      </c>
      <c r="P156" s="119">
        <v>0</v>
      </c>
      <c r="Q156" s="119">
        <v>0</v>
      </c>
      <c r="R156" s="114" t="s">
        <v>29</v>
      </c>
      <c r="S156" s="118">
        <f t="shared" si="58"/>
        <v>0</v>
      </c>
      <c r="T156" s="115">
        <f t="shared" si="59"/>
        <v>0</v>
      </c>
      <c r="U156" s="77" t="str">
        <f t="shared" si="60"/>
        <v>-</v>
      </c>
      <c r="V156" s="73" t="s">
        <v>29</v>
      </c>
      <c r="W156" s="18"/>
      <c r="Y156" s="16"/>
      <c r="Z156" s="21"/>
      <c r="AB156" s="17"/>
    </row>
    <row r="157" spans="1:28" ht="31.5" x14ac:dyDescent="0.25">
      <c r="A157" s="74" t="s">
        <v>210</v>
      </c>
      <c r="B157" s="72" t="s">
        <v>117</v>
      </c>
      <c r="C157" s="19" t="s">
        <v>28</v>
      </c>
      <c r="D157" s="119">
        <v>0</v>
      </c>
      <c r="E157" s="119">
        <v>0</v>
      </c>
      <c r="F157" s="79" t="s">
        <v>29</v>
      </c>
      <c r="G157" s="119">
        <v>0</v>
      </c>
      <c r="H157" s="119">
        <v>0</v>
      </c>
      <c r="I157" s="119">
        <v>0</v>
      </c>
      <c r="J157" s="119">
        <v>0</v>
      </c>
      <c r="K157" s="119">
        <v>0</v>
      </c>
      <c r="L157" s="119">
        <v>0</v>
      </c>
      <c r="M157" s="119">
        <v>0</v>
      </c>
      <c r="N157" s="119">
        <v>0</v>
      </c>
      <c r="O157" s="119">
        <v>0</v>
      </c>
      <c r="P157" s="119">
        <v>0</v>
      </c>
      <c r="Q157" s="119">
        <v>0</v>
      </c>
      <c r="R157" s="114" t="s">
        <v>29</v>
      </c>
      <c r="S157" s="118">
        <f t="shared" si="58"/>
        <v>0</v>
      </c>
      <c r="T157" s="115">
        <f t="shared" si="59"/>
        <v>0</v>
      </c>
      <c r="U157" s="77" t="str">
        <f t="shared" si="60"/>
        <v>-</v>
      </c>
      <c r="V157" s="73" t="s">
        <v>29</v>
      </c>
      <c r="W157" s="18"/>
      <c r="Y157" s="16"/>
      <c r="Z157" s="21"/>
      <c r="AB157" s="17"/>
    </row>
    <row r="158" spans="1:28" ht="31.5" x14ac:dyDescent="0.25">
      <c r="A158" s="74" t="s">
        <v>211</v>
      </c>
      <c r="B158" s="72" t="s">
        <v>212</v>
      </c>
      <c r="C158" s="19" t="s">
        <v>28</v>
      </c>
      <c r="D158" s="119">
        <v>0</v>
      </c>
      <c r="E158" s="119">
        <v>0</v>
      </c>
      <c r="F158" s="79" t="s">
        <v>29</v>
      </c>
      <c r="G158" s="119">
        <v>0</v>
      </c>
      <c r="H158" s="119">
        <v>0</v>
      </c>
      <c r="I158" s="119">
        <v>0</v>
      </c>
      <c r="J158" s="119">
        <v>0</v>
      </c>
      <c r="K158" s="119">
        <v>0</v>
      </c>
      <c r="L158" s="119">
        <v>0</v>
      </c>
      <c r="M158" s="119">
        <v>0</v>
      </c>
      <c r="N158" s="119">
        <v>0</v>
      </c>
      <c r="O158" s="119">
        <v>0</v>
      </c>
      <c r="P158" s="119">
        <v>0</v>
      </c>
      <c r="Q158" s="119">
        <v>0</v>
      </c>
      <c r="R158" s="114" t="s">
        <v>29</v>
      </c>
      <c r="S158" s="118">
        <f t="shared" si="58"/>
        <v>0</v>
      </c>
      <c r="T158" s="115">
        <f t="shared" si="59"/>
        <v>0</v>
      </c>
      <c r="U158" s="77" t="str">
        <f t="shared" si="60"/>
        <v>-</v>
      </c>
      <c r="V158" s="73" t="s">
        <v>29</v>
      </c>
      <c r="W158" s="18"/>
      <c r="Y158" s="16"/>
      <c r="Z158" s="21"/>
      <c r="AB158" s="17"/>
    </row>
    <row r="159" spans="1:28" ht="31.5" x14ac:dyDescent="0.25">
      <c r="A159" s="74" t="s">
        <v>213</v>
      </c>
      <c r="B159" s="72" t="s">
        <v>214</v>
      </c>
      <c r="C159" s="19" t="s">
        <v>28</v>
      </c>
      <c r="D159" s="119">
        <v>0</v>
      </c>
      <c r="E159" s="119">
        <v>0</v>
      </c>
      <c r="F159" s="79" t="s">
        <v>29</v>
      </c>
      <c r="G159" s="119">
        <v>0</v>
      </c>
      <c r="H159" s="119">
        <v>0</v>
      </c>
      <c r="I159" s="119">
        <v>0</v>
      </c>
      <c r="J159" s="119">
        <v>0</v>
      </c>
      <c r="K159" s="119">
        <v>0</v>
      </c>
      <c r="L159" s="119">
        <v>0</v>
      </c>
      <c r="M159" s="119">
        <v>0</v>
      </c>
      <c r="N159" s="119">
        <v>0</v>
      </c>
      <c r="O159" s="119">
        <v>0</v>
      </c>
      <c r="P159" s="119">
        <v>0</v>
      </c>
      <c r="Q159" s="119">
        <v>0</v>
      </c>
      <c r="R159" s="114" t="s">
        <v>29</v>
      </c>
      <c r="S159" s="118">
        <f t="shared" si="58"/>
        <v>0</v>
      </c>
      <c r="T159" s="115">
        <f t="shared" si="59"/>
        <v>0</v>
      </c>
      <c r="U159" s="77" t="str">
        <f t="shared" si="60"/>
        <v>-</v>
      </c>
      <c r="V159" s="73" t="s">
        <v>29</v>
      </c>
      <c r="W159" s="18"/>
      <c r="Y159" s="16"/>
      <c r="Z159" s="21"/>
      <c r="AB159" s="17"/>
    </row>
    <row r="160" spans="1:28" ht="31.5" x14ac:dyDescent="0.25">
      <c r="A160" s="74" t="s">
        <v>215</v>
      </c>
      <c r="B160" s="72" t="s">
        <v>216</v>
      </c>
      <c r="C160" s="19" t="s">
        <v>28</v>
      </c>
      <c r="D160" s="119">
        <v>0</v>
      </c>
      <c r="E160" s="119">
        <v>0</v>
      </c>
      <c r="F160" s="79" t="s">
        <v>29</v>
      </c>
      <c r="G160" s="119">
        <v>0</v>
      </c>
      <c r="H160" s="119">
        <v>0</v>
      </c>
      <c r="I160" s="119">
        <v>0</v>
      </c>
      <c r="J160" s="119">
        <v>0</v>
      </c>
      <c r="K160" s="119">
        <v>0</v>
      </c>
      <c r="L160" s="119">
        <v>0</v>
      </c>
      <c r="M160" s="119">
        <v>0</v>
      </c>
      <c r="N160" s="119">
        <v>0</v>
      </c>
      <c r="O160" s="119">
        <v>0</v>
      </c>
      <c r="P160" s="119">
        <v>0</v>
      </c>
      <c r="Q160" s="119">
        <v>0</v>
      </c>
      <c r="R160" s="114" t="s">
        <v>29</v>
      </c>
      <c r="S160" s="118">
        <f t="shared" si="58"/>
        <v>0</v>
      </c>
      <c r="T160" s="115">
        <f t="shared" si="59"/>
        <v>0</v>
      </c>
      <c r="U160" s="77" t="str">
        <f t="shared" si="60"/>
        <v>-</v>
      </c>
      <c r="V160" s="73" t="s">
        <v>29</v>
      </c>
      <c r="W160" s="18"/>
      <c r="Y160" s="16"/>
      <c r="Z160" s="21"/>
      <c r="AB160" s="17"/>
    </row>
    <row r="161" spans="1:28" ht="31.5" x14ac:dyDescent="0.25">
      <c r="A161" s="74" t="s">
        <v>217</v>
      </c>
      <c r="B161" s="72" t="s">
        <v>218</v>
      </c>
      <c r="C161" s="19" t="s">
        <v>28</v>
      </c>
      <c r="D161" s="119">
        <v>0</v>
      </c>
      <c r="E161" s="119">
        <v>0</v>
      </c>
      <c r="F161" s="79" t="s">
        <v>29</v>
      </c>
      <c r="G161" s="119">
        <v>0</v>
      </c>
      <c r="H161" s="119">
        <v>0</v>
      </c>
      <c r="I161" s="119">
        <v>0</v>
      </c>
      <c r="J161" s="119">
        <v>0</v>
      </c>
      <c r="K161" s="119">
        <v>0</v>
      </c>
      <c r="L161" s="119">
        <v>0</v>
      </c>
      <c r="M161" s="119">
        <v>0</v>
      </c>
      <c r="N161" s="119">
        <v>0</v>
      </c>
      <c r="O161" s="119">
        <v>0</v>
      </c>
      <c r="P161" s="119">
        <v>0</v>
      </c>
      <c r="Q161" s="119">
        <v>0</v>
      </c>
      <c r="R161" s="114" t="s">
        <v>29</v>
      </c>
      <c r="S161" s="118">
        <f t="shared" si="58"/>
        <v>0</v>
      </c>
      <c r="T161" s="115">
        <f t="shared" si="59"/>
        <v>0</v>
      </c>
      <c r="U161" s="77" t="str">
        <f t="shared" si="60"/>
        <v>-</v>
      </c>
      <c r="V161" s="73" t="s">
        <v>29</v>
      </c>
      <c r="W161" s="18"/>
      <c r="Y161" s="16"/>
      <c r="Z161" s="21"/>
      <c r="AB161" s="17"/>
    </row>
    <row r="162" spans="1:28" ht="47.25" x14ac:dyDescent="0.25">
      <c r="A162" s="74" t="s">
        <v>219</v>
      </c>
      <c r="B162" s="72" t="s">
        <v>220</v>
      </c>
      <c r="C162" s="19" t="s">
        <v>28</v>
      </c>
      <c r="D162" s="119">
        <v>0</v>
      </c>
      <c r="E162" s="119">
        <v>0</v>
      </c>
      <c r="F162" s="79" t="s">
        <v>29</v>
      </c>
      <c r="G162" s="119">
        <v>0</v>
      </c>
      <c r="H162" s="119">
        <v>0</v>
      </c>
      <c r="I162" s="119">
        <v>0</v>
      </c>
      <c r="J162" s="119">
        <v>0</v>
      </c>
      <c r="K162" s="119">
        <v>0</v>
      </c>
      <c r="L162" s="119">
        <v>0</v>
      </c>
      <c r="M162" s="119">
        <v>0</v>
      </c>
      <c r="N162" s="119">
        <v>0</v>
      </c>
      <c r="O162" s="119">
        <v>0</v>
      </c>
      <c r="P162" s="119">
        <v>0</v>
      </c>
      <c r="Q162" s="119">
        <v>0</v>
      </c>
      <c r="R162" s="114" t="s">
        <v>29</v>
      </c>
      <c r="S162" s="118">
        <f t="shared" si="58"/>
        <v>0</v>
      </c>
      <c r="T162" s="115">
        <f t="shared" si="59"/>
        <v>0</v>
      </c>
      <c r="U162" s="77" t="str">
        <f t="shared" si="60"/>
        <v>-</v>
      </c>
      <c r="V162" s="73" t="s">
        <v>29</v>
      </c>
      <c r="W162" s="18"/>
      <c r="Y162" s="16"/>
      <c r="Z162" s="21"/>
      <c r="AB162" s="17"/>
    </row>
    <row r="163" spans="1:28" ht="31.5" x14ac:dyDescent="0.25">
      <c r="A163" s="74" t="s">
        <v>221</v>
      </c>
      <c r="B163" s="72" t="s">
        <v>119</v>
      </c>
      <c r="C163" s="19" t="s">
        <v>28</v>
      </c>
      <c r="D163" s="119">
        <v>0</v>
      </c>
      <c r="E163" s="119">
        <v>0</v>
      </c>
      <c r="F163" s="79" t="s">
        <v>29</v>
      </c>
      <c r="G163" s="119">
        <v>0</v>
      </c>
      <c r="H163" s="119">
        <v>0</v>
      </c>
      <c r="I163" s="119">
        <v>0</v>
      </c>
      <c r="J163" s="119">
        <v>0</v>
      </c>
      <c r="K163" s="119">
        <v>0</v>
      </c>
      <c r="L163" s="119">
        <v>0</v>
      </c>
      <c r="M163" s="119">
        <v>0</v>
      </c>
      <c r="N163" s="119">
        <v>0</v>
      </c>
      <c r="O163" s="119">
        <v>0</v>
      </c>
      <c r="P163" s="119">
        <v>0</v>
      </c>
      <c r="Q163" s="119">
        <v>0</v>
      </c>
      <c r="R163" s="114" t="s">
        <v>29</v>
      </c>
      <c r="S163" s="118">
        <f t="shared" si="58"/>
        <v>0</v>
      </c>
      <c r="T163" s="115">
        <f t="shared" si="59"/>
        <v>0</v>
      </c>
      <c r="U163" s="77" t="str">
        <f t="shared" si="60"/>
        <v>-</v>
      </c>
      <c r="V163" s="73" t="s">
        <v>29</v>
      </c>
      <c r="W163" s="18"/>
      <c r="Y163" s="16"/>
      <c r="Z163" s="21"/>
      <c r="AB163" s="17"/>
    </row>
    <row r="164" spans="1:28" ht="47.25" x14ac:dyDescent="0.25">
      <c r="A164" s="74" t="s">
        <v>222</v>
      </c>
      <c r="B164" s="72" t="s">
        <v>223</v>
      </c>
      <c r="C164" s="19" t="s">
        <v>28</v>
      </c>
      <c r="D164" s="119">
        <v>0</v>
      </c>
      <c r="E164" s="119">
        <v>0</v>
      </c>
      <c r="F164" s="79" t="s">
        <v>29</v>
      </c>
      <c r="G164" s="119">
        <v>0</v>
      </c>
      <c r="H164" s="119">
        <v>0</v>
      </c>
      <c r="I164" s="119">
        <v>0</v>
      </c>
      <c r="J164" s="119">
        <v>0</v>
      </c>
      <c r="K164" s="119">
        <v>0</v>
      </c>
      <c r="L164" s="119">
        <v>0</v>
      </c>
      <c r="M164" s="119">
        <v>0</v>
      </c>
      <c r="N164" s="119">
        <v>0</v>
      </c>
      <c r="O164" s="119">
        <v>0</v>
      </c>
      <c r="P164" s="119">
        <v>0</v>
      </c>
      <c r="Q164" s="119">
        <v>0</v>
      </c>
      <c r="R164" s="114" t="s">
        <v>29</v>
      </c>
      <c r="S164" s="118">
        <f t="shared" si="58"/>
        <v>0</v>
      </c>
      <c r="T164" s="115">
        <f t="shared" si="59"/>
        <v>0</v>
      </c>
      <c r="U164" s="77" t="str">
        <f t="shared" si="60"/>
        <v>-</v>
      </c>
      <c r="V164" s="73" t="s">
        <v>29</v>
      </c>
      <c r="W164" s="18"/>
      <c r="Y164" s="16"/>
      <c r="Z164" s="21"/>
      <c r="AB164" s="17"/>
    </row>
    <row r="165" spans="1:28" ht="47.25" x14ac:dyDescent="0.25">
      <c r="A165" s="74" t="s">
        <v>224</v>
      </c>
      <c r="B165" s="72" t="s">
        <v>225</v>
      </c>
      <c r="C165" s="19" t="s">
        <v>28</v>
      </c>
      <c r="D165" s="119">
        <v>0</v>
      </c>
      <c r="E165" s="119">
        <v>0</v>
      </c>
      <c r="F165" s="79" t="s">
        <v>29</v>
      </c>
      <c r="G165" s="119">
        <v>0</v>
      </c>
      <c r="H165" s="119">
        <v>0</v>
      </c>
      <c r="I165" s="119">
        <v>0</v>
      </c>
      <c r="J165" s="119">
        <v>0</v>
      </c>
      <c r="K165" s="119">
        <v>0</v>
      </c>
      <c r="L165" s="119">
        <v>0</v>
      </c>
      <c r="M165" s="119">
        <v>0</v>
      </c>
      <c r="N165" s="119">
        <v>0</v>
      </c>
      <c r="O165" s="119">
        <v>0</v>
      </c>
      <c r="P165" s="119">
        <v>0</v>
      </c>
      <c r="Q165" s="119">
        <v>0</v>
      </c>
      <c r="R165" s="114" t="s">
        <v>29</v>
      </c>
      <c r="S165" s="118">
        <f t="shared" si="58"/>
        <v>0</v>
      </c>
      <c r="T165" s="115">
        <f t="shared" si="59"/>
        <v>0</v>
      </c>
      <c r="U165" s="77" t="str">
        <f t="shared" si="60"/>
        <v>-</v>
      </c>
      <c r="V165" s="73" t="s">
        <v>29</v>
      </c>
      <c r="W165" s="18"/>
      <c r="Y165" s="16"/>
      <c r="Z165" s="21"/>
      <c r="AB165" s="17"/>
    </row>
    <row r="166" spans="1:28" x14ac:dyDescent="0.25">
      <c r="A166" s="74" t="s">
        <v>226</v>
      </c>
      <c r="B166" s="72" t="s">
        <v>227</v>
      </c>
      <c r="C166" s="19" t="s">
        <v>28</v>
      </c>
      <c r="D166" s="119">
        <v>0</v>
      </c>
      <c r="E166" s="119">
        <v>0</v>
      </c>
      <c r="F166" s="79" t="s">
        <v>29</v>
      </c>
      <c r="G166" s="119">
        <v>0</v>
      </c>
      <c r="H166" s="119">
        <v>0</v>
      </c>
      <c r="I166" s="119">
        <v>0</v>
      </c>
      <c r="J166" s="119">
        <v>0</v>
      </c>
      <c r="K166" s="119">
        <v>0</v>
      </c>
      <c r="L166" s="119">
        <v>0</v>
      </c>
      <c r="M166" s="119">
        <v>0</v>
      </c>
      <c r="N166" s="119">
        <v>0</v>
      </c>
      <c r="O166" s="119">
        <v>0</v>
      </c>
      <c r="P166" s="119">
        <v>0</v>
      </c>
      <c r="Q166" s="119">
        <v>0</v>
      </c>
      <c r="R166" s="114" t="s">
        <v>29</v>
      </c>
      <c r="S166" s="118">
        <f t="shared" si="58"/>
        <v>0</v>
      </c>
      <c r="T166" s="115">
        <f t="shared" si="59"/>
        <v>0</v>
      </c>
      <c r="U166" s="77" t="str">
        <f t="shared" si="60"/>
        <v>-</v>
      </c>
      <c r="V166" s="73" t="s">
        <v>29</v>
      </c>
      <c r="W166" s="18"/>
      <c r="Y166" s="16"/>
      <c r="Z166" s="21"/>
      <c r="AB166" s="17"/>
    </row>
    <row r="167" spans="1:28" ht="31.5" x14ac:dyDescent="0.25">
      <c r="A167" s="74" t="s">
        <v>228</v>
      </c>
      <c r="B167" s="72" t="s">
        <v>229</v>
      </c>
      <c r="C167" s="19" t="s">
        <v>28</v>
      </c>
      <c r="D167" s="119">
        <v>0</v>
      </c>
      <c r="E167" s="119">
        <v>0</v>
      </c>
      <c r="F167" s="79" t="s">
        <v>29</v>
      </c>
      <c r="G167" s="119">
        <v>0</v>
      </c>
      <c r="H167" s="119">
        <v>0</v>
      </c>
      <c r="I167" s="119">
        <v>0</v>
      </c>
      <c r="J167" s="119">
        <v>0</v>
      </c>
      <c r="K167" s="119">
        <v>0</v>
      </c>
      <c r="L167" s="119">
        <v>0</v>
      </c>
      <c r="M167" s="119">
        <v>0</v>
      </c>
      <c r="N167" s="119">
        <v>0</v>
      </c>
      <c r="O167" s="119">
        <v>0</v>
      </c>
      <c r="P167" s="119">
        <v>0</v>
      </c>
      <c r="Q167" s="119">
        <v>0</v>
      </c>
      <c r="R167" s="114" t="s">
        <v>29</v>
      </c>
      <c r="S167" s="118">
        <f t="shared" si="58"/>
        <v>0</v>
      </c>
      <c r="T167" s="115">
        <f t="shared" si="59"/>
        <v>0</v>
      </c>
      <c r="U167" s="77" t="str">
        <f t="shared" si="60"/>
        <v>-</v>
      </c>
      <c r="V167" s="73" t="s">
        <v>29</v>
      </c>
      <c r="W167" s="18"/>
      <c r="Y167" s="16"/>
      <c r="Z167" s="21"/>
      <c r="AB167" s="17"/>
    </row>
    <row r="168" spans="1:28" ht="31.5" x14ac:dyDescent="0.25">
      <c r="A168" s="74" t="s">
        <v>230</v>
      </c>
      <c r="B168" s="72" t="s">
        <v>231</v>
      </c>
      <c r="C168" s="19" t="s">
        <v>28</v>
      </c>
      <c r="D168" s="119">
        <v>0</v>
      </c>
      <c r="E168" s="119">
        <v>0</v>
      </c>
      <c r="F168" s="79" t="s">
        <v>29</v>
      </c>
      <c r="G168" s="119">
        <v>0</v>
      </c>
      <c r="H168" s="119">
        <v>0</v>
      </c>
      <c r="I168" s="119">
        <v>0</v>
      </c>
      <c r="J168" s="119">
        <v>0</v>
      </c>
      <c r="K168" s="119">
        <v>0</v>
      </c>
      <c r="L168" s="119">
        <v>0</v>
      </c>
      <c r="M168" s="119">
        <v>0</v>
      </c>
      <c r="N168" s="119">
        <v>0</v>
      </c>
      <c r="O168" s="119">
        <v>0</v>
      </c>
      <c r="P168" s="119">
        <v>0</v>
      </c>
      <c r="Q168" s="119">
        <v>0</v>
      </c>
      <c r="R168" s="114" t="s">
        <v>29</v>
      </c>
      <c r="S168" s="118">
        <f t="shared" si="58"/>
        <v>0</v>
      </c>
      <c r="T168" s="115">
        <f t="shared" si="59"/>
        <v>0</v>
      </c>
      <c r="U168" s="77" t="str">
        <f t="shared" si="60"/>
        <v>-</v>
      </c>
      <c r="V168" s="73" t="s">
        <v>29</v>
      </c>
      <c r="W168" s="18"/>
      <c r="Y168" s="16"/>
      <c r="Z168" s="21"/>
      <c r="AB168" s="17"/>
    </row>
    <row r="169" spans="1:28" ht="31.5" x14ac:dyDescent="0.25">
      <c r="A169" s="74" t="s">
        <v>232</v>
      </c>
      <c r="B169" s="72" t="s">
        <v>233</v>
      </c>
      <c r="C169" s="19" t="s">
        <v>28</v>
      </c>
      <c r="D169" s="119">
        <v>0</v>
      </c>
      <c r="E169" s="119">
        <v>0</v>
      </c>
      <c r="F169" s="79" t="s">
        <v>29</v>
      </c>
      <c r="G169" s="119">
        <v>0</v>
      </c>
      <c r="H169" s="119">
        <v>0</v>
      </c>
      <c r="I169" s="119">
        <v>0</v>
      </c>
      <c r="J169" s="119">
        <v>0</v>
      </c>
      <c r="K169" s="119">
        <v>0</v>
      </c>
      <c r="L169" s="119">
        <v>0</v>
      </c>
      <c r="M169" s="119">
        <v>0</v>
      </c>
      <c r="N169" s="119">
        <v>0</v>
      </c>
      <c r="O169" s="119">
        <v>0</v>
      </c>
      <c r="P169" s="119">
        <v>0</v>
      </c>
      <c r="Q169" s="119">
        <v>0</v>
      </c>
      <c r="R169" s="114" t="s">
        <v>29</v>
      </c>
      <c r="S169" s="118">
        <f t="shared" si="58"/>
        <v>0</v>
      </c>
      <c r="T169" s="115">
        <f t="shared" si="59"/>
        <v>0</v>
      </c>
      <c r="U169" s="77" t="str">
        <f t="shared" si="60"/>
        <v>-</v>
      </c>
      <c r="V169" s="73" t="s">
        <v>29</v>
      </c>
      <c r="W169" s="18"/>
      <c r="Y169" s="16"/>
      <c r="Z169" s="21"/>
      <c r="AB169" s="17"/>
    </row>
    <row r="170" spans="1:28" ht="31.5" x14ac:dyDescent="0.25">
      <c r="A170" s="74" t="s">
        <v>234</v>
      </c>
      <c r="B170" s="72" t="s">
        <v>235</v>
      </c>
      <c r="C170" s="19" t="s">
        <v>28</v>
      </c>
      <c r="D170" s="119">
        <v>0</v>
      </c>
      <c r="E170" s="119">
        <v>0</v>
      </c>
      <c r="F170" s="79" t="s">
        <v>29</v>
      </c>
      <c r="G170" s="119">
        <v>0</v>
      </c>
      <c r="H170" s="119">
        <v>0</v>
      </c>
      <c r="I170" s="119">
        <v>0</v>
      </c>
      <c r="J170" s="119">
        <v>0</v>
      </c>
      <c r="K170" s="119">
        <v>0</v>
      </c>
      <c r="L170" s="119">
        <v>0</v>
      </c>
      <c r="M170" s="119">
        <v>0</v>
      </c>
      <c r="N170" s="119">
        <v>0</v>
      </c>
      <c r="O170" s="119">
        <v>0</v>
      </c>
      <c r="P170" s="119">
        <v>0</v>
      </c>
      <c r="Q170" s="119">
        <v>0</v>
      </c>
      <c r="R170" s="114" t="s">
        <v>29</v>
      </c>
      <c r="S170" s="118">
        <f t="shared" si="58"/>
        <v>0</v>
      </c>
      <c r="T170" s="115">
        <f t="shared" si="59"/>
        <v>0</v>
      </c>
      <c r="U170" s="77" t="str">
        <f t="shared" si="60"/>
        <v>-</v>
      </c>
      <c r="V170" s="73" t="s">
        <v>29</v>
      </c>
      <c r="W170" s="18"/>
      <c r="Y170" s="16"/>
      <c r="Z170" s="21"/>
      <c r="AB170" s="17"/>
    </row>
    <row r="171" spans="1:28" ht="31.5" x14ac:dyDescent="0.25">
      <c r="A171" s="74" t="s">
        <v>236</v>
      </c>
      <c r="B171" s="72" t="s">
        <v>237</v>
      </c>
      <c r="C171" s="19" t="s">
        <v>28</v>
      </c>
      <c r="D171" s="119">
        <v>0</v>
      </c>
      <c r="E171" s="119">
        <v>0</v>
      </c>
      <c r="F171" s="79" t="s">
        <v>29</v>
      </c>
      <c r="G171" s="119">
        <v>0</v>
      </c>
      <c r="H171" s="119">
        <v>0</v>
      </c>
      <c r="I171" s="119">
        <v>0</v>
      </c>
      <c r="J171" s="119">
        <v>0</v>
      </c>
      <c r="K171" s="119">
        <v>0</v>
      </c>
      <c r="L171" s="119">
        <v>0</v>
      </c>
      <c r="M171" s="119">
        <v>0</v>
      </c>
      <c r="N171" s="119">
        <v>0</v>
      </c>
      <c r="O171" s="119">
        <v>0</v>
      </c>
      <c r="P171" s="119">
        <v>0</v>
      </c>
      <c r="Q171" s="119">
        <v>0</v>
      </c>
      <c r="R171" s="114" t="s">
        <v>29</v>
      </c>
      <c r="S171" s="118">
        <f t="shared" si="58"/>
        <v>0</v>
      </c>
      <c r="T171" s="115">
        <f t="shared" si="59"/>
        <v>0</v>
      </c>
      <c r="U171" s="77" t="str">
        <f t="shared" si="60"/>
        <v>-</v>
      </c>
      <c r="V171" s="73" t="s">
        <v>29</v>
      </c>
      <c r="W171" s="18"/>
      <c r="Y171" s="16"/>
      <c r="Z171" s="21"/>
      <c r="AB171" s="17"/>
    </row>
    <row r="172" spans="1:28" ht="47.25" x14ac:dyDescent="0.25">
      <c r="A172" s="74" t="s">
        <v>238</v>
      </c>
      <c r="B172" s="72" t="s">
        <v>239</v>
      </c>
      <c r="C172" s="19" t="s">
        <v>28</v>
      </c>
      <c r="D172" s="119">
        <v>0</v>
      </c>
      <c r="E172" s="119">
        <v>0</v>
      </c>
      <c r="F172" s="79" t="s">
        <v>29</v>
      </c>
      <c r="G172" s="119">
        <v>0</v>
      </c>
      <c r="H172" s="119">
        <v>0</v>
      </c>
      <c r="I172" s="119">
        <v>0</v>
      </c>
      <c r="J172" s="119">
        <v>0</v>
      </c>
      <c r="K172" s="119">
        <v>0</v>
      </c>
      <c r="L172" s="119">
        <v>0</v>
      </c>
      <c r="M172" s="119">
        <v>0</v>
      </c>
      <c r="N172" s="119">
        <v>0</v>
      </c>
      <c r="O172" s="119">
        <v>0</v>
      </c>
      <c r="P172" s="119">
        <v>0</v>
      </c>
      <c r="Q172" s="119">
        <v>0</v>
      </c>
      <c r="R172" s="114" t="s">
        <v>29</v>
      </c>
      <c r="S172" s="118">
        <f t="shared" si="58"/>
        <v>0</v>
      </c>
      <c r="T172" s="115">
        <f t="shared" si="59"/>
        <v>0</v>
      </c>
      <c r="U172" s="77" t="str">
        <f t="shared" si="60"/>
        <v>-</v>
      </c>
      <c r="V172" s="73" t="s">
        <v>29</v>
      </c>
      <c r="W172" s="18"/>
      <c r="Y172" s="16"/>
      <c r="Z172" s="21"/>
      <c r="AB172" s="17"/>
    </row>
    <row r="173" spans="1:28" ht="31.5" x14ac:dyDescent="0.25">
      <c r="A173" s="74" t="s">
        <v>240</v>
      </c>
      <c r="B173" s="72" t="s">
        <v>241</v>
      </c>
      <c r="C173" s="19" t="s">
        <v>28</v>
      </c>
      <c r="D173" s="119">
        <v>0</v>
      </c>
      <c r="E173" s="119">
        <v>0</v>
      </c>
      <c r="F173" s="79" t="s">
        <v>29</v>
      </c>
      <c r="G173" s="119">
        <v>0</v>
      </c>
      <c r="H173" s="119">
        <v>0</v>
      </c>
      <c r="I173" s="119">
        <v>0</v>
      </c>
      <c r="J173" s="119">
        <v>0</v>
      </c>
      <c r="K173" s="119">
        <v>0</v>
      </c>
      <c r="L173" s="119">
        <v>0</v>
      </c>
      <c r="M173" s="119">
        <v>0</v>
      </c>
      <c r="N173" s="119">
        <v>0</v>
      </c>
      <c r="O173" s="119">
        <v>0</v>
      </c>
      <c r="P173" s="119">
        <v>0</v>
      </c>
      <c r="Q173" s="119">
        <v>0</v>
      </c>
      <c r="R173" s="114" t="s">
        <v>29</v>
      </c>
      <c r="S173" s="118">
        <f t="shared" si="58"/>
        <v>0</v>
      </c>
      <c r="T173" s="115">
        <f t="shared" si="59"/>
        <v>0</v>
      </c>
      <c r="U173" s="77" t="str">
        <f t="shared" si="60"/>
        <v>-</v>
      </c>
      <c r="V173" s="73" t="s">
        <v>29</v>
      </c>
      <c r="W173" s="18"/>
      <c r="Y173" s="16"/>
      <c r="Z173" s="21"/>
      <c r="AB173" s="17"/>
    </row>
    <row r="174" spans="1:28" ht="31.5" x14ac:dyDescent="0.25">
      <c r="A174" s="74" t="s">
        <v>242</v>
      </c>
      <c r="B174" s="72" t="s">
        <v>129</v>
      </c>
      <c r="C174" s="19" t="s">
        <v>28</v>
      </c>
      <c r="D174" s="119">
        <v>0</v>
      </c>
      <c r="E174" s="119">
        <v>0</v>
      </c>
      <c r="F174" s="79" t="s">
        <v>29</v>
      </c>
      <c r="G174" s="119">
        <v>0</v>
      </c>
      <c r="H174" s="119">
        <v>0</v>
      </c>
      <c r="I174" s="119">
        <v>0</v>
      </c>
      <c r="J174" s="119">
        <v>0</v>
      </c>
      <c r="K174" s="119">
        <v>0</v>
      </c>
      <c r="L174" s="119">
        <v>0</v>
      </c>
      <c r="M174" s="119">
        <v>0</v>
      </c>
      <c r="N174" s="119">
        <v>0</v>
      </c>
      <c r="O174" s="119">
        <v>0</v>
      </c>
      <c r="P174" s="119">
        <v>0</v>
      </c>
      <c r="Q174" s="119">
        <v>0</v>
      </c>
      <c r="R174" s="114" t="s">
        <v>29</v>
      </c>
      <c r="S174" s="118">
        <f t="shared" si="58"/>
        <v>0</v>
      </c>
      <c r="T174" s="115">
        <f t="shared" si="59"/>
        <v>0</v>
      </c>
      <c r="U174" s="77" t="str">
        <f t="shared" si="60"/>
        <v>-</v>
      </c>
      <c r="V174" s="73" t="s">
        <v>29</v>
      </c>
      <c r="W174" s="18"/>
      <c r="Y174" s="16"/>
      <c r="Z174" s="21"/>
      <c r="AB174" s="17"/>
    </row>
    <row r="175" spans="1:28" x14ac:dyDescent="0.25">
      <c r="A175" s="74" t="s">
        <v>243</v>
      </c>
      <c r="B175" s="72" t="s">
        <v>131</v>
      </c>
      <c r="C175" s="19" t="s">
        <v>28</v>
      </c>
      <c r="D175" s="119">
        <f>SUM(D176:D176)</f>
        <v>0</v>
      </c>
      <c r="E175" s="119">
        <f>SUM(E176:E176)</f>
        <v>74.570332259999986</v>
      </c>
      <c r="F175" s="79" t="s">
        <v>29</v>
      </c>
      <c r="G175" s="119">
        <f t="shared" ref="G175:Q175" si="61">SUM(G176:G176)</f>
        <v>174.8634080049421</v>
      </c>
      <c r="H175" s="119">
        <f t="shared" si="61"/>
        <v>41.248587167149942</v>
      </c>
      <c r="I175" s="119">
        <f t="shared" si="61"/>
        <v>0</v>
      </c>
      <c r="J175" s="119">
        <f t="shared" si="61"/>
        <v>0</v>
      </c>
      <c r="K175" s="119">
        <f t="shared" si="61"/>
        <v>0</v>
      </c>
      <c r="L175" s="119">
        <f t="shared" si="61"/>
        <v>0</v>
      </c>
      <c r="M175" s="119">
        <f t="shared" si="61"/>
        <v>0</v>
      </c>
      <c r="N175" s="119">
        <f t="shared" si="61"/>
        <v>0</v>
      </c>
      <c r="O175" s="119">
        <f t="shared" si="61"/>
        <v>0</v>
      </c>
      <c r="P175" s="119">
        <f t="shared" si="61"/>
        <v>41.248587167149942</v>
      </c>
      <c r="Q175" s="119">
        <f t="shared" si="61"/>
        <v>0</v>
      </c>
      <c r="R175" s="114" t="s">
        <v>29</v>
      </c>
      <c r="S175" s="118">
        <f t="shared" si="58"/>
        <v>174.8634080049421</v>
      </c>
      <c r="T175" s="115">
        <f t="shared" si="59"/>
        <v>0</v>
      </c>
      <c r="U175" s="77" t="str">
        <f t="shared" si="60"/>
        <v>-</v>
      </c>
      <c r="V175" s="73" t="s">
        <v>29</v>
      </c>
      <c r="W175" s="18"/>
      <c r="Y175" s="16"/>
      <c r="Z175" s="21"/>
      <c r="AB175" s="17"/>
    </row>
    <row r="176" spans="1:28" ht="78.75" x14ac:dyDescent="0.25">
      <c r="A176" s="73" t="s">
        <v>243</v>
      </c>
      <c r="B176" s="72" t="s">
        <v>333</v>
      </c>
      <c r="C176" s="73" t="s">
        <v>334</v>
      </c>
      <c r="D176" s="79" t="s">
        <v>29</v>
      </c>
      <c r="E176" s="79">
        <v>74.570332259999986</v>
      </c>
      <c r="F176" s="79" t="s">
        <v>29</v>
      </c>
      <c r="G176" s="79">
        <v>174.8634080049421</v>
      </c>
      <c r="H176" s="118">
        <f>IF(J176="нд","нд",(J176+L176+N176+P176))</f>
        <v>41.248587167149942</v>
      </c>
      <c r="I176" s="79">
        <f>K176+M176+O176+Q176</f>
        <v>0</v>
      </c>
      <c r="J176" s="79">
        <v>0</v>
      </c>
      <c r="K176" s="79">
        <v>0</v>
      </c>
      <c r="L176" s="79">
        <v>0</v>
      </c>
      <c r="M176" s="79">
        <v>0</v>
      </c>
      <c r="N176" s="79">
        <v>0</v>
      </c>
      <c r="O176" s="79">
        <v>0</v>
      </c>
      <c r="P176" s="79">
        <v>41.248587167149942</v>
      </c>
      <c r="Q176" s="79">
        <v>0</v>
      </c>
      <c r="R176" s="114" t="s">
        <v>29</v>
      </c>
      <c r="S176" s="118">
        <f t="shared" si="58"/>
        <v>174.8634080049421</v>
      </c>
      <c r="T176" s="115">
        <f t="shared" si="59"/>
        <v>0</v>
      </c>
      <c r="U176" s="77" t="str">
        <f t="shared" si="60"/>
        <v>-</v>
      </c>
      <c r="V176" s="19" t="s">
        <v>29</v>
      </c>
      <c r="W176" s="18"/>
      <c r="Y176" s="16"/>
      <c r="Z176" s="21"/>
      <c r="AB176" s="17"/>
    </row>
    <row r="177" spans="1:28" x14ac:dyDescent="0.25">
      <c r="A177" s="74" t="s">
        <v>244</v>
      </c>
      <c r="B177" s="72" t="s">
        <v>245</v>
      </c>
      <c r="C177" s="19" t="s">
        <v>28</v>
      </c>
      <c r="D177" s="79">
        <v>0</v>
      </c>
      <c r="E177" s="79">
        <v>0</v>
      </c>
      <c r="F177" s="79" t="s">
        <v>29</v>
      </c>
      <c r="G177" s="79">
        <v>0</v>
      </c>
      <c r="H177" s="79">
        <v>0</v>
      </c>
      <c r="I177" s="79">
        <v>0</v>
      </c>
      <c r="J177" s="79">
        <v>0</v>
      </c>
      <c r="K177" s="79">
        <v>0</v>
      </c>
      <c r="L177" s="79">
        <v>0</v>
      </c>
      <c r="M177" s="79">
        <v>0</v>
      </c>
      <c r="N177" s="79">
        <v>0</v>
      </c>
      <c r="O177" s="79">
        <v>0</v>
      </c>
      <c r="P177" s="79">
        <v>0</v>
      </c>
      <c r="Q177" s="79">
        <v>0</v>
      </c>
      <c r="R177" s="114" t="s">
        <v>29</v>
      </c>
      <c r="S177" s="80">
        <f t="shared" si="58"/>
        <v>0</v>
      </c>
      <c r="T177" s="115">
        <f t="shared" si="59"/>
        <v>0</v>
      </c>
      <c r="U177" s="77" t="str">
        <f t="shared" si="60"/>
        <v>-</v>
      </c>
      <c r="V177" s="73" t="s">
        <v>29</v>
      </c>
      <c r="W177" s="18"/>
      <c r="Y177" s="16"/>
      <c r="Z177" s="21"/>
      <c r="AB177" s="17"/>
    </row>
    <row r="178" spans="1:28" s="12" customFormat="1" x14ac:dyDescent="0.25">
      <c r="A178" s="81"/>
      <c r="B178" s="82"/>
      <c r="C178" s="83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22"/>
      <c r="S178" s="76"/>
      <c r="T178" s="76"/>
      <c r="U178" s="84"/>
      <c r="V178" s="85"/>
      <c r="W178" s="18"/>
      <c r="X178" s="11"/>
    </row>
    <row r="179" spans="1:28" s="12" customFormat="1" x14ac:dyDescent="0.25">
      <c r="A179" s="86"/>
      <c r="B179" s="87"/>
      <c r="C179" s="87"/>
      <c r="D179" s="85"/>
      <c r="E179" s="85"/>
      <c r="F179" s="85"/>
      <c r="G179" s="88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9"/>
      <c r="U179" s="85"/>
      <c r="V179" s="90"/>
    </row>
    <row r="180" spans="1:28" x14ac:dyDescent="0.25">
      <c r="A180" s="91" t="s">
        <v>246</v>
      </c>
      <c r="B180" s="91"/>
      <c r="C180" s="92"/>
      <c r="D180" s="92"/>
      <c r="E180" s="93"/>
      <c r="F180" s="92"/>
      <c r="G180" s="92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4"/>
      <c r="V180" s="95"/>
    </row>
    <row r="181" spans="1:28" x14ac:dyDescent="0.25">
      <c r="A181" s="86"/>
      <c r="B181" s="96" t="s">
        <v>247</v>
      </c>
      <c r="C181" s="90"/>
      <c r="D181" s="90"/>
      <c r="E181" s="93"/>
      <c r="F181" s="90"/>
      <c r="G181" s="90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5"/>
    </row>
    <row r="182" spans="1:28" x14ac:dyDescent="0.25">
      <c r="A182" s="86">
        <v>1</v>
      </c>
      <c r="B182" s="96" t="s">
        <v>248</v>
      </c>
      <c r="C182" s="96"/>
      <c r="D182" s="96"/>
      <c r="E182" s="93"/>
      <c r="F182" s="96"/>
      <c r="G182" s="96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5"/>
    </row>
    <row r="183" spans="1:28" x14ac:dyDescent="0.25">
      <c r="A183" s="86">
        <v>2</v>
      </c>
      <c r="B183" s="96" t="s">
        <v>249</v>
      </c>
      <c r="C183" s="96"/>
      <c r="D183" s="96"/>
      <c r="E183" s="93"/>
      <c r="F183" s="96"/>
      <c r="G183" s="96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5"/>
      <c r="Y183" s="11"/>
      <c r="Z183" s="11"/>
    </row>
    <row r="184" spans="1:28" x14ac:dyDescent="0.25">
      <c r="A184" s="86" t="s">
        <v>250</v>
      </c>
      <c r="B184" s="96"/>
      <c r="C184" s="90"/>
      <c r="D184" s="90"/>
      <c r="E184" s="93"/>
      <c r="F184" s="90"/>
      <c r="G184" s="90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7"/>
      <c r="U184" s="85"/>
      <c r="V184" s="95"/>
      <c r="Y184" s="11"/>
      <c r="Z184" s="11"/>
    </row>
    <row r="185" spans="1:28" x14ac:dyDescent="0.25">
      <c r="A185" s="98"/>
      <c r="B185" s="99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0"/>
      <c r="N185" s="100"/>
      <c r="O185" s="100"/>
      <c r="P185" s="100"/>
      <c r="Q185" s="100"/>
      <c r="R185" s="100"/>
      <c r="S185" s="100"/>
      <c r="T185" s="101"/>
      <c r="U185" s="100"/>
      <c r="V185" s="100"/>
      <c r="Y185" s="11"/>
      <c r="Z185" s="11"/>
    </row>
    <row r="186" spans="1:28" x14ac:dyDescent="0.25">
      <c r="A186" s="98"/>
      <c r="B186" s="99" t="s">
        <v>251</v>
      </c>
      <c r="C186" s="99"/>
      <c r="D186" s="99"/>
      <c r="E186" s="99"/>
      <c r="F186" s="99"/>
      <c r="G186" s="99"/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1"/>
      <c r="U186" s="100"/>
      <c r="V186" s="100"/>
      <c r="Y186" s="11"/>
      <c r="Z186" s="11"/>
    </row>
    <row r="187" spans="1:28" x14ac:dyDescent="0.25">
      <c r="A187" s="98"/>
      <c r="B187" s="102" t="s">
        <v>252</v>
      </c>
      <c r="C187" s="102"/>
      <c r="D187" s="102"/>
      <c r="E187" s="102"/>
      <c r="F187" s="102"/>
      <c r="G187" s="102"/>
      <c r="H187" s="102"/>
      <c r="I187" s="102"/>
      <c r="J187" s="102"/>
      <c r="K187" s="100"/>
      <c r="L187" s="100"/>
      <c r="M187" s="100"/>
      <c r="N187" s="100"/>
      <c r="O187" s="100"/>
      <c r="P187" s="100"/>
      <c r="Q187" s="100"/>
      <c r="R187" s="100"/>
      <c r="S187" s="100"/>
      <c r="T187" s="101"/>
      <c r="U187" s="100"/>
      <c r="V187" s="100"/>
      <c r="Y187" s="11"/>
      <c r="Z187" s="11"/>
    </row>
    <row r="188" spans="1:28" ht="25.5" customHeight="1" x14ac:dyDescent="0.25">
      <c r="A188" s="98"/>
      <c r="B188" s="36" t="s">
        <v>253</v>
      </c>
      <c r="M188" s="100"/>
      <c r="N188" s="100"/>
      <c r="O188" s="100"/>
      <c r="P188" s="100"/>
      <c r="Q188" s="100"/>
      <c r="R188" s="100"/>
      <c r="S188" s="100"/>
      <c r="T188" s="101"/>
      <c r="U188" s="100"/>
      <c r="V188" s="100"/>
      <c r="Y188" s="11"/>
      <c r="Z188" s="11"/>
    </row>
    <row r="189" spans="1:28" ht="25.5" customHeight="1" x14ac:dyDescent="0.25">
      <c r="A189" s="98"/>
      <c r="M189" s="100"/>
      <c r="N189" s="100"/>
      <c r="O189" s="100"/>
      <c r="P189" s="100"/>
      <c r="Q189" s="100"/>
      <c r="R189" s="100"/>
      <c r="S189" s="100"/>
      <c r="T189" s="101"/>
      <c r="U189" s="100"/>
      <c r="V189" s="100"/>
      <c r="Y189" s="11"/>
      <c r="Z189" s="11"/>
    </row>
    <row r="190" spans="1:28" ht="25.5" customHeight="1" x14ac:dyDescent="0.25">
      <c r="A190" s="98"/>
      <c r="B190" s="103" t="s">
        <v>254</v>
      </c>
      <c r="C190" s="103"/>
      <c r="D190" s="103"/>
      <c r="E190" s="103"/>
      <c r="F190" s="103"/>
      <c r="G190" s="103"/>
      <c r="H190" s="103"/>
      <c r="I190" s="103"/>
      <c r="J190" s="103"/>
      <c r="K190" s="103"/>
      <c r="L190" s="103"/>
      <c r="M190" s="100"/>
      <c r="N190" s="100"/>
      <c r="O190" s="100"/>
      <c r="P190" s="100"/>
      <c r="Q190" s="100"/>
      <c r="R190" s="100"/>
      <c r="S190" s="100"/>
      <c r="T190" s="101"/>
      <c r="U190" s="100"/>
      <c r="V190" s="100"/>
      <c r="Y190" s="11"/>
      <c r="Z190" s="11"/>
    </row>
    <row r="191" spans="1:28" ht="25.5" customHeight="1" x14ac:dyDescent="0.25">
      <c r="A191" s="98"/>
      <c r="B191" s="104"/>
      <c r="C191" s="12"/>
      <c r="D191" s="12"/>
      <c r="E191" s="12"/>
      <c r="F191" s="12"/>
      <c r="G191" s="12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1"/>
      <c r="U191" s="100"/>
      <c r="V191" s="100"/>
      <c r="Y191" s="11"/>
      <c r="Z191" s="11"/>
    </row>
    <row r="192" spans="1:28" ht="25.5" customHeight="1" x14ac:dyDescent="0.25">
      <c r="A192" s="98"/>
      <c r="B192" s="99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0"/>
      <c r="O192" s="100"/>
      <c r="P192" s="100"/>
      <c r="Q192" s="100"/>
      <c r="R192" s="100"/>
      <c r="S192" s="100"/>
      <c r="T192" s="101"/>
      <c r="U192" s="100"/>
      <c r="V192" s="100"/>
      <c r="Y192" s="11"/>
      <c r="Z192" s="11"/>
    </row>
    <row r="193" spans="1:26" ht="25.5" customHeight="1" x14ac:dyDescent="0.25">
      <c r="A193" s="105"/>
      <c r="Y193" s="11"/>
      <c r="Z193" s="11"/>
    </row>
    <row r="194" spans="1:26" ht="25.5" customHeight="1" x14ac:dyDescent="0.25">
      <c r="A194" s="107"/>
      <c r="K194" s="108"/>
      <c r="L194" s="108"/>
      <c r="M194" s="108"/>
      <c r="Y194" s="11"/>
      <c r="Z194" s="11"/>
    </row>
    <row r="195" spans="1:26" ht="25.5" customHeight="1" x14ac:dyDescent="0.3">
      <c r="B195" s="109"/>
      <c r="C195" s="110"/>
      <c r="D195" s="110"/>
      <c r="E195" s="110"/>
      <c r="F195" s="110"/>
      <c r="G195" s="110"/>
      <c r="H195" s="111"/>
      <c r="K195" s="112"/>
      <c r="M195" s="112"/>
      <c r="N195" s="112"/>
      <c r="O195" s="112"/>
      <c r="Q195" s="108"/>
      <c r="R195" s="108"/>
      <c r="S195" s="108"/>
      <c r="U195" s="108"/>
      <c r="V195" s="108"/>
      <c r="Y195" s="11"/>
      <c r="Z195" s="11"/>
    </row>
    <row r="196" spans="1:26" ht="25.5" customHeight="1" x14ac:dyDescent="0.25">
      <c r="Y196" s="11"/>
      <c r="Z196" s="11"/>
    </row>
    <row r="197" spans="1:26" ht="25.5" customHeight="1" x14ac:dyDescent="0.25">
      <c r="Y197" s="11"/>
      <c r="Z197" s="11"/>
    </row>
    <row r="198" spans="1:26" ht="25.5" customHeight="1" x14ac:dyDescent="0.25">
      <c r="Y198" s="11"/>
      <c r="Z198" s="11"/>
    </row>
    <row r="199" spans="1:26" ht="25.5" customHeight="1" x14ac:dyDescent="0.25">
      <c r="A199" s="11"/>
      <c r="B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Y199" s="11"/>
      <c r="Z199" s="11"/>
    </row>
    <row r="200" spans="1:26" ht="25.5" customHeight="1" x14ac:dyDescent="0.25">
      <c r="A200" s="11"/>
      <c r="B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Y200" s="11"/>
      <c r="Z200" s="11"/>
    </row>
    <row r="201" spans="1:26" ht="25.5" customHeight="1" x14ac:dyDescent="0.25">
      <c r="A201" s="11"/>
      <c r="B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Y201" s="11"/>
      <c r="Z201" s="11"/>
    </row>
    <row r="202" spans="1:26" ht="25.5" customHeight="1" x14ac:dyDescent="0.25">
      <c r="A202" s="11"/>
      <c r="B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Y202" s="11"/>
      <c r="Z202" s="11"/>
    </row>
    <row r="203" spans="1:26" ht="25.5" customHeight="1" x14ac:dyDescent="0.25">
      <c r="A203" s="11"/>
      <c r="B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Y203" s="11"/>
      <c r="Z203" s="11"/>
    </row>
    <row r="204" spans="1:26" ht="25.5" customHeight="1" x14ac:dyDescent="0.25">
      <c r="A204" s="11"/>
      <c r="B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Y204" s="11"/>
      <c r="Z204" s="11"/>
    </row>
    <row r="205" spans="1:26" ht="25.5" customHeight="1" x14ac:dyDescent="0.25">
      <c r="A205" s="11"/>
      <c r="B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Y205" s="11"/>
      <c r="Z205" s="11"/>
    </row>
    <row r="206" spans="1:26" ht="25.5" customHeight="1" x14ac:dyDescent="0.25">
      <c r="A206" s="11"/>
      <c r="B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Y206" s="11"/>
      <c r="Z206" s="11"/>
    </row>
    <row r="207" spans="1:26" ht="25.5" customHeight="1" x14ac:dyDescent="0.25">
      <c r="A207" s="11"/>
      <c r="B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Y207" s="11"/>
      <c r="Z207" s="11"/>
    </row>
    <row r="208" spans="1:26" ht="25.5" customHeight="1" x14ac:dyDescent="0.25">
      <c r="A208" s="11"/>
      <c r="B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Y208" s="11"/>
      <c r="Z208" s="11"/>
    </row>
    <row r="209" spans="1:26" ht="25.5" customHeight="1" x14ac:dyDescent="0.25">
      <c r="A209" s="11"/>
      <c r="B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Y209" s="11"/>
      <c r="Z209" s="11"/>
    </row>
    <row r="210" spans="1:26" ht="25.5" customHeight="1" x14ac:dyDescent="0.25">
      <c r="A210" s="11"/>
      <c r="B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Y210" s="11"/>
      <c r="Z210" s="11"/>
    </row>
    <row r="211" spans="1:26" ht="25.5" customHeight="1" x14ac:dyDescent="0.25">
      <c r="A211" s="11"/>
      <c r="B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Y211" s="11"/>
      <c r="Z211" s="11"/>
    </row>
    <row r="212" spans="1:26" ht="25.5" customHeight="1" x14ac:dyDescent="0.25">
      <c r="A212" s="11"/>
      <c r="B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Y212" s="11"/>
      <c r="Z212" s="11"/>
    </row>
    <row r="213" spans="1:26" ht="25.5" customHeight="1" x14ac:dyDescent="0.25">
      <c r="A213" s="11"/>
      <c r="B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Y213" s="11"/>
      <c r="Z213" s="11"/>
    </row>
    <row r="214" spans="1:26" ht="25.5" customHeight="1" x14ac:dyDescent="0.25">
      <c r="A214" s="11"/>
      <c r="B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Y214" s="11"/>
      <c r="Z214" s="11"/>
    </row>
    <row r="215" spans="1:26" ht="25.5" customHeight="1" x14ac:dyDescent="0.25">
      <c r="A215" s="11"/>
      <c r="B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Y215" s="11"/>
      <c r="Z215" s="11"/>
    </row>
    <row r="216" spans="1:26" ht="25.5" customHeight="1" x14ac:dyDescent="0.25">
      <c r="A216" s="11"/>
      <c r="B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Y216" s="11"/>
      <c r="Z216" s="11"/>
    </row>
    <row r="217" spans="1:26" ht="25.5" customHeight="1" x14ac:dyDescent="0.25">
      <c r="A217" s="11"/>
      <c r="B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Y217" s="11"/>
      <c r="Z217" s="11"/>
    </row>
    <row r="218" spans="1:26" ht="25.5" customHeight="1" x14ac:dyDescent="0.25">
      <c r="A218" s="11"/>
      <c r="B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Y218" s="11"/>
      <c r="Z218" s="11"/>
    </row>
    <row r="219" spans="1:26" ht="25.5" customHeight="1" x14ac:dyDescent="0.25">
      <c r="A219" s="11"/>
      <c r="B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Y219" s="11"/>
      <c r="Z219" s="11"/>
    </row>
    <row r="220" spans="1:26" ht="25.5" customHeight="1" x14ac:dyDescent="0.25">
      <c r="A220" s="11"/>
      <c r="B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Y220" s="11"/>
      <c r="Z220" s="11"/>
    </row>
    <row r="221" spans="1:26" ht="25.5" customHeight="1" x14ac:dyDescent="0.25">
      <c r="A221" s="11"/>
      <c r="B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Y221" s="11"/>
      <c r="Z221" s="11"/>
    </row>
    <row r="222" spans="1:26" ht="25.5" customHeight="1" x14ac:dyDescent="0.25">
      <c r="A222" s="11"/>
      <c r="B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Y222" s="11"/>
      <c r="Z222" s="11"/>
    </row>
    <row r="223" spans="1:26" ht="25.5" customHeight="1" x14ac:dyDescent="0.25">
      <c r="A223" s="11"/>
      <c r="B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Y223" s="11"/>
      <c r="Z223" s="11"/>
    </row>
    <row r="224" spans="1:26" ht="25.5" customHeight="1" x14ac:dyDescent="0.25">
      <c r="A224" s="11"/>
      <c r="B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Y224" s="11"/>
      <c r="Z224" s="11"/>
    </row>
    <row r="225" spans="1:26" ht="25.5" customHeight="1" x14ac:dyDescent="0.25">
      <c r="A225" s="11"/>
      <c r="B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Y225" s="11"/>
      <c r="Z225" s="11"/>
    </row>
  </sheetData>
  <autoFilter ref="A24:AB177"/>
  <mergeCells count="30">
    <mergeCell ref="S21:S23"/>
    <mergeCell ref="A180:B180"/>
    <mergeCell ref="B187:J187"/>
    <mergeCell ref="B190:L190"/>
    <mergeCell ref="T20:U22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2025-05-12T13:03:13Z</dcterms:created>
  <dcterms:modified xsi:type="dcterms:W3CDTF">2025-05-12T13:06:27Z</dcterms:modified>
</cp:coreProperties>
</file>