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декабр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5" i="16" l="1"/>
  <c r="C7" i="16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<sst xmlns="http://schemas.openxmlformats.org/spreadsheetml/2006/main" count="14" uniqueCount="14">
  <si>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</si>
  <si>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</si>
  <si>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</si>
  <si>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</si>
  <si>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</si>
  <si>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</si>
  <si>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</si>
  <si>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</si>
  <si>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</si>
  <si>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</si>
  <si>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</si>
  <si>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</si>
  <si>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</si>
  <si>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декабрь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</si>
</sst>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76;&#1077;&#1082;&#1072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76;&#1077;&#1082;&#1072;&#1073;&#1088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252835.06699999998</v>
          </cell>
        </row>
        <row r="243">
          <cell r="Y243">
            <v>10999.234999999999</v>
          </cell>
        </row>
        <row r="247">
          <cell r="Y247">
            <v>272.49299999999994</v>
          </cell>
        </row>
        <row r="249">
          <cell r="Y249">
            <v>8324.0370000000003</v>
          </cell>
        </row>
        <row r="250">
          <cell r="Y250">
            <v>5533.0779999999995</v>
          </cell>
        </row>
        <row r="251">
          <cell r="Y251">
            <v>6409.8600000000006</v>
          </cell>
        </row>
        <row r="252">
          <cell r="Y252">
            <v>8461.4110000000019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55499.745999999999</v>
          </cell>
        </row>
        <row r="28">
          <cell r="I28">
            <v>811.75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73824.89</v>
          </cell>
        </row>
        <row r="39">
          <cell r="I39">
            <v>9389.2960000000003</v>
          </cell>
        </row>
      </sheetData>
      <sheetData sheetId="5"/>
      <sheetData sheetId="6"/>
      <sheetData sheetId="7"/>
      <sheetData sheetId="8">
        <row r="38">
          <cell r="F38">
            <v>711.15099999999995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E4" sqref="E4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8" t="s">
        <v>13</v>
      </c>
      <c r="B2" s="18"/>
      <c r="C2" s="18"/>
      <c r="D2" s="18"/>
    </row>
    <row r="4" spans="1:9" ht="15" x14ac:dyDescent="0.2">
      <c r="A4" s="16" t="s">
        <v>1</v>
      </c>
      <c r="B4" s="17"/>
      <c r="C4" s="12">
        <f>'[1]Приложение №2. Свод с актами БУ'!$Y$243*1000</f>
        <v>10999234.999999998</v>
      </c>
      <c r="D4" s="3"/>
    </row>
    <row r="5" spans="1:9" ht="15" x14ac:dyDescent="0.2">
      <c r="A5" s="16" t="s">
        <v>6</v>
      </c>
      <c r="B5" s="17"/>
      <c r="C5" s="12">
        <f>'[1]Приложение №2. Свод с актами БУ'!$Y$242*1000-(C4+C6+C7+C11+C12+C13+C14)+544944</f>
        <v>73854214.99999997</v>
      </c>
    </row>
    <row r="6" spans="1:9" ht="15" x14ac:dyDescent="0.2">
      <c r="A6" s="16" t="s">
        <v>7</v>
      </c>
      <c r="B6" s="17"/>
      <c r="C6" s="12">
        <f>'[1]Приложение №2. Свод с актами БУ'!$Y$247*1000</f>
        <v>272492.99999999994</v>
      </c>
      <c r="D6" s="3"/>
    </row>
    <row r="7" spans="1:9" ht="15.75" x14ac:dyDescent="0.25">
      <c r="A7" s="5" t="s">
        <v>8</v>
      </c>
      <c r="B7" s="4"/>
      <c r="C7" s="13">
        <f>C8+C9+C10</f>
        <v>139525682</v>
      </c>
      <c r="D7" s="3"/>
    </row>
    <row r="8" spans="1:9" ht="15" x14ac:dyDescent="0.2">
      <c r="A8" s="16" t="s">
        <v>2</v>
      </c>
      <c r="B8" s="17"/>
      <c r="C8" s="12">
        <f>('[2]Раздел I. В'!$I$25+'[2]Раздел I. В'!$I$28+'[2]Раздел I. В'!$I$31+'[2]Раздел I. В'!$I$34)*1000</f>
        <v>56311496</v>
      </c>
      <c r="D8" s="3"/>
    </row>
    <row r="9" spans="1:9" ht="15" x14ac:dyDescent="0.2">
      <c r="A9" s="16" t="s">
        <v>3</v>
      </c>
      <c r="B9" s="17"/>
      <c r="C9" s="12">
        <f>'[2]Раздел I. В'!$I$37*1000</f>
        <v>73824890</v>
      </c>
      <c r="D9" s="3"/>
      <c r="E9" s="9"/>
    </row>
    <row r="10" spans="1:9" ht="15" x14ac:dyDescent="0.2">
      <c r="A10" s="16" t="s">
        <v>5</v>
      </c>
      <c r="B10" s="17"/>
      <c r="C10" s="12">
        <f>'[2]Раздел I. В'!$I$39*1000</f>
        <v>9389296</v>
      </c>
      <c r="D10" s="3"/>
      <c r="E10" s="9"/>
    </row>
    <row r="11" spans="1:9" ht="15" x14ac:dyDescent="0.2">
      <c r="A11" s="16" t="s">
        <v>9</v>
      </c>
      <c r="B11" s="17"/>
      <c r="C11" s="12">
        <f>'[1]Приложение №2. Свод с актами БУ'!$Y$249*1000</f>
        <v>8324037</v>
      </c>
      <c r="I11" s="1" t="s">
        <v>4</v>
      </c>
    </row>
    <row r="12" spans="1:9" ht="15" x14ac:dyDescent="0.2">
      <c r="A12" s="16" t="s">
        <v>10</v>
      </c>
      <c r="B12" s="17"/>
      <c r="C12" s="12">
        <f>'[1]Приложение №2. Свод с актами БУ'!$Y$250*1000</f>
        <v>5533077.9999999991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6409860.0000000009</v>
      </c>
      <c r="D13" s="3"/>
    </row>
    <row r="14" spans="1:9" ht="15" x14ac:dyDescent="0.2">
      <c r="A14" s="16" t="s">
        <v>12</v>
      </c>
      <c r="B14" s="17"/>
      <c r="C14" s="12">
        <f>'[1]Приложение №2. Свод с актами БУ'!$Y$252*1000</f>
        <v>8461411.0000000019</v>
      </c>
      <c r="D14" s="3"/>
    </row>
    <row r="15" spans="1:9" ht="20.25" x14ac:dyDescent="0.3">
      <c r="A15" s="14" t="s">
        <v>0</v>
      </c>
      <c r="B15" s="15"/>
      <c r="C15" s="8">
        <f>C4+C5+C6+C7+C11+C12+C13+C14</f>
        <v>253380010.99999997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2025-01-24T11:55:23Z</dcterms:modified>
</cp:coreProperties>
</file>