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октябрь\"/>
    </mc:Choice>
  </mc:AlternateContent>
  <workbookProtection workbookPassword="CA6C" lockStructure="1"/>
  <bookViews>
    <workbookView xWindow="0" yWindow="1785" windowWidth="15480" windowHeight="11400" tabRatio="599"/>
  </bookViews>
  <sheets>
    <sheet name="Полезный отпуск э.э." sheetId="16" r:id="rId1"/>
  </sheets>
  <externalReferences>
    <externalReference r:id="rId2"/>
    <externalReference r:id="rId3"/>
  </externalReferences>
  <definedNames>
    <definedName name="_xlnm.Print_Area" localSheetId="0">'Полезный отпуск э.э.'!$A$1:$F$15</definedName>
  </definedNames>
  <calcPr calcId="152511"/>
</workbook>
</file>

<file path=xl/calcChain.xml><?xml version="1.0" encoding="utf-8"?>
<calcChain xmlns="http://schemas.openxmlformats.org/spreadsheetml/2006/main">
  <c r="C5" i="16" l="1"/>
  <c r="C14" i="16" l="1"/>
  <c r="C13" i="16"/>
  <c r="C12" i="16"/>
  <c r="C11" i="16"/>
  <c r="C6" i="16"/>
  <c r="C4" i="16"/>
  <c r="C10" i="16"/>
  <c r="C9" i="16"/>
  <c r="C8" i="16"/>
  <c r="C7" i="16" l="1"/>
  <c r="C15" i="16" l="1"/>
</calcChain>
</file>

<file path=xl/sharedStrings.xml><?xml version="1.0" encoding="utf-8"?>
<sst xmlns="http://schemas.openxmlformats.org/spreadsheetml/2006/main" count="14" uniqueCount="14">
  <si>
    <t>итого</t>
  </si>
  <si>
    <t>Промышленные</t>
  </si>
  <si>
    <t>городское</t>
  </si>
  <si>
    <t>сельское</t>
  </si>
  <si>
    <t xml:space="preserve"> </t>
  </si>
  <si>
    <t>приравненные к населению</t>
  </si>
  <si>
    <t>Непромышленные</t>
  </si>
  <si>
    <t>С/х</t>
  </si>
  <si>
    <t>Население в т.ч :</t>
  </si>
  <si>
    <t>Федеральный бюджет</t>
  </si>
  <si>
    <t>Республиканский бюджет</t>
  </si>
  <si>
    <t>Местный бюджет</t>
  </si>
  <si>
    <t>ЖКХ</t>
  </si>
  <si>
    <t>Фактический полезный отпуск электрической энергии (мощности) потребителям с выделением поставки населению за октябрь 2024 г., кВт*ч.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</si>
</sst>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2" fillId="0" borderId="0"/>
  </cellStyleXfs>
  <cellXfs count="19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6" fillId="0" borderId="0" xfId="0" applyNumberFormat="1" applyFont="1" applyAlignment="1">
      <alignment wrapText="1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8" fillId="0" borderId="1" xfId="0" applyNumberFormat="1" applyFont="1" applyBorder="1"/>
    <xf numFmtId="3" fontId="2" fillId="0" borderId="0" xfId="0" applyNumberFormat="1" applyFont="1"/>
    <xf numFmtId="3" fontId="6" fillId="0" borderId="0" xfId="0" applyNumberFormat="1" applyFont="1" applyAlignment="1">
      <alignment wrapText="1"/>
    </xf>
    <xf numFmtId="165" fontId="2" fillId="0" borderId="0" xfId="0" applyNumberFormat="1" applyFont="1"/>
    <xf numFmtId="3" fontId="9" fillId="2" borderId="1" xfId="0" applyNumberFormat="1" applyFont="1" applyFill="1" applyBorder="1"/>
    <xf numFmtId="3" fontId="8" fillId="2" borderId="1" xfId="0" applyNumberFormat="1" applyFont="1" applyFill="1" applyBorder="1"/>
    <xf numFmtId="0" fontId="3" fillId="0" borderId="0" xfId="0" applyFont="1" applyFill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55;&#1088;&#1080;&#1083;&#1086;&#1078;&#1077;&#1085;&#1080;&#1077;%202/&#1055;&#1088;&#1080;&#1083;&#1086;&#1078;&#1077;&#1085;&#1080;&#1077;%202%20&#1086;&#1082;&#1090;&#1103;&#1073;&#1088;&#1100;%202024%2022112024%2008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4/&#1060;&#1086;&#1088;&#1084;&#1072;%2046-&#1069;&#1069;/&#1044;&#1083;&#1103;%20&#1086;&#1090;&#1087;&#1088;&#1072;&#1074;&#1082;&#1080;/46EE.STX.EIAS(v1.0.4)_&#1086;&#1082;&#1090;&#1103;&#1073;&#1088;&#1100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211504.67799999999</v>
          </cell>
        </row>
        <row r="243">
          <cell r="Y243">
            <v>13021.173999999999</v>
          </cell>
        </row>
        <row r="247">
          <cell r="Y247">
            <v>302.68500000000006</v>
          </cell>
        </row>
        <row r="249">
          <cell r="Y249">
            <v>7791.8860000000013</v>
          </cell>
        </row>
        <row r="250">
          <cell r="Y250">
            <v>4220.3320000000003</v>
          </cell>
        </row>
        <row r="251">
          <cell r="Y251">
            <v>5721.3869999999997</v>
          </cell>
        </row>
        <row r="252">
          <cell r="Y252">
            <v>8137.7749999999996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>
        <row r="25">
          <cell r="I25">
            <v>47407.423000000003</v>
          </cell>
        </row>
        <row r="28">
          <cell r="I28">
            <v>1317.4960000000001</v>
          </cell>
        </row>
        <row r="31">
          <cell r="I31">
            <v>0</v>
          </cell>
        </row>
        <row r="34">
          <cell r="I34">
            <v>0</v>
          </cell>
        </row>
        <row r="37">
          <cell r="I37">
            <v>57604.233</v>
          </cell>
        </row>
        <row r="39">
          <cell r="I39">
            <v>8839.7270000000008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zoomScaleNormal="100" workbookViewId="0">
      <selection activeCell="C5" sqref="C5"/>
    </sheetView>
  </sheetViews>
  <sheetFormatPr defaultRowHeight="12.75" x14ac:dyDescent="0.2"/>
  <cols>
    <col min="1" max="1" width="16.85546875" style="1" customWidth="1"/>
    <col min="2" max="2" width="12.85546875" style="1" customWidth="1"/>
    <col min="3" max="3" width="14.85546875" style="2" bestFit="1" customWidth="1"/>
    <col min="4" max="4" width="14.140625" style="2" bestFit="1" customWidth="1"/>
    <col min="5" max="5" width="14.85546875" style="2" bestFit="1" customWidth="1"/>
    <col min="6" max="16384" width="9.140625" style="1"/>
  </cols>
  <sheetData>
    <row r="2" spans="1:9" ht="48.75" customHeight="1" x14ac:dyDescent="0.2">
      <c r="A2" s="14" t="s">
        <v>13</v>
      </c>
      <c r="B2" s="14"/>
      <c r="C2" s="14"/>
      <c r="D2" s="14"/>
    </row>
    <row r="4" spans="1:9" ht="15" x14ac:dyDescent="0.2">
      <c r="A4" s="15" t="s">
        <v>1</v>
      </c>
      <c r="B4" s="16"/>
      <c r="C4" s="12">
        <f>'[1]Приложение №2. Свод с актами БУ'!$Y$243*1000</f>
        <v>13021174</v>
      </c>
      <c r="D4" s="3"/>
    </row>
    <row r="5" spans="1:9" ht="15" x14ac:dyDescent="0.2">
      <c r="A5" s="15" t="s">
        <v>6</v>
      </c>
      <c r="B5" s="16"/>
      <c r="C5" s="12">
        <f>'[1]Приложение №2. Свод с актами БУ'!$Y$242*1000-(C4+C6+C7+C11+C12+C13+C14)+553260</f>
        <v>57693820</v>
      </c>
    </row>
    <row r="6" spans="1:9" ht="15" x14ac:dyDescent="0.2">
      <c r="A6" s="15" t="s">
        <v>7</v>
      </c>
      <c r="B6" s="16"/>
      <c r="C6" s="12">
        <f>'[1]Приложение №2. Свод с актами БУ'!$Y$247*1000</f>
        <v>302685.00000000006</v>
      </c>
      <c r="D6" s="3"/>
    </row>
    <row r="7" spans="1:9" ht="15.75" x14ac:dyDescent="0.25">
      <c r="A7" s="5" t="s">
        <v>8</v>
      </c>
      <c r="B7" s="4"/>
      <c r="C7" s="13">
        <f>C8+C9+C10</f>
        <v>115168879</v>
      </c>
      <c r="D7" s="3"/>
    </row>
    <row r="8" spans="1:9" ht="15" x14ac:dyDescent="0.2">
      <c r="A8" s="15" t="s">
        <v>2</v>
      </c>
      <c r="B8" s="16"/>
      <c r="C8" s="12">
        <f>('[2]Раздел I. В'!$I$25+'[2]Раздел I. В'!$I$28+'[2]Раздел I. В'!$I$31+'[2]Раздел I. В'!$I$34)*1000</f>
        <v>48724919</v>
      </c>
      <c r="D8" s="3"/>
    </row>
    <row r="9" spans="1:9" ht="15" x14ac:dyDescent="0.2">
      <c r="A9" s="15" t="s">
        <v>3</v>
      </c>
      <c r="B9" s="16"/>
      <c r="C9" s="12">
        <f>'[2]Раздел I. В'!$I$37*1000</f>
        <v>57604233</v>
      </c>
      <c r="D9" s="3"/>
      <c r="E9" s="9"/>
    </row>
    <row r="10" spans="1:9" ht="15" x14ac:dyDescent="0.2">
      <c r="A10" s="15" t="s">
        <v>5</v>
      </c>
      <c r="B10" s="16"/>
      <c r="C10" s="12">
        <f>'[2]Раздел I. В'!$I$39*1000</f>
        <v>8839727</v>
      </c>
      <c r="D10" s="3"/>
      <c r="E10" s="9"/>
    </row>
    <row r="11" spans="1:9" ht="15" x14ac:dyDescent="0.2">
      <c r="A11" s="15" t="s">
        <v>9</v>
      </c>
      <c r="B11" s="16"/>
      <c r="C11" s="12">
        <f>'[1]Приложение №2. Свод с актами БУ'!$Y$249*1000</f>
        <v>7791886.0000000009</v>
      </c>
      <c r="I11" s="1" t="s">
        <v>4</v>
      </c>
    </row>
    <row r="12" spans="1:9" ht="15" x14ac:dyDescent="0.2">
      <c r="A12" s="15" t="s">
        <v>10</v>
      </c>
      <c r="B12" s="16"/>
      <c r="C12" s="12">
        <f>'[1]Приложение №2. Свод с актами БУ'!$Y$250*1000</f>
        <v>4220332</v>
      </c>
      <c r="D12" s="3"/>
    </row>
    <row r="13" spans="1:9" ht="15" x14ac:dyDescent="0.2">
      <c r="A13" s="6" t="s">
        <v>11</v>
      </c>
      <c r="B13" s="7"/>
      <c r="C13" s="12">
        <f>'[1]Приложение №2. Свод с актами БУ'!$Y$251*1000</f>
        <v>5721387</v>
      </c>
      <c r="D13" s="3"/>
    </row>
    <row r="14" spans="1:9" ht="15" x14ac:dyDescent="0.2">
      <c r="A14" s="15" t="s">
        <v>12</v>
      </c>
      <c r="B14" s="16"/>
      <c r="C14" s="12">
        <f>'[1]Приложение №2. Свод с актами БУ'!$Y$252*1000</f>
        <v>8137775</v>
      </c>
      <c r="D14" s="3"/>
    </row>
    <row r="15" spans="1:9" ht="20.25" x14ac:dyDescent="0.3">
      <c r="A15" s="17" t="s">
        <v>0</v>
      </c>
      <c r="B15" s="18"/>
      <c r="C15" s="8">
        <f>C4+C5+C6+C7+C11+C12+C13+C14</f>
        <v>212057938</v>
      </c>
      <c r="D15" s="10"/>
      <c r="E15" s="11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11">
    <mergeCell ref="A15:B15"/>
    <mergeCell ref="A8:B8"/>
    <mergeCell ref="A9:B9"/>
    <mergeCell ref="A11:B11"/>
    <mergeCell ref="A12:B12"/>
    <mergeCell ref="A10:B10"/>
    <mergeCell ref="A2:D2"/>
    <mergeCell ref="A4:B4"/>
    <mergeCell ref="A5:B5"/>
    <mergeCell ref="A6:B6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Полезный отпуск э.э.</vt:lpstr>
      <vt:lpstr>'Полезный отпуск э.э.'!Область_печати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Асламбек Хасанов</cp:lastModifiedBy>
  <cp:lastPrinted>2015-12-07T15:03:22Z</cp:lastPrinted>
  <dcterms:created xsi:type="dcterms:W3CDTF">2007-04-05T11:04:53Z</dcterms:created>
  <dcterms:modified xsi:type="dcterms:W3CDTF">2024-11-27T06:23:44Z</dcterms:modified>
</cp:coreProperties>
</file>